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wn\"/>
    </mc:Choice>
  </mc:AlternateContent>
  <xr:revisionPtr revIDLastSave="0" documentId="13_ncr:1_{38C60876-8241-4F92-AF0C-32A4C4B24F3F}" xr6:coauthVersionLast="47" xr6:coauthVersionMax="47" xr10:uidLastSave="{00000000-0000-0000-0000-000000000000}"/>
  <bookViews>
    <workbookView xWindow="4680" yWindow="4680" windowWidth="38700" windowHeight="15435" xr2:uid="{24A78403-E8A5-4ADB-A195-AAE89D5A5B20}"/>
  </bookViews>
  <sheets>
    <sheet name="Shannon radii" sheetId="2" r:id="rId1"/>
    <sheet name="BVS-for-12-coor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3" i="2" l="1"/>
  <c r="O323" i="2" s="1"/>
  <c r="R323" i="2"/>
  <c r="P323" i="2" l="1"/>
  <c r="Q323" i="2" s="1"/>
  <c r="R84" i="3" l="1"/>
  <c r="R631" i="3"/>
  <c r="L631" i="3"/>
  <c r="P631" i="3" s="1"/>
  <c r="Q631" i="3" s="1"/>
  <c r="R622" i="3"/>
  <c r="L622" i="3"/>
  <c r="P622" i="3" s="1"/>
  <c r="Q622" i="3" s="1"/>
  <c r="R628" i="3"/>
  <c r="L628" i="3"/>
  <c r="P628" i="3" s="1"/>
  <c r="Q628" i="3" s="1"/>
  <c r="R601" i="3"/>
  <c r="L601" i="3"/>
  <c r="P601" i="3" s="1"/>
  <c r="Q601" i="3" s="1"/>
  <c r="R615" i="3"/>
  <c r="L615" i="3"/>
  <c r="P615" i="3" s="1"/>
  <c r="Q615" i="3" s="1"/>
  <c r="R639" i="3"/>
  <c r="L639" i="3"/>
  <c r="P639" i="3" s="1"/>
  <c r="Q639" i="3" s="1"/>
  <c r="R633" i="3"/>
  <c r="L633" i="3"/>
  <c r="P633" i="3" s="1"/>
  <c r="Q633" i="3" s="1"/>
  <c r="R632" i="3"/>
  <c r="L632" i="3"/>
  <c r="P632" i="3" s="1"/>
  <c r="Q632" i="3" s="1"/>
  <c r="R634" i="3"/>
  <c r="L634" i="3"/>
  <c r="P634" i="3" s="1"/>
  <c r="Q634" i="3" s="1"/>
  <c r="R630" i="3"/>
  <c r="L630" i="3"/>
  <c r="P630" i="3" s="1"/>
  <c r="Q630" i="3" s="1"/>
  <c r="R587" i="3"/>
  <c r="L587" i="3"/>
  <c r="P587" i="3" s="1"/>
  <c r="Q587" i="3" s="1"/>
  <c r="R583" i="3"/>
  <c r="L583" i="3"/>
  <c r="P583" i="3" s="1"/>
  <c r="Q583" i="3" s="1"/>
  <c r="R576" i="3"/>
  <c r="L576" i="3"/>
  <c r="P576" i="3" s="1"/>
  <c r="Q576" i="3" s="1"/>
  <c r="R623" i="3"/>
  <c r="L623" i="3"/>
  <c r="P623" i="3" s="1"/>
  <c r="Q623" i="3" s="1"/>
  <c r="R571" i="3"/>
  <c r="L571" i="3"/>
  <c r="P571" i="3" s="1"/>
  <c r="Q571" i="3" s="1"/>
  <c r="R558" i="3"/>
  <c r="L558" i="3"/>
  <c r="P558" i="3" s="1"/>
  <c r="Q558" i="3" s="1"/>
  <c r="R627" i="3"/>
  <c r="L627" i="3"/>
  <c r="P627" i="3" s="1"/>
  <c r="Q627" i="3" s="1"/>
  <c r="R588" i="3"/>
  <c r="L588" i="3"/>
  <c r="P588" i="3" s="1"/>
  <c r="Q588" i="3" s="1"/>
  <c r="R566" i="3"/>
  <c r="L566" i="3"/>
  <c r="P566" i="3" s="1"/>
  <c r="Q566" i="3" s="1"/>
  <c r="R539" i="3"/>
  <c r="L539" i="3"/>
  <c r="P539" i="3" s="1"/>
  <c r="Q539" i="3" s="1"/>
  <c r="R540" i="3"/>
  <c r="L540" i="3"/>
  <c r="P540" i="3" s="1"/>
  <c r="Q540" i="3" s="1"/>
  <c r="R614" i="3"/>
  <c r="L614" i="3"/>
  <c r="P614" i="3" s="1"/>
  <c r="Q614" i="3" s="1"/>
  <c r="R613" i="3"/>
  <c r="L613" i="3"/>
  <c r="P613" i="3" s="1"/>
  <c r="Q613" i="3" s="1"/>
  <c r="R608" i="3"/>
  <c r="L608" i="3"/>
  <c r="P608" i="3" s="1"/>
  <c r="Q608" i="3" s="1"/>
  <c r="R611" i="3"/>
  <c r="L611" i="3"/>
  <c r="P611" i="3" s="1"/>
  <c r="Q611" i="3" s="1"/>
  <c r="R626" i="3"/>
  <c r="L626" i="3"/>
  <c r="P626" i="3" s="1"/>
  <c r="Q626" i="3" s="1"/>
  <c r="R514" i="3"/>
  <c r="L514" i="3"/>
  <c r="P514" i="3" s="1"/>
  <c r="Q514" i="3" s="1"/>
  <c r="R616" i="3"/>
  <c r="L616" i="3"/>
  <c r="P616" i="3" s="1"/>
  <c r="Q616" i="3" s="1"/>
  <c r="R565" i="3"/>
  <c r="L565" i="3"/>
  <c r="P565" i="3" s="1"/>
  <c r="Q565" i="3" s="1"/>
  <c r="R586" i="3"/>
  <c r="L586" i="3"/>
  <c r="P586" i="3" s="1"/>
  <c r="Q586" i="3" s="1"/>
  <c r="R570" i="3"/>
  <c r="L570" i="3"/>
  <c r="P570" i="3" s="1"/>
  <c r="Q570" i="3" s="1"/>
  <c r="R609" i="3"/>
  <c r="L609" i="3"/>
  <c r="P609" i="3" s="1"/>
  <c r="Q609" i="3" s="1"/>
  <c r="R481" i="3"/>
  <c r="L481" i="3"/>
  <c r="P481" i="3" s="1"/>
  <c r="Q481" i="3" s="1"/>
  <c r="R531" i="3"/>
  <c r="L531" i="3"/>
  <c r="P531" i="3" s="1"/>
  <c r="Q531" i="3" s="1"/>
  <c r="R554" i="3"/>
  <c r="L554" i="3"/>
  <c r="P554" i="3" s="1"/>
  <c r="Q554" i="3" s="1"/>
  <c r="R636" i="3"/>
  <c r="L636" i="3"/>
  <c r="O636" i="3" s="1"/>
  <c r="R618" i="3"/>
  <c r="L618" i="3"/>
  <c r="P618" i="3" s="1"/>
  <c r="Q618" i="3" s="1"/>
  <c r="R568" i="3"/>
  <c r="L568" i="3"/>
  <c r="O568" i="3" s="1"/>
  <c r="R606" i="3"/>
  <c r="L606" i="3"/>
  <c r="P606" i="3" s="1"/>
  <c r="Q606" i="3" s="1"/>
  <c r="R530" i="3"/>
  <c r="L530" i="3"/>
  <c r="O530" i="3" s="1"/>
  <c r="R450" i="3"/>
  <c r="L450" i="3"/>
  <c r="P450" i="3" s="1"/>
  <c r="Q450" i="3" s="1"/>
  <c r="R610" i="3"/>
  <c r="L610" i="3"/>
  <c r="R553" i="3"/>
  <c r="L553" i="3"/>
  <c r="O553" i="3" s="1"/>
  <c r="R538" i="3"/>
  <c r="L538" i="3"/>
  <c r="O538" i="3" s="1"/>
  <c r="R599" i="3"/>
  <c r="L599" i="3"/>
  <c r="O599" i="3" s="1"/>
  <c r="R597" i="3"/>
  <c r="L597" i="3"/>
  <c r="O597" i="3" s="1"/>
  <c r="R504" i="3"/>
  <c r="L504" i="3"/>
  <c r="O504" i="3" s="1"/>
  <c r="R524" i="3"/>
  <c r="L524" i="3"/>
  <c r="O524" i="3" s="1"/>
  <c r="R590" i="3"/>
  <c r="L590" i="3"/>
  <c r="O590" i="3" s="1"/>
  <c r="R521" i="3"/>
  <c r="L521" i="3"/>
  <c r="R605" i="3"/>
  <c r="L605" i="3"/>
  <c r="O605" i="3" s="1"/>
  <c r="R598" i="3"/>
  <c r="L598" i="3"/>
  <c r="O598" i="3" s="1"/>
  <c r="R557" i="3"/>
  <c r="L557" i="3"/>
  <c r="O557" i="3" s="1"/>
  <c r="R584" i="3"/>
  <c r="L584" i="3"/>
  <c r="O584" i="3" s="1"/>
  <c r="R580" i="3"/>
  <c r="L580" i="3"/>
  <c r="R483" i="3"/>
  <c r="L483" i="3"/>
  <c r="O483" i="3" s="1"/>
  <c r="R573" i="3"/>
  <c r="L573" i="3"/>
  <c r="O573" i="3" s="1"/>
  <c r="R561" i="3"/>
  <c r="L561" i="3"/>
  <c r="R602" i="3"/>
  <c r="L602" i="3"/>
  <c r="O602" i="3" s="1"/>
  <c r="R520" i="3"/>
  <c r="L520" i="3"/>
  <c r="O520" i="3" s="1"/>
  <c r="R578" i="3"/>
  <c r="L578" i="3"/>
  <c r="O578" i="3" s="1"/>
  <c r="R635" i="3"/>
  <c r="L635" i="3"/>
  <c r="O635" i="3" s="1"/>
  <c r="R604" i="3"/>
  <c r="L604" i="3"/>
  <c r="O604" i="3" s="1"/>
  <c r="R508" i="3"/>
  <c r="L508" i="3"/>
  <c r="O508" i="3" s="1"/>
  <c r="R526" i="3"/>
  <c r="L526" i="3"/>
  <c r="O526" i="3" s="1"/>
  <c r="R560" i="3"/>
  <c r="L560" i="3"/>
  <c r="R490" i="3"/>
  <c r="L490" i="3"/>
  <c r="O490" i="3" s="1"/>
  <c r="R488" i="3"/>
  <c r="L488" i="3"/>
  <c r="O488" i="3" s="1"/>
  <c r="R591" i="3"/>
  <c r="L591" i="3"/>
  <c r="O591" i="3" s="1"/>
  <c r="R625" i="3"/>
  <c r="L625" i="3"/>
  <c r="O625" i="3" s="1"/>
  <c r="R624" i="3"/>
  <c r="L624" i="3"/>
  <c r="R563" i="3"/>
  <c r="L563" i="3"/>
  <c r="O563" i="3" s="1"/>
  <c r="R569" i="3"/>
  <c r="L569" i="3"/>
  <c r="O569" i="3" s="1"/>
  <c r="R621" i="3"/>
  <c r="L621" i="3"/>
  <c r="R497" i="3"/>
  <c r="L497" i="3"/>
  <c r="O497" i="3" s="1"/>
  <c r="R523" i="3"/>
  <c r="L523" i="3"/>
  <c r="O523" i="3" s="1"/>
  <c r="R619" i="3"/>
  <c r="L619" i="3"/>
  <c r="O619" i="3" s="1"/>
  <c r="R572" i="3"/>
  <c r="L572" i="3"/>
  <c r="O572" i="3" s="1"/>
  <c r="R620" i="3"/>
  <c r="L620" i="3"/>
  <c r="O620" i="3" s="1"/>
  <c r="R577" i="3"/>
  <c r="L577" i="3"/>
  <c r="O577" i="3" s="1"/>
  <c r="R545" i="3"/>
  <c r="L545" i="3"/>
  <c r="O545" i="3" s="1"/>
  <c r="R589" i="3"/>
  <c r="L589" i="3"/>
  <c r="R582" i="3"/>
  <c r="L582" i="3"/>
  <c r="O582" i="3" s="1"/>
  <c r="R550" i="3"/>
  <c r="L550" i="3"/>
  <c r="O550" i="3" s="1"/>
  <c r="R512" i="3"/>
  <c r="L512" i="3"/>
  <c r="O512" i="3" s="1"/>
  <c r="R612" i="3"/>
  <c r="L612" i="3"/>
  <c r="O612" i="3" s="1"/>
  <c r="R498" i="3"/>
  <c r="L498" i="3"/>
  <c r="R617" i="3"/>
  <c r="L617" i="3"/>
  <c r="O617" i="3" s="1"/>
  <c r="R567" i="3"/>
  <c r="L567" i="3"/>
  <c r="O567" i="3" s="1"/>
  <c r="R534" i="3"/>
  <c r="L534" i="3"/>
  <c r="R493" i="3"/>
  <c r="L493" i="3"/>
  <c r="O493" i="3" s="1"/>
  <c r="R593" i="3"/>
  <c r="L593" i="3"/>
  <c r="O593" i="3" s="1"/>
  <c r="R414" i="3"/>
  <c r="L414" i="3"/>
  <c r="O414" i="3" s="1"/>
  <c r="R575" i="3"/>
  <c r="L575" i="3"/>
  <c r="O575" i="3" s="1"/>
  <c r="R456" i="3"/>
  <c r="L456" i="3"/>
  <c r="O456" i="3" s="1"/>
  <c r="R537" i="3"/>
  <c r="L537" i="3"/>
  <c r="O537" i="3" s="1"/>
  <c r="R480" i="3"/>
  <c r="L480" i="3"/>
  <c r="O480" i="3" s="1"/>
  <c r="R562" i="3"/>
  <c r="L562" i="3"/>
  <c r="R581" i="3"/>
  <c r="L581" i="3"/>
  <c r="O581" i="3" s="1"/>
  <c r="R548" i="3"/>
  <c r="L548" i="3"/>
  <c r="O548" i="3" s="1"/>
  <c r="R472" i="3"/>
  <c r="L472" i="3"/>
  <c r="O472" i="3" s="1"/>
  <c r="R607" i="3"/>
  <c r="L607" i="3"/>
  <c r="O607" i="3" s="1"/>
  <c r="R533" i="3"/>
  <c r="L533" i="3"/>
  <c r="R552" i="3"/>
  <c r="L552" i="3"/>
  <c r="O552" i="3" s="1"/>
  <c r="R511" i="3"/>
  <c r="L511" i="3"/>
  <c r="O511" i="3" s="1"/>
  <c r="R529" i="3"/>
  <c r="L529" i="3"/>
  <c r="R506" i="3"/>
  <c r="L506" i="3"/>
  <c r="O506" i="3" s="1"/>
  <c r="R516" i="3"/>
  <c r="L516" i="3"/>
  <c r="O516" i="3" s="1"/>
  <c r="R535" i="3"/>
  <c r="L535" i="3"/>
  <c r="O535" i="3" s="1"/>
  <c r="R579" i="3"/>
  <c r="L579" i="3"/>
  <c r="O579" i="3" s="1"/>
  <c r="R542" i="3"/>
  <c r="L542" i="3"/>
  <c r="O542" i="3" s="1"/>
  <c r="R436" i="3"/>
  <c r="L436" i="3"/>
  <c r="O436" i="3" s="1"/>
  <c r="R358" i="3"/>
  <c r="L358" i="3"/>
  <c r="O358" i="3" s="1"/>
  <c r="R549" i="3"/>
  <c r="L549" i="3"/>
  <c r="R507" i="3"/>
  <c r="L507" i="3"/>
  <c r="O507" i="3" s="1"/>
  <c r="R525" i="3"/>
  <c r="L525" i="3"/>
  <c r="O525" i="3" s="1"/>
  <c r="R502" i="3"/>
  <c r="L502" i="3"/>
  <c r="O502" i="3" s="1"/>
  <c r="R510" i="3"/>
  <c r="L510" i="3"/>
  <c r="O510" i="3" s="1"/>
  <c r="R495" i="3"/>
  <c r="L495" i="3"/>
  <c r="R595" i="3"/>
  <c r="L595" i="3"/>
  <c r="O595" i="3" s="1"/>
  <c r="R543" i="3"/>
  <c r="L543" i="3"/>
  <c r="O543" i="3" s="1"/>
  <c r="R434" i="3"/>
  <c r="L434" i="3"/>
  <c r="R501" i="3"/>
  <c r="L501" i="3"/>
  <c r="O501" i="3" s="1"/>
  <c r="R467" i="3"/>
  <c r="L467" i="3"/>
  <c r="O467" i="3" s="1"/>
  <c r="R491" i="3"/>
  <c r="L491" i="3"/>
  <c r="O491" i="3" s="1"/>
  <c r="R596" i="3"/>
  <c r="L596" i="3"/>
  <c r="O596" i="3" s="1"/>
  <c r="R393" i="3"/>
  <c r="L393" i="3"/>
  <c r="O393" i="3" s="1"/>
  <c r="R603" i="3"/>
  <c r="L603" i="3"/>
  <c r="O603" i="3" s="1"/>
  <c r="R536" i="3"/>
  <c r="L536" i="3"/>
  <c r="O536" i="3" s="1"/>
  <c r="R518" i="3"/>
  <c r="L518" i="3"/>
  <c r="O518" i="3" s="1"/>
  <c r="R463" i="3"/>
  <c r="L463" i="3"/>
  <c r="O463" i="3" s="1"/>
  <c r="R492" i="3"/>
  <c r="L492" i="3"/>
  <c r="O492" i="3" s="1"/>
  <c r="R592" i="3"/>
  <c r="L592" i="3"/>
  <c r="O592" i="3" s="1"/>
  <c r="R485" i="3"/>
  <c r="L485" i="3"/>
  <c r="O485" i="3" s="1"/>
  <c r="R556" i="3"/>
  <c r="L556" i="3"/>
  <c r="O556" i="3" s="1"/>
  <c r="R585" i="3"/>
  <c r="L585" i="3"/>
  <c r="O585" i="3" s="1"/>
  <c r="R532" i="3"/>
  <c r="L532" i="3"/>
  <c r="O532" i="3" s="1"/>
  <c r="R458" i="3"/>
  <c r="L458" i="3"/>
  <c r="O458" i="3" s="1"/>
  <c r="R443" i="3"/>
  <c r="L443" i="3"/>
  <c r="O443" i="3" s="1"/>
  <c r="R547" i="3"/>
  <c r="L547" i="3"/>
  <c r="O547" i="3" s="1"/>
  <c r="R399" i="3"/>
  <c r="L399" i="3"/>
  <c r="O399" i="3" s="1"/>
  <c r="R453" i="3"/>
  <c r="L453" i="3"/>
  <c r="O453" i="3" s="1"/>
  <c r="R454" i="3"/>
  <c r="L454" i="3"/>
  <c r="P454" i="3" s="1"/>
  <c r="Q454" i="3" s="1"/>
  <c r="R460" i="3"/>
  <c r="L460" i="3"/>
  <c r="O460" i="3" s="1"/>
  <c r="R564" i="3"/>
  <c r="L564" i="3"/>
  <c r="P564" i="3" s="1"/>
  <c r="Q564" i="3" s="1"/>
  <c r="R290" i="3"/>
  <c r="L290" i="3"/>
  <c r="R551" i="3"/>
  <c r="L551" i="3"/>
  <c r="O551" i="3" s="1"/>
  <c r="R347" i="3"/>
  <c r="L347" i="3"/>
  <c r="O347" i="3" s="1"/>
  <c r="R594" i="3"/>
  <c r="L594" i="3"/>
  <c r="O594" i="3" s="1"/>
  <c r="R377" i="3"/>
  <c r="L377" i="3"/>
  <c r="O377" i="3" s="1"/>
  <c r="R417" i="3"/>
  <c r="L417" i="3"/>
  <c r="P417" i="3" s="1"/>
  <c r="Q417" i="3" s="1"/>
  <c r="R407" i="3"/>
  <c r="L407" i="3"/>
  <c r="O407" i="3" s="1"/>
  <c r="R391" i="3"/>
  <c r="L391" i="3"/>
  <c r="P391" i="3" s="1"/>
  <c r="Q391" i="3" s="1"/>
  <c r="R404" i="3"/>
  <c r="L404" i="3"/>
  <c r="O404" i="3" s="1"/>
  <c r="R513" i="3"/>
  <c r="L513" i="3"/>
  <c r="O513" i="3" s="1"/>
  <c r="R412" i="3"/>
  <c r="L412" i="3"/>
  <c r="O412" i="3" s="1"/>
  <c r="R555" i="3"/>
  <c r="L555" i="3"/>
  <c r="O555" i="3" s="1"/>
  <c r="R519" i="3"/>
  <c r="L519" i="3"/>
  <c r="O519" i="3" s="1"/>
  <c r="R311" i="3"/>
  <c r="L311" i="3"/>
  <c r="P311" i="3" s="1"/>
  <c r="Q311" i="3" s="1"/>
  <c r="R378" i="3"/>
  <c r="L378" i="3"/>
  <c r="O378" i="3" s="1"/>
  <c r="R384" i="3"/>
  <c r="L384" i="3"/>
  <c r="P384" i="3" s="1"/>
  <c r="Q384" i="3" s="1"/>
  <c r="R515" i="3"/>
  <c r="L515" i="3"/>
  <c r="O515" i="3" s="1"/>
  <c r="R387" i="3"/>
  <c r="L387" i="3"/>
  <c r="R517" i="3"/>
  <c r="L517" i="3"/>
  <c r="O517" i="3" s="1"/>
  <c r="R390" i="3"/>
  <c r="L390" i="3"/>
  <c r="O390" i="3" s="1"/>
  <c r="R440" i="3"/>
  <c r="L440" i="3"/>
  <c r="R509" i="3"/>
  <c r="L509" i="3"/>
  <c r="R331" i="3"/>
  <c r="L331" i="3"/>
  <c r="O331" i="3" s="1"/>
  <c r="R475" i="3"/>
  <c r="L475" i="3"/>
  <c r="P475" i="3" s="1"/>
  <c r="Q475" i="3" s="1"/>
  <c r="R474" i="3"/>
  <c r="L474" i="3"/>
  <c r="O474" i="3" s="1"/>
  <c r="R416" i="3"/>
  <c r="L416" i="3"/>
  <c r="O416" i="3" s="1"/>
  <c r="R424" i="3"/>
  <c r="L424" i="3"/>
  <c r="O424" i="3" s="1"/>
  <c r="R421" i="3"/>
  <c r="L421" i="3"/>
  <c r="O421" i="3" s="1"/>
  <c r="R459" i="3"/>
  <c r="L459" i="3"/>
  <c r="O459" i="3" s="1"/>
  <c r="R356" i="3"/>
  <c r="L356" i="3"/>
  <c r="O356" i="3" s="1"/>
  <c r="R457" i="3"/>
  <c r="L457" i="3"/>
  <c r="R409" i="3"/>
  <c r="L409" i="3"/>
  <c r="O409" i="3" s="1"/>
  <c r="R388" i="3"/>
  <c r="L388" i="3"/>
  <c r="O388" i="3" s="1"/>
  <c r="R447" i="3"/>
  <c r="L447" i="3"/>
  <c r="O447" i="3" s="1"/>
  <c r="R309" i="3"/>
  <c r="L309" i="3"/>
  <c r="O309" i="3" s="1"/>
  <c r="R418" i="3"/>
  <c r="L418" i="3"/>
  <c r="O418" i="3" s="1"/>
  <c r="R405" i="3"/>
  <c r="L405" i="3"/>
  <c r="O405" i="3" s="1"/>
  <c r="R284" i="3"/>
  <c r="L284" i="3"/>
  <c r="O284" i="3" s="1"/>
  <c r="R428" i="3"/>
  <c r="L428" i="3"/>
  <c r="O428" i="3" s="1"/>
  <c r="R381" i="3"/>
  <c r="L381" i="3"/>
  <c r="O381" i="3" s="1"/>
  <c r="R546" i="3"/>
  <c r="L546" i="3"/>
  <c r="O546" i="3" s="1"/>
  <c r="R438" i="3"/>
  <c r="L438" i="3"/>
  <c r="R559" i="3"/>
  <c r="L559" i="3"/>
  <c r="O559" i="3" s="1"/>
  <c r="R413" i="3"/>
  <c r="L413" i="3"/>
  <c r="O413" i="3" s="1"/>
  <c r="R400" i="3"/>
  <c r="L400" i="3"/>
  <c r="O400" i="3" s="1"/>
  <c r="R366" i="3"/>
  <c r="L366" i="3"/>
  <c r="O366" i="3" s="1"/>
  <c r="R396" i="3"/>
  <c r="L396" i="3"/>
  <c r="O396" i="3" s="1"/>
  <c r="R250" i="3"/>
  <c r="L250" i="3"/>
  <c r="O250" i="3" s="1"/>
  <c r="R355" i="3"/>
  <c r="L355" i="3"/>
  <c r="O355" i="3" s="1"/>
  <c r="R505" i="3"/>
  <c r="L505" i="3"/>
  <c r="O505" i="3" s="1"/>
  <c r="R340" i="3"/>
  <c r="L340" i="3"/>
  <c r="O340" i="3" s="1"/>
  <c r="R361" i="3"/>
  <c r="L361" i="3"/>
  <c r="O361" i="3" s="1"/>
  <c r="R310" i="3"/>
  <c r="L310" i="3"/>
  <c r="R397" i="3"/>
  <c r="L397" i="3"/>
  <c r="O397" i="3" s="1"/>
  <c r="R334" i="3"/>
  <c r="L334" i="3"/>
  <c r="O334" i="3" s="1"/>
  <c r="R339" i="3"/>
  <c r="L339" i="3"/>
  <c r="R318" i="3"/>
  <c r="L318" i="3"/>
  <c r="O318" i="3" s="1"/>
  <c r="R315" i="3"/>
  <c r="L315" i="3"/>
  <c r="O315" i="3" s="1"/>
  <c r="R336" i="3"/>
  <c r="L336" i="3"/>
  <c r="O336" i="3" s="1"/>
  <c r="R341" i="3"/>
  <c r="L341" i="3"/>
  <c r="O341" i="3" s="1"/>
  <c r="R528" i="3"/>
  <c r="L528" i="3"/>
  <c r="O528" i="3" s="1"/>
  <c r="R410" i="3"/>
  <c r="L410" i="3"/>
  <c r="O410" i="3" s="1"/>
  <c r="R527" i="3"/>
  <c r="L527" i="3"/>
  <c r="O527" i="3" s="1"/>
  <c r="R482" i="3"/>
  <c r="L482" i="3"/>
  <c r="O482" i="3" s="1"/>
  <c r="R500" i="3"/>
  <c r="L500" i="3"/>
  <c r="O500" i="3" s="1"/>
  <c r="R499" i="3"/>
  <c r="L499" i="3"/>
  <c r="O499" i="3" s="1"/>
  <c r="R289" i="3"/>
  <c r="L289" i="3"/>
  <c r="R476" i="3"/>
  <c r="L476" i="3"/>
  <c r="O476" i="3" s="1"/>
  <c r="R494" i="3"/>
  <c r="L494" i="3"/>
  <c r="O494" i="3" s="1"/>
  <c r="R243" i="3"/>
  <c r="L243" i="3"/>
  <c r="O243" i="3" s="1"/>
  <c r="R263" i="3"/>
  <c r="L263" i="3"/>
  <c r="O263" i="3" s="1"/>
  <c r="R522" i="3"/>
  <c r="L522" i="3"/>
  <c r="O522" i="3" s="1"/>
  <c r="R446" i="3"/>
  <c r="L446" i="3"/>
  <c r="O446" i="3" s="1"/>
  <c r="R380" i="3"/>
  <c r="L380" i="3"/>
  <c r="O380" i="3" s="1"/>
  <c r="R402" i="3"/>
  <c r="L402" i="3"/>
  <c r="O402" i="3" s="1"/>
  <c r="R349" i="3"/>
  <c r="L349" i="3"/>
  <c r="O349" i="3" s="1"/>
  <c r="R423" i="3"/>
  <c r="L423" i="3"/>
  <c r="O423" i="3" s="1"/>
  <c r="R437" i="3"/>
  <c r="L437" i="3"/>
  <c r="O437" i="3" s="1"/>
  <c r="R373" i="3"/>
  <c r="L373" i="3"/>
  <c r="O373" i="3" s="1"/>
  <c r="R348" i="3"/>
  <c r="L348" i="3"/>
  <c r="O348" i="3" s="1"/>
  <c r="R379" i="3"/>
  <c r="L379" i="3"/>
  <c r="O379" i="3" s="1"/>
  <c r="R369" i="3"/>
  <c r="L369" i="3"/>
  <c r="O369" i="3" s="1"/>
  <c r="R367" i="3"/>
  <c r="L367" i="3"/>
  <c r="O367" i="3" s="1"/>
  <c r="R398" i="3"/>
  <c r="L398" i="3"/>
  <c r="O398" i="3" s="1"/>
  <c r="R357" i="3"/>
  <c r="L357" i="3"/>
  <c r="O357" i="3" s="1"/>
  <c r="R484" i="3"/>
  <c r="L484" i="3"/>
  <c r="O484" i="3" s="1"/>
  <c r="R431" i="3"/>
  <c r="L431" i="3"/>
  <c r="O431" i="3" s="1"/>
  <c r="R273" i="3"/>
  <c r="L273" i="3"/>
  <c r="O273" i="3" s="1"/>
  <c r="R362" i="3"/>
  <c r="L362" i="3"/>
  <c r="O362" i="3" s="1"/>
  <c r="R300" i="3"/>
  <c r="L300" i="3"/>
  <c r="O300" i="3" s="1"/>
  <c r="R471" i="3"/>
  <c r="L471" i="3"/>
  <c r="O471" i="3" s="1"/>
  <c r="R432" i="3"/>
  <c r="L432" i="3"/>
  <c r="O432" i="3" s="1"/>
  <c r="R442" i="3"/>
  <c r="L442" i="3"/>
  <c r="O442" i="3" s="1"/>
  <c r="R359" i="3"/>
  <c r="L359" i="3"/>
  <c r="O359" i="3" s="1"/>
  <c r="R301" i="3"/>
  <c r="L301" i="3"/>
  <c r="O301" i="3" s="1"/>
  <c r="R439" i="3"/>
  <c r="L439" i="3"/>
  <c r="O439" i="3" s="1"/>
  <c r="R338" i="3"/>
  <c r="L338" i="3"/>
  <c r="O338" i="3" s="1"/>
  <c r="R323" i="3"/>
  <c r="L323" i="3"/>
  <c r="O323" i="3" s="1"/>
  <c r="R343" i="3"/>
  <c r="L343" i="3"/>
  <c r="O343" i="3" s="1"/>
  <c r="R473" i="3"/>
  <c r="L473" i="3"/>
  <c r="O473" i="3" s="1"/>
  <c r="R335" i="3"/>
  <c r="L335" i="3"/>
  <c r="O335" i="3" s="1"/>
  <c r="R406" i="3"/>
  <c r="L406" i="3"/>
  <c r="O406" i="3" s="1"/>
  <c r="R420" i="3"/>
  <c r="L420" i="3"/>
  <c r="O420" i="3" s="1"/>
  <c r="R332" i="3"/>
  <c r="L332" i="3"/>
  <c r="O332" i="3" s="1"/>
  <c r="R226" i="3"/>
  <c r="L226" i="3"/>
  <c r="O226" i="3" s="1"/>
  <c r="R345" i="3"/>
  <c r="L345" i="3"/>
  <c r="O345" i="3" s="1"/>
  <c r="R430" i="3"/>
  <c r="L430" i="3"/>
  <c r="O430" i="3" s="1"/>
  <c r="R316" i="3"/>
  <c r="L316" i="3"/>
  <c r="O316" i="3" s="1"/>
  <c r="R322" i="3"/>
  <c r="L322" i="3"/>
  <c r="O322" i="3" s="1"/>
  <c r="R324" i="3"/>
  <c r="L324" i="3"/>
  <c r="O324" i="3" s="1"/>
  <c r="R246" i="3"/>
  <c r="L246" i="3"/>
  <c r="O246" i="3" s="1"/>
  <c r="R319" i="3"/>
  <c r="L319" i="3"/>
  <c r="R363" i="3"/>
  <c r="L363" i="3"/>
  <c r="O363" i="3" s="1"/>
  <c r="R574" i="3"/>
  <c r="L574" i="3"/>
  <c r="O574" i="3" s="1"/>
  <c r="R326" i="3"/>
  <c r="L326" i="3"/>
  <c r="O326" i="3" s="1"/>
  <c r="R469" i="3"/>
  <c r="L469" i="3"/>
  <c r="O469" i="3" s="1"/>
  <c r="R365" i="3"/>
  <c r="L365" i="3"/>
  <c r="O365" i="3" s="1"/>
  <c r="R452" i="3"/>
  <c r="L452" i="3"/>
  <c r="O452" i="3" s="1"/>
  <c r="R333" i="3"/>
  <c r="L333" i="3"/>
  <c r="O333" i="3" s="1"/>
  <c r="R368" i="3"/>
  <c r="L368" i="3"/>
  <c r="O368" i="3" s="1"/>
  <c r="R479" i="3"/>
  <c r="L479" i="3"/>
  <c r="R425" i="3"/>
  <c r="L425" i="3"/>
  <c r="O425" i="3" s="1"/>
  <c r="R352" i="3"/>
  <c r="L352" i="3"/>
  <c r="O352" i="3" s="1"/>
  <c r="R441" i="3"/>
  <c r="L441" i="3"/>
  <c r="O441" i="3" s="1"/>
  <c r="R426" i="3"/>
  <c r="L426" i="3"/>
  <c r="O426" i="3" s="1"/>
  <c r="R489" i="3"/>
  <c r="L489" i="3"/>
  <c r="O489" i="3" s="1"/>
  <c r="R478" i="3"/>
  <c r="L478" i="3"/>
  <c r="O478" i="3" s="1"/>
  <c r="R477" i="3"/>
  <c r="L477" i="3"/>
  <c r="O477" i="3" s="1"/>
  <c r="R305" i="3"/>
  <c r="L305" i="3"/>
  <c r="O305" i="3" s="1"/>
  <c r="R364" i="3"/>
  <c r="L364" i="3"/>
  <c r="R466" i="3"/>
  <c r="L466" i="3"/>
  <c r="O466" i="3" s="1"/>
  <c r="R304" i="3"/>
  <c r="L304" i="3"/>
  <c r="O304" i="3" s="1"/>
  <c r="R354" i="3"/>
  <c r="L354" i="3"/>
  <c r="R292" i="3"/>
  <c r="L292" i="3"/>
  <c r="O292" i="3" s="1"/>
  <c r="R372" i="3"/>
  <c r="L372" i="3"/>
  <c r="O372" i="3" s="1"/>
  <c r="R360" i="3"/>
  <c r="L360" i="3"/>
  <c r="O360" i="3" s="1"/>
  <c r="R465" i="3"/>
  <c r="L465" i="3"/>
  <c r="O465" i="3" s="1"/>
  <c r="R464" i="3"/>
  <c r="L464" i="3"/>
  <c r="O464" i="3" s="1"/>
  <c r="R298" i="3"/>
  <c r="L298" i="3"/>
  <c r="R541" i="3"/>
  <c r="L541" i="3"/>
  <c r="O541" i="3" s="1"/>
  <c r="R429" i="3"/>
  <c r="L429" i="3"/>
  <c r="O429" i="3" s="1"/>
  <c r="R276" i="3"/>
  <c r="L276" i="3"/>
  <c r="O276" i="3" s="1"/>
  <c r="R462" i="3"/>
  <c r="L462" i="3"/>
  <c r="O462" i="3" s="1"/>
  <c r="R392" i="3"/>
  <c r="L392" i="3"/>
  <c r="O392" i="3" s="1"/>
  <c r="R408" i="3"/>
  <c r="L408" i="3"/>
  <c r="O408" i="3" s="1"/>
  <c r="R600" i="3"/>
  <c r="L600" i="3"/>
  <c r="O600" i="3" s="1"/>
  <c r="R461" i="3"/>
  <c r="L461" i="3"/>
  <c r="O461" i="3" s="1"/>
  <c r="R371" i="3"/>
  <c r="L371" i="3"/>
  <c r="O371" i="3" s="1"/>
  <c r="R244" i="3"/>
  <c r="L244" i="3"/>
  <c r="O244" i="3" s="1"/>
  <c r="R415" i="3"/>
  <c r="L415" i="3"/>
  <c r="O415" i="3" s="1"/>
  <c r="R433" i="3"/>
  <c r="L433" i="3"/>
  <c r="O433" i="3" s="1"/>
  <c r="R288" i="3"/>
  <c r="L288" i="3"/>
  <c r="O288" i="3" s="1"/>
  <c r="R337" i="3"/>
  <c r="L337" i="3"/>
  <c r="O337" i="3" s="1"/>
  <c r="R313" i="3"/>
  <c r="L313" i="3"/>
  <c r="O313" i="3" s="1"/>
  <c r="R445" i="3"/>
  <c r="L445" i="3"/>
  <c r="O445" i="3" s="1"/>
  <c r="R296" i="3"/>
  <c r="L296" i="3"/>
  <c r="O296" i="3" s="1"/>
  <c r="R297" i="3"/>
  <c r="L297" i="3"/>
  <c r="O297" i="3" s="1"/>
  <c r="R401" i="3"/>
  <c r="L401" i="3"/>
  <c r="O401" i="3" s="1"/>
  <c r="R317" i="3"/>
  <c r="L317" i="3"/>
  <c r="O317" i="3" s="1"/>
  <c r="R435" i="3"/>
  <c r="L435" i="3"/>
  <c r="O435" i="3" s="1"/>
  <c r="R422" i="3"/>
  <c r="L422" i="3"/>
  <c r="O422" i="3" s="1"/>
  <c r="R229" i="3"/>
  <c r="L229" i="3"/>
  <c r="O229" i="3" s="1"/>
  <c r="R308" i="3"/>
  <c r="L308" i="3"/>
  <c r="O308" i="3" s="1"/>
  <c r="R386" i="3"/>
  <c r="L386" i="3"/>
  <c r="O386" i="3" s="1"/>
  <c r="R419" i="3"/>
  <c r="L419" i="3"/>
  <c r="O419" i="3" s="1"/>
  <c r="R272" i="3"/>
  <c r="L272" i="3"/>
  <c r="P272" i="3" s="1"/>
  <c r="Q272" i="3" s="1"/>
  <c r="R291" i="3"/>
  <c r="L291" i="3"/>
  <c r="P291" i="3" s="1"/>
  <c r="Q291" i="3" s="1"/>
  <c r="R275" i="3"/>
  <c r="L275" i="3"/>
  <c r="R227" i="3"/>
  <c r="L227" i="3"/>
  <c r="O227" i="3" s="1"/>
  <c r="R257" i="3"/>
  <c r="L257" i="3"/>
  <c r="P257" i="3" s="1"/>
  <c r="Q257" i="3" s="1"/>
  <c r="R320" i="3"/>
  <c r="L320" i="3"/>
  <c r="R218" i="3"/>
  <c r="L218" i="3"/>
  <c r="P218" i="3" s="1"/>
  <c r="Q218" i="3" s="1"/>
  <c r="R264" i="3"/>
  <c r="L264" i="3"/>
  <c r="O264" i="3" s="1"/>
  <c r="R255" i="3"/>
  <c r="L255" i="3"/>
  <c r="P255" i="3" s="1"/>
  <c r="Q255" i="3" s="1"/>
  <c r="R395" i="3"/>
  <c r="L395" i="3"/>
  <c r="P395" i="3" s="1"/>
  <c r="Q395" i="3" s="1"/>
  <c r="R245" i="3"/>
  <c r="L245" i="3"/>
  <c r="P245" i="3" s="1"/>
  <c r="Q245" i="3" s="1"/>
  <c r="R266" i="3"/>
  <c r="L266" i="3"/>
  <c r="R342" i="3"/>
  <c r="L342" i="3"/>
  <c r="R487" i="3"/>
  <c r="L487" i="3"/>
  <c r="P487" i="3" s="1"/>
  <c r="Q487" i="3" s="1"/>
  <c r="R376" i="3"/>
  <c r="L376" i="3"/>
  <c r="P376" i="3" s="1"/>
  <c r="Q376" i="3" s="1"/>
  <c r="R260" i="3"/>
  <c r="L260" i="3"/>
  <c r="O260" i="3" s="1"/>
  <c r="R330" i="3"/>
  <c r="L330" i="3"/>
  <c r="O330" i="3" s="1"/>
  <c r="R449" i="3"/>
  <c r="L449" i="3"/>
  <c r="O449" i="3" s="1"/>
  <c r="R470" i="3"/>
  <c r="L470" i="3"/>
  <c r="O470" i="3" s="1"/>
  <c r="R307" i="3"/>
  <c r="L307" i="3"/>
  <c r="O307" i="3" s="1"/>
  <c r="R265" i="3"/>
  <c r="L265" i="3"/>
  <c r="O265" i="3" s="1"/>
  <c r="R351" i="3"/>
  <c r="L351" i="3"/>
  <c r="O351" i="3" s="1"/>
  <c r="R202" i="3"/>
  <c r="L202" i="3"/>
  <c r="O202" i="3" s="1"/>
  <c r="R374" i="3"/>
  <c r="L374" i="3"/>
  <c r="O374" i="3" s="1"/>
  <c r="R210" i="3"/>
  <c r="L210" i="3"/>
  <c r="O210" i="3" s="1"/>
  <c r="R344" i="3"/>
  <c r="L344" i="3"/>
  <c r="O344" i="3" s="1"/>
  <c r="R215" i="3"/>
  <c r="L215" i="3"/>
  <c r="P215" i="3" s="1"/>
  <c r="Q215" i="3" s="1"/>
  <c r="R217" i="3"/>
  <c r="L217" i="3"/>
  <c r="P217" i="3" s="1"/>
  <c r="Q217" i="3" s="1"/>
  <c r="R252" i="3"/>
  <c r="L252" i="3"/>
  <c r="R370" i="3"/>
  <c r="L370" i="3"/>
  <c r="P370" i="3" s="1"/>
  <c r="Q370" i="3" s="1"/>
  <c r="R385" i="3"/>
  <c r="L385" i="3"/>
  <c r="R262" i="3"/>
  <c r="L262" i="3"/>
  <c r="P262" i="3" s="1"/>
  <c r="Q262" i="3" s="1"/>
  <c r="R236" i="3"/>
  <c r="L236" i="3"/>
  <c r="R503" i="3"/>
  <c r="L503" i="3"/>
  <c r="P503" i="3" s="1"/>
  <c r="Q503" i="3" s="1"/>
  <c r="R321" i="3"/>
  <c r="L321" i="3"/>
  <c r="R235" i="3"/>
  <c r="L235" i="3"/>
  <c r="P235" i="3" s="1"/>
  <c r="Q235" i="3" s="1"/>
  <c r="R233" i="3"/>
  <c r="L233" i="3"/>
  <c r="R95" i="3"/>
  <c r="L95" i="3"/>
  <c r="O95" i="3" s="1"/>
  <c r="R383" i="3"/>
  <c r="L383" i="3"/>
  <c r="R382" i="3"/>
  <c r="L382" i="3"/>
  <c r="O382" i="3" s="1"/>
  <c r="R211" i="3"/>
  <c r="L211" i="3"/>
  <c r="R329" i="3"/>
  <c r="L329" i="3"/>
  <c r="O329" i="3" s="1"/>
  <c r="R268" i="3"/>
  <c r="L268" i="3"/>
  <c r="R375" i="3"/>
  <c r="L375" i="3"/>
  <c r="P375" i="3" s="1"/>
  <c r="Q375" i="3" s="1"/>
  <c r="R143" i="3"/>
  <c r="L143" i="3"/>
  <c r="R234" i="3"/>
  <c r="L234" i="3"/>
  <c r="O234" i="3" s="1"/>
  <c r="R353" i="3"/>
  <c r="L353" i="3"/>
  <c r="R328" i="3"/>
  <c r="L328" i="3"/>
  <c r="O328" i="3" s="1"/>
  <c r="R468" i="3"/>
  <c r="L468" i="3"/>
  <c r="R448" i="3"/>
  <c r="L448" i="3"/>
  <c r="P448" i="3" s="1"/>
  <c r="Q448" i="3" s="1"/>
  <c r="R256" i="3"/>
  <c r="L256" i="3"/>
  <c r="R267" i="3"/>
  <c r="L267" i="3"/>
  <c r="P267" i="3" s="1"/>
  <c r="Q267" i="3" s="1"/>
  <c r="R427" i="3"/>
  <c r="L427" i="3"/>
  <c r="R455" i="3"/>
  <c r="L455" i="3"/>
  <c r="O455" i="3" s="1"/>
  <c r="R544" i="3"/>
  <c r="L544" i="3"/>
  <c r="R306" i="3"/>
  <c r="L306" i="3"/>
  <c r="O306" i="3" s="1"/>
  <c r="R278" i="3"/>
  <c r="L278" i="3"/>
  <c r="R157" i="3"/>
  <c r="L157" i="3"/>
  <c r="P157" i="3" s="1"/>
  <c r="Q157" i="3" s="1"/>
  <c r="R350" i="3"/>
  <c r="L350" i="3"/>
  <c r="R163" i="3"/>
  <c r="L163" i="3"/>
  <c r="O163" i="3" s="1"/>
  <c r="R238" i="3"/>
  <c r="L238" i="3"/>
  <c r="P238" i="3" s="1"/>
  <c r="Q238" i="3" s="1"/>
  <c r="R403" i="3"/>
  <c r="L403" i="3"/>
  <c r="P403" i="3" s="1"/>
  <c r="Q403" i="3" s="1"/>
  <c r="R444" i="3"/>
  <c r="L444" i="3"/>
  <c r="O444" i="3" s="1"/>
  <c r="R193" i="3"/>
  <c r="L193" i="3"/>
  <c r="P193" i="3" s="1"/>
  <c r="Q193" i="3" s="1"/>
  <c r="R222" i="3"/>
  <c r="L222" i="3"/>
  <c r="P222" i="3" s="1"/>
  <c r="Q222" i="3" s="1"/>
  <c r="R277" i="3"/>
  <c r="L277" i="3"/>
  <c r="P277" i="3" s="1"/>
  <c r="Q277" i="3" s="1"/>
  <c r="R411" i="3"/>
  <c r="L411" i="3"/>
  <c r="O411" i="3" s="1"/>
  <c r="R271" i="3"/>
  <c r="L271" i="3"/>
  <c r="P271" i="3" s="1"/>
  <c r="Q271" i="3" s="1"/>
  <c r="R283" i="3"/>
  <c r="L283" i="3"/>
  <c r="P283" i="3" s="1"/>
  <c r="Q283" i="3" s="1"/>
  <c r="R279" i="3"/>
  <c r="L279" i="3"/>
  <c r="P279" i="3" s="1"/>
  <c r="Q279" i="3" s="1"/>
  <c r="R205" i="3"/>
  <c r="L205" i="3"/>
  <c r="P205" i="3" s="1"/>
  <c r="Q205" i="3" s="1"/>
  <c r="R496" i="3"/>
  <c r="L496" i="3"/>
  <c r="P496" i="3" s="1"/>
  <c r="Q496" i="3" s="1"/>
  <c r="R187" i="3"/>
  <c r="L187" i="3"/>
  <c r="P187" i="3" s="1"/>
  <c r="Q187" i="3" s="1"/>
  <c r="R200" i="3"/>
  <c r="L200" i="3"/>
  <c r="P200" i="3" s="1"/>
  <c r="Q200" i="3" s="1"/>
  <c r="R188" i="3"/>
  <c r="L188" i="3"/>
  <c r="P188" i="3" s="1"/>
  <c r="Q188" i="3" s="1"/>
  <c r="R135" i="3"/>
  <c r="L135" i="3"/>
  <c r="P135" i="3" s="1"/>
  <c r="Q135" i="3" s="1"/>
  <c r="R190" i="3"/>
  <c r="L190" i="3"/>
  <c r="P190" i="3" s="1"/>
  <c r="Q190" i="3" s="1"/>
  <c r="R204" i="3"/>
  <c r="L204" i="3"/>
  <c r="P204" i="3" s="1"/>
  <c r="Q204" i="3" s="1"/>
  <c r="R75" i="3"/>
  <c r="L75" i="3"/>
  <c r="P75" i="3" s="1"/>
  <c r="Q75" i="3" s="1"/>
  <c r="R270" i="3"/>
  <c r="L270" i="3"/>
  <c r="P270" i="3" s="1"/>
  <c r="Q270" i="3" s="1"/>
  <c r="R394" i="3"/>
  <c r="L394" i="3"/>
  <c r="P394" i="3" s="1"/>
  <c r="Q394" i="3" s="1"/>
  <c r="R486" i="3"/>
  <c r="L486" i="3"/>
  <c r="P486" i="3" s="1"/>
  <c r="Q486" i="3" s="1"/>
  <c r="R389" i="3"/>
  <c r="L389" i="3"/>
  <c r="O389" i="3" s="1"/>
  <c r="R171" i="3"/>
  <c r="L171" i="3"/>
  <c r="P171" i="3" s="1"/>
  <c r="Q171" i="3" s="1"/>
  <c r="R293" i="3"/>
  <c r="L293" i="3"/>
  <c r="P293" i="3" s="1"/>
  <c r="Q293" i="3" s="1"/>
  <c r="R179" i="3"/>
  <c r="L179" i="3"/>
  <c r="P179" i="3" s="1"/>
  <c r="Q179" i="3" s="1"/>
  <c r="R259" i="3"/>
  <c r="L259" i="3"/>
  <c r="O259" i="3" s="1"/>
  <c r="R274" i="3"/>
  <c r="L274" i="3"/>
  <c r="P274" i="3" s="1"/>
  <c r="Q274" i="3" s="1"/>
  <c r="R312" i="3"/>
  <c r="L312" i="3"/>
  <c r="P312" i="3" s="1"/>
  <c r="Q312" i="3" s="1"/>
  <c r="R228" i="3"/>
  <c r="L228" i="3"/>
  <c r="P228" i="3" s="1"/>
  <c r="Q228" i="3" s="1"/>
  <c r="R165" i="3"/>
  <c r="L165" i="3"/>
  <c r="O165" i="3" s="1"/>
  <c r="R282" i="3"/>
  <c r="L282" i="3"/>
  <c r="P282" i="3" s="1"/>
  <c r="Q282" i="3" s="1"/>
  <c r="R280" i="3"/>
  <c r="L280" i="3"/>
  <c r="O280" i="3" s="1"/>
  <c r="R176" i="3"/>
  <c r="L176" i="3"/>
  <c r="P176" i="3" s="1"/>
  <c r="Q176" i="3" s="1"/>
  <c r="R197" i="3"/>
  <c r="L197" i="3"/>
  <c r="P197" i="3" s="1"/>
  <c r="Q197" i="3" s="1"/>
  <c r="R181" i="3"/>
  <c r="L181" i="3"/>
  <c r="P181" i="3" s="1"/>
  <c r="Q181" i="3" s="1"/>
  <c r="R303" i="3"/>
  <c r="L303" i="3"/>
  <c r="P303" i="3" s="1"/>
  <c r="Q303" i="3" s="1"/>
  <c r="R346" i="3"/>
  <c r="L346" i="3"/>
  <c r="P346" i="3" s="1"/>
  <c r="Q346" i="3" s="1"/>
  <c r="R302" i="3"/>
  <c r="L302" i="3"/>
  <c r="P302" i="3" s="1"/>
  <c r="Q302" i="3" s="1"/>
  <c r="R149" i="3"/>
  <c r="L149" i="3"/>
  <c r="P149" i="3" s="1"/>
  <c r="Q149" i="3" s="1"/>
  <c r="R109" i="3"/>
  <c r="L109" i="3"/>
  <c r="P109" i="3" s="1"/>
  <c r="Q109" i="3" s="1"/>
  <c r="R148" i="3"/>
  <c r="L148" i="3"/>
  <c r="P148" i="3" s="1"/>
  <c r="Q148" i="3" s="1"/>
  <c r="R451" i="3"/>
  <c r="L451" i="3"/>
  <c r="O451" i="3" s="1"/>
  <c r="R254" i="3"/>
  <c r="L254" i="3"/>
  <c r="P254" i="3" s="1"/>
  <c r="Q254" i="3" s="1"/>
  <c r="R142" i="3"/>
  <c r="L142" i="3"/>
  <c r="P142" i="3" s="1"/>
  <c r="Q142" i="3" s="1"/>
  <c r="R295" i="3"/>
  <c r="L295" i="3"/>
  <c r="P295" i="3" s="1"/>
  <c r="Q295" i="3" s="1"/>
  <c r="R294" i="3"/>
  <c r="L294" i="3"/>
  <c r="P294" i="3" s="1"/>
  <c r="Q294" i="3" s="1"/>
  <c r="R111" i="3"/>
  <c r="L111" i="3"/>
  <c r="P111" i="3" s="1"/>
  <c r="Q111" i="3" s="1"/>
  <c r="R247" i="3"/>
  <c r="L247" i="3"/>
  <c r="O247" i="3" s="1"/>
  <c r="R286" i="3"/>
  <c r="L286" i="3"/>
  <c r="R242" i="3"/>
  <c r="L242" i="3"/>
  <c r="P242" i="3" s="1"/>
  <c r="Q242" i="3" s="1"/>
  <c r="R214" i="3"/>
  <c r="L214" i="3"/>
  <c r="R285" i="3"/>
  <c r="L285" i="3"/>
  <c r="P285" i="3" s="1"/>
  <c r="Q285" i="3" s="1"/>
  <c r="R153" i="3"/>
  <c r="L153" i="3"/>
  <c r="R219" i="3"/>
  <c r="L219" i="3"/>
  <c r="P219" i="3" s="1"/>
  <c r="Q219" i="3" s="1"/>
  <c r="R150" i="3"/>
  <c r="L150" i="3"/>
  <c r="R127" i="3"/>
  <c r="L127" i="3"/>
  <c r="P127" i="3" s="1"/>
  <c r="Q127" i="3" s="1"/>
  <c r="R314" i="3"/>
  <c r="L314" i="3"/>
  <c r="R196" i="3"/>
  <c r="L196" i="3"/>
  <c r="P196" i="3" s="1"/>
  <c r="Q196" i="3" s="1"/>
  <c r="R124" i="3"/>
  <c r="L124" i="3"/>
  <c r="R231" i="3"/>
  <c r="L231" i="3"/>
  <c r="P231" i="3" s="1"/>
  <c r="Q231" i="3" s="1"/>
  <c r="R220" i="3"/>
  <c r="L220" i="3"/>
  <c r="R249" i="3"/>
  <c r="L249" i="3"/>
  <c r="P249" i="3" s="1"/>
  <c r="Q249" i="3" s="1"/>
  <c r="R138" i="3"/>
  <c r="L138" i="3"/>
  <c r="R208" i="3"/>
  <c r="L208" i="3"/>
  <c r="O208" i="3" s="1"/>
  <c r="R191" i="3"/>
  <c r="L191" i="3"/>
  <c r="P191" i="3" s="1"/>
  <c r="Q191" i="3" s="1"/>
  <c r="R209" i="3"/>
  <c r="L209" i="3"/>
  <c r="P209" i="3" s="1"/>
  <c r="Q209" i="3" s="1"/>
  <c r="R161" i="3"/>
  <c r="L161" i="3"/>
  <c r="P161" i="3" s="1"/>
  <c r="Q161" i="3" s="1"/>
  <c r="R206" i="3"/>
  <c r="L206" i="3"/>
  <c r="P206" i="3" s="1"/>
  <c r="Q206" i="3" s="1"/>
  <c r="R237" i="3"/>
  <c r="L237" i="3"/>
  <c r="P237" i="3" s="1"/>
  <c r="Q237" i="3" s="1"/>
  <c r="R144" i="3"/>
  <c r="L144" i="3"/>
  <c r="P144" i="3" s="1"/>
  <c r="Q144" i="3" s="1"/>
  <c r="R156" i="3"/>
  <c r="L156" i="3"/>
  <c r="O156" i="3" s="1"/>
  <c r="R261" i="3"/>
  <c r="L261" i="3"/>
  <c r="P261" i="3" s="1"/>
  <c r="Q261" i="3" s="1"/>
  <c r="R131" i="3"/>
  <c r="L131" i="3"/>
  <c r="P131" i="3" s="1"/>
  <c r="Q131" i="3" s="1"/>
  <c r="R87" i="3"/>
  <c r="L87" i="3"/>
  <c r="P87" i="3" s="1"/>
  <c r="Q87" i="3" s="1"/>
  <c r="R248" i="3"/>
  <c r="L248" i="3"/>
  <c r="O248" i="3" s="1"/>
  <c r="R213" i="3"/>
  <c r="L213" i="3"/>
  <c r="P213" i="3" s="1"/>
  <c r="Q213" i="3" s="1"/>
  <c r="R121" i="3"/>
  <c r="L121" i="3"/>
  <c r="P121" i="3" s="1"/>
  <c r="Q121" i="3" s="1"/>
  <c r="R325" i="3"/>
  <c r="L325" i="3"/>
  <c r="O325" i="3" s="1"/>
  <c r="R199" i="3"/>
  <c r="L199" i="3"/>
  <c r="P199" i="3" s="1"/>
  <c r="Q199" i="3" s="1"/>
  <c r="R186" i="3"/>
  <c r="L186" i="3"/>
  <c r="P186" i="3" s="1"/>
  <c r="Q186" i="3" s="1"/>
  <c r="R258" i="3"/>
  <c r="L258" i="3"/>
  <c r="P258" i="3" s="1"/>
  <c r="Q258" i="3" s="1"/>
  <c r="R269" i="3"/>
  <c r="L269" i="3"/>
  <c r="O269" i="3" s="1"/>
  <c r="R106" i="3"/>
  <c r="L106" i="3"/>
  <c r="O106" i="3" s="1"/>
  <c r="R194" i="3"/>
  <c r="L194" i="3"/>
  <c r="O194" i="3" s="1"/>
  <c r="R104" i="3"/>
  <c r="L104" i="3"/>
  <c r="P104" i="3" s="1"/>
  <c r="Q104" i="3" s="1"/>
  <c r="R166" i="3"/>
  <c r="L166" i="3"/>
  <c r="P166" i="3" s="1"/>
  <c r="Q166" i="3" s="1"/>
  <c r="R224" i="3"/>
  <c r="L224" i="3"/>
  <c r="R168" i="3"/>
  <c r="L168" i="3"/>
  <c r="O168" i="3" s="1"/>
  <c r="R195" i="3"/>
  <c r="L195" i="3"/>
  <c r="O195" i="3" s="1"/>
  <c r="R76" i="3"/>
  <c r="L76" i="3"/>
  <c r="P76" i="3" s="1"/>
  <c r="Q76" i="3" s="1"/>
  <c r="R241" i="3"/>
  <c r="L241" i="3"/>
  <c r="O241" i="3" s="1"/>
  <c r="R240" i="3"/>
  <c r="L240" i="3"/>
  <c r="P240" i="3" s="1"/>
  <c r="Q240" i="3" s="1"/>
  <c r="R239" i="3"/>
  <c r="L239" i="3"/>
  <c r="O239" i="3" s="1"/>
  <c r="R223" i="3"/>
  <c r="L223" i="3"/>
  <c r="P223" i="3" s="1"/>
  <c r="Q223" i="3" s="1"/>
  <c r="R128" i="3"/>
  <c r="L128" i="3"/>
  <c r="O128" i="3" s="1"/>
  <c r="R151" i="3"/>
  <c r="L151" i="3"/>
  <c r="O151" i="3" s="1"/>
  <c r="R230" i="3"/>
  <c r="L230" i="3"/>
  <c r="O230" i="3" s="1"/>
  <c r="R221" i="3"/>
  <c r="L221" i="3"/>
  <c r="P221" i="3" s="1"/>
  <c r="Q221" i="3" s="1"/>
  <c r="R90" i="3"/>
  <c r="L90" i="3"/>
  <c r="O90" i="3" s="1"/>
  <c r="R34" i="3"/>
  <c r="L34" i="3"/>
  <c r="O34" i="3" s="1"/>
  <c r="R158" i="3"/>
  <c r="L158" i="3"/>
  <c r="O158" i="3" s="1"/>
  <c r="R207" i="3"/>
  <c r="L207" i="3"/>
  <c r="P207" i="3" s="1"/>
  <c r="Q207" i="3" s="1"/>
  <c r="R189" i="3"/>
  <c r="L189" i="3"/>
  <c r="P189" i="3" s="1"/>
  <c r="Q189" i="3" s="1"/>
  <c r="R198" i="3"/>
  <c r="L198" i="3"/>
  <c r="P198" i="3" s="1"/>
  <c r="Q198" i="3" s="1"/>
  <c r="R183" i="3"/>
  <c r="L183" i="3"/>
  <c r="O183" i="3" s="1"/>
  <c r="R203" i="3"/>
  <c r="L203" i="3"/>
  <c r="P203" i="3" s="1"/>
  <c r="Q203" i="3" s="1"/>
  <c r="R88" i="3"/>
  <c r="L88" i="3"/>
  <c r="P88" i="3" s="1"/>
  <c r="Q88" i="3" s="1"/>
  <c r="R216" i="3"/>
  <c r="L216" i="3"/>
  <c r="P216" i="3" s="1"/>
  <c r="Q216" i="3" s="1"/>
  <c r="R67" i="3"/>
  <c r="L67" i="3"/>
  <c r="O67" i="3" s="1"/>
  <c r="R173" i="3"/>
  <c r="L173" i="3"/>
  <c r="P173" i="3" s="1"/>
  <c r="Q173" i="3" s="1"/>
  <c r="R177" i="3"/>
  <c r="L177" i="3"/>
  <c r="P177" i="3" s="1"/>
  <c r="Q177" i="3" s="1"/>
  <c r="R82" i="3"/>
  <c r="L82" i="3"/>
  <c r="P82" i="3" s="1"/>
  <c r="Q82" i="3" s="1"/>
  <c r="R155" i="3"/>
  <c r="L155" i="3"/>
  <c r="O155" i="3" s="1"/>
  <c r="R164" i="3"/>
  <c r="L164" i="3"/>
  <c r="P164" i="3" s="1"/>
  <c r="Q164" i="3" s="1"/>
  <c r="R185" i="3"/>
  <c r="L185" i="3"/>
  <c r="P185" i="3" s="1"/>
  <c r="Q185" i="3" s="1"/>
  <c r="R133" i="3"/>
  <c r="L133" i="3"/>
  <c r="P133" i="3" s="1"/>
  <c r="Q133" i="3" s="1"/>
  <c r="R201" i="3"/>
  <c r="L201" i="3"/>
  <c r="O201" i="3" s="1"/>
  <c r="R253" i="3"/>
  <c r="L253" i="3"/>
  <c r="P253" i="3" s="1"/>
  <c r="Q253" i="3" s="1"/>
  <c r="R99" i="3"/>
  <c r="L99" i="3"/>
  <c r="P99" i="3" s="1"/>
  <c r="Q99" i="3" s="1"/>
  <c r="R178" i="3"/>
  <c r="L178" i="3"/>
  <c r="P178" i="3" s="1"/>
  <c r="Q178" i="3" s="1"/>
  <c r="R154" i="3"/>
  <c r="L154" i="3"/>
  <c r="P154" i="3" s="1"/>
  <c r="Q154" i="3" s="1"/>
  <c r="R160" i="3"/>
  <c r="L160" i="3"/>
  <c r="P160" i="3" s="1"/>
  <c r="Q160" i="3" s="1"/>
  <c r="R136" i="3"/>
  <c r="L136" i="3"/>
  <c r="P136" i="3" s="1"/>
  <c r="Q136" i="3" s="1"/>
  <c r="R184" i="3"/>
  <c r="L184" i="3"/>
  <c r="P184" i="3" s="1"/>
  <c r="Q184" i="3" s="1"/>
  <c r="R114" i="3"/>
  <c r="L114" i="3"/>
  <c r="O114" i="3" s="1"/>
  <c r="R232" i="3"/>
  <c r="L232" i="3"/>
  <c r="P232" i="3" s="1"/>
  <c r="Q232" i="3" s="1"/>
  <c r="R97" i="3"/>
  <c r="L97" i="3"/>
  <c r="O97" i="3" s="1"/>
  <c r="R170" i="3"/>
  <c r="L170" i="3"/>
  <c r="P170" i="3" s="1"/>
  <c r="Q170" i="3" s="1"/>
  <c r="R175" i="3"/>
  <c r="L175" i="3"/>
  <c r="O175" i="3" s="1"/>
  <c r="R162" i="3"/>
  <c r="L162" i="3"/>
  <c r="P162" i="3" s="1"/>
  <c r="Q162" i="3" s="1"/>
  <c r="R174" i="3"/>
  <c r="L174" i="3"/>
  <c r="O174" i="3" s="1"/>
  <c r="R50" i="3"/>
  <c r="L50" i="3"/>
  <c r="O50" i="3" s="1"/>
  <c r="R147" i="3"/>
  <c r="L147" i="3"/>
  <c r="O147" i="3" s="1"/>
  <c r="R212" i="3"/>
  <c r="L212" i="3"/>
  <c r="P212" i="3" s="1"/>
  <c r="Q212" i="3" s="1"/>
  <c r="R192" i="3"/>
  <c r="L192" i="3"/>
  <c r="O192" i="3" s="1"/>
  <c r="R61" i="3"/>
  <c r="L61" i="3"/>
  <c r="P61" i="3" s="1"/>
  <c r="Q61" i="3" s="1"/>
  <c r="R80" i="3"/>
  <c r="L80" i="3"/>
  <c r="O80" i="3" s="1"/>
  <c r="R123" i="3"/>
  <c r="L123" i="3"/>
  <c r="O123" i="3" s="1"/>
  <c r="R78" i="3"/>
  <c r="L78" i="3"/>
  <c r="O78" i="3" s="1"/>
  <c r="R152" i="3"/>
  <c r="L152" i="3"/>
  <c r="P152" i="3" s="1"/>
  <c r="Q152" i="3" s="1"/>
  <c r="R74" i="3"/>
  <c r="L74" i="3"/>
  <c r="O74" i="3" s="1"/>
  <c r="R172" i="3"/>
  <c r="L172" i="3"/>
  <c r="P172" i="3" s="1"/>
  <c r="Q172" i="3" s="1"/>
  <c r="R299" i="3"/>
  <c r="L299" i="3"/>
  <c r="P299" i="3" s="1"/>
  <c r="Q299" i="3" s="1"/>
  <c r="R287" i="3"/>
  <c r="L287" i="3"/>
  <c r="P287" i="3" s="1"/>
  <c r="Q287" i="3" s="1"/>
  <c r="R118" i="3"/>
  <c r="L118" i="3"/>
  <c r="P118" i="3" s="1"/>
  <c r="Q118" i="3" s="1"/>
  <c r="R180" i="3"/>
  <c r="L180" i="3"/>
  <c r="P180" i="3" s="1"/>
  <c r="Q180" i="3" s="1"/>
  <c r="R126" i="3"/>
  <c r="L126" i="3"/>
  <c r="P126" i="3" s="1"/>
  <c r="Q126" i="3" s="1"/>
  <c r="R169" i="3"/>
  <c r="L169" i="3"/>
  <c r="P169" i="3" s="1"/>
  <c r="Q169" i="3" s="1"/>
  <c r="R139" i="3"/>
  <c r="L139" i="3"/>
  <c r="P139" i="3" s="1"/>
  <c r="Q139" i="3" s="1"/>
  <c r="R115" i="3"/>
  <c r="L115" i="3"/>
  <c r="P115" i="3" s="1"/>
  <c r="Q115" i="3" s="1"/>
  <c r="R182" i="3"/>
  <c r="L182" i="3"/>
  <c r="P182" i="3" s="1"/>
  <c r="Q182" i="3" s="1"/>
  <c r="R159" i="3"/>
  <c r="L159" i="3"/>
  <c r="P159" i="3" s="1"/>
  <c r="Q159" i="3" s="1"/>
  <c r="R137" i="3"/>
  <c r="L137" i="3"/>
  <c r="O137" i="3" s="1"/>
  <c r="R70" i="3"/>
  <c r="L70" i="3"/>
  <c r="O70" i="3" s="1"/>
  <c r="R225" i="3"/>
  <c r="L225" i="3"/>
  <c r="O225" i="3" s="1"/>
  <c r="R71" i="3"/>
  <c r="L71" i="3"/>
  <c r="O71" i="3" s="1"/>
  <c r="R63" i="3"/>
  <c r="L63" i="3"/>
  <c r="P63" i="3" s="1"/>
  <c r="Q63" i="3" s="1"/>
  <c r="R60" i="3"/>
  <c r="L60" i="3"/>
  <c r="O60" i="3" s="1"/>
  <c r="R146" i="3"/>
  <c r="L146" i="3"/>
  <c r="P146" i="3" s="1"/>
  <c r="Q146" i="3" s="1"/>
  <c r="R167" i="3"/>
  <c r="L167" i="3"/>
  <c r="O167" i="3" s="1"/>
  <c r="R251" i="3"/>
  <c r="L251" i="3"/>
  <c r="P251" i="3" s="1"/>
  <c r="Q251" i="3" s="1"/>
  <c r="R130" i="3"/>
  <c r="L130" i="3"/>
  <c r="O130" i="3" s="1"/>
  <c r="R327" i="3"/>
  <c r="L327" i="3"/>
  <c r="O327" i="3" s="1"/>
  <c r="R53" i="3"/>
  <c r="L53" i="3"/>
  <c r="O53" i="3" s="1"/>
  <c r="R107" i="3"/>
  <c r="L107" i="3"/>
  <c r="P107" i="3" s="1"/>
  <c r="Q107" i="3" s="1"/>
  <c r="R145" i="3"/>
  <c r="L145" i="3"/>
  <c r="P145" i="3" s="1"/>
  <c r="Q145" i="3" s="1"/>
  <c r="R52" i="3"/>
  <c r="L52" i="3"/>
  <c r="O52" i="3" s="1"/>
  <c r="R119" i="3"/>
  <c r="L119" i="3"/>
  <c r="P119" i="3" s="1"/>
  <c r="Q119" i="3" s="1"/>
  <c r="R141" i="3"/>
  <c r="L141" i="3"/>
  <c r="O141" i="3" s="1"/>
  <c r="R140" i="3"/>
  <c r="L140" i="3"/>
  <c r="P140" i="3" s="1"/>
  <c r="Q140" i="3" s="1"/>
  <c r="R125" i="3"/>
  <c r="L125" i="3"/>
  <c r="O125" i="3" s="1"/>
  <c r="R92" i="3"/>
  <c r="L92" i="3"/>
  <c r="P92" i="3" s="1"/>
  <c r="Q92" i="3" s="1"/>
  <c r="R134" i="3"/>
  <c r="L134" i="3"/>
  <c r="O134" i="3" s="1"/>
  <c r="R86" i="3"/>
  <c r="L86" i="3"/>
  <c r="O86" i="3" s="1"/>
  <c r="R132" i="3"/>
  <c r="L132" i="3"/>
  <c r="O132" i="3" s="1"/>
  <c r="R103" i="3"/>
  <c r="L103" i="3"/>
  <c r="P103" i="3" s="1"/>
  <c r="Q103" i="3" s="1"/>
  <c r="R116" i="3"/>
  <c r="L116" i="3"/>
  <c r="O116" i="3" s="1"/>
  <c r="R122" i="3"/>
  <c r="L122" i="3"/>
  <c r="O122" i="3" s="1"/>
  <c r="R44" i="3"/>
  <c r="L44" i="3"/>
  <c r="O44" i="3" s="1"/>
  <c r="R81" i="3"/>
  <c r="L81" i="3"/>
  <c r="P81" i="3" s="1"/>
  <c r="Q81" i="3" s="1"/>
  <c r="R85" i="3"/>
  <c r="L85" i="3"/>
  <c r="O85" i="3" s="1"/>
  <c r="R120" i="3"/>
  <c r="L120" i="3"/>
  <c r="P120" i="3" s="1"/>
  <c r="Q120" i="3" s="1"/>
  <c r="R28" i="3"/>
  <c r="L28" i="3"/>
  <c r="O28" i="3" s="1"/>
  <c r="R113" i="3"/>
  <c r="L113" i="3"/>
  <c r="P113" i="3" s="1"/>
  <c r="Q113" i="3" s="1"/>
  <c r="R42" i="3"/>
  <c r="L42" i="3"/>
  <c r="O42" i="3" s="1"/>
  <c r="R110" i="3"/>
  <c r="L110" i="3"/>
  <c r="P110" i="3" s="1"/>
  <c r="Q110" i="3" s="1"/>
  <c r="R112" i="3"/>
  <c r="L112" i="3"/>
  <c r="O112" i="3" s="1"/>
  <c r="R47" i="3"/>
  <c r="L47" i="3"/>
  <c r="P47" i="3" s="1"/>
  <c r="Q47" i="3" s="1"/>
  <c r="R105" i="3"/>
  <c r="L105" i="3"/>
  <c r="O105" i="3" s="1"/>
  <c r="R100" i="3"/>
  <c r="L100" i="3"/>
  <c r="O100" i="3" s="1"/>
  <c r="R98" i="3"/>
  <c r="L98" i="3"/>
  <c r="O98" i="3" s="1"/>
  <c r="R102" i="3"/>
  <c r="L102" i="3"/>
  <c r="P102" i="3" s="1"/>
  <c r="Q102" i="3" s="1"/>
  <c r="R68" i="3"/>
  <c r="L68" i="3"/>
  <c r="O68" i="3" s="1"/>
  <c r="R101" i="3"/>
  <c r="L101" i="3"/>
  <c r="O101" i="3" s="1"/>
  <c r="R94" i="3"/>
  <c r="L94" i="3"/>
  <c r="O94" i="3" s="1"/>
  <c r="R93" i="3"/>
  <c r="L93" i="3"/>
  <c r="P93" i="3" s="1"/>
  <c r="Q93" i="3" s="1"/>
  <c r="R91" i="3"/>
  <c r="L91" i="3"/>
  <c r="O91" i="3" s="1"/>
  <c r="R117" i="3"/>
  <c r="L117" i="3"/>
  <c r="P117" i="3" s="1"/>
  <c r="Q117" i="3" s="1"/>
  <c r="R22" i="3"/>
  <c r="L22" i="3"/>
  <c r="O22" i="3" s="1"/>
  <c r="R89" i="3"/>
  <c r="L89" i="3"/>
  <c r="O89" i="3" s="1"/>
  <c r="R281" i="3"/>
  <c r="L281" i="3"/>
  <c r="O281" i="3" s="1"/>
  <c r="R59" i="3"/>
  <c r="L59" i="3"/>
  <c r="O59" i="3" s="1"/>
  <c r="R108" i="3"/>
  <c r="L108" i="3"/>
  <c r="O108" i="3" s="1"/>
  <c r="R27" i="3"/>
  <c r="L27" i="3"/>
  <c r="P27" i="3" s="1"/>
  <c r="Q27" i="3" s="1"/>
  <c r="R79" i="3"/>
  <c r="L79" i="3"/>
  <c r="O79" i="3" s="1"/>
  <c r="R29" i="3"/>
  <c r="L29" i="3"/>
  <c r="P29" i="3" s="1"/>
  <c r="Q29" i="3" s="1"/>
  <c r="R77" i="3"/>
  <c r="L77" i="3"/>
  <c r="O77" i="3" s="1"/>
  <c r="R62" i="3"/>
  <c r="L62" i="3"/>
  <c r="P62" i="3" s="1"/>
  <c r="Q62" i="3" s="1"/>
  <c r="R57" i="3"/>
  <c r="L57" i="3"/>
  <c r="O57" i="3" s="1"/>
  <c r="R56" i="3"/>
  <c r="L56" i="3"/>
  <c r="O56" i="3" s="1"/>
  <c r="R58" i="3"/>
  <c r="L58" i="3"/>
  <c r="O58" i="3" s="1"/>
  <c r="R73" i="3"/>
  <c r="L73" i="3"/>
  <c r="P73" i="3" s="1"/>
  <c r="Q73" i="3" s="1"/>
  <c r="R45" i="3"/>
  <c r="L45" i="3"/>
  <c r="O45" i="3" s="1"/>
  <c r="R72" i="3"/>
  <c r="L72" i="3"/>
  <c r="P72" i="3" s="1"/>
  <c r="Q72" i="3" s="1"/>
  <c r="R48" i="3"/>
  <c r="L48" i="3"/>
  <c r="O48" i="3" s="1"/>
  <c r="R54" i="3"/>
  <c r="L54" i="3"/>
  <c r="O54" i="3" s="1"/>
  <c r="R64" i="3"/>
  <c r="L64" i="3"/>
  <c r="O64" i="3" s="1"/>
  <c r="R40" i="3"/>
  <c r="L40" i="3"/>
  <c r="O40" i="3" s="1"/>
  <c r="R129" i="3"/>
  <c r="L129" i="3"/>
  <c r="O129" i="3" s="1"/>
  <c r="R55" i="3"/>
  <c r="L55" i="3"/>
  <c r="P55" i="3" s="1"/>
  <c r="Q55" i="3" s="1"/>
  <c r="R49" i="3"/>
  <c r="L49" i="3"/>
  <c r="O49" i="3" s="1"/>
  <c r="R65" i="3"/>
  <c r="L65" i="3"/>
  <c r="P65" i="3" s="1"/>
  <c r="Q65" i="3" s="1"/>
  <c r="R51" i="3"/>
  <c r="L51" i="3"/>
  <c r="O51" i="3" s="1"/>
  <c r="R15" i="3"/>
  <c r="L15" i="3"/>
  <c r="P15" i="3" s="1"/>
  <c r="Q15" i="3" s="1"/>
  <c r="R43" i="3"/>
  <c r="L43" i="3"/>
  <c r="O43" i="3" s="1"/>
  <c r="R96" i="3"/>
  <c r="L96" i="3"/>
  <c r="O96" i="3" s="1"/>
  <c r="R26" i="3"/>
  <c r="L26" i="3"/>
  <c r="O26" i="3" s="1"/>
  <c r="R39" i="3"/>
  <c r="L39" i="3"/>
  <c r="P39" i="3" s="1"/>
  <c r="Q39" i="3" s="1"/>
  <c r="R37" i="3"/>
  <c r="L37" i="3"/>
  <c r="O37" i="3" s="1"/>
  <c r="R69" i="3"/>
  <c r="L69" i="3"/>
  <c r="P69" i="3" s="1"/>
  <c r="Q69" i="3" s="1"/>
  <c r="R41" i="3"/>
  <c r="L41" i="3"/>
  <c r="O41" i="3" s="1"/>
  <c r="R38" i="3"/>
  <c r="L38" i="3"/>
  <c r="O38" i="3" s="1"/>
  <c r="R32" i="3"/>
  <c r="L32" i="3"/>
  <c r="O32" i="3" s="1"/>
  <c r="R30" i="3"/>
  <c r="L30" i="3"/>
  <c r="O30" i="3" s="1"/>
  <c r="R8" i="3"/>
  <c r="L8" i="3"/>
  <c r="O8" i="3" s="1"/>
  <c r="R36" i="3"/>
  <c r="L36" i="3"/>
  <c r="O36" i="3" s="1"/>
  <c r="R46" i="3"/>
  <c r="L46" i="3"/>
  <c r="O46" i="3" s="1"/>
  <c r="R33" i="3"/>
  <c r="L33" i="3"/>
  <c r="P33" i="3" s="1"/>
  <c r="Q33" i="3" s="1"/>
  <c r="R25" i="3"/>
  <c r="L25" i="3"/>
  <c r="O25" i="3" s="1"/>
  <c r="R31" i="3"/>
  <c r="L31" i="3"/>
  <c r="P31" i="3" s="1"/>
  <c r="Q31" i="3" s="1"/>
  <c r="R19" i="3"/>
  <c r="L19" i="3"/>
  <c r="O19" i="3" s="1"/>
  <c r="R35" i="3"/>
  <c r="L35" i="3"/>
  <c r="O35" i="3" s="1"/>
  <c r="R24" i="3"/>
  <c r="L24" i="3"/>
  <c r="O24" i="3" s="1"/>
  <c r="R83" i="3"/>
  <c r="L83" i="3"/>
  <c r="P83" i="3" s="1"/>
  <c r="Q83" i="3" s="1"/>
  <c r="R23" i="3"/>
  <c r="L23" i="3"/>
  <c r="O23" i="3" s="1"/>
  <c r="R16" i="3"/>
  <c r="L16" i="3"/>
  <c r="P16" i="3" s="1"/>
  <c r="Q16" i="3" s="1"/>
  <c r="R12" i="3"/>
  <c r="L12" i="3"/>
  <c r="O12" i="3" s="1"/>
  <c r="R66" i="3"/>
  <c r="L66" i="3"/>
  <c r="P66" i="3" s="1"/>
  <c r="Q66" i="3" s="1"/>
  <c r="R11" i="3"/>
  <c r="L11" i="3"/>
  <c r="O11" i="3" s="1"/>
  <c r="R20" i="3"/>
  <c r="L20" i="3"/>
  <c r="O20" i="3" s="1"/>
  <c r="R14" i="3"/>
  <c r="L14" i="3"/>
  <c r="O14" i="3" s="1"/>
  <c r="R9" i="3"/>
  <c r="L9" i="3"/>
  <c r="P9" i="3" s="1"/>
  <c r="Q9" i="3" s="1"/>
  <c r="R10" i="3"/>
  <c r="L10" i="3"/>
  <c r="O10" i="3" s="1"/>
  <c r="R21" i="3"/>
  <c r="L21" i="3"/>
  <c r="P21" i="3" s="1"/>
  <c r="Q21" i="3" s="1"/>
  <c r="R13" i="3"/>
  <c r="L13" i="3"/>
  <c r="O13" i="3" s="1"/>
  <c r="R18" i="3"/>
  <c r="L18" i="3"/>
  <c r="P18" i="3" s="1"/>
  <c r="Q18" i="3" s="1"/>
  <c r="R6" i="3"/>
  <c r="L6" i="3"/>
  <c r="O6" i="3" s="1"/>
  <c r="R17" i="3"/>
  <c r="L17" i="3"/>
  <c r="O17" i="3" s="1"/>
  <c r="R3" i="3"/>
  <c r="L3" i="3"/>
  <c r="O3" i="3" s="1"/>
  <c r="R7" i="3"/>
  <c r="L7" i="3"/>
  <c r="P7" i="3" s="1"/>
  <c r="Q7" i="3" s="1"/>
  <c r="R4" i="3"/>
  <c r="L4" i="3"/>
  <c r="O4" i="3" s="1"/>
  <c r="R5" i="3"/>
  <c r="L5" i="3"/>
  <c r="P5" i="3" s="1"/>
  <c r="Q5" i="3" s="1"/>
  <c r="R2" i="3"/>
  <c r="L2" i="3"/>
  <c r="O2" i="3" s="1"/>
  <c r="R640" i="3"/>
  <c r="L640" i="3"/>
  <c r="P640" i="3" s="1"/>
  <c r="Q640" i="3" s="1"/>
  <c r="R638" i="3"/>
  <c r="L638" i="3"/>
  <c r="O638" i="3" s="1"/>
  <c r="R642" i="3"/>
  <c r="L642" i="3"/>
  <c r="O642" i="3" s="1"/>
  <c r="R637" i="3"/>
  <c r="L637" i="3"/>
  <c r="O637" i="3" s="1"/>
  <c r="R629" i="3"/>
  <c r="L629" i="3"/>
  <c r="P629" i="3" s="1"/>
  <c r="Q629" i="3" s="1"/>
  <c r="R641" i="3"/>
  <c r="L641" i="3"/>
  <c r="O641" i="3" s="1"/>
  <c r="P636" i="3" l="1"/>
  <c r="Q636" i="3" s="1"/>
  <c r="P410" i="3"/>
  <c r="Q410" i="3" s="1"/>
  <c r="P59" i="3"/>
  <c r="Q59" i="3" s="1"/>
  <c r="O63" i="3"/>
  <c r="P411" i="3"/>
  <c r="Q411" i="3" s="1"/>
  <c r="P4" i="3"/>
  <c r="Q4" i="3" s="1"/>
  <c r="O177" i="3"/>
  <c r="O164" i="3"/>
  <c r="O199" i="3"/>
  <c r="P345" i="3"/>
  <c r="Q345" i="3" s="1"/>
  <c r="P156" i="3"/>
  <c r="Q156" i="3" s="1"/>
  <c r="O190" i="3"/>
  <c r="P351" i="3"/>
  <c r="Q351" i="3" s="1"/>
  <c r="O113" i="3"/>
  <c r="P56" i="3"/>
  <c r="Q56" i="3" s="1"/>
  <c r="P50" i="3"/>
  <c r="Q50" i="3" s="1"/>
  <c r="P155" i="3"/>
  <c r="Q155" i="3" s="1"/>
  <c r="P259" i="3"/>
  <c r="Q259" i="3" s="1"/>
  <c r="O255" i="3"/>
  <c r="P513" i="3"/>
  <c r="Q513" i="3" s="1"/>
  <c r="O144" i="3"/>
  <c r="P3" i="3"/>
  <c r="Q3" i="3" s="1"/>
  <c r="P167" i="3"/>
  <c r="Q167" i="3" s="1"/>
  <c r="P365" i="3"/>
  <c r="Q365" i="3" s="1"/>
  <c r="P642" i="3"/>
  <c r="Q642" i="3" s="1"/>
  <c r="P24" i="3"/>
  <c r="Q24" i="3" s="1"/>
  <c r="O140" i="3"/>
  <c r="O146" i="3"/>
  <c r="O287" i="3"/>
  <c r="P389" i="3"/>
  <c r="Q389" i="3" s="1"/>
  <c r="P470" i="3"/>
  <c r="Q470" i="3" s="1"/>
  <c r="P419" i="3"/>
  <c r="Q419" i="3" s="1"/>
  <c r="P381" i="3"/>
  <c r="Q381" i="3" s="1"/>
  <c r="P35" i="3"/>
  <c r="Q35" i="3" s="1"/>
  <c r="O92" i="3"/>
  <c r="P444" i="3"/>
  <c r="Q444" i="3" s="1"/>
  <c r="P382" i="3"/>
  <c r="Q382" i="3" s="1"/>
  <c r="P97" i="3"/>
  <c r="Q97" i="3" s="1"/>
  <c r="P183" i="3"/>
  <c r="Q183" i="3" s="1"/>
  <c r="O262" i="3"/>
  <c r="O294" i="3"/>
  <c r="P455" i="3"/>
  <c r="Q455" i="3" s="1"/>
  <c r="P430" i="3"/>
  <c r="Q430" i="3" s="1"/>
  <c r="P348" i="3"/>
  <c r="Q348" i="3" s="1"/>
  <c r="P605" i="3"/>
  <c r="Q605" i="3" s="1"/>
  <c r="O196" i="3"/>
  <c r="O9" i="3"/>
  <c r="P30" i="3"/>
  <c r="Q30" i="3" s="1"/>
  <c r="P248" i="3"/>
  <c r="Q248" i="3" s="1"/>
  <c r="O237" i="3"/>
  <c r="P260" i="3"/>
  <c r="Q260" i="3" s="1"/>
  <c r="P380" i="3"/>
  <c r="Q380" i="3" s="1"/>
  <c r="O282" i="3"/>
  <c r="O293" i="3"/>
  <c r="O193" i="3"/>
  <c r="O119" i="3"/>
  <c r="O107" i="3"/>
  <c r="O61" i="3"/>
  <c r="O121" i="3"/>
  <c r="O87" i="3"/>
  <c r="P244" i="3"/>
  <c r="Q244" i="3" s="1"/>
  <c r="P349" i="3"/>
  <c r="Q349" i="3" s="1"/>
  <c r="P446" i="3"/>
  <c r="Q446" i="3" s="1"/>
  <c r="O283" i="3"/>
  <c r="O76" i="3"/>
  <c r="O111" i="3"/>
  <c r="P280" i="3"/>
  <c r="Q280" i="3" s="1"/>
  <c r="P477" i="3"/>
  <c r="Q477" i="3" s="1"/>
  <c r="P504" i="3"/>
  <c r="Q504" i="3" s="1"/>
  <c r="O83" i="3"/>
  <c r="O33" i="3"/>
  <c r="P129" i="3"/>
  <c r="Q129" i="3" s="1"/>
  <c r="O152" i="3"/>
  <c r="O242" i="3"/>
  <c r="O303" i="3"/>
  <c r="O245" i="3"/>
  <c r="P352" i="3"/>
  <c r="Q352" i="3" s="1"/>
  <c r="P226" i="3"/>
  <c r="Q226" i="3" s="1"/>
  <c r="P20" i="3"/>
  <c r="Q20" i="3" s="1"/>
  <c r="P40" i="3"/>
  <c r="Q40" i="3" s="1"/>
  <c r="O172" i="3"/>
  <c r="O285" i="3"/>
  <c r="P451" i="3"/>
  <c r="Q451" i="3" s="1"/>
  <c r="O135" i="3"/>
  <c r="O395" i="3"/>
  <c r="P439" i="3"/>
  <c r="Q439" i="3" s="1"/>
  <c r="P250" i="3"/>
  <c r="Q250" i="3" s="1"/>
  <c r="P542" i="3"/>
  <c r="Q542" i="3" s="1"/>
  <c r="P243" i="3"/>
  <c r="Q243" i="3" s="1"/>
  <c r="P336" i="3"/>
  <c r="Q336" i="3" s="1"/>
  <c r="P413" i="3"/>
  <c r="Q413" i="3" s="1"/>
  <c r="P490" i="3"/>
  <c r="Q490" i="3" s="1"/>
  <c r="P174" i="3"/>
  <c r="Q174" i="3" s="1"/>
  <c r="P582" i="3"/>
  <c r="Q582" i="3" s="1"/>
  <c r="P357" i="3"/>
  <c r="Q357" i="3" s="1"/>
  <c r="O185" i="3"/>
  <c r="O162" i="3"/>
  <c r="P17" i="3"/>
  <c r="Q17" i="3" s="1"/>
  <c r="O7" i="3"/>
  <c r="O21" i="3"/>
  <c r="P36" i="3"/>
  <c r="Q36" i="3" s="1"/>
  <c r="P68" i="3"/>
  <c r="Q68" i="3" s="1"/>
  <c r="P44" i="3"/>
  <c r="Q44" i="3" s="1"/>
  <c r="P53" i="3"/>
  <c r="Q53" i="3" s="1"/>
  <c r="O180" i="3"/>
  <c r="O232" i="3"/>
  <c r="O189" i="3"/>
  <c r="P106" i="3"/>
  <c r="Q106" i="3" s="1"/>
  <c r="O191" i="3"/>
  <c r="O249" i="3"/>
  <c r="P165" i="3"/>
  <c r="Q165" i="3" s="1"/>
  <c r="P374" i="3"/>
  <c r="Q374" i="3" s="1"/>
  <c r="O257" i="3"/>
  <c r="P435" i="3"/>
  <c r="Q435" i="3" s="1"/>
  <c r="P337" i="3"/>
  <c r="Q337" i="3" s="1"/>
  <c r="P592" i="3"/>
  <c r="Q592" i="3" s="1"/>
  <c r="P581" i="3"/>
  <c r="Q581" i="3" s="1"/>
  <c r="P23" i="3"/>
  <c r="Q23" i="3" s="1"/>
  <c r="P96" i="3"/>
  <c r="Q96" i="3" s="1"/>
  <c r="P14" i="3"/>
  <c r="Q14" i="3" s="1"/>
  <c r="P108" i="3"/>
  <c r="Q108" i="3" s="1"/>
  <c r="O93" i="3"/>
  <c r="P225" i="3"/>
  <c r="Q225" i="3" s="1"/>
  <c r="O159" i="3"/>
  <c r="P80" i="3"/>
  <c r="Q80" i="3" s="1"/>
  <c r="O160" i="3"/>
  <c r="P67" i="3"/>
  <c r="Q67" i="3" s="1"/>
  <c r="P151" i="3"/>
  <c r="Q151" i="3" s="1"/>
  <c r="P306" i="3"/>
  <c r="Q306" i="3" s="1"/>
  <c r="P95" i="3"/>
  <c r="Q95" i="3" s="1"/>
  <c r="P449" i="3"/>
  <c r="Q449" i="3" s="1"/>
  <c r="P323" i="3"/>
  <c r="Q323" i="3" s="1"/>
  <c r="P341" i="3"/>
  <c r="Q341" i="3" s="1"/>
  <c r="P388" i="3"/>
  <c r="Q388" i="3" s="1"/>
  <c r="O311" i="3"/>
  <c r="P456" i="3"/>
  <c r="Q456" i="3" s="1"/>
  <c r="O629" i="3"/>
  <c r="P8" i="3"/>
  <c r="Q8" i="3" s="1"/>
  <c r="O47" i="3"/>
  <c r="P122" i="3"/>
  <c r="Q122" i="3" s="1"/>
  <c r="P132" i="3"/>
  <c r="Q132" i="3" s="1"/>
  <c r="P327" i="3"/>
  <c r="Q327" i="3" s="1"/>
  <c r="O169" i="3"/>
  <c r="P78" i="3"/>
  <c r="Q78" i="3" s="1"/>
  <c r="P147" i="3"/>
  <c r="Q147" i="3" s="1"/>
  <c r="O221" i="3"/>
  <c r="O104" i="3"/>
  <c r="O161" i="3"/>
  <c r="O271" i="3"/>
  <c r="O222" i="3"/>
  <c r="P328" i="3"/>
  <c r="Q328" i="3" s="1"/>
  <c r="P344" i="3"/>
  <c r="Q344" i="3" s="1"/>
  <c r="P202" i="3"/>
  <c r="Q202" i="3" s="1"/>
  <c r="P307" i="3"/>
  <c r="Q307" i="3" s="1"/>
  <c r="P227" i="3"/>
  <c r="Q227" i="3" s="1"/>
  <c r="P229" i="3"/>
  <c r="Q229" i="3" s="1"/>
  <c r="P445" i="3"/>
  <c r="Q445" i="3" s="1"/>
  <c r="P288" i="3"/>
  <c r="Q288" i="3" s="1"/>
  <c r="P400" i="3"/>
  <c r="Q400" i="3" s="1"/>
  <c r="P309" i="3"/>
  <c r="Q309" i="3" s="1"/>
  <c r="P551" i="3"/>
  <c r="Q551" i="3" s="1"/>
  <c r="P620" i="3"/>
  <c r="Q620" i="3" s="1"/>
  <c r="P637" i="3"/>
  <c r="Q637" i="3" s="1"/>
  <c r="O187" i="3"/>
  <c r="P392" i="3"/>
  <c r="Q392" i="3" s="1"/>
  <c r="P574" i="3"/>
  <c r="Q574" i="3" s="1"/>
  <c r="P362" i="3"/>
  <c r="Q362" i="3" s="1"/>
  <c r="P522" i="3"/>
  <c r="Q522" i="3" s="1"/>
  <c r="P494" i="3"/>
  <c r="Q494" i="3" s="1"/>
  <c r="P340" i="3"/>
  <c r="Q340" i="3" s="1"/>
  <c r="P393" i="3"/>
  <c r="Q393" i="3" s="1"/>
  <c r="P604" i="3"/>
  <c r="Q604" i="3" s="1"/>
  <c r="P116" i="3"/>
  <c r="Q116" i="3" s="1"/>
  <c r="P71" i="3"/>
  <c r="Q71" i="3" s="1"/>
  <c r="P137" i="3"/>
  <c r="Q137" i="3" s="1"/>
  <c r="O115" i="3"/>
  <c r="P123" i="3"/>
  <c r="Q123" i="3" s="1"/>
  <c r="O178" i="3"/>
  <c r="P230" i="3"/>
  <c r="Q230" i="3" s="1"/>
  <c r="O223" i="3"/>
  <c r="P405" i="3"/>
  <c r="Q405" i="3" s="1"/>
  <c r="P447" i="3"/>
  <c r="Q447" i="3" s="1"/>
  <c r="P424" i="3"/>
  <c r="Q424" i="3" s="1"/>
  <c r="P507" i="3"/>
  <c r="Q507" i="3" s="1"/>
  <c r="P322" i="3"/>
  <c r="Q322" i="3" s="1"/>
  <c r="P2" i="3"/>
  <c r="Q2" i="3" s="1"/>
  <c r="O18" i="3"/>
  <c r="P12" i="3"/>
  <c r="Q12" i="3" s="1"/>
  <c r="O31" i="3"/>
  <c r="P94" i="3"/>
  <c r="Q94" i="3" s="1"/>
  <c r="O110" i="3"/>
  <c r="O81" i="3"/>
  <c r="O251" i="3"/>
  <c r="P192" i="3"/>
  <c r="Q192" i="3" s="1"/>
  <c r="O170" i="3"/>
  <c r="O136" i="3"/>
  <c r="P168" i="3"/>
  <c r="Q168" i="3" s="1"/>
  <c r="O142" i="3"/>
  <c r="O149" i="3"/>
  <c r="O197" i="3"/>
  <c r="O270" i="3"/>
  <c r="O188" i="3"/>
  <c r="P163" i="3"/>
  <c r="Q163" i="3" s="1"/>
  <c r="P234" i="3"/>
  <c r="Q234" i="3" s="1"/>
  <c r="O217" i="3"/>
  <c r="P210" i="3"/>
  <c r="Q210" i="3" s="1"/>
  <c r="P330" i="3"/>
  <c r="Q330" i="3" s="1"/>
  <c r="O487" i="3"/>
  <c r="P264" i="3"/>
  <c r="Q264" i="3" s="1"/>
  <c r="O291" i="3"/>
  <c r="P422" i="3"/>
  <c r="Q422" i="3" s="1"/>
  <c r="P465" i="3"/>
  <c r="Q465" i="3" s="1"/>
  <c r="P326" i="3"/>
  <c r="Q326" i="3" s="1"/>
  <c r="P369" i="3"/>
  <c r="Q369" i="3" s="1"/>
  <c r="P355" i="3"/>
  <c r="Q355" i="3" s="1"/>
  <c r="P366" i="3"/>
  <c r="Q366" i="3" s="1"/>
  <c r="P555" i="3"/>
  <c r="Q555" i="3" s="1"/>
  <c r="P506" i="3"/>
  <c r="Q506" i="3" s="1"/>
  <c r="P497" i="3"/>
  <c r="Q497" i="3" s="1"/>
  <c r="P553" i="3"/>
  <c r="Q553" i="3" s="1"/>
  <c r="P638" i="3"/>
  <c r="Q638" i="3" s="1"/>
  <c r="P11" i="3"/>
  <c r="Q11" i="3" s="1"/>
  <c r="P125" i="3"/>
  <c r="Q125" i="3" s="1"/>
  <c r="P70" i="3"/>
  <c r="Q70" i="3" s="1"/>
  <c r="P335" i="3"/>
  <c r="Q335" i="3" s="1"/>
  <c r="P471" i="3"/>
  <c r="Q471" i="3" s="1"/>
  <c r="P273" i="3"/>
  <c r="Q273" i="3" s="1"/>
  <c r="P500" i="3"/>
  <c r="Q500" i="3" s="1"/>
  <c r="P459" i="3"/>
  <c r="Q459" i="3" s="1"/>
  <c r="P416" i="3"/>
  <c r="Q416" i="3" s="1"/>
  <c r="P594" i="3"/>
  <c r="Q594" i="3" s="1"/>
  <c r="P358" i="3"/>
  <c r="Q358" i="3" s="1"/>
  <c r="P545" i="3"/>
  <c r="Q545" i="3" s="1"/>
  <c r="P590" i="3"/>
  <c r="Q590" i="3" s="1"/>
  <c r="P641" i="3"/>
  <c r="Q641" i="3" s="1"/>
  <c r="O5" i="3"/>
  <c r="P10" i="3"/>
  <c r="Q10" i="3" s="1"/>
  <c r="O16" i="3"/>
  <c r="P46" i="3"/>
  <c r="Q46" i="3" s="1"/>
  <c r="P38" i="3"/>
  <c r="Q38" i="3" s="1"/>
  <c r="P54" i="3"/>
  <c r="Q54" i="3" s="1"/>
  <c r="P89" i="3"/>
  <c r="Q89" i="3" s="1"/>
  <c r="P101" i="3"/>
  <c r="Q101" i="3" s="1"/>
  <c r="P98" i="3"/>
  <c r="Q98" i="3" s="1"/>
  <c r="P60" i="3"/>
  <c r="Q60" i="3" s="1"/>
  <c r="O182" i="3"/>
  <c r="O139" i="3"/>
  <c r="O126" i="3"/>
  <c r="O118" i="3"/>
  <c r="O299" i="3"/>
  <c r="P74" i="3"/>
  <c r="Q74" i="3" s="1"/>
  <c r="O212" i="3"/>
  <c r="P114" i="3"/>
  <c r="Q114" i="3" s="1"/>
  <c r="O88" i="3"/>
  <c r="O258" i="3"/>
  <c r="O209" i="3"/>
  <c r="O219" i="3"/>
  <c r="O302" i="3"/>
  <c r="O312" i="3"/>
  <c r="O171" i="3"/>
  <c r="O75" i="3"/>
  <c r="O640" i="3"/>
  <c r="P13" i="3"/>
  <c r="Q13" i="3" s="1"/>
  <c r="O66" i="3"/>
  <c r="P25" i="3"/>
  <c r="Q25" i="3" s="1"/>
  <c r="O39" i="3"/>
  <c r="O73" i="3"/>
  <c r="O131" i="3"/>
  <c r="O231" i="3"/>
  <c r="O109" i="3"/>
  <c r="O394" i="3"/>
  <c r="O205" i="3"/>
  <c r="O238" i="3"/>
  <c r="P265" i="3"/>
  <c r="Q265" i="3" s="1"/>
  <c r="P600" i="3"/>
  <c r="Q600" i="3" s="1"/>
  <c r="P338" i="3"/>
  <c r="Q338" i="3" s="1"/>
  <c r="P315" i="3"/>
  <c r="Q315" i="3" s="1"/>
  <c r="P399" i="3"/>
  <c r="Q399" i="3" s="1"/>
  <c r="P501" i="3"/>
  <c r="Q501" i="3" s="1"/>
  <c r="P493" i="3"/>
  <c r="Q493" i="3" s="1"/>
  <c r="P602" i="3"/>
  <c r="Q602" i="3" s="1"/>
  <c r="P6" i="3"/>
  <c r="Q6" i="3" s="1"/>
  <c r="P19" i="3"/>
  <c r="Q19" i="3" s="1"/>
  <c r="P43" i="3"/>
  <c r="Q43" i="3" s="1"/>
  <c r="P57" i="3"/>
  <c r="Q57" i="3" s="1"/>
  <c r="P112" i="3"/>
  <c r="Q112" i="3" s="1"/>
  <c r="P130" i="3"/>
  <c r="Q130" i="3" s="1"/>
  <c r="P175" i="3"/>
  <c r="Q175" i="3" s="1"/>
  <c r="P158" i="3"/>
  <c r="Q158" i="3" s="1"/>
  <c r="P195" i="3"/>
  <c r="Q195" i="3" s="1"/>
  <c r="O295" i="3"/>
  <c r="O181" i="3"/>
  <c r="P536" i="3"/>
  <c r="Q536" i="3" s="1"/>
  <c r="P480" i="3"/>
  <c r="Q480" i="3" s="1"/>
  <c r="P526" i="3"/>
  <c r="Q526" i="3" s="1"/>
  <c r="O27" i="3"/>
  <c r="O339" i="3"/>
  <c r="P339" i="3"/>
  <c r="Q339" i="3" s="1"/>
  <c r="O533" i="3"/>
  <c r="P533" i="3"/>
  <c r="Q533" i="3" s="1"/>
  <c r="O624" i="3"/>
  <c r="P624" i="3"/>
  <c r="Q624" i="3" s="1"/>
  <c r="O65" i="3"/>
  <c r="P45" i="3"/>
  <c r="Q45" i="3" s="1"/>
  <c r="O29" i="3"/>
  <c r="P91" i="3"/>
  <c r="Q91" i="3" s="1"/>
  <c r="P85" i="3"/>
  <c r="Q85" i="3" s="1"/>
  <c r="P241" i="3"/>
  <c r="Q241" i="3" s="1"/>
  <c r="O166" i="3"/>
  <c r="O186" i="3"/>
  <c r="P124" i="3"/>
  <c r="Q124" i="3" s="1"/>
  <c r="O124" i="3"/>
  <c r="O179" i="3"/>
  <c r="O279" i="3"/>
  <c r="O157" i="3"/>
  <c r="O448" i="3"/>
  <c r="O503" i="3"/>
  <c r="P41" i="3"/>
  <c r="Q41" i="3" s="1"/>
  <c r="O15" i="3"/>
  <c r="P48" i="3"/>
  <c r="Q48" i="3" s="1"/>
  <c r="O62" i="3"/>
  <c r="P22" i="3"/>
  <c r="Q22" i="3" s="1"/>
  <c r="O102" i="3"/>
  <c r="P100" i="3"/>
  <c r="Q100" i="3" s="1"/>
  <c r="P28" i="3"/>
  <c r="Q28" i="3" s="1"/>
  <c r="O103" i="3"/>
  <c r="P86" i="3"/>
  <c r="Q86" i="3" s="1"/>
  <c r="P52" i="3"/>
  <c r="Q52" i="3" s="1"/>
  <c r="O99" i="3"/>
  <c r="P201" i="3"/>
  <c r="Q201" i="3" s="1"/>
  <c r="O82" i="3"/>
  <c r="O173" i="3"/>
  <c r="O216" i="3"/>
  <c r="O203" i="3"/>
  <c r="O198" i="3"/>
  <c r="O207" i="3"/>
  <c r="P34" i="3"/>
  <c r="Q34" i="3" s="1"/>
  <c r="P239" i="3"/>
  <c r="Q239" i="3" s="1"/>
  <c r="P194" i="3"/>
  <c r="Q194" i="3" s="1"/>
  <c r="P269" i="3"/>
  <c r="Q269" i="3" s="1"/>
  <c r="P325" i="3"/>
  <c r="Q325" i="3" s="1"/>
  <c r="O127" i="3"/>
  <c r="P247" i="3"/>
  <c r="Q247" i="3" s="1"/>
  <c r="O274" i="3"/>
  <c r="O496" i="3"/>
  <c r="P544" i="3"/>
  <c r="Q544" i="3" s="1"/>
  <c r="O544" i="3"/>
  <c r="P353" i="3"/>
  <c r="Q353" i="3" s="1"/>
  <c r="O353" i="3"/>
  <c r="P329" i="3"/>
  <c r="Q329" i="3" s="1"/>
  <c r="P383" i="3"/>
  <c r="Q383" i="3" s="1"/>
  <c r="O383" i="3"/>
  <c r="P342" i="3"/>
  <c r="Q342" i="3" s="1"/>
  <c r="O342" i="3"/>
  <c r="O479" i="3"/>
  <c r="P479" i="3"/>
  <c r="Q479" i="3" s="1"/>
  <c r="O438" i="3"/>
  <c r="P438" i="3"/>
  <c r="Q438" i="3" s="1"/>
  <c r="P509" i="3"/>
  <c r="Q509" i="3" s="1"/>
  <c r="O509" i="3"/>
  <c r="P58" i="3"/>
  <c r="Q58" i="3" s="1"/>
  <c r="P385" i="3"/>
  <c r="Q385" i="3" s="1"/>
  <c r="O385" i="3"/>
  <c r="P37" i="3"/>
  <c r="Q37" i="3" s="1"/>
  <c r="P32" i="3"/>
  <c r="Q32" i="3" s="1"/>
  <c r="P64" i="3"/>
  <c r="Q64" i="3" s="1"/>
  <c r="P281" i="3"/>
  <c r="Q281" i="3" s="1"/>
  <c r="P42" i="3"/>
  <c r="Q42" i="3" s="1"/>
  <c r="P141" i="3"/>
  <c r="Q141" i="3" s="1"/>
  <c r="O154" i="3"/>
  <c r="P128" i="3"/>
  <c r="Q128" i="3" s="1"/>
  <c r="P208" i="3"/>
  <c r="Q208" i="3" s="1"/>
  <c r="P220" i="3"/>
  <c r="Q220" i="3" s="1"/>
  <c r="O220" i="3"/>
  <c r="P153" i="3"/>
  <c r="Q153" i="3" s="1"/>
  <c r="O153" i="3"/>
  <c r="O228" i="3"/>
  <c r="O200" i="3"/>
  <c r="O267" i="3"/>
  <c r="O375" i="3"/>
  <c r="O235" i="3"/>
  <c r="P236" i="3"/>
  <c r="Q236" i="3" s="1"/>
  <c r="O236" i="3"/>
  <c r="O370" i="3"/>
  <c r="O298" i="3"/>
  <c r="P298" i="3"/>
  <c r="Q298" i="3" s="1"/>
  <c r="P26" i="3"/>
  <c r="Q26" i="3" s="1"/>
  <c r="O213" i="3"/>
  <c r="O148" i="3"/>
  <c r="P278" i="3"/>
  <c r="Q278" i="3" s="1"/>
  <c r="O278" i="3"/>
  <c r="P468" i="3"/>
  <c r="Q468" i="3" s="1"/>
  <c r="O468" i="3"/>
  <c r="P211" i="3"/>
  <c r="Q211" i="3" s="1"/>
  <c r="O211" i="3"/>
  <c r="P266" i="3"/>
  <c r="Q266" i="3" s="1"/>
  <c r="O266" i="3"/>
  <c r="P320" i="3"/>
  <c r="Q320" i="3" s="1"/>
  <c r="O320" i="3"/>
  <c r="O495" i="3"/>
  <c r="P495" i="3"/>
  <c r="Q495" i="3" s="1"/>
  <c r="O498" i="3"/>
  <c r="P498" i="3"/>
  <c r="Q498" i="3" s="1"/>
  <c r="O580" i="3"/>
  <c r="P580" i="3"/>
  <c r="Q580" i="3" s="1"/>
  <c r="O55" i="3"/>
  <c r="O354" i="3"/>
  <c r="P354" i="3"/>
  <c r="Q354" i="3" s="1"/>
  <c r="P214" i="3"/>
  <c r="Q214" i="3" s="1"/>
  <c r="O214" i="3"/>
  <c r="O69" i="3"/>
  <c r="P49" i="3"/>
  <c r="Q49" i="3" s="1"/>
  <c r="O72" i="3"/>
  <c r="P79" i="3"/>
  <c r="Q79" i="3" s="1"/>
  <c r="O117" i="3"/>
  <c r="P105" i="3"/>
  <c r="Q105" i="3" s="1"/>
  <c r="O120" i="3"/>
  <c r="P134" i="3"/>
  <c r="Q134" i="3" s="1"/>
  <c r="O133" i="3"/>
  <c r="P90" i="3"/>
  <c r="Q90" i="3" s="1"/>
  <c r="O240" i="3"/>
  <c r="O206" i="3"/>
  <c r="P138" i="3"/>
  <c r="Q138" i="3" s="1"/>
  <c r="O138" i="3"/>
  <c r="P150" i="3"/>
  <c r="Q150" i="3" s="1"/>
  <c r="O150" i="3"/>
  <c r="O176" i="3"/>
  <c r="O204" i="3"/>
  <c r="O403" i="3"/>
  <c r="P252" i="3"/>
  <c r="Q252" i="3" s="1"/>
  <c r="O252" i="3"/>
  <c r="P275" i="3"/>
  <c r="Q275" i="3" s="1"/>
  <c r="O275" i="3"/>
  <c r="O289" i="3"/>
  <c r="P289" i="3"/>
  <c r="Q289" i="3" s="1"/>
  <c r="O457" i="3"/>
  <c r="P457" i="3"/>
  <c r="Q457" i="3" s="1"/>
  <c r="P427" i="3"/>
  <c r="Q427" i="3" s="1"/>
  <c r="O427" i="3"/>
  <c r="P143" i="3"/>
  <c r="Q143" i="3" s="1"/>
  <c r="O143" i="3"/>
  <c r="P233" i="3"/>
  <c r="Q233" i="3" s="1"/>
  <c r="O233" i="3"/>
  <c r="P51" i="3"/>
  <c r="Q51" i="3" s="1"/>
  <c r="P77" i="3"/>
  <c r="Q77" i="3" s="1"/>
  <c r="O253" i="3"/>
  <c r="O224" i="3"/>
  <c r="P224" i="3"/>
  <c r="Q224" i="3" s="1"/>
  <c r="P350" i="3"/>
  <c r="Q350" i="3" s="1"/>
  <c r="O350" i="3"/>
  <c r="P256" i="3"/>
  <c r="Q256" i="3" s="1"/>
  <c r="O256" i="3"/>
  <c r="P268" i="3"/>
  <c r="Q268" i="3" s="1"/>
  <c r="O268" i="3"/>
  <c r="P321" i="3"/>
  <c r="Q321" i="3" s="1"/>
  <c r="O321" i="3"/>
  <c r="O364" i="3"/>
  <c r="P364" i="3"/>
  <c r="Q364" i="3" s="1"/>
  <c r="O310" i="3"/>
  <c r="P310" i="3"/>
  <c r="Q310" i="3" s="1"/>
  <c r="O261" i="3"/>
  <c r="P314" i="3"/>
  <c r="Q314" i="3" s="1"/>
  <c r="O314" i="3"/>
  <c r="P286" i="3"/>
  <c r="Q286" i="3" s="1"/>
  <c r="O286" i="3"/>
  <c r="O346" i="3"/>
  <c r="O486" i="3"/>
  <c r="O277" i="3"/>
  <c r="O319" i="3"/>
  <c r="P319" i="3"/>
  <c r="Q319" i="3" s="1"/>
  <c r="O376" i="3"/>
  <c r="P308" i="3"/>
  <c r="Q308" i="3" s="1"/>
  <c r="P297" i="3"/>
  <c r="Q297" i="3" s="1"/>
  <c r="P313" i="3"/>
  <c r="Q313" i="3" s="1"/>
  <c r="P408" i="3"/>
  <c r="Q408" i="3" s="1"/>
  <c r="P360" i="3"/>
  <c r="Q360" i="3" s="1"/>
  <c r="P343" i="3"/>
  <c r="Q343" i="3" s="1"/>
  <c r="P442" i="3"/>
  <c r="Q442" i="3" s="1"/>
  <c r="P300" i="3"/>
  <c r="Q300" i="3" s="1"/>
  <c r="P379" i="3"/>
  <c r="Q379" i="3" s="1"/>
  <c r="P402" i="3"/>
  <c r="Q402" i="3" s="1"/>
  <c r="P482" i="3"/>
  <c r="Q482" i="3" s="1"/>
  <c r="P528" i="3"/>
  <c r="Q528" i="3" s="1"/>
  <c r="P505" i="3"/>
  <c r="Q505" i="3" s="1"/>
  <c r="P418" i="3"/>
  <c r="Q418" i="3" s="1"/>
  <c r="P421" i="3"/>
  <c r="Q421" i="3" s="1"/>
  <c r="P491" i="3"/>
  <c r="Q491" i="3" s="1"/>
  <c r="P535" i="3"/>
  <c r="Q535" i="3" s="1"/>
  <c r="P414" i="3"/>
  <c r="Q414" i="3" s="1"/>
  <c r="P619" i="3"/>
  <c r="Q619" i="3" s="1"/>
  <c r="P578" i="3"/>
  <c r="Q578" i="3" s="1"/>
  <c r="P599" i="3"/>
  <c r="Q599" i="3" s="1"/>
  <c r="P461" i="3"/>
  <c r="Q461" i="3" s="1"/>
  <c r="P429" i="3"/>
  <c r="Q429" i="3" s="1"/>
  <c r="P464" i="3"/>
  <c r="Q464" i="3" s="1"/>
  <c r="P305" i="3"/>
  <c r="Q305" i="3" s="1"/>
  <c r="P368" i="3"/>
  <c r="Q368" i="3" s="1"/>
  <c r="P367" i="3"/>
  <c r="Q367" i="3" s="1"/>
  <c r="P423" i="3"/>
  <c r="Q423" i="3" s="1"/>
  <c r="P499" i="3"/>
  <c r="Q499" i="3" s="1"/>
  <c r="P361" i="3"/>
  <c r="Q361" i="3" s="1"/>
  <c r="P546" i="3"/>
  <c r="Q546" i="3" s="1"/>
  <c r="P284" i="3"/>
  <c r="Q284" i="3" s="1"/>
  <c r="P356" i="3"/>
  <c r="Q356" i="3" s="1"/>
  <c r="P543" i="3"/>
  <c r="Q543" i="3" s="1"/>
  <c r="P511" i="3"/>
  <c r="Q511" i="3" s="1"/>
  <c r="P567" i="3"/>
  <c r="Q567" i="3" s="1"/>
  <c r="P569" i="3"/>
  <c r="Q569" i="3" s="1"/>
  <c r="P573" i="3"/>
  <c r="Q573" i="3" s="1"/>
  <c r="O218" i="3"/>
  <c r="P466" i="3"/>
  <c r="Q466" i="3" s="1"/>
  <c r="P426" i="3"/>
  <c r="Q426" i="3" s="1"/>
  <c r="P425" i="3"/>
  <c r="Q425" i="3" s="1"/>
  <c r="P363" i="3"/>
  <c r="Q363" i="3" s="1"/>
  <c r="P332" i="3"/>
  <c r="Q332" i="3" s="1"/>
  <c r="P476" i="3"/>
  <c r="Q476" i="3" s="1"/>
  <c r="P318" i="3"/>
  <c r="Q318" i="3" s="1"/>
  <c r="P397" i="3"/>
  <c r="Q397" i="3" s="1"/>
  <c r="P559" i="3"/>
  <c r="Q559" i="3" s="1"/>
  <c r="P409" i="3"/>
  <c r="Q409" i="3" s="1"/>
  <c r="P390" i="3"/>
  <c r="Q390" i="3" s="1"/>
  <c r="O417" i="3"/>
  <c r="P532" i="3"/>
  <c r="Q532" i="3" s="1"/>
  <c r="P502" i="3"/>
  <c r="Q502" i="3" s="1"/>
  <c r="P472" i="3"/>
  <c r="Q472" i="3" s="1"/>
  <c r="P512" i="3"/>
  <c r="Q512" i="3" s="1"/>
  <c r="P591" i="3"/>
  <c r="Q591" i="3" s="1"/>
  <c r="P557" i="3"/>
  <c r="Q557" i="3" s="1"/>
  <c r="P530" i="3"/>
  <c r="Q530" i="3" s="1"/>
  <c r="O454" i="3"/>
  <c r="O215" i="3"/>
  <c r="O254" i="3"/>
  <c r="O184" i="3"/>
  <c r="O145" i="3"/>
  <c r="L84" i="3"/>
  <c r="P317" i="3"/>
  <c r="Q317" i="3" s="1"/>
  <c r="P462" i="3"/>
  <c r="Q462" i="3" s="1"/>
  <c r="P246" i="3"/>
  <c r="Q246" i="3" s="1"/>
  <c r="P420" i="3"/>
  <c r="Q420" i="3" s="1"/>
  <c r="P301" i="3"/>
  <c r="Q301" i="3" s="1"/>
  <c r="P263" i="3"/>
  <c r="Q263" i="3" s="1"/>
  <c r="P334" i="3"/>
  <c r="Q334" i="3" s="1"/>
  <c r="P386" i="3"/>
  <c r="Q386" i="3" s="1"/>
  <c r="P296" i="3"/>
  <c r="Q296" i="3" s="1"/>
  <c r="P371" i="3"/>
  <c r="Q371" i="3" s="1"/>
  <c r="P541" i="3"/>
  <c r="Q541" i="3" s="1"/>
  <c r="P304" i="3"/>
  <c r="Q304" i="3" s="1"/>
  <c r="P441" i="3"/>
  <c r="Q441" i="3" s="1"/>
  <c r="P469" i="3"/>
  <c r="Q469" i="3" s="1"/>
  <c r="P316" i="3"/>
  <c r="Q316" i="3" s="1"/>
  <c r="P473" i="3"/>
  <c r="Q473" i="3" s="1"/>
  <c r="P432" i="3"/>
  <c r="Q432" i="3" s="1"/>
  <c r="P398" i="3"/>
  <c r="Q398" i="3" s="1"/>
  <c r="P387" i="3"/>
  <c r="Q387" i="3" s="1"/>
  <c r="O387" i="3"/>
  <c r="O290" i="3"/>
  <c r="P290" i="3"/>
  <c r="Q290" i="3" s="1"/>
  <c r="O434" i="3"/>
  <c r="P434" i="3"/>
  <c r="Q434" i="3" s="1"/>
  <c r="O529" i="3"/>
  <c r="P529" i="3"/>
  <c r="Q529" i="3" s="1"/>
  <c r="O534" i="3"/>
  <c r="P534" i="3"/>
  <c r="Q534" i="3" s="1"/>
  <c r="O621" i="3"/>
  <c r="P621" i="3"/>
  <c r="Q621" i="3" s="1"/>
  <c r="O561" i="3"/>
  <c r="P561" i="3"/>
  <c r="Q561" i="3" s="1"/>
  <c r="O610" i="3"/>
  <c r="P610" i="3"/>
  <c r="Q610" i="3" s="1"/>
  <c r="P433" i="3"/>
  <c r="Q433" i="3" s="1"/>
  <c r="P372" i="3"/>
  <c r="Q372" i="3" s="1"/>
  <c r="P478" i="3"/>
  <c r="Q478" i="3" s="1"/>
  <c r="P373" i="3"/>
  <c r="Q373" i="3" s="1"/>
  <c r="P527" i="3"/>
  <c r="Q527" i="3" s="1"/>
  <c r="P396" i="3"/>
  <c r="Q396" i="3" s="1"/>
  <c r="P428" i="3"/>
  <c r="Q428" i="3" s="1"/>
  <c r="O272" i="3"/>
  <c r="O440" i="3"/>
  <c r="P440" i="3"/>
  <c r="Q440" i="3" s="1"/>
  <c r="P333" i="3"/>
  <c r="Q333" i="3" s="1"/>
  <c r="P401" i="3"/>
  <c r="Q401" i="3" s="1"/>
  <c r="P415" i="3"/>
  <c r="Q415" i="3" s="1"/>
  <c r="P276" i="3"/>
  <c r="Q276" i="3" s="1"/>
  <c r="P292" i="3"/>
  <c r="Q292" i="3" s="1"/>
  <c r="P489" i="3"/>
  <c r="Q489" i="3" s="1"/>
  <c r="P452" i="3"/>
  <c r="Q452" i="3" s="1"/>
  <c r="P324" i="3"/>
  <c r="Q324" i="3" s="1"/>
  <c r="P406" i="3"/>
  <c r="Q406" i="3" s="1"/>
  <c r="P359" i="3"/>
  <c r="Q359" i="3" s="1"/>
  <c r="P484" i="3"/>
  <c r="Q484" i="3" s="1"/>
  <c r="P437" i="3"/>
  <c r="Q437" i="3" s="1"/>
  <c r="P431" i="3"/>
  <c r="Q431" i="3" s="1"/>
  <c r="O549" i="3"/>
  <c r="P549" i="3"/>
  <c r="Q549" i="3" s="1"/>
  <c r="O562" i="3"/>
  <c r="P562" i="3"/>
  <c r="Q562" i="3" s="1"/>
  <c r="O589" i="3"/>
  <c r="P589" i="3"/>
  <c r="Q589" i="3" s="1"/>
  <c r="O560" i="3"/>
  <c r="P560" i="3"/>
  <c r="Q560" i="3" s="1"/>
  <c r="O521" i="3"/>
  <c r="P521" i="3"/>
  <c r="Q521" i="3" s="1"/>
  <c r="P404" i="3"/>
  <c r="Q404" i="3" s="1"/>
  <c r="P453" i="3"/>
  <c r="Q453" i="3" s="1"/>
  <c r="P443" i="3"/>
  <c r="Q443" i="3" s="1"/>
  <c r="P467" i="3"/>
  <c r="Q467" i="3" s="1"/>
  <c r="P525" i="3"/>
  <c r="Q525" i="3" s="1"/>
  <c r="P516" i="3"/>
  <c r="Q516" i="3" s="1"/>
  <c r="P548" i="3"/>
  <c r="Q548" i="3" s="1"/>
  <c r="P593" i="3"/>
  <c r="Q593" i="3" s="1"/>
  <c r="P550" i="3"/>
  <c r="Q550" i="3" s="1"/>
  <c r="P523" i="3"/>
  <c r="Q523" i="3" s="1"/>
  <c r="P488" i="3"/>
  <c r="Q488" i="3" s="1"/>
  <c r="P520" i="3"/>
  <c r="Q520" i="3" s="1"/>
  <c r="P598" i="3"/>
  <c r="Q598" i="3" s="1"/>
  <c r="P538" i="3"/>
  <c r="Q538" i="3" s="1"/>
  <c r="P568" i="3"/>
  <c r="Q568" i="3" s="1"/>
  <c r="P515" i="3"/>
  <c r="Q515" i="3" s="1"/>
  <c r="P377" i="3"/>
  <c r="Q377" i="3" s="1"/>
  <c r="P556" i="3"/>
  <c r="Q556" i="3" s="1"/>
  <c r="P596" i="3"/>
  <c r="Q596" i="3" s="1"/>
  <c r="P510" i="3"/>
  <c r="Q510" i="3" s="1"/>
  <c r="P579" i="3"/>
  <c r="Q579" i="3" s="1"/>
  <c r="P607" i="3"/>
  <c r="Q607" i="3" s="1"/>
  <c r="P575" i="3"/>
  <c r="Q575" i="3" s="1"/>
  <c r="P612" i="3"/>
  <c r="Q612" i="3" s="1"/>
  <c r="P572" i="3"/>
  <c r="Q572" i="3" s="1"/>
  <c r="P625" i="3"/>
  <c r="Q625" i="3" s="1"/>
  <c r="P635" i="3"/>
  <c r="Q635" i="3" s="1"/>
  <c r="P584" i="3"/>
  <c r="Q584" i="3" s="1"/>
  <c r="P597" i="3"/>
  <c r="Q597" i="3" s="1"/>
  <c r="P474" i="3"/>
  <c r="Q474" i="3" s="1"/>
  <c r="P519" i="3"/>
  <c r="Q519" i="3" s="1"/>
  <c r="P463" i="3"/>
  <c r="Q463" i="3" s="1"/>
  <c r="P603" i="3"/>
  <c r="Q603" i="3" s="1"/>
  <c r="P595" i="3"/>
  <c r="Q595" i="3" s="1"/>
  <c r="P436" i="3"/>
  <c r="Q436" i="3" s="1"/>
  <c r="P552" i="3"/>
  <c r="Q552" i="3" s="1"/>
  <c r="P537" i="3"/>
  <c r="Q537" i="3" s="1"/>
  <c r="P617" i="3"/>
  <c r="Q617" i="3" s="1"/>
  <c r="P577" i="3"/>
  <c r="Q577" i="3" s="1"/>
  <c r="P563" i="3"/>
  <c r="Q563" i="3" s="1"/>
  <c r="P508" i="3"/>
  <c r="Q508" i="3" s="1"/>
  <c r="P483" i="3"/>
  <c r="Q483" i="3" s="1"/>
  <c r="P524" i="3"/>
  <c r="Q524" i="3" s="1"/>
  <c r="P331" i="3"/>
  <c r="Q331" i="3" s="1"/>
  <c r="O384" i="3"/>
  <c r="P407" i="3"/>
  <c r="Q407" i="3" s="1"/>
  <c r="O564" i="3"/>
  <c r="P458" i="3"/>
  <c r="Q458" i="3" s="1"/>
  <c r="P518" i="3"/>
  <c r="Q518" i="3" s="1"/>
  <c r="P412" i="3"/>
  <c r="Q412" i="3" s="1"/>
  <c r="P547" i="3"/>
  <c r="Q547" i="3" s="1"/>
  <c r="P492" i="3"/>
  <c r="Q492" i="3" s="1"/>
  <c r="O475" i="3"/>
  <c r="P378" i="3"/>
  <c r="Q378" i="3" s="1"/>
  <c r="O391" i="3"/>
  <c r="P460" i="3"/>
  <c r="Q460" i="3" s="1"/>
  <c r="P485" i="3"/>
  <c r="Q485" i="3" s="1"/>
  <c r="P517" i="3"/>
  <c r="Q517" i="3" s="1"/>
  <c r="P347" i="3"/>
  <c r="Q347" i="3" s="1"/>
  <c r="P585" i="3"/>
  <c r="Q585" i="3" s="1"/>
  <c r="O531" i="3"/>
  <c r="O609" i="3"/>
  <c r="O586" i="3"/>
  <c r="O616" i="3"/>
  <c r="O626" i="3"/>
  <c r="O608" i="3"/>
  <c r="O614" i="3"/>
  <c r="O539" i="3"/>
  <c r="O588" i="3"/>
  <c r="O558" i="3"/>
  <c r="O623" i="3"/>
  <c r="O583" i="3"/>
  <c r="O630" i="3"/>
  <c r="O632" i="3"/>
  <c r="O639" i="3"/>
  <c r="O601" i="3"/>
  <c r="O622" i="3"/>
  <c r="O450" i="3"/>
  <c r="O606" i="3"/>
  <c r="O618" i="3"/>
  <c r="O554" i="3"/>
  <c r="O481" i="3"/>
  <c r="O570" i="3"/>
  <c r="O565" i="3"/>
  <c r="O514" i="3"/>
  <c r="O611" i="3"/>
  <c r="O613" i="3"/>
  <c r="O540" i="3"/>
  <c r="O566" i="3"/>
  <c r="O627" i="3"/>
  <c r="O571" i="3"/>
  <c r="O576" i="3"/>
  <c r="O587" i="3"/>
  <c r="O634" i="3"/>
  <c r="O633" i="3"/>
  <c r="O615" i="3"/>
  <c r="O628" i="3"/>
  <c r="O631" i="3"/>
  <c r="R642" i="2"/>
  <c r="L642" i="2"/>
  <c r="O642" i="2" s="1"/>
  <c r="R641" i="2"/>
  <c r="L641" i="2"/>
  <c r="O641" i="2" s="1"/>
  <c r="R640" i="2"/>
  <c r="L640" i="2"/>
  <c r="O640" i="2" s="1"/>
  <c r="R639" i="2"/>
  <c r="L639" i="2"/>
  <c r="O639" i="2" s="1"/>
  <c r="R638" i="2"/>
  <c r="L638" i="2"/>
  <c r="P638" i="2" s="1"/>
  <c r="Q638" i="2" s="1"/>
  <c r="R637" i="2"/>
  <c r="L637" i="2"/>
  <c r="O637" i="2" s="1"/>
  <c r="R636" i="2"/>
  <c r="L636" i="2"/>
  <c r="P636" i="2" s="1"/>
  <c r="Q636" i="2" s="1"/>
  <c r="R635" i="2"/>
  <c r="L635" i="2"/>
  <c r="O635" i="2" s="1"/>
  <c r="R634" i="2"/>
  <c r="L634" i="2"/>
  <c r="P634" i="2" s="1"/>
  <c r="Q634" i="2" s="1"/>
  <c r="R633" i="2"/>
  <c r="L633" i="2"/>
  <c r="R632" i="2"/>
  <c r="L632" i="2"/>
  <c r="O632" i="2" s="1"/>
  <c r="R631" i="2"/>
  <c r="L631" i="2"/>
  <c r="R630" i="2"/>
  <c r="L630" i="2"/>
  <c r="P630" i="2" s="1"/>
  <c r="Q630" i="2" s="1"/>
  <c r="R629" i="2"/>
  <c r="L629" i="2"/>
  <c r="O629" i="2" s="1"/>
  <c r="R628" i="2"/>
  <c r="L628" i="2"/>
  <c r="O628" i="2" s="1"/>
  <c r="R627" i="2"/>
  <c r="L627" i="2"/>
  <c r="R626" i="2"/>
  <c r="L626" i="2"/>
  <c r="O626" i="2" s="1"/>
  <c r="R625" i="2"/>
  <c r="L625" i="2"/>
  <c r="O625" i="2" s="1"/>
  <c r="R624" i="2"/>
  <c r="L624" i="2"/>
  <c r="O624" i="2" s="1"/>
  <c r="R623" i="2"/>
  <c r="L623" i="2"/>
  <c r="O623" i="2" s="1"/>
  <c r="R622" i="2"/>
  <c r="L622" i="2"/>
  <c r="P622" i="2" s="1"/>
  <c r="Q622" i="2" s="1"/>
  <c r="R621" i="2"/>
  <c r="L621" i="2"/>
  <c r="O621" i="2" s="1"/>
  <c r="R620" i="2"/>
  <c r="L620" i="2"/>
  <c r="O620" i="2" s="1"/>
  <c r="R619" i="2"/>
  <c r="L619" i="2"/>
  <c r="O619" i="2" s="1"/>
  <c r="R618" i="2"/>
  <c r="L618" i="2"/>
  <c r="P618" i="2" s="1"/>
  <c r="Q618" i="2" s="1"/>
  <c r="R617" i="2"/>
  <c r="L617" i="2"/>
  <c r="O617" i="2" s="1"/>
  <c r="R616" i="2"/>
  <c r="L616" i="2"/>
  <c r="O616" i="2" s="1"/>
  <c r="R615" i="2"/>
  <c r="L615" i="2"/>
  <c r="R614" i="2"/>
  <c r="L614" i="2"/>
  <c r="P614" i="2" s="1"/>
  <c r="Q614" i="2" s="1"/>
  <c r="R613" i="2"/>
  <c r="L613" i="2"/>
  <c r="O613" i="2" s="1"/>
  <c r="R612" i="2"/>
  <c r="L612" i="2"/>
  <c r="O612" i="2" s="1"/>
  <c r="R611" i="2"/>
  <c r="L611" i="2"/>
  <c r="R610" i="2"/>
  <c r="L610" i="2"/>
  <c r="P610" i="2" s="1"/>
  <c r="Q610" i="2" s="1"/>
  <c r="R609" i="2"/>
  <c r="L609" i="2"/>
  <c r="O609" i="2" s="1"/>
  <c r="R608" i="2"/>
  <c r="L608" i="2"/>
  <c r="P608" i="2" s="1"/>
  <c r="Q608" i="2" s="1"/>
  <c r="R607" i="2"/>
  <c r="L607" i="2"/>
  <c r="O607" i="2" s="1"/>
  <c r="R606" i="2"/>
  <c r="L606" i="2"/>
  <c r="O606" i="2" s="1"/>
  <c r="R605" i="2"/>
  <c r="L605" i="2"/>
  <c r="O605" i="2" s="1"/>
  <c r="R604" i="2"/>
  <c r="L604" i="2"/>
  <c r="P604" i="2" s="1"/>
  <c r="Q604" i="2" s="1"/>
  <c r="R603" i="2"/>
  <c r="L603" i="2"/>
  <c r="O603" i="2" s="1"/>
  <c r="R602" i="2"/>
  <c r="L602" i="2"/>
  <c r="O602" i="2" s="1"/>
  <c r="R601" i="2"/>
  <c r="L601" i="2"/>
  <c r="O601" i="2" s="1"/>
  <c r="R600" i="2"/>
  <c r="L600" i="2"/>
  <c r="P600" i="2" s="1"/>
  <c r="Q600" i="2" s="1"/>
  <c r="R599" i="2"/>
  <c r="L599" i="2"/>
  <c r="R598" i="2"/>
  <c r="L598" i="2"/>
  <c r="P598" i="2" s="1"/>
  <c r="Q598" i="2" s="1"/>
  <c r="R597" i="2"/>
  <c r="L597" i="2"/>
  <c r="O597" i="2" s="1"/>
  <c r="R596" i="2"/>
  <c r="L596" i="2"/>
  <c r="P596" i="2" s="1"/>
  <c r="Q596" i="2" s="1"/>
  <c r="R595" i="2"/>
  <c r="L595" i="2"/>
  <c r="R594" i="2"/>
  <c r="L594" i="2"/>
  <c r="O594" i="2" s="1"/>
  <c r="R593" i="2"/>
  <c r="L593" i="2"/>
  <c r="O593" i="2" s="1"/>
  <c r="R592" i="2"/>
  <c r="L592" i="2"/>
  <c r="O592" i="2" s="1"/>
  <c r="R591" i="2"/>
  <c r="L591" i="2"/>
  <c r="O591" i="2" s="1"/>
  <c r="R590" i="2"/>
  <c r="L590" i="2"/>
  <c r="O590" i="2" s="1"/>
  <c r="R589" i="2"/>
  <c r="L589" i="2"/>
  <c r="O589" i="2" s="1"/>
  <c r="R588" i="2"/>
  <c r="L588" i="2"/>
  <c r="P588" i="2" s="1"/>
  <c r="Q588" i="2" s="1"/>
  <c r="R587" i="2"/>
  <c r="L587" i="2"/>
  <c r="O587" i="2" s="1"/>
  <c r="R586" i="2"/>
  <c r="L586" i="2"/>
  <c r="O586" i="2" s="1"/>
  <c r="R585" i="2"/>
  <c r="L585" i="2"/>
  <c r="O585" i="2" s="1"/>
  <c r="R584" i="2"/>
  <c r="L584" i="2"/>
  <c r="P584" i="2" s="1"/>
  <c r="Q584" i="2" s="1"/>
  <c r="R583" i="2"/>
  <c r="L583" i="2"/>
  <c r="R582" i="2"/>
  <c r="L582" i="2"/>
  <c r="P582" i="2" s="1"/>
  <c r="Q582" i="2" s="1"/>
  <c r="R581" i="2"/>
  <c r="L581" i="2"/>
  <c r="O581" i="2" s="1"/>
  <c r="R580" i="2"/>
  <c r="L580" i="2"/>
  <c r="O580" i="2" s="1"/>
  <c r="R579" i="2"/>
  <c r="L579" i="2"/>
  <c r="R578" i="2"/>
  <c r="L578" i="2"/>
  <c r="O578" i="2" s="1"/>
  <c r="R577" i="2"/>
  <c r="L577" i="2"/>
  <c r="O577" i="2" s="1"/>
  <c r="R576" i="2"/>
  <c r="L576" i="2"/>
  <c r="P576" i="2" s="1"/>
  <c r="Q576" i="2" s="1"/>
  <c r="R575" i="2"/>
  <c r="L575" i="2"/>
  <c r="O575" i="2" s="1"/>
  <c r="R574" i="2"/>
  <c r="L574" i="2"/>
  <c r="O574" i="2" s="1"/>
  <c r="R573" i="2"/>
  <c r="L573" i="2"/>
  <c r="O573" i="2" s="1"/>
  <c r="R572" i="2"/>
  <c r="L572" i="2"/>
  <c r="P572" i="2" s="1"/>
  <c r="Q572" i="2" s="1"/>
  <c r="R571" i="2"/>
  <c r="L571" i="2"/>
  <c r="O571" i="2" s="1"/>
  <c r="R570" i="2"/>
  <c r="L570" i="2"/>
  <c r="O570" i="2" s="1"/>
  <c r="R569" i="2"/>
  <c r="L569" i="2"/>
  <c r="O569" i="2" s="1"/>
  <c r="R568" i="2"/>
  <c r="L568" i="2"/>
  <c r="P568" i="2" s="1"/>
  <c r="Q568" i="2" s="1"/>
  <c r="R567" i="2"/>
  <c r="L567" i="2"/>
  <c r="R566" i="2"/>
  <c r="L566" i="2"/>
  <c r="P566" i="2" s="1"/>
  <c r="Q566" i="2" s="1"/>
  <c r="R565" i="2"/>
  <c r="L565" i="2"/>
  <c r="O565" i="2" s="1"/>
  <c r="R564" i="2"/>
  <c r="L564" i="2"/>
  <c r="P564" i="2" s="1"/>
  <c r="Q564" i="2" s="1"/>
  <c r="R563" i="2"/>
  <c r="L563" i="2"/>
  <c r="R562" i="2"/>
  <c r="L562" i="2"/>
  <c r="O562" i="2" s="1"/>
  <c r="R561" i="2"/>
  <c r="L561" i="2"/>
  <c r="O561" i="2" s="1"/>
  <c r="R560" i="2"/>
  <c r="L560" i="2"/>
  <c r="O560" i="2" s="1"/>
  <c r="R559" i="2"/>
  <c r="L559" i="2"/>
  <c r="O559" i="2" s="1"/>
  <c r="R558" i="2"/>
  <c r="L558" i="2"/>
  <c r="O558" i="2" s="1"/>
  <c r="R557" i="2"/>
  <c r="L557" i="2"/>
  <c r="O557" i="2" s="1"/>
  <c r="R556" i="2"/>
  <c r="L556" i="2"/>
  <c r="P556" i="2" s="1"/>
  <c r="Q556" i="2" s="1"/>
  <c r="R555" i="2"/>
  <c r="L555" i="2"/>
  <c r="O555" i="2" s="1"/>
  <c r="R554" i="2"/>
  <c r="L554" i="2"/>
  <c r="P554" i="2" s="1"/>
  <c r="Q554" i="2" s="1"/>
  <c r="R553" i="2"/>
  <c r="L553" i="2"/>
  <c r="O553" i="2" s="1"/>
  <c r="R552" i="2"/>
  <c r="L552" i="2"/>
  <c r="P552" i="2" s="1"/>
  <c r="Q552" i="2" s="1"/>
  <c r="R551" i="2"/>
  <c r="L551" i="2"/>
  <c r="R550" i="2"/>
  <c r="L550" i="2"/>
  <c r="P550" i="2" s="1"/>
  <c r="Q550" i="2" s="1"/>
  <c r="R549" i="2"/>
  <c r="L549" i="2"/>
  <c r="O549" i="2" s="1"/>
  <c r="R548" i="2"/>
  <c r="L548" i="2"/>
  <c r="O548" i="2" s="1"/>
  <c r="R547" i="2"/>
  <c r="L547" i="2"/>
  <c r="R546" i="2"/>
  <c r="L546" i="2"/>
  <c r="O546" i="2" s="1"/>
  <c r="R545" i="2"/>
  <c r="L545" i="2"/>
  <c r="O545" i="2" s="1"/>
  <c r="R544" i="2"/>
  <c r="L544" i="2"/>
  <c r="P544" i="2" s="1"/>
  <c r="Q544" i="2" s="1"/>
  <c r="R543" i="2"/>
  <c r="L543" i="2"/>
  <c r="O543" i="2" s="1"/>
  <c r="R542" i="2"/>
  <c r="L542" i="2"/>
  <c r="O542" i="2" s="1"/>
  <c r="R541" i="2"/>
  <c r="L541" i="2"/>
  <c r="O541" i="2" s="1"/>
  <c r="R540" i="2"/>
  <c r="L540" i="2"/>
  <c r="P540" i="2" s="1"/>
  <c r="Q540" i="2" s="1"/>
  <c r="R539" i="2"/>
  <c r="L539" i="2"/>
  <c r="O539" i="2" s="1"/>
  <c r="R538" i="2"/>
  <c r="L538" i="2"/>
  <c r="O538" i="2" s="1"/>
  <c r="R537" i="2"/>
  <c r="L537" i="2"/>
  <c r="O537" i="2" s="1"/>
  <c r="R536" i="2"/>
  <c r="L536" i="2"/>
  <c r="P536" i="2" s="1"/>
  <c r="Q536" i="2" s="1"/>
  <c r="R535" i="2"/>
  <c r="L535" i="2"/>
  <c r="R534" i="2"/>
  <c r="L534" i="2"/>
  <c r="P534" i="2" s="1"/>
  <c r="Q534" i="2" s="1"/>
  <c r="R533" i="2"/>
  <c r="L533" i="2"/>
  <c r="O533" i="2" s="1"/>
  <c r="R532" i="2"/>
  <c r="L532" i="2"/>
  <c r="P532" i="2" s="1"/>
  <c r="Q532" i="2" s="1"/>
  <c r="R531" i="2"/>
  <c r="L531" i="2"/>
  <c r="R530" i="2"/>
  <c r="L530" i="2"/>
  <c r="O530" i="2" s="1"/>
  <c r="R529" i="2"/>
  <c r="L529" i="2"/>
  <c r="O529" i="2" s="1"/>
  <c r="R528" i="2"/>
  <c r="L528" i="2"/>
  <c r="O528" i="2" s="1"/>
  <c r="R527" i="2"/>
  <c r="L527" i="2"/>
  <c r="O527" i="2" s="1"/>
  <c r="R526" i="2"/>
  <c r="L526" i="2"/>
  <c r="O526" i="2" s="1"/>
  <c r="R525" i="2"/>
  <c r="L525" i="2"/>
  <c r="O525" i="2" s="1"/>
  <c r="R524" i="2"/>
  <c r="L524" i="2"/>
  <c r="P524" i="2" s="1"/>
  <c r="Q524" i="2" s="1"/>
  <c r="R523" i="2"/>
  <c r="L523" i="2"/>
  <c r="O523" i="2" s="1"/>
  <c r="R522" i="2"/>
  <c r="L522" i="2"/>
  <c r="O522" i="2" s="1"/>
  <c r="R521" i="2"/>
  <c r="L521" i="2"/>
  <c r="O521" i="2" s="1"/>
  <c r="R520" i="2"/>
  <c r="L520" i="2"/>
  <c r="P520" i="2" s="1"/>
  <c r="Q520" i="2" s="1"/>
  <c r="R519" i="2"/>
  <c r="L519" i="2"/>
  <c r="R518" i="2"/>
  <c r="L518" i="2"/>
  <c r="P518" i="2" s="1"/>
  <c r="Q518" i="2" s="1"/>
  <c r="R517" i="2"/>
  <c r="L517" i="2"/>
  <c r="O517" i="2" s="1"/>
  <c r="R516" i="2"/>
  <c r="L516" i="2"/>
  <c r="O516" i="2" s="1"/>
  <c r="R515" i="2"/>
  <c r="L515" i="2"/>
  <c r="R514" i="2"/>
  <c r="L514" i="2"/>
  <c r="O514" i="2" s="1"/>
  <c r="R513" i="2"/>
  <c r="L513" i="2"/>
  <c r="O513" i="2" s="1"/>
  <c r="R512" i="2"/>
  <c r="L512" i="2"/>
  <c r="P512" i="2" s="1"/>
  <c r="Q512" i="2" s="1"/>
  <c r="R511" i="2"/>
  <c r="L511" i="2"/>
  <c r="O511" i="2" s="1"/>
  <c r="R510" i="2"/>
  <c r="L510" i="2"/>
  <c r="O510" i="2" s="1"/>
  <c r="R509" i="2"/>
  <c r="L509" i="2"/>
  <c r="O509" i="2" s="1"/>
  <c r="R508" i="2"/>
  <c r="L508" i="2"/>
  <c r="P508" i="2" s="1"/>
  <c r="Q508" i="2" s="1"/>
  <c r="R507" i="2"/>
  <c r="L507" i="2"/>
  <c r="O507" i="2" s="1"/>
  <c r="R506" i="2"/>
  <c r="L506" i="2"/>
  <c r="O506" i="2" s="1"/>
  <c r="R505" i="2"/>
  <c r="L505" i="2"/>
  <c r="O505" i="2" s="1"/>
  <c r="R504" i="2"/>
  <c r="L504" i="2"/>
  <c r="P504" i="2" s="1"/>
  <c r="Q504" i="2" s="1"/>
  <c r="R503" i="2"/>
  <c r="L503" i="2"/>
  <c r="R502" i="2"/>
  <c r="L502" i="2"/>
  <c r="O502" i="2" s="1"/>
  <c r="R501" i="2"/>
  <c r="L501" i="2"/>
  <c r="O501" i="2" s="1"/>
  <c r="R500" i="2"/>
  <c r="L500" i="2"/>
  <c r="P500" i="2" s="1"/>
  <c r="Q500" i="2" s="1"/>
  <c r="R499" i="2"/>
  <c r="L499" i="2"/>
  <c r="R498" i="2"/>
  <c r="L498" i="2"/>
  <c r="O498" i="2" s="1"/>
  <c r="R497" i="2"/>
  <c r="L497" i="2"/>
  <c r="O497" i="2" s="1"/>
  <c r="R496" i="2"/>
  <c r="L496" i="2"/>
  <c r="O496" i="2" s="1"/>
  <c r="R495" i="2"/>
  <c r="L495" i="2"/>
  <c r="O495" i="2" s="1"/>
  <c r="R494" i="2"/>
  <c r="L494" i="2"/>
  <c r="O494" i="2" s="1"/>
  <c r="R493" i="2"/>
  <c r="L493" i="2"/>
  <c r="O493" i="2" s="1"/>
  <c r="R492" i="2"/>
  <c r="L492" i="2"/>
  <c r="P492" i="2" s="1"/>
  <c r="Q492" i="2" s="1"/>
  <c r="R491" i="2"/>
  <c r="L491" i="2"/>
  <c r="O491" i="2" s="1"/>
  <c r="R490" i="2"/>
  <c r="L490" i="2"/>
  <c r="O490" i="2" s="1"/>
  <c r="R489" i="2"/>
  <c r="L489" i="2"/>
  <c r="O489" i="2" s="1"/>
  <c r="R488" i="2"/>
  <c r="L488" i="2"/>
  <c r="P488" i="2" s="1"/>
  <c r="Q488" i="2" s="1"/>
  <c r="R487" i="2"/>
  <c r="L487" i="2"/>
  <c r="R486" i="2"/>
  <c r="L486" i="2"/>
  <c r="P486" i="2" s="1"/>
  <c r="Q486" i="2" s="1"/>
  <c r="R485" i="2"/>
  <c r="L485" i="2"/>
  <c r="O485" i="2" s="1"/>
  <c r="R484" i="2"/>
  <c r="L484" i="2"/>
  <c r="O484" i="2" s="1"/>
  <c r="R483" i="2"/>
  <c r="L483" i="2"/>
  <c r="R482" i="2"/>
  <c r="L482" i="2"/>
  <c r="O482" i="2" s="1"/>
  <c r="R481" i="2"/>
  <c r="L481" i="2"/>
  <c r="O481" i="2" s="1"/>
  <c r="R480" i="2"/>
  <c r="L480" i="2"/>
  <c r="P480" i="2" s="1"/>
  <c r="Q480" i="2" s="1"/>
  <c r="R479" i="2"/>
  <c r="L479" i="2"/>
  <c r="O479" i="2" s="1"/>
  <c r="R478" i="2"/>
  <c r="L478" i="2"/>
  <c r="O478" i="2" s="1"/>
  <c r="R477" i="2"/>
  <c r="L477" i="2"/>
  <c r="O477" i="2" s="1"/>
  <c r="R476" i="2"/>
  <c r="L476" i="2"/>
  <c r="P476" i="2" s="1"/>
  <c r="Q476" i="2" s="1"/>
  <c r="R475" i="2"/>
  <c r="L475" i="2"/>
  <c r="O475" i="2" s="1"/>
  <c r="R474" i="2"/>
  <c r="L474" i="2"/>
  <c r="R473" i="2"/>
  <c r="L473" i="2"/>
  <c r="O473" i="2" s="1"/>
  <c r="R472" i="2"/>
  <c r="L472" i="2"/>
  <c r="P472" i="2" s="1"/>
  <c r="Q472" i="2" s="1"/>
  <c r="R471" i="2"/>
  <c r="L471" i="2"/>
  <c r="R470" i="2"/>
  <c r="L470" i="2"/>
  <c r="P470" i="2" s="1"/>
  <c r="Q470" i="2" s="1"/>
  <c r="R469" i="2"/>
  <c r="L469" i="2"/>
  <c r="P469" i="2" s="1"/>
  <c r="Q469" i="2" s="1"/>
  <c r="R468" i="2"/>
  <c r="L468" i="2"/>
  <c r="P468" i="2" s="1"/>
  <c r="Q468" i="2" s="1"/>
  <c r="R467" i="2"/>
  <c r="L467" i="2"/>
  <c r="P467" i="2" s="1"/>
  <c r="Q467" i="2" s="1"/>
  <c r="R466" i="2"/>
  <c r="L466" i="2"/>
  <c r="P466" i="2" s="1"/>
  <c r="Q466" i="2" s="1"/>
  <c r="R465" i="2"/>
  <c r="L465" i="2"/>
  <c r="P465" i="2" s="1"/>
  <c r="Q465" i="2" s="1"/>
  <c r="R464" i="2"/>
  <c r="L464" i="2"/>
  <c r="P464" i="2" s="1"/>
  <c r="Q464" i="2" s="1"/>
  <c r="R463" i="2"/>
  <c r="L463" i="2"/>
  <c r="P463" i="2" s="1"/>
  <c r="Q463" i="2" s="1"/>
  <c r="R462" i="2"/>
  <c r="L462" i="2"/>
  <c r="P462" i="2" s="1"/>
  <c r="Q462" i="2" s="1"/>
  <c r="R461" i="2"/>
  <c r="L461" i="2"/>
  <c r="P461" i="2" s="1"/>
  <c r="Q461" i="2" s="1"/>
  <c r="R460" i="2"/>
  <c r="L460" i="2"/>
  <c r="P460" i="2" s="1"/>
  <c r="Q460" i="2" s="1"/>
  <c r="R459" i="2"/>
  <c r="L459" i="2"/>
  <c r="P459" i="2" s="1"/>
  <c r="Q459" i="2" s="1"/>
  <c r="R458" i="2"/>
  <c r="L458" i="2"/>
  <c r="P458" i="2" s="1"/>
  <c r="Q458" i="2" s="1"/>
  <c r="R457" i="2"/>
  <c r="L457" i="2"/>
  <c r="P457" i="2" s="1"/>
  <c r="Q457" i="2" s="1"/>
  <c r="R456" i="2"/>
  <c r="L456" i="2"/>
  <c r="P456" i="2" s="1"/>
  <c r="Q456" i="2" s="1"/>
  <c r="R455" i="2"/>
  <c r="L455" i="2"/>
  <c r="R454" i="2"/>
  <c r="L454" i="2"/>
  <c r="P454" i="2" s="1"/>
  <c r="Q454" i="2" s="1"/>
  <c r="R453" i="2"/>
  <c r="L453" i="2"/>
  <c r="P453" i="2" s="1"/>
  <c r="Q453" i="2" s="1"/>
  <c r="R452" i="2"/>
  <c r="L452" i="2"/>
  <c r="P452" i="2" s="1"/>
  <c r="Q452" i="2" s="1"/>
  <c r="R451" i="2"/>
  <c r="L451" i="2"/>
  <c r="P451" i="2" s="1"/>
  <c r="Q451" i="2" s="1"/>
  <c r="R450" i="2"/>
  <c r="L450" i="2"/>
  <c r="P450" i="2" s="1"/>
  <c r="Q450" i="2" s="1"/>
  <c r="R449" i="2"/>
  <c r="L449" i="2"/>
  <c r="P449" i="2" s="1"/>
  <c r="Q449" i="2" s="1"/>
  <c r="R448" i="2"/>
  <c r="L448" i="2"/>
  <c r="P448" i="2" s="1"/>
  <c r="Q448" i="2" s="1"/>
  <c r="R447" i="2"/>
  <c r="L447" i="2"/>
  <c r="P447" i="2" s="1"/>
  <c r="Q447" i="2" s="1"/>
  <c r="R446" i="2"/>
  <c r="L446" i="2"/>
  <c r="P446" i="2" s="1"/>
  <c r="Q446" i="2" s="1"/>
  <c r="R445" i="2"/>
  <c r="L445" i="2"/>
  <c r="P445" i="2" s="1"/>
  <c r="Q445" i="2" s="1"/>
  <c r="R444" i="2"/>
  <c r="L444" i="2"/>
  <c r="P444" i="2" s="1"/>
  <c r="Q444" i="2" s="1"/>
  <c r="R443" i="2"/>
  <c r="L443" i="2"/>
  <c r="P443" i="2" s="1"/>
  <c r="Q443" i="2" s="1"/>
  <c r="R442" i="2"/>
  <c r="L442" i="2"/>
  <c r="P442" i="2" s="1"/>
  <c r="Q442" i="2" s="1"/>
  <c r="R441" i="2"/>
  <c r="L441" i="2"/>
  <c r="P441" i="2" s="1"/>
  <c r="Q441" i="2" s="1"/>
  <c r="R440" i="2"/>
  <c r="L440" i="2"/>
  <c r="P440" i="2" s="1"/>
  <c r="Q440" i="2" s="1"/>
  <c r="R439" i="2"/>
  <c r="L439" i="2"/>
  <c r="R438" i="2"/>
  <c r="L438" i="2"/>
  <c r="P438" i="2" s="1"/>
  <c r="Q438" i="2" s="1"/>
  <c r="R437" i="2"/>
  <c r="L437" i="2"/>
  <c r="P437" i="2" s="1"/>
  <c r="Q437" i="2" s="1"/>
  <c r="R436" i="2"/>
  <c r="L436" i="2"/>
  <c r="P436" i="2" s="1"/>
  <c r="Q436" i="2" s="1"/>
  <c r="R435" i="2"/>
  <c r="L435" i="2"/>
  <c r="P435" i="2" s="1"/>
  <c r="Q435" i="2" s="1"/>
  <c r="R434" i="2"/>
  <c r="L434" i="2"/>
  <c r="P434" i="2" s="1"/>
  <c r="Q434" i="2" s="1"/>
  <c r="R433" i="2"/>
  <c r="L433" i="2"/>
  <c r="P433" i="2" s="1"/>
  <c r="Q433" i="2" s="1"/>
  <c r="R432" i="2"/>
  <c r="L432" i="2"/>
  <c r="P432" i="2" s="1"/>
  <c r="Q432" i="2" s="1"/>
  <c r="R431" i="2"/>
  <c r="L431" i="2"/>
  <c r="P431" i="2" s="1"/>
  <c r="Q431" i="2" s="1"/>
  <c r="R430" i="2"/>
  <c r="L430" i="2"/>
  <c r="R429" i="2"/>
  <c r="L429" i="2"/>
  <c r="P429" i="2" s="1"/>
  <c r="Q429" i="2" s="1"/>
  <c r="R428" i="2"/>
  <c r="L428" i="2"/>
  <c r="R427" i="2"/>
  <c r="L427" i="2"/>
  <c r="P427" i="2" s="1"/>
  <c r="Q427" i="2" s="1"/>
  <c r="R426" i="2"/>
  <c r="L426" i="2"/>
  <c r="R425" i="2"/>
  <c r="L425" i="2"/>
  <c r="P425" i="2" s="1"/>
  <c r="Q425" i="2" s="1"/>
  <c r="R424" i="2"/>
  <c r="L424" i="2"/>
  <c r="R423" i="2"/>
  <c r="L423" i="2"/>
  <c r="R422" i="2"/>
  <c r="L422" i="2"/>
  <c r="R421" i="2"/>
  <c r="L421" i="2"/>
  <c r="P421" i="2" s="1"/>
  <c r="Q421" i="2" s="1"/>
  <c r="R420" i="2"/>
  <c r="L420" i="2"/>
  <c r="R419" i="2"/>
  <c r="L419" i="2"/>
  <c r="P419" i="2" s="1"/>
  <c r="Q419" i="2" s="1"/>
  <c r="R418" i="2"/>
  <c r="L418" i="2"/>
  <c r="R417" i="2"/>
  <c r="L417" i="2"/>
  <c r="P417" i="2" s="1"/>
  <c r="Q417" i="2" s="1"/>
  <c r="R416" i="2"/>
  <c r="L416" i="2"/>
  <c r="R415" i="2"/>
  <c r="L415" i="2"/>
  <c r="P415" i="2" s="1"/>
  <c r="Q415" i="2" s="1"/>
  <c r="R414" i="2"/>
  <c r="L414" i="2"/>
  <c r="R413" i="2"/>
  <c r="L413" i="2"/>
  <c r="P413" i="2" s="1"/>
  <c r="Q413" i="2" s="1"/>
  <c r="R412" i="2"/>
  <c r="L412" i="2"/>
  <c r="R411" i="2"/>
  <c r="L411" i="2"/>
  <c r="P411" i="2" s="1"/>
  <c r="Q411" i="2" s="1"/>
  <c r="R410" i="2"/>
  <c r="L410" i="2"/>
  <c r="R409" i="2"/>
  <c r="L409" i="2"/>
  <c r="P409" i="2" s="1"/>
  <c r="Q409" i="2" s="1"/>
  <c r="R408" i="2"/>
  <c r="L408" i="2"/>
  <c r="R407" i="2"/>
  <c r="L407" i="2"/>
  <c r="R406" i="2"/>
  <c r="L406" i="2"/>
  <c r="R405" i="2"/>
  <c r="L405" i="2"/>
  <c r="P405" i="2" s="1"/>
  <c r="Q405" i="2" s="1"/>
  <c r="R404" i="2"/>
  <c r="L404" i="2"/>
  <c r="R403" i="2"/>
  <c r="L403" i="2"/>
  <c r="P403" i="2" s="1"/>
  <c r="Q403" i="2" s="1"/>
  <c r="R402" i="2"/>
  <c r="L402" i="2"/>
  <c r="R401" i="2"/>
  <c r="L401" i="2"/>
  <c r="P401" i="2" s="1"/>
  <c r="Q401" i="2" s="1"/>
  <c r="R400" i="2"/>
  <c r="L400" i="2"/>
  <c r="R399" i="2"/>
  <c r="L399" i="2"/>
  <c r="P399" i="2" s="1"/>
  <c r="Q399" i="2" s="1"/>
  <c r="R398" i="2"/>
  <c r="L398" i="2"/>
  <c r="R397" i="2"/>
  <c r="L397" i="2"/>
  <c r="P397" i="2" s="1"/>
  <c r="Q397" i="2" s="1"/>
  <c r="R396" i="2"/>
  <c r="L396" i="2"/>
  <c r="R395" i="2"/>
  <c r="L395" i="2"/>
  <c r="P395" i="2" s="1"/>
  <c r="Q395" i="2" s="1"/>
  <c r="R394" i="2"/>
  <c r="L394" i="2"/>
  <c r="R393" i="2"/>
  <c r="L393" i="2"/>
  <c r="P393" i="2" s="1"/>
  <c r="Q393" i="2" s="1"/>
  <c r="R392" i="2"/>
  <c r="L392" i="2"/>
  <c r="R391" i="2"/>
  <c r="L391" i="2"/>
  <c r="R390" i="2"/>
  <c r="L390" i="2"/>
  <c r="R389" i="2"/>
  <c r="L389" i="2"/>
  <c r="P389" i="2" s="1"/>
  <c r="Q389" i="2" s="1"/>
  <c r="R388" i="2"/>
  <c r="L388" i="2"/>
  <c r="R387" i="2"/>
  <c r="L387" i="2"/>
  <c r="P387" i="2" s="1"/>
  <c r="Q387" i="2" s="1"/>
  <c r="R386" i="2"/>
  <c r="L386" i="2"/>
  <c r="R385" i="2"/>
  <c r="L385" i="2"/>
  <c r="P385" i="2" s="1"/>
  <c r="Q385" i="2" s="1"/>
  <c r="R384" i="2"/>
  <c r="L384" i="2"/>
  <c r="R383" i="2"/>
  <c r="L383" i="2"/>
  <c r="P383" i="2" s="1"/>
  <c r="Q383" i="2" s="1"/>
  <c r="R382" i="2"/>
  <c r="L382" i="2"/>
  <c r="R381" i="2"/>
  <c r="L381" i="2"/>
  <c r="P381" i="2" s="1"/>
  <c r="Q381" i="2" s="1"/>
  <c r="R380" i="2"/>
  <c r="L380" i="2"/>
  <c r="R379" i="2"/>
  <c r="L379" i="2"/>
  <c r="R378" i="2"/>
  <c r="L378" i="2"/>
  <c r="R377" i="2"/>
  <c r="L377" i="2"/>
  <c r="P377" i="2" s="1"/>
  <c r="Q377" i="2" s="1"/>
  <c r="R376" i="2"/>
  <c r="L376" i="2"/>
  <c r="R375" i="2"/>
  <c r="L375" i="2"/>
  <c r="O375" i="2" s="1"/>
  <c r="R374" i="2"/>
  <c r="L374" i="2"/>
  <c r="R373" i="2"/>
  <c r="L373" i="2"/>
  <c r="P373" i="2" s="1"/>
  <c r="Q373" i="2" s="1"/>
  <c r="R372" i="2"/>
  <c r="L372" i="2"/>
  <c r="R371" i="2"/>
  <c r="L371" i="2"/>
  <c r="R370" i="2"/>
  <c r="L370" i="2"/>
  <c r="R369" i="2"/>
  <c r="L369" i="2"/>
  <c r="P369" i="2" s="1"/>
  <c r="Q369" i="2" s="1"/>
  <c r="R368" i="2"/>
  <c r="L368" i="2"/>
  <c r="O368" i="2" s="1"/>
  <c r="R367" i="2"/>
  <c r="L367" i="2"/>
  <c r="P367" i="2" s="1"/>
  <c r="Q367" i="2" s="1"/>
  <c r="R366" i="2"/>
  <c r="L366" i="2"/>
  <c r="R365" i="2"/>
  <c r="L365" i="2"/>
  <c r="P365" i="2" s="1"/>
  <c r="Q365" i="2" s="1"/>
  <c r="R364" i="2"/>
  <c r="L364" i="2"/>
  <c r="O364" i="2" s="1"/>
  <c r="R363" i="2"/>
  <c r="L363" i="2"/>
  <c r="O363" i="2" s="1"/>
  <c r="R362" i="2"/>
  <c r="L362" i="2"/>
  <c r="O362" i="2" s="1"/>
  <c r="R361" i="2"/>
  <c r="L361" i="2"/>
  <c r="O361" i="2" s="1"/>
  <c r="R360" i="2"/>
  <c r="L360" i="2"/>
  <c r="O360" i="2" s="1"/>
  <c r="R359" i="2"/>
  <c r="L359" i="2"/>
  <c r="P359" i="2" s="1"/>
  <c r="Q359" i="2" s="1"/>
  <c r="R358" i="2"/>
  <c r="L358" i="2"/>
  <c r="O358" i="2" s="1"/>
  <c r="R357" i="2"/>
  <c r="L357" i="2"/>
  <c r="O357" i="2" s="1"/>
  <c r="R356" i="2"/>
  <c r="L356" i="2"/>
  <c r="O356" i="2" s="1"/>
  <c r="R355" i="2"/>
  <c r="L355" i="2"/>
  <c r="P355" i="2" s="1"/>
  <c r="Q355" i="2" s="1"/>
  <c r="R354" i="2"/>
  <c r="L354" i="2"/>
  <c r="O354" i="2" s="1"/>
  <c r="R353" i="2"/>
  <c r="L353" i="2"/>
  <c r="R352" i="2"/>
  <c r="L352" i="2"/>
  <c r="O352" i="2" s="1"/>
  <c r="R351" i="2"/>
  <c r="L351" i="2"/>
  <c r="P351" i="2" s="1"/>
  <c r="Q351" i="2" s="1"/>
  <c r="R350" i="2"/>
  <c r="L350" i="2"/>
  <c r="R349" i="2"/>
  <c r="L349" i="2"/>
  <c r="O349" i="2" s="1"/>
  <c r="R348" i="2"/>
  <c r="L348" i="2"/>
  <c r="O348" i="2" s="1"/>
  <c r="R347" i="2"/>
  <c r="L347" i="2"/>
  <c r="O347" i="2" s="1"/>
  <c r="R346" i="2"/>
  <c r="L346" i="2"/>
  <c r="R345" i="2"/>
  <c r="L345" i="2"/>
  <c r="P345" i="2" s="1"/>
  <c r="Q345" i="2" s="1"/>
  <c r="R344" i="2"/>
  <c r="L344" i="2"/>
  <c r="O344" i="2" s="1"/>
  <c r="R343" i="2"/>
  <c r="L343" i="2"/>
  <c r="P343" i="2" s="1"/>
  <c r="Q343" i="2" s="1"/>
  <c r="R342" i="2"/>
  <c r="L342" i="2"/>
  <c r="O342" i="2" s="1"/>
  <c r="R341" i="2"/>
  <c r="L341" i="2"/>
  <c r="O341" i="2" s="1"/>
  <c r="R340" i="2"/>
  <c r="L340" i="2"/>
  <c r="O340" i="2" s="1"/>
  <c r="R339" i="2"/>
  <c r="L339" i="2"/>
  <c r="P339" i="2" s="1"/>
  <c r="Q339" i="2" s="1"/>
  <c r="R338" i="2"/>
  <c r="L338" i="2"/>
  <c r="O338" i="2" s="1"/>
  <c r="R337" i="2"/>
  <c r="L337" i="2"/>
  <c r="R336" i="2"/>
  <c r="L336" i="2"/>
  <c r="O336" i="2" s="1"/>
  <c r="R335" i="2"/>
  <c r="L335" i="2"/>
  <c r="O335" i="2" s="1"/>
  <c r="R334" i="2"/>
  <c r="L334" i="2"/>
  <c r="R333" i="2"/>
  <c r="L333" i="2"/>
  <c r="P333" i="2" s="1"/>
  <c r="Q333" i="2" s="1"/>
  <c r="R332" i="2"/>
  <c r="L332" i="2"/>
  <c r="O332" i="2" s="1"/>
  <c r="R331" i="2"/>
  <c r="L331" i="2"/>
  <c r="P331" i="2" s="1"/>
  <c r="Q331" i="2" s="1"/>
  <c r="R330" i="2"/>
  <c r="L330" i="2"/>
  <c r="R329" i="2"/>
  <c r="L329" i="2"/>
  <c r="O329" i="2" s="1"/>
  <c r="R328" i="2"/>
  <c r="L328" i="2"/>
  <c r="O328" i="2" s="1"/>
  <c r="R327" i="2"/>
  <c r="L327" i="2"/>
  <c r="P327" i="2" s="1"/>
  <c r="Q327" i="2" s="1"/>
  <c r="R326" i="2"/>
  <c r="L326" i="2"/>
  <c r="P326" i="2" s="1"/>
  <c r="Q326" i="2" s="1"/>
  <c r="R325" i="2"/>
  <c r="L325" i="2"/>
  <c r="P325" i="2" s="1"/>
  <c r="Q325" i="2" s="1"/>
  <c r="R324" i="2"/>
  <c r="L324" i="2"/>
  <c r="O324" i="2" s="1"/>
  <c r="R322" i="2"/>
  <c r="L322" i="2"/>
  <c r="P322" i="2" s="1"/>
  <c r="Q322" i="2" s="1"/>
  <c r="R321" i="2"/>
  <c r="L321" i="2"/>
  <c r="P321" i="2" s="1"/>
  <c r="Q321" i="2" s="1"/>
  <c r="R320" i="2"/>
  <c r="L320" i="2"/>
  <c r="P320" i="2" s="1"/>
  <c r="Q320" i="2" s="1"/>
  <c r="R319" i="2"/>
  <c r="L319" i="2"/>
  <c r="P319" i="2" s="1"/>
  <c r="Q319" i="2" s="1"/>
  <c r="R318" i="2"/>
  <c r="L318" i="2"/>
  <c r="P318" i="2" s="1"/>
  <c r="Q318" i="2" s="1"/>
  <c r="R317" i="2"/>
  <c r="L317" i="2"/>
  <c r="P317" i="2" s="1"/>
  <c r="Q317" i="2" s="1"/>
  <c r="R316" i="2"/>
  <c r="L316" i="2"/>
  <c r="P316" i="2" s="1"/>
  <c r="Q316" i="2" s="1"/>
  <c r="R315" i="2"/>
  <c r="L315" i="2"/>
  <c r="P315" i="2" s="1"/>
  <c r="Q315" i="2" s="1"/>
  <c r="R314" i="2"/>
  <c r="L314" i="2"/>
  <c r="O314" i="2" s="1"/>
  <c r="R313" i="2"/>
  <c r="L313" i="2"/>
  <c r="P313" i="2" s="1"/>
  <c r="Q313" i="2" s="1"/>
  <c r="R312" i="2"/>
  <c r="L312" i="2"/>
  <c r="O312" i="2" s="1"/>
  <c r="R311" i="2"/>
  <c r="L311" i="2"/>
  <c r="P311" i="2" s="1"/>
  <c r="Q311" i="2" s="1"/>
  <c r="R310" i="2"/>
  <c r="L310" i="2"/>
  <c r="P310" i="2" s="1"/>
  <c r="Q310" i="2" s="1"/>
  <c r="R309" i="2"/>
  <c r="L309" i="2"/>
  <c r="P309" i="2" s="1"/>
  <c r="Q309" i="2" s="1"/>
  <c r="R308" i="2"/>
  <c r="L308" i="2"/>
  <c r="O308" i="2" s="1"/>
  <c r="R307" i="2"/>
  <c r="L307" i="2"/>
  <c r="P307" i="2" s="1"/>
  <c r="Q307" i="2" s="1"/>
  <c r="R306" i="2"/>
  <c r="L306" i="2"/>
  <c r="O306" i="2" s="1"/>
  <c r="R305" i="2"/>
  <c r="L305" i="2"/>
  <c r="P305" i="2" s="1"/>
  <c r="Q305" i="2" s="1"/>
  <c r="R304" i="2"/>
  <c r="L304" i="2"/>
  <c r="P304" i="2" s="1"/>
  <c r="Q304" i="2" s="1"/>
  <c r="R303" i="2"/>
  <c r="L303" i="2"/>
  <c r="P303" i="2" s="1"/>
  <c r="Q303" i="2" s="1"/>
  <c r="R302" i="2"/>
  <c r="L302" i="2"/>
  <c r="O302" i="2" s="1"/>
  <c r="R301" i="2"/>
  <c r="L301" i="2"/>
  <c r="P301" i="2" s="1"/>
  <c r="Q301" i="2" s="1"/>
  <c r="R300" i="2"/>
  <c r="L300" i="2"/>
  <c r="O300" i="2" s="1"/>
  <c r="R299" i="2"/>
  <c r="L299" i="2"/>
  <c r="P299" i="2" s="1"/>
  <c r="Q299" i="2" s="1"/>
  <c r="R298" i="2"/>
  <c r="L298" i="2"/>
  <c r="O298" i="2" s="1"/>
  <c r="R297" i="2"/>
  <c r="L297" i="2"/>
  <c r="P297" i="2" s="1"/>
  <c r="Q297" i="2" s="1"/>
  <c r="R296" i="2"/>
  <c r="L296" i="2"/>
  <c r="O296" i="2" s="1"/>
  <c r="R295" i="2"/>
  <c r="L295" i="2"/>
  <c r="P295" i="2" s="1"/>
  <c r="Q295" i="2" s="1"/>
  <c r="R294" i="2"/>
  <c r="L294" i="2"/>
  <c r="O294" i="2" s="1"/>
  <c r="R293" i="2"/>
  <c r="L293" i="2"/>
  <c r="P293" i="2" s="1"/>
  <c r="Q293" i="2" s="1"/>
  <c r="R292" i="2"/>
  <c r="L292" i="2"/>
  <c r="O292" i="2" s="1"/>
  <c r="R291" i="2"/>
  <c r="L291" i="2"/>
  <c r="P291" i="2" s="1"/>
  <c r="Q291" i="2" s="1"/>
  <c r="R286" i="2"/>
  <c r="L286" i="2"/>
  <c r="O286" i="2" s="1"/>
  <c r="R290" i="2"/>
  <c r="L290" i="2"/>
  <c r="P290" i="2" s="1"/>
  <c r="Q290" i="2" s="1"/>
  <c r="R289" i="2"/>
  <c r="L289" i="2"/>
  <c r="O289" i="2" s="1"/>
  <c r="R288" i="2"/>
  <c r="L288" i="2"/>
  <c r="P288" i="2" s="1"/>
  <c r="Q288" i="2" s="1"/>
  <c r="R287" i="2"/>
  <c r="L287" i="2"/>
  <c r="O287" i="2" s="1"/>
  <c r="R285" i="2"/>
  <c r="L285" i="2"/>
  <c r="P285" i="2" s="1"/>
  <c r="Q285" i="2" s="1"/>
  <c r="R284" i="2"/>
  <c r="L284" i="2"/>
  <c r="O284" i="2" s="1"/>
  <c r="R283" i="2"/>
  <c r="L283" i="2"/>
  <c r="P283" i="2" s="1"/>
  <c r="Q283" i="2" s="1"/>
  <c r="R282" i="2"/>
  <c r="L282" i="2"/>
  <c r="O282" i="2" s="1"/>
  <c r="R281" i="2"/>
  <c r="L281" i="2"/>
  <c r="P281" i="2" s="1"/>
  <c r="Q281" i="2" s="1"/>
  <c r="R280" i="2"/>
  <c r="L280" i="2"/>
  <c r="O280" i="2" s="1"/>
  <c r="R279" i="2"/>
  <c r="L279" i="2"/>
  <c r="P279" i="2" s="1"/>
  <c r="Q279" i="2" s="1"/>
  <c r="R278" i="2"/>
  <c r="L278" i="2"/>
  <c r="O278" i="2" s="1"/>
  <c r="R277" i="2"/>
  <c r="L277" i="2"/>
  <c r="P277" i="2" s="1"/>
  <c r="Q277" i="2" s="1"/>
  <c r="R276" i="2"/>
  <c r="L276" i="2"/>
  <c r="O276" i="2" s="1"/>
  <c r="R275" i="2"/>
  <c r="L275" i="2"/>
  <c r="P275" i="2" s="1"/>
  <c r="Q275" i="2" s="1"/>
  <c r="R274" i="2"/>
  <c r="L274" i="2"/>
  <c r="O274" i="2" s="1"/>
  <c r="R273" i="2"/>
  <c r="L273" i="2"/>
  <c r="P273" i="2" s="1"/>
  <c r="Q273" i="2" s="1"/>
  <c r="R272" i="2"/>
  <c r="L272" i="2"/>
  <c r="O272" i="2" s="1"/>
  <c r="R271" i="2"/>
  <c r="L271" i="2"/>
  <c r="P271" i="2" s="1"/>
  <c r="Q271" i="2" s="1"/>
  <c r="R270" i="2"/>
  <c r="L270" i="2"/>
  <c r="O270" i="2" s="1"/>
  <c r="R269" i="2"/>
  <c r="L269" i="2"/>
  <c r="P269" i="2" s="1"/>
  <c r="Q269" i="2" s="1"/>
  <c r="R268" i="2"/>
  <c r="L268" i="2"/>
  <c r="O268" i="2" s="1"/>
  <c r="R267" i="2"/>
  <c r="L267" i="2"/>
  <c r="P267" i="2" s="1"/>
  <c r="Q267" i="2" s="1"/>
  <c r="R266" i="2"/>
  <c r="L266" i="2"/>
  <c r="O266" i="2" s="1"/>
  <c r="R265" i="2"/>
  <c r="L265" i="2"/>
  <c r="P265" i="2" s="1"/>
  <c r="Q265" i="2" s="1"/>
  <c r="R264" i="2"/>
  <c r="L264" i="2"/>
  <c r="O264" i="2" s="1"/>
  <c r="R263" i="2"/>
  <c r="L263" i="2"/>
  <c r="P263" i="2" s="1"/>
  <c r="Q263" i="2" s="1"/>
  <c r="R262" i="2"/>
  <c r="L262" i="2"/>
  <c r="O262" i="2" s="1"/>
  <c r="R261" i="2"/>
  <c r="L261" i="2"/>
  <c r="P261" i="2" s="1"/>
  <c r="Q261" i="2" s="1"/>
  <c r="R260" i="2"/>
  <c r="L260" i="2"/>
  <c r="O260" i="2" s="1"/>
  <c r="R259" i="2"/>
  <c r="L259" i="2"/>
  <c r="P259" i="2" s="1"/>
  <c r="Q259" i="2" s="1"/>
  <c r="R258" i="2"/>
  <c r="L258" i="2"/>
  <c r="O258" i="2" s="1"/>
  <c r="R257" i="2"/>
  <c r="L257" i="2"/>
  <c r="P257" i="2" s="1"/>
  <c r="Q257" i="2" s="1"/>
  <c r="R256" i="2"/>
  <c r="L256" i="2"/>
  <c r="O256" i="2" s="1"/>
  <c r="R255" i="2"/>
  <c r="L255" i="2"/>
  <c r="O255" i="2" s="1"/>
  <c r="R254" i="2"/>
  <c r="L254" i="2"/>
  <c r="O254" i="2" s="1"/>
  <c r="R253" i="2"/>
  <c r="L253" i="2"/>
  <c r="P253" i="2" s="1"/>
  <c r="Q253" i="2" s="1"/>
  <c r="R252" i="2"/>
  <c r="L252" i="2"/>
  <c r="O252" i="2" s="1"/>
  <c r="R251" i="2"/>
  <c r="L251" i="2"/>
  <c r="P251" i="2" s="1"/>
  <c r="Q251" i="2" s="1"/>
  <c r="R250" i="2"/>
  <c r="L250" i="2"/>
  <c r="O250" i="2" s="1"/>
  <c r="R249" i="2"/>
  <c r="L249" i="2"/>
  <c r="O249" i="2" s="1"/>
  <c r="R248" i="2"/>
  <c r="L248" i="2"/>
  <c r="O248" i="2" s="1"/>
  <c r="R247" i="2"/>
  <c r="L247" i="2"/>
  <c r="P247" i="2" s="1"/>
  <c r="Q247" i="2" s="1"/>
  <c r="R246" i="2"/>
  <c r="L246" i="2"/>
  <c r="O246" i="2" s="1"/>
  <c r="R245" i="2"/>
  <c r="L245" i="2"/>
  <c r="O245" i="2" s="1"/>
  <c r="R244" i="2"/>
  <c r="L244" i="2"/>
  <c r="O244" i="2" s="1"/>
  <c r="R243" i="2"/>
  <c r="L243" i="2"/>
  <c r="P243" i="2" s="1"/>
  <c r="Q243" i="2" s="1"/>
  <c r="R242" i="2"/>
  <c r="L242" i="2"/>
  <c r="O242" i="2" s="1"/>
  <c r="R239" i="2"/>
  <c r="L239" i="2"/>
  <c r="P239" i="2" s="1"/>
  <c r="Q239" i="2" s="1"/>
  <c r="R241" i="2"/>
  <c r="L241" i="2"/>
  <c r="O241" i="2" s="1"/>
  <c r="R240" i="2"/>
  <c r="L240" i="2"/>
  <c r="O240" i="2" s="1"/>
  <c r="R238" i="2"/>
  <c r="L238" i="2"/>
  <c r="O238" i="2" s="1"/>
  <c r="R237" i="2"/>
  <c r="L237" i="2"/>
  <c r="P237" i="2" s="1"/>
  <c r="Q237" i="2" s="1"/>
  <c r="R236" i="2"/>
  <c r="L236" i="2"/>
  <c r="O236" i="2" s="1"/>
  <c r="R235" i="2"/>
  <c r="L235" i="2"/>
  <c r="P235" i="2" s="1"/>
  <c r="Q235" i="2" s="1"/>
  <c r="R234" i="2"/>
  <c r="L234" i="2"/>
  <c r="O234" i="2" s="1"/>
  <c r="R233" i="2"/>
  <c r="L233" i="2"/>
  <c r="P233" i="2" s="1"/>
  <c r="Q233" i="2" s="1"/>
  <c r="R232" i="2"/>
  <c r="L232" i="2"/>
  <c r="O232" i="2" s="1"/>
  <c r="R231" i="2"/>
  <c r="L231" i="2"/>
  <c r="P231" i="2" s="1"/>
  <c r="Q231" i="2" s="1"/>
  <c r="R230" i="2"/>
  <c r="L230" i="2"/>
  <c r="O230" i="2" s="1"/>
  <c r="R229" i="2"/>
  <c r="L229" i="2"/>
  <c r="P229" i="2" s="1"/>
  <c r="Q229" i="2" s="1"/>
  <c r="R228" i="2"/>
  <c r="L228" i="2"/>
  <c r="O228" i="2" s="1"/>
  <c r="R227" i="2"/>
  <c r="L227" i="2"/>
  <c r="P227" i="2" s="1"/>
  <c r="Q227" i="2" s="1"/>
  <c r="R226" i="2"/>
  <c r="L226" i="2"/>
  <c r="O226" i="2" s="1"/>
  <c r="R225" i="2"/>
  <c r="L225" i="2"/>
  <c r="P225" i="2" s="1"/>
  <c r="Q225" i="2" s="1"/>
  <c r="R224" i="2"/>
  <c r="L224" i="2"/>
  <c r="O224" i="2" s="1"/>
  <c r="R223" i="2"/>
  <c r="L223" i="2"/>
  <c r="O223" i="2" s="1"/>
  <c r="R222" i="2"/>
  <c r="L222" i="2"/>
  <c r="O222" i="2" s="1"/>
  <c r="R221" i="2"/>
  <c r="L221" i="2"/>
  <c r="P221" i="2" s="1"/>
  <c r="Q221" i="2" s="1"/>
  <c r="R220" i="2"/>
  <c r="L220" i="2"/>
  <c r="O220" i="2" s="1"/>
  <c r="R219" i="2"/>
  <c r="L219" i="2"/>
  <c r="P219" i="2" s="1"/>
  <c r="Q219" i="2" s="1"/>
  <c r="R218" i="2"/>
  <c r="L218" i="2"/>
  <c r="O218" i="2" s="1"/>
  <c r="R217" i="2"/>
  <c r="L217" i="2"/>
  <c r="O217" i="2" s="1"/>
  <c r="R216" i="2"/>
  <c r="L216" i="2"/>
  <c r="O216" i="2" s="1"/>
  <c r="R215" i="2"/>
  <c r="L215" i="2"/>
  <c r="P215" i="2" s="1"/>
  <c r="Q215" i="2" s="1"/>
  <c r="R214" i="2"/>
  <c r="L214" i="2"/>
  <c r="O214" i="2" s="1"/>
  <c r="R213" i="2"/>
  <c r="L213" i="2"/>
  <c r="P213" i="2" s="1"/>
  <c r="Q213" i="2" s="1"/>
  <c r="R212" i="2"/>
  <c r="L212" i="2"/>
  <c r="O212" i="2" s="1"/>
  <c r="R211" i="2"/>
  <c r="L211" i="2"/>
  <c r="P211" i="2" s="1"/>
  <c r="Q211" i="2" s="1"/>
  <c r="R210" i="2"/>
  <c r="L210" i="2"/>
  <c r="O210" i="2" s="1"/>
  <c r="R209" i="2"/>
  <c r="L209" i="2"/>
  <c r="O209" i="2" s="1"/>
  <c r="R208" i="2"/>
  <c r="L208" i="2"/>
  <c r="O208" i="2" s="1"/>
  <c r="R205" i="2"/>
  <c r="L205" i="2"/>
  <c r="P205" i="2" s="1"/>
  <c r="Q205" i="2" s="1"/>
  <c r="R207" i="2"/>
  <c r="L207" i="2"/>
  <c r="O207" i="2" s="1"/>
  <c r="R206" i="2"/>
  <c r="L206" i="2"/>
  <c r="P206" i="2" s="1"/>
  <c r="Q206" i="2" s="1"/>
  <c r="R204" i="2"/>
  <c r="L204" i="2"/>
  <c r="O204" i="2" s="1"/>
  <c r="R203" i="2"/>
  <c r="L203" i="2"/>
  <c r="R202" i="2"/>
  <c r="L202" i="2"/>
  <c r="O202" i="2" s="1"/>
  <c r="R201" i="2"/>
  <c r="L201" i="2"/>
  <c r="P201" i="2" s="1"/>
  <c r="Q201" i="2" s="1"/>
  <c r="R200" i="2"/>
  <c r="L200" i="2"/>
  <c r="O200" i="2" s="1"/>
  <c r="R199" i="2"/>
  <c r="L199" i="2"/>
  <c r="P199" i="2" s="1"/>
  <c r="Q199" i="2" s="1"/>
  <c r="R198" i="2"/>
  <c r="L198" i="2"/>
  <c r="O198" i="2" s="1"/>
  <c r="R197" i="2"/>
  <c r="L197" i="2"/>
  <c r="P197" i="2" s="1"/>
  <c r="Q197" i="2" s="1"/>
  <c r="R196" i="2"/>
  <c r="L196" i="2"/>
  <c r="O196" i="2" s="1"/>
  <c r="R195" i="2"/>
  <c r="L195" i="2"/>
  <c r="O195" i="2" s="1"/>
  <c r="R194" i="2"/>
  <c r="L194" i="2"/>
  <c r="O194" i="2" s="1"/>
  <c r="R193" i="2"/>
  <c r="L193" i="2"/>
  <c r="O193" i="2" s="1"/>
  <c r="R192" i="2"/>
  <c r="L192" i="2"/>
  <c r="O192" i="2" s="1"/>
  <c r="R191" i="2"/>
  <c r="L191" i="2"/>
  <c r="O191" i="2" s="1"/>
  <c r="R190" i="2"/>
  <c r="L190" i="2"/>
  <c r="O190" i="2" s="1"/>
  <c r="R189" i="2"/>
  <c r="L189" i="2"/>
  <c r="P189" i="2" s="1"/>
  <c r="Q189" i="2" s="1"/>
  <c r="R188" i="2"/>
  <c r="L188" i="2"/>
  <c r="O188" i="2" s="1"/>
  <c r="R187" i="2"/>
  <c r="L187" i="2"/>
  <c r="P187" i="2" s="1"/>
  <c r="Q187" i="2" s="1"/>
  <c r="R186" i="2"/>
  <c r="L186" i="2"/>
  <c r="O186" i="2" s="1"/>
  <c r="R185" i="2"/>
  <c r="L185" i="2"/>
  <c r="O185" i="2" s="1"/>
  <c r="R184" i="2"/>
  <c r="L184" i="2"/>
  <c r="O184" i="2" s="1"/>
  <c r="R183" i="2"/>
  <c r="L183" i="2"/>
  <c r="P183" i="2" s="1"/>
  <c r="Q183" i="2" s="1"/>
  <c r="R182" i="2"/>
  <c r="L182" i="2"/>
  <c r="O182" i="2" s="1"/>
  <c r="R181" i="2"/>
  <c r="L181" i="2"/>
  <c r="O181" i="2" s="1"/>
  <c r="R180" i="2"/>
  <c r="L180" i="2"/>
  <c r="O180" i="2" s="1"/>
  <c r="R179" i="2"/>
  <c r="L179" i="2"/>
  <c r="O179" i="2" s="1"/>
  <c r="R178" i="2"/>
  <c r="L178" i="2"/>
  <c r="O178" i="2" s="1"/>
  <c r="R177" i="2"/>
  <c r="L177" i="2"/>
  <c r="O177" i="2" s="1"/>
  <c r="R176" i="2"/>
  <c r="L176" i="2"/>
  <c r="O176" i="2" s="1"/>
  <c r="R175" i="2"/>
  <c r="L175" i="2"/>
  <c r="P175" i="2" s="1"/>
  <c r="Q175" i="2" s="1"/>
  <c r="R174" i="2"/>
  <c r="L174" i="2"/>
  <c r="O174" i="2" s="1"/>
  <c r="R173" i="2"/>
  <c r="L173" i="2"/>
  <c r="P173" i="2" s="1"/>
  <c r="Q173" i="2" s="1"/>
  <c r="R172" i="2"/>
  <c r="L172" i="2"/>
  <c r="O172" i="2" s="1"/>
  <c r="R171" i="2"/>
  <c r="L171" i="2"/>
  <c r="O171" i="2" s="1"/>
  <c r="R170" i="2"/>
  <c r="L170" i="2"/>
  <c r="O170" i="2" s="1"/>
  <c r="R169" i="2"/>
  <c r="L169" i="2"/>
  <c r="O169" i="2" s="1"/>
  <c r="R168" i="2"/>
  <c r="L168" i="2"/>
  <c r="O168" i="2" s="1"/>
  <c r="R167" i="2"/>
  <c r="L167" i="2"/>
  <c r="P167" i="2" s="1"/>
  <c r="Q167" i="2" s="1"/>
  <c r="R166" i="2"/>
  <c r="L166" i="2"/>
  <c r="O166" i="2" s="1"/>
  <c r="R165" i="2"/>
  <c r="L165" i="2"/>
  <c r="O165" i="2" s="1"/>
  <c r="R164" i="2"/>
  <c r="L164" i="2"/>
  <c r="O164" i="2" s="1"/>
  <c r="R163" i="2"/>
  <c r="L163" i="2"/>
  <c r="P163" i="2" s="1"/>
  <c r="Q163" i="2" s="1"/>
  <c r="R162" i="2"/>
  <c r="L162" i="2"/>
  <c r="O162" i="2" s="1"/>
  <c r="R161" i="2"/>
  <c r="L161" i="2"/>
  <c r="O161" i="2" s="1"/>
  <c r="R160" i="2"/>
  <c r="L160" i="2"/>
  <c r="O160" i="2" s="1"/>
  <c r="R159" i="2"/>
  <c r="L159" i="2"/>
  <c r="P159" i="2" s="1"/>
  <c r="Q159" i="2" s="1"/>
  <c r="R158" i="2"/>
  <c r="L158" i="2"/>
  <c r="O158" i="2" s="1"/>
  <c r="R157" i="2"/>
  <c r="L157" i="2"/>
  <c r="P157" i="2" s="1"/>
  <c r="Q157" i="2" s="1"/>
  <c r="R156" i="2"/>
  <c r="L156" i="2"/>
  <c r="O156" i="2" s="1"/>
  <c r="R155" i="2"/>
  <c r="L155" i="2"/>
  <c r="O155" i="2" s="1"/>
  <c r="R154" i="2"/>
  <c r="L154" i="2"/>
  <c r="O154" i="2" s="1"/>
  <c r="R153" i="2"/>
  <c r="L153" i="2"/>
  <c r="P153" i="2" s="1"/>
  <c r="Q153" i="2" s="1"/>
  <c r="R150" i="2"/>
  <c r="L150" i="2"/>
  <c r="O150" i="2" s="1"/>
  <c r="R152" i="2"/>
  <c r="L152" i="2"/>
  <c r="P152" i="2" s="1"/>
  <c r="Q152" i="2" s="1"/>
  <c r="R151" i="2"/>
  <c r="L151" i="2"/>
  <c r="O151" i="2" s="1"/>
  <c r="R146" i="2"/>
  <c r="L146" i="2"/>
  <c r="P146" i="2" s="1"/>
  <c r="Q146" i="2" s="1"/>
  <c r="R145" i="2"/>
  <c r="L145" i="2"/>
  <c r="O145" i="2" s="1"/>
  <c r="R149" i="2"/>
  <c r="L149" i="2"/>
  <c r="O149" i="2" s="1"/>
  <c r="R148" i="2"/>
  <c r="L148" i="2"/>
  <c r="O148" i="2" s="1"/>
  <c r="R147" i="2"/>
  <c r="L147" i="2"/>
  <c r="O147" i="2" s="1"/>
  <c r="R144" i="2"/>
  <c r="L144" i="2"/>
  <c r="P144" i="2" s="1"/>
  <c r="Q144" i="2" s="1"/>
  <c r="R140" i="2"/>
  <c r="L140" i="2"/>
  <c r="P140" i="2" s="1"/>
  <c r="Q140" i="2" s="1"/>
  <c r="R143" i="2"/>
  <c r="L143" i="2"/>
  <c r="P143" i="2" s="1"/>
  <c r="Q143" i="2" s="1"/>
  <c r="R142" i="2"/>
  <c r="L142" i="2"/>
  <c r="O142" i="2" s="1"/>
  <c r="R141" i="2"/>
  <c r="L141" i="2"/>
  <c r="P141" i="2" s="1"/>
  <c r="Q141" i="2" s="1"/>
  <c r="R139" i="2"/>
  <c r="L139" i="2"/>
  <c r="O139" i="2" s="1"/>
  <c r="R138" i="2"/>
  <c r="L138" i="2"/>
  <c r="P138" i="2" s="1"/>
  <c r="Q138" i="2" s="1"/>
  <c r="R137" i="2"/>
  <c r="L137" i="2"/>
  <c r="O137" i="2" s="1"/>
  <c r="R136" i="2"/>
  <c r="L136" i="2"/>
  <c r="P136" i="2" s="1"/>
  <c r="Q136" i="2" s="1"/>
  <c r="R135" i="2"/>
  <c r="L135" i="2"/>
  <c r="O135" i="2" s="1"/>
  <c r="R134" i="2"/>
  <c r="L134" i="2"/>
  <c r="P134" i="2" s="1"/>
  <c r="Q134" i="2" s="1"/>
  <c r="R133" i="2"/>
  <c r="L133" i="2"/>
  <c r="O133" i="2" s="1"/>
  <c r="R132" i="2"/>
  <c r="L132" i="2"/>
  <c r="O132" i="2" s="1"/>
  <c r="R131" i="2"/>
  <c r="L131" i="2"/>
  <c r="O131" i="2" s="1"/>
  <c r="R130" i="2"/>
  <c r="L130" i="2"/>
  <c r="P130" i="2" s="1"/>
  <c r="Q130" i="2" s="1"/>
  <c r="R129" i="2"/>
  <c r="L129" i="2"/>
  <c r="O129" i="2" s="1"/>
  <c r="R128" i="2"/>
  <c r="L128" i="2"/>
  <c r="P128" i="2" s="1"/>
  <c r="Q128" i="2" s="1"/>
  <c r="R127" i="2"/>
  <c r="L127" i="2"/>
  <c r="O127" i="2" s="1"/>
  <c r="R126" i="2"/>
  <c r="L126" i="2"/>
  <c r="P126" i="2" s="1"/>
  <c r="Q126" i="2" s="1"/>
  <c r="R125" i="2"/>
  <c r="L125" i="2"/>
  <c r="O125" i="2" s="1"/>
  <c r="R124" i="2"/>
  <c r="L124" i="2"/>
  <c r="P124" i="2" s="1"/>
  <c r="Q124" i="2" s="1"/>
  <c r="R123" i="2"/>
  <c r="L123" i="2"/>
  <c r="O123" i="2" s="1"/>
  <c r="R122" i="2"/>
  <c r="L122" i="2"/>
  <c r="P122" i="2" s="1"/>
  <c r="Q122" i="2" s="1"/>
  <c r="R121" i="2"/>
  <c r="L121" i="2"/>
  <c r="O121" i="2" s="1"/>
  <c r="R120" i="2"/>
  <c r="L120" i="2"/>
  <c r="P120" i="2" s="1"/>
  <c r="Q120" i="2" s="1"/>
  <c r="R119" i="2"/>
  <c r="L119" i="2"/>
  <c r="O119" i="2" s="1"/>
  <c r="R118" i="2"/>
  <c r="L118" i="2"/>
  <c r="P118" i="2" s="1"/>
  <c r="Q118" i="2" s="1"/>
  <c r="R117" i="2"/>
  <c r="L117" i="2"/>
  <c r="O117" i="2" s="1"/>
  <c r="R116" i="2"/>
  <c r="L116" i="2"/>
  <c r="P116" i="2" s="1"/>
  <c r="Q116" i="2" s="1"/>
  <c r="R115" i="2"/>
  <c r="L115" i="2"/>
  <c r="O115" i="2" s="1"/>
  <c r="R114" i="2"/>
  <c r="L114" i="2"/>
  <c r="P114" i="2" s="1"/>
  <c r="Q114" i="2" s="1"/>
  <c r="R111" i="2"/>
  <c r="L111" i="2"/>
  <c r="O111" i="2" s="1"/>
  <c r="R113" i="2"/>
  <c r="L113" i="2"/>
  <c r="P113" i="2" s="1"/>
  <c r="Q113" i="2" s="1"/>
  <c r="R112" i="2"/>
  <c r="L112" i="2"/>
  <c r="O112" i="2" s="1"/>
  <c r="R110" i="2"/>
  <c r="L110" i="2"/>
  <c r="P110" i="2" s="1"/>
  <c r="Q110" i="2" s="1"/>
  <c r="R109" i="2"/>
  <c r="L109" i="2"/>
  <c r="O109" i="2" s="1"/>
  <c r="R108" i="2"/>
  <c r="L108" i="2"/>
  <c r="P108" i="2" s="1"/>
  <c r="Q108" i="2" s="1"/>
  <c r="R107" i="2"/>
  <c r="L107" i="2"/>
  <c r="O107" i="2" s="1"/>
  <c r="R106" i="2"/>
  <c r="L106" i="2"/>
  <c r="P106" i="2" s="1"/>
  <c r="Q106" i="2" s="1"/>
  <c r="R105" i="2"/>
  <c r="L105" i="2"/>
  <c r="O105" i="2" s="1"/>
  <c r="R104" i="2"/>
  <c r="L104" i="2"/>
  <c r="P104" i="2" s="1"/>
  <c r="Q104" i="2" s="1"/>
  <c r="R103" i="2"/>
  <c r="L103" i="2"/>
  <c r="O103" i="2" s="1"/>
  <c r="R102" i="2"/>
  <c r="L102" i="2"/>
  <c r="P102" i="2" s="1"/>
  <c r="Q102" i="2" s="1"/>
  <c r="R100" i="2"/>
  <c r="L100" i="2"/>
  <c r="O100" i="2" s="1"/>
  <c r="R101" i="2"/>
  <c r="L101" i="2"/>
  <c r="P101" i="2" s="1"/>
  <c r="Q101" i="2" s="1"/>
  <c r="R99" i="2"/>
  <c r="L99" i="2"/>
  <c r="O99" i="2" s="1"/>
  <c r="R98" i="2"/>
  <c r="L98" i="2"/>
  <c r="P98" i="2" s="1"/>
  <c r="Q98" i="2" s="1"/>
  <c r="R97" i="2"/>
  <c r="L97" i="2"/>
  <c r="O97" i="2" s="1"/>
  <c r="R96" i="2"/>
  <c r="L96" i="2"/>
  <c r="P96" i="2" s="1"/>
  <c r="Q96" i="2" s="1"/>
  <c r="R92" i="2"/>
  <c r="L92" i="2"/>
  <c r="O92" i="2" s="1"/>
  <c r="R91" i="2"/>
  <c r="L91" i="2"/>
  <c r="P91" i="2" s="1"/>
  <c r="Q91" i="2" s="1"/>
  <c r="R95" i="2"/>
  <c r="L95" i="2"/>
  <c r="O95" i="2" s="1"/>
  <c r="R94" i="2"/>
  <c r="L94" i="2"/>
  <c r="P94" i="2" s="1"/>
  <c r="Q94" i="2" s="1"/>
  <c r="R93" i="2"/>
  <c r="L93" i="2"/>
  <c r="O93" i="2" s="1"/>
  <c r="R90" i="2"/>
  <c r="L90" i="2"/>
  <c r="P90" i="2" s="1"/>
  <c r="Q90" i="2" s="1"/>
  <c r="R89" i="2"/>
  <c r="L89" i="2"/>
  <c r="O89" i="2" s="1"/>
  <c r="R87" i="2"/>
  <c r="L87" i="2"/>
  <c r="P87" i="2" s="1"/>
  <c r="Q87" i="2" s="1"/>
  <c r="R88" i="2"/>
  <c r="L88" i="2"/>
  <c r="O88" i="2" s="1"/>
  <c r="R80" i="2"/>
  <c r="L80" i="2"/>
  <c r="P80" i="2" s="1"/>
  <c r="Q80" i="2" s="1"/>
  <c r="R86" i="2"/>
  <c r="L86" i="2"/>
  <c r="O86" i="2" s="1"/>
  <c r="R85" i="2"/>
  <c r="L85" i="2"/>
  <c r="O85" i="2" s="1"/>
  <c r="R84" i="2"/>
  <c r="L84" i="2"/>
  <c r="O84" i="2" s="1"/>
  <c r="R78" i="2"/>
  <c r="L78" i="2"/>
  <c r="P78" i="2" s="1"/>
  <c r="Q78" i="2" s="1"/>
  <c r="R79" i="2"/>
  <c r="L79" i="2"/>
  <c r="O79" i="2" s="1"/>
  <c r="R83" i="2"/>
  <c r="L83" i="2"/>
  <c r="P83" i="2" s="1"/>
  <c r="Q83" i="2" s="1"/>
  <c r="R82" i="2"/>
  <c r="L82" i="2"/>
  <c r="O82" i="2" s="1"/>
  <c r="R81" i="2"/>
  <c r="L81" i="2"/>
  <c r="P81" i="2" s="1"/>
  <c r="Q81" i="2" s="1"/>
  <c r="R77" i="2"/>
  <c r="L77" i="2"/>
  <c r="O77" i="2" s="1"/>
  <c r="R76" i="2"/>
  <c r="L76" i="2"/>
  <c r="P76" i="2" s="1"/>
  <c r="Q76" i="2" s="1"/>
  <c r="R73" i="2"/>
  <c r="L73" i="2"/>
  <c r="O73" i="2" s="1"/>
  <c r="R75" i="2"/>
  <c r="L75" i="2"/>
  <c r="P75" i="2" s="1"/>
  <c r="Q75" i="2" s="1"/>
  <c r="R74" i="2"/>
  <c r="L74" i="2"/>
  <c r="O74" i="2" s="1"/>
  <c r="R49" i="2"/>
  <c r="L49" i="2"/>
  <c r="P49" i="2" s="1"/>
  <c r="Q49" i="2" s="1"/>
  <c r="R72" i="2"/>
  <c r="L72" i="2"/>
  <c r="O72" i="2" s="1"/>
  <c r="R71" i="2"/>
  <c r="L71" i="2"/>
  <c r="P71" i="2" s="1"/>
  <c r="Q71" i="2" s="1"/>
  <c r="R70" i="2"/>
  <c r="L70" i="2"/>
  <c r="O70" i="2" s="1"/>
  <c r="R69" i="2"/>
  <c r="L69" i="2"/>
  <c r="P69" i="2" s="1"/>
  <c r="Q69" i="2" s="1"/>
  <c r="R68" i="2"/>
  <c r="L68" i="2"/>
  <c r="O68" i="2" s="1"/>
  <c r="R67" i="2"/>
  <c r="L67" i="2"/>
  <c r="O67" i="2" s="1"/>
  <c r="R66" i="2"/>
  <c r="L66" i="2"/>
  <c r="O66" i="2" s="1"/>
  <c r="R65" i="2"/>
  <c r="L65" i="2"/>
  <c r="P65" i="2" s="1"/>
  <c r="Q65" i="2" s="1"/>
  <c r="R64" i="2"/>
  <c r="L64" i="2"/>
  <c r="O64" i="2" s="1"/>
  <c r="R63" i="2"/>
  <c r="L63" i="2"/>
  <c r="P63" i="2" s="1"/>
  <c r="Q63" i="2" s="1"/>
  <c r="R62" i="2"/>
  <c r="L62" i="2"/>
  <c r="O62" i="2" s="1"/>
  <c r="R61" i="2"/>
  <c r="L61" i="2"/>
  <c r="P61" i="2" s="1"/>
  <c r="Q61" i="2" s="1"/>
  <c r="R60" i="2"/>
  <c r="L60" i="2"/>
  <c r="O60" i="2" s="1"/>
  <c r="R59" i="2"/>
  <c r="L59" i="2"/>
  <c r="O59" i="2" s="1"/>
  <c r="R58" i="2"/>
  <c r="L58" i="2"/>
  <c r="O58" i="2" s="1"/>
  <c r="R57" i="2"/>
  <c r="L57" i="2"/>
  <c r="P57" i="2" s="1"/>
  <c r="Q57" i="2" s="1"/>
  <c r="R56" i="2"/>
  <c r="L56" i="2"/>
  <c r="O56" i="2" s="1"/>
  <c r="R55" i="2"/>
  <c r="L55" i="2"/>
  <c r="P55" i="2" s="1"/>
  <c r="Q55" i="2" s="1"/>
  <c r="R54" i="2"/>
  <c r="L54" i="2"/>
  <c r="O54" i="2" s="1"/>
  <c r="R53" i="2"/>
  <c r="L53" i="2"/>
  <c r="O53" i="2" s="1"/>
  <c r="R52" i="2"/>
  <c r="L52" i="2"/>
  <c r="O52" i="2" s="1"/>
  <c r="R51" i="2"/>
  <c r="L51" i="2"/>
  <c r="O51" i="2" s="1"/>
  <c r="R50" i="2"/>
  <c r="L50" i="2"/>
  <c r="O50" i="2" s="1"/>
  <c r="R48" i="2"/>
  <c r="L48" i="2"/>
  <c r="O48" i="2" s="1"/>
  <c r="R47" i="2"/>
  <c r="L47" i="2"/>
  <c r="O47" i="2" s="1"/>
  <c r="R46" i="2"/>
  <c r="L46" i="2"/>
  <c r="P46" i="2" s="1"/>
  <c r="Q46" i="2" s="1"/>
  <c r="R45" i="2"/>
  <c r="L45" i="2"/>
  <c r="O45" i="2" s="1"/>
  <c r="R44" i="2"/>
  <c r="L44" i="2"/>
  <c r="P44" i="2" s="1"/>
  <c r="Q44" i="2" s="1"/>
  <c r="R43" i="2"/>
  <c r="L43" i="2"/>
  <c r="O43" i="2" s="1"/>
  <c r="R42" i="2"/>
  <c r="L42" i="2"/>
  <c r="P42" i="2" s="1"/>
  <c r="Q42" i="2" s="1"/>
  <c r="R41" i="2"/>
  <c r="L41" i="2"/>
  <c r="O41" i="2" s="1"/>
  <c r="R40" i="2"/>
  <c r="L40" i="2"/>
  <c r="O40" i="2" s="1"/>
  <c r="R39" i="2"/>
  <c r="L39" i="2"/>
  <c r="O39" i="2" s="1"/>
  <c r="R38" i="2"/>
  <c r="L38" i="2"/>
  <c r="P38" i="2" s="1"/>
  <c r="Q38" i="2" s="1"/>
  <c r="R37" i="2"/>
  <c r="L37" i="2"/>
  <c r="O37" i="2" s="1"/>
  <c r="R36" i="2"/>
  <c r="L36" i="2"/>
  <c r="P36" i="2" s="1"/>
  <c r="Q36" i="2" s="1"/>
  <c r="R35" i="2"/>
  <c r="L35" i="2"/>
  <c r="O35" i="2" s="1"/>
  <c r="R34" i="2"/>
  <c r="L34" i="2"/>
  <c r="O34" i="2" s="1"/>
  <c r="R33" i="2"/>
  <c r="L33" i="2"/>
  <c r="O33" i="2" s="1"/>
  <c r="R32" i="2"/>
  <c r="L32" i="2"/>
  <c r="O32" i="2" s="1"/>
  <c r="R31" i="2"/>
  <c r="L31" i="2"/>
  <c r="O31" i="2" s="1"/>
  <c r="R30" i="2"/>
  <c r="L30" i="2"/>
  <c r="P30" i="2" s="1"/>
  <c r="Q30" i="2" s="1"/>
  <c r="R29" i="2"/>
  <c r="L29" i="2"/>
  <c r="O29" i="2" s="1"/>
  <c r="R28" i="2"/>
  <c r="L28" i="2"/>
  <c r="P28" i="2" s="1"/>
  <c r="Q28" i="2" s="1"/>
  <c r="R27" i="2"/>
  <c r="L27" i="2"/>
  <c r="O27" i="2" s="1"/>
  <c r="R26" i="2"/>
  <c r="L26" i="2"/>
  <c r="O26" i="2" s="1"/>
  <c r="R25" i="2"/>
  <c r="L25" i="2"/>
  <c r="O25" i="2" s="1"/>
  <c r="R24" i="2"/>
  <c r="L24" i="2"/>
  <c r="O24" i="2" s="1"/>
  <c r="R23" i="2"/>
  <c r="L23" i="2"/>
  <c r="O23" i="2" s="1"/>
  <c r="R22" i="2"/>
  <c r="L22" i="2"/>
  <c r="P22" i="2" s="1"/>
  <c r="Q22" i="2" s="1"/>
  <c r="R21" i="2"/>
  <c r="L21" i="2"/>
  <c r="O21" i="2" s="1"/>
  <c r="R20" i="2"/>
  <c r="L20" i="2"/>
  <c r="P20" i="2" s="1"/>
  <c r="Q20" i="2" s="1"/>
  <c r="R19" i="2"/>
  <c r="L19" i="2"/>
  <c r="O19" i="2" s="1"/>
  <c r="R18" i="2"/>
  <c r="L18" i="2"/>
  <c r="O18" i="2" s="1"/>
  <c r="R17" i="2"/>
  <c r="L17" i="2"/>
  <c r="O17" i="2" s="1"/>
  <c r="R16" i="2"/>
  <c r="L16" i="2"/>
  <c r="P16" i="2" s="1"/>
  <c r="Q16" i="2" s="1"/>
  <c r="R15" i="2"/>
  <c r="L15" i="2"/>
  <c r="O15" i="2" s="1"/>
  <c r="R14" i="2"/>
  <c r="L14" i="2"/>
  <c r="P14" i="2" s="1"/>
  <c r="Q14" i="2" s="1"/>
  <c r="R13" i="2"/>
  <c r="L13" i="2"/>
  <c r="O13" i="2" s="1"/>
  <c r="R12" i="2"/>
  <c r="L12" i="2"/>
  <c r="P12" i="2" s="1"/>
  <c r="Q12" i="2" s="1"/>
  <c r="R11" i="2"/>
  <c r="L11" i="2"/>
  <c r="O11" i="2" s="1"/>
  <c r="R10" i="2"/>
  <c r="L10" i="2"/>
  <c r="O10" i="2" s="1"/>
  <c r="R9" i="2"/>
  <c r="L9" i="2"/>
  <c r="O9" i="2" s="1"/>
  <c r="R8" i="2"/>
  <c r="L8" i="2"/>
  <c r="P8" i="2" s="1"/>
  <c r="Q8" i="2" s="1"/>
  <c r="R7" i="2"/>
  <c r="L7" i="2"/>
  <c r="O7" i="2" s="1"/>
  <c r="R6" i="2"/>
  <c r="L6" i="2"/>
  <c r="P6" i="2" s="1"/>
  <c r="Q6" i="2" s="1"/>
  <c r="R5" i="2"/>
  <c r="L5" i="2"/>
  <c r="O5" i="2" s="1"/>
  <c r="R4" i="2"/>
  <c r="L4" i="2"/>
  <c r="O4" i="2" s="1"/>
  <c r="R3" i="2"/>
  <c r="L3" i="2"/>
  <c r="O3" i="2" s="1"/>
  <c r="R2" i="2"/>
  <c r="L2" i="2"/>
  <c r="P2" i="2" s="1"/>
  <c r="Q2" i="2" s="1"/>
  <c r="O203" i="2" l="1"/>
  <c r="P203" i="2"/>
  <c r="P578" i="2"/>
  <c r="Q578" i="2" s="1"/>
  <c r="O318" i="2"/>
  <c r="P84" i="3"/>
  <c r="Q84" i="3" s="1"/>
  <c r="O84" i="3"/>
  <c r="O128" i="2"/>
  <c r="P59" i="2"/>
  <c r="Q59" i="2" s="1"/>
  <c r="P95" i="2"/>
  <c r="Q95" i="2" s="1"/>
  <c r="P48" i="2"/>
  <c r="Q48" i="2" s="1"/>
  <c r="P278" i="2"/>
  <c r="Q278" i="2" s="1"/>
  <c r="P103" i="2"/>
  <c r="Q103" i="2" s="1"/>
  <c r="P77" i="2"/>
  <c r="Q77" i="2" s="1"/>
  <c r="O140" i="2"/>
  <c r="O307" i="2"/>
  <c r="P40" i="2"/>
  <c r="Q40" i="2" s="1"/>
  <c r="P27" i="2"/>
  <c r="Q27" i="2" s="1"/>
  <c r="P4" i="2"/>
  <c r="Q4" i="2" s="1"/>
  <c r="P85" i="2"/>
  <c r="Q85" i="2" s="1"/>
  <c r="O534" i="2"/>
  <c r="P537" i="2"/>
  <c r="Q537" i="2" s="1"/>
  <c r="O596" i="2"/>
  <c r="P137" i="2"/>
  <c r="Q137" i="2" s="1"/>
  <c r="P180" i="2"/>
  <c r="Q180" i="2" s="1"/>
  <c r="P32" i="2"/>
  <c r="Q32" i="2" s="1"/>
  <c r="P67" i="2"/>
  <c r="Q67" i="2" s="1"/>
  <c r="O101" i="2"/>
  <c r="O437" i="2"/>
  <c r="P642" i="2"/>
  <c r="Q642" i="2" s="1"/>
  <c r="O16" i="2"/>
  <c r="P45" i="2"/>
  <c r="Q45" i="2" s="1"/>
  <c r="P72" i="2"/>
  <c r="Q72" i="2" s="1"/>
  <c r="O116" i="2"/>
  <c r="P586" i="2"/>
  <c r="Q586" i="2" s="1"/>
  <c r="P613" i="2"/>
  <c r="Q613" i="2" s="1"/>
  <c r="P18" i="2"/>
  <c r="Q18" i="2" s="1"/>
  <c r="O383" i="2"/>
  <c r="P24" i="2"/>
  <c r="Q24" i="2" s="1"/>
  <c r="P51" i="2"/>
  <c r="Q51" i="2" s="1"/>
  <c r="P248" i="2"/>
  <c r="Q248" i="2" s="1"/>
  <c r="O69" i="2"/>
  <c r="O96" i="2"/>
  <c r="P132" i="2"/>
  <c r="Q132" i="2" s="1"/>
  <c r="O425" i="2"/>
  <c r="P25" i="2"/>
  <c r="Q25" i="2" s="1"/>
  <c r="P35" i="2"/>
  <c r="Q35" i="2" s="1"/>
  <c r="O42" i="2"/>
  <c r="O63" i="2"/>
  <c r="O49" i="2"/>
  <c r="P363" i="2"/>
  <c r="Q363" i="2" s="1"/>
  <c r="O2" i="2"/>
  <c r="P13" i="2"/>
  <c r="Q13" i="2" s="1"/>
  <c r="P53" i="2"/>
  <c r="Q53" i="2" s="1"/>
  <c r="P88" i="2"/>
  <c r="Q88" i="2" s="1"/>
  <c r="P119" i="2"/>
  <c r="Q119" i="2" s="1"/>
  <c r="P142" i="2"/>
  <c r="Q142" i="2" s="1"/>
  <c r="P164" i="2"/>
  <c r="Q164" i="2" s="1"/>
  <c r="O219" i="2"/>
  <c r="P274" i="2"/>
  <c r="Q274" i="2" s="1"/>
  <c r="P482" i="2"/>
  <c r="Q482" i="2" s="1"/>
  <c r="O30" i="2"/>
  <c r="P109" i="2"/>
  <c r="Q109" i="2" s="1"/>
  <c r="P306" i="2"/>
  <c r="Q306" i="2" s="1"/>
  <c r="P10" i="2"/>
  <c r="Q10" i="2" s="1"/>
  <c r="P19" i="2"/>
  <c r="Q19" i="2" s="1"/>
  <c r="P34" i="2"/>
  <c r="Q34" i="2" s="1"/>
  <c r="P50" i="2"/>
  <c r="Q50" i="2" s="1"/>
  <c r="O113" i="2"/>
  <c r="P574" i="2"/>
  <c r="Q574" i="2" s="1"/>
  <c r="O552" i="2"/>
  <c r="O14" i="2"/>
  <c r="P26" i="2"/>
  <c r="Q26" i="2" s="1"/>
  <c r="P29" i="2"/>
  <c r="Q29" i="2" s="1"/>
  <c r="P41" i="2"/>
  <c r="Q41" i="2" s="1"/>
  <c r="P60" i="2"/>
  <c r="Q60" i="2" s="1"/>
  <c r="O405" i="2"/>
  <c r="P569" i="2"/>
  <c r="Q569" i="2" s="1"/>
  <c r="P68" i="2"/>
  <c r="Q68" i="2" s="1"/>
  <c r="O83" i="2"/>
  <c r="P125" i="2"/>
  <c r="Q125" i="2" s="1"/>
  <c r="P135" i="2"/>
  <c r="Q135" i="2" s="1"/>
  <c r="O399" i="2"/>
  <c r="O453" i="2"/>
  <c r="O554" i="2"/>
  <c r="O8" i="2"/>
  <c r="O57" i="2"/>
  <c r="P62" i="2"/>
  <c r="Q62" i="2" s="1"/>
  <c r="O65" i="2"/>
  <c r="O75" i="2"/>
  <c r="O78" i="2"/>
  <c r="O90" i="2"/>
  <c r="O98" i="2"/>
  <c r="O106" i="2"/>
  <c r="O114" i="2"/>
  <c r="O122" i="2"/>
  <c r="O130" i="2"/>
  <c r="O138" i="2"/>
  <c r="P193" i="2"/>
  <c r="Q193" i="2" s="1"/>
  <c r="P244" i="2"/>
  <c r="Q244" i="2" s="1"/>
  <c r="P601" i="2"/>
  <c r="Q601" i="2" s="1"/>
  <c r="P628" i="2"/>
  <c r="Q628" i="2" s="1"/>
  <c r="P3" i="2"/>
  <c r="Q3" i="2" s="1"/>
  <c r="P17" i="2"/>
  <c r="Q17" i="2" s="1"/>
  <c r="P33" i="2"/>
  <c r="Q33" i="2" s="1"/>
  <c r="P43" i="2"/>
  <c r="Q43" i="2" s="1"/>
  <c r="O46" i="2"/>
  <c r="P52" i="2"/>
  <c r="Q52" i="2" s="1"/>
  <c r="O87" i="2"/>
  <c r="O104" i="2"/>
  <c r="O120" i="2"/>
  <c r="O136" i="2"/>
  <c r="P179" i="2"/>
  <c r="Q179" i="2" s="1"/>
  <c r="O355" i="2"/>
  <c r="P514" i="2"/>
  <c r="Q514" i="2" s="1"/>
  <c r="O540" i="2"/>
  <c r="O584" i="2"/>
  <c r="P9" i="2"/>
  <c r="Q9" i="2" s="1"/>
  <c r="O20" i="2"/>
  <c r="P23" i="2"/>
  <c r="Q23" i="2" s="1"/>
  <c r="O36" i="2"/>
  <c r="P39" i="2"/>
  <c r="Q39" i="2" s="1"/>
  <c r="P58" i="2"/>
  <c r="Q58" i="2" s="1"/>
  <c r="P66" i="2"/>
  <c r="Q66" i="2" s="1"/>
  <c r="P73" i="2"/>
  <c r="Q73" i="2" s="1"/>
  <c r="O81" i="2"/>
  <c r="P84" i="2"/>
  <c r="Q84" i="2" s="1"/>
  <c r="P93" i="2"/>
  <c r="Q93" i="2" s="1"/>
  <c r="O91" i="2"/>
  <c r="P99" i="2"/>
  <c r="Q99" i="2" s="1"/>
  <c r="P107" i="2"/>
  <c r="Q107" i="2" s="1"/>
  <c r="O110" i="2"/>
  <c r="P115" i="2"/>
  <c r="Q115" i="2" s="1"/>
  <c r="P123" i="2"/>
  <c r="Q123" i="2" s="1"/>
  <c r="O126" i="2"/>
  <c r="P131" i="2"/>
  <c r="Q131" i="2" s="1"/>
  <c r="P139" i="2"/>
  <c r="Q139" i="2" s="1"/>
  <c r="O143" i="2"/>
  <c r="O153" i="2"/>
  <c r="O265" i="2"/>
  <c r="P276" i="2"/>
  <c r="Q276" i="2" s="1"/>
  <c r="O299" i="2"/>
  <c r="P375" i="2"/>
  <c r="Q375" i="2" s="1"/>
  <c r="P7" i="2"/>
  <c r="Q7" i="2" s="1"/>
  <c r="P56" i="2"/>
  <c r="Q56" i="2" s="1"/>
  <c r="P74" i="2"/>
  <c r="Q74" i="2" s="1"/>
  <c r="P79" i="2"/>
  <c r="Q79" i="2" s="1"/>
  <c r="P89" i="2"/>
  <c r="Q89" i="2" s="1"/>
  <c r="P97" i="2"/>
  <c r="Q97" i="2" s="1"/>
  <c r="P105" i="2"/>
  <c r="Q105" i="2" s="1"/>
  <c r="P111" i="2"/>
  <c r="Q111" i="2" s="1"/>
  <c r="P121" i="2"/>
  <c r="Q121" i="2" s="1"/>
  <c r="P129" i="2"/>
  <c r="Q129" i="2" s="1"/>
  <c r="P314" i="2"/>
  <c r="Q314" i="2" s="1"/>
  <c r="P5" i="2"/>
  <c r="Q5" i="2" s="1"/>
  <c r="O12" i="2"/>
  <c r="P21" i="2"/>
  <c r="Q21" i="2" s="1"/>
  <c r="O28" i="2"/>
  <c r="P37" i="2"/>
  <c r="Q37" i="2" s="1"/>
  <c r="O44" i="2"/>
  <c r="P54" i="2"/>
  <c r="Q54" i="2" s="1"/>
  <c r="O61" i="2"/>
  <c r="P70" i="2"/>
  <c r="Q70" i="2" s="1"/>
  <c r="O76" i="2"/>
  <c r="P86" i="2"/>
  <c r="Q86" i="2" s="1"/>
  <c r="O94" i="2"/>
  <c r="P100" i="2"/>
  <c r="Q100" i="2" s="1"/>
  <c r="O108" i="2"/>
  <c r="P117" i="2"/>
  <c r="Q117" i="2" s="1"/>
  <c r="O124" i="2"/>
  <c r="P133" i="2"/>
  <c r="Q133" i="2" s="1"/>
  <c r="O141" i="2"/>
  <c r="P147" i="2"/>
  <c r="Q147" i="2" s="1"/>
  <c r="O201" i="2"/>
  <c r="O339" i="2"/>
  <c r="O381" i="2"/>
  <c r="O415" i="2"/>
  <c r="O508" i="2"/>
  <c r="P522" i="2"/>
  <c r="Q522" i="2" s="1"/>
  <c r="P542" i="2"/>
  <c r="Q542" i="2" s="1"/>
  <c r="O614" i="2"/>
  <c r="O572" i="2"/>
  <c r="O604" i="2"/>
  <c r="O6" i="2"/>
  <c r="P15" i="2"/>
  <c r="Q15" i="2" s="1"/>
  <c r="O22" i="2"/>
  <c r="P31" i="2"/>
  <c r="Q31" i="2" s="1"/>
  <c r="O38" i="2"/>
  <c r="P47" i="2"/>
  <c r="Q47" i="2" s="1"/>
  <c r="O55" i="2"/>
  <c r="P64" i="2"/>
  <c r="Q64" i="2" s="1"/>
  <c r="O71" i="2"/>
  <c r="P82" i="2"/>
  <c r="Q82" i="2" s="1"/>
  <c r="O80" i="2"/>
  <c r="P92" i="2"/>
  <c r="Q92" i="2" s="1"/>
  <c r="O102" i="2"/>
  <c r="P112" i="2"/>
  <c r="Q112" i="2" s="1"/>
  <c r="O118" i="2"/>
  <c r="P127" i="2"/>
  <c r="Q127" i="2" s="1"/>
  <c r="O134" i="2"/>
  <c r="P148" i="2"/>
  <c r="Q148" i="2" s="1"/>
  <c r="P207" i="2"/>
  <c r="Q207" i="2" s="1"/>
  <c r="O225" i="2"/>
  <c r="P502" i="2"/>
  <c r="Q502" i="2" s="1"/>
  <c r="O520" i="2"/>
  <c r="P11" i="2"/>
  <c r="Q11" i="2" s="1"/>
  <c r="P154" i="2"/>
  <c r="Q154" i="2" s="1"/>
  <c r="P245" i="2"/>
  <c r="Q245" i="2" s="1"/>
  <c r="P308" i="2"/>
  <c r="Q308" i="2" s="1"/>
  <c r="O315" i="2"/>
  <c r="O326" i="2"/>
  <c r="O532" i="2"/>
  <c r="P624" i="2"/>
  <c r="Q624" i="2" s="1"/>
  <c r="O144" i="2"/>
  <c r="O187" i="2"/>
  <c r="P260" i="2"/>
  <c r="Q260" i="2" s="1"/>
  <c r="O285" i="2"/>
  <c r="P300" i="2"/>
  <c r="Q300" i="2" s="1"/>
  <c r="O316" i="2"/>
  <c r="O367" i="2"/>
  <c r="O500" i="2"/>
  <c r="P546" i="2"/>
  <c r="Q546" i="2" s="1"/>
  <c r="O564" i="2"/>
  <c r="O598" i="2"/>
  <c r="O618" i="2"/>
  <c r="P364" i="2"/>
  <c r="Q364" i="2" s="1"/>
  <c r="P188" i="2"/>
  <c r="Q188" i="2" s="1"/>
  <c r="P202" i="2"/>
  <c r="Q202" i="2" s="1"/>
  <c r="O301" i="2"/>
  <c r="P358" i="2"/>
  <c r="Q358" i="2" s="1"/>
  <c r="P490" i="2"/>
  <c r="Q490" i="2" s="1"/>
  <c r="P510" i="2"/>
  <c r="Q510" i="2" s="1"/>
  <c r="P606" i="2"/>
  <c r="Q606" i="2" s="1"/>
  <c r="P616" i="2"/>
  <c r="Q616" i="2" s="1"/>
  <c r="O233" i="2"/>
  <c r="O251" i="2"/>
  <c r="P262" i="2"/>
  <c r="Q262" i="2" s="1"/>
  <c r="P329" i="2"/>
  <c r="Q329" i="2" s="1"/>
  <c r="P348" i="2"/>
  <c r="Q348" i="2" s="1"/>
  <c r="O488" i="2"/>
  <c r="P505" i="2"/>
  <c r="Q505" i="2" s="1"/>
  <c r="O566" i="2"/>
  <c r="P158" i="2"/>
  <c r="Q158" i="2" s="1"/>
  <c r="P195" i="2"/>
  <c r="Q195" i="2" s="1"/>
  <c r="O211" i="2"/>
  <c r="O229" i="2"/>
  <c r="O243" i="2"/>
  <c r="P286" i="2"/>
  <c r="Q286" i="2" s="1"/>
  <c r="P324" i="2"/>
  <c r="Q324" i="2" s="1"/>
  <c r="O333" i="2"/>
  <c r="P360" i="2"/>
  <c r="Q360" i="2" s="1"/>
  <c r="O387" i="2"/>
  <c r="O457" i="2"/>
  <c r="O486" i="2"/>
  <c r="P494" i="2"/>
  <c r="Q494" i="2" s="1"/>
  <c r="P509" i="2"/>
  <c r="Q509" i="2" s="1"/>
  <c r="O512" i="2"/>
  <c r="O518" i="2"/>
  <c r="P526" i="2"/>
  <c r="Q526" i="2" s="1"/>
  <c r="P541" i="2"/>
  <c r="Q541" i="2" s="1"/>
  <c r="O544" i="2"/>
  <c r="O550" i="2"/>
  <c r="P558" i="2"/>
  <c r="Q558" i="2" s="1"/>
  <c r="P573" i="2"/>
  <c r="Q573" i="2" s="1"/>
  <c r="O576" i="2"/>
  <c r="O582" i="2"/>
  <c r="P590" i="2"/>
  <c r="Q590" i="2" s="1"/>
  <c r="P605" i="2"/>
  <c r="Q605" i="2" s="1"/>
  <c r="O608" i="2"/>
  <c r="P626" i="2"/>
  <c r="Q626" i="2" s="1"/>
  <c r="P161" i="2"/>
  <c r="Q161" i="2" s="1"/>
  <c r="P155" i="2"/>
  <c r="Q155" i="2" s="1"/>
  <c r="P169" i="2"/>
  <c r="Q169" i="2" s="1"/>
  <c r="P249" i="2"/>
  <c r="Q249" i="2" s="1"/>
  <c r="P256" i="2"/>
  <c r="Q256" i="2" s="1"/>
  <c r="O304" i="2"/>
  <c r="O322" i="2"/>
  <c r="O447" i="2"/>
  <c r="O465" i="2"/>
  <c r="O480" i="2"/>
  <c r="O492" i="2"/>
  <c r="P498" i="2"/>
  <c r="Q498" i="2" s="1"/>
  <c r="P507" i="2"/>
  <c r="Q507" i="2" s="1"/>
  <c r="O524" i="2"/>
  <c r="P530" i="2"/>
  <c r="Q530" i="2" s="1"/>
  <c r="P539" i="2"/>
  <c r="Q539" i="2" s="1"/>
  <c r="O556" i="2"/>
  <c r="P562" i="2"/>
  <c r="Q562" i="2" s="1"/>
  <c r="P571" i="2"/>
  <c r="Q571" i="2" s="1"/>
  <c r="O588" i="2"/>
  <c r="P594" i="2"/>
  <c r="Q594" i="2" s="1"/>
  <c r="P603" i="2"/>
  <c r="Q603" i="2" s="1"/>
  <c r="P620" i="2"/>
  <c r="Q620" i="2" s="1"/>
  <c r="P629" i="2"/>
  <c r="Q629" i="2" s="1"/>
  <c r="O451" i="2"/>
  <c r="P477" i="2"/>
  <c r="Q477" i="2" s="1"/>
  <c r="P209" i="2"/>
  <c r="Q209" i="2" s="1"/>
  <c r="O267" i="2"/>
  <c r="O281" i="2"/>
  <c r="P289" i="2"/>
  <c r="Q289" i="2" s="1"/>
  <c r="O325" i="2"/>
  <c r="O433" i="2"/>
  <c r="P149" i="2"/>
  <c r="Q149" i="2" s="1"/>
  <c r="P181" i="2"/>
  <c r="Q181" i="2" s="1"/>
  <c r="P194" i="2"/>
  <c r="Q194" i="2" s="1"/>
  <c r="O197" i="2"/>
  <c r="Q203" i="2"/>
  <c r="P217" i="2"/>
  <c r="Q217" i="2" s="1"/>
  <c r="P238" i="2"/>
  <c r="Q238" i="2" s="1"/>
  <c r="P292" i="2"/>
  <c r="Q292" i="2" s="1"/>
  <c r="O311" i="2"/>
  <c r="P332" i="2"/>
  <c r="Q332" i="2" s="1"/>
  <c r="P342" i="2"/>
  <c r="Q342" i="2" s="1"/>
  <c r="P349" i="2"/>
  <c r="Q349" i="2" s="1"/>
  <c r="P356" i="2"/>
  <c r="Q356" i="2" s="1"/>
  <c r="O359" i="2"/>
  <c r="O365" i="2"/>
  <c r="O389" i="2"/>
  <c r="O419" i="2"/>
  <c r="P485" i="2"/>
  <c r="Q485" i="2" s="1"/>
  <c r="P493" i="2"/>
  <c r="Q493" i="2" s="1"/>
  <c r="P517" i="2"/>
  <c r="Q517" i="2" s="1"/>
  <c r="P525" i="2"/>
  <c r="Q525" i="2" s="1"/>
  <c r="P549" i="2"/>
  <c r="Q549" i="2" s="1"/>
  <c r="P557" i="2"/>
  <c r="Q557" i="2" s="1"/>
  <c r="P581" i="2"/>
  <c r="Q581" i="2" s="1"/>
  <c r="P589" i="2"/>
  <c r="Q589" i="2" s="1"/>
  <c r="O146" i="2"/>
  <c r="O163" i="2"/>
  <c r="P165" i="2"/>
  <c r="Q165" i="2" s="1"/>
  <c r="P171" i="2"/>
  <c r="Q171" i="2" s="1"/>
  <c r="P174" i="2"/>
  <c r="Q174" i="2" s="1"/>
  <c r="P177" i="2"/>
  <c r="Q177" i="2" s="1"/>
  <c r="P185" i="2"/>
  <c r="Q185" i="2" s="1"/>
  <c r="P212" i="2"/>
  <c r="Q212" i="2" s="1"/>
  <c r="P220" i="2"/>
  <c r="Q220" i="2" s="1"/>
  <c r="P226" i="2"/>
  <c r="Q226" i="2" s="1"/>
  <c r="P234" i="2"/>
  <c r="Q234" i="2" s="1"/>
  <c r="P252" i="2"/>
  <c r="Q252" i="2" s="1"/>
  <c r="P258" i="2"/>
  <c r="Q258" i="2" s="1"/>
  <c r="O269" i="2"/>
  <c r="P272" i="2"/>
  <c r="Q272" i="2" s="1"/>
  <c r="O283" i="2"/>
  <c r="P294" i="2"/>
  <c r="Q294" i="2" s="1"/>
  <c r="O297" i="2"/>
  <c r="O310" i="2"/>
  <c r="P312" i="2"/>
  <c r="Q312" i="2" s="1"/>
  <c r="O320" i="2"/>
  <c r="O327" i="2"/>
  <c r="P335" i="2"/>
  <c r="Q335" i="2" s="1"/>
  <c r="P344" i="2"/>
  <c r="Q344" i="2" s="1"/>
  <c r="P361" i="2"/>
  <c r="Q361" i="2" s="1"/>
  <c r="O373" i="2"/>
  <c r="P473" i="2"/>
  <c r="Q473" i="2" s="1"/>
  <c r="O476" i="2"/>
  <c r="P484" i="2"/>
  <c r="Q484" i="2" s="1"/>
  <c r="P489" i="2"/>
  <c r="Q489" i="2" s="1"/>
  <c r="P496" i="2"/>
  <c r="Q496" i="2" s="1"/>
  <c r="O504" i="2"/>
  <c r="P506" i="2"/>
  <c r="Q506" i="2" s="1"/>
  <c r="P516" i="2"/>
  <c r="Q516" i="2" s="1"/>
  <c r="P521" i="2"/>
  <c r="Q521" i="2" s="1"/>
  <c r="P528" i="2"/>
  <c r="Q528" i="2" s="1"/>
  <c r="O536" i="2"/>
  <c r="P538" i="2"/>
  <c r="Q538" i="2" s="1"/>
  <c r="P548" i="2"/>
  <c r="Q548" i="2" s="1"/>
  <c r="P553" i="2"/>
  <c r="Q553" i="2" s="1"/>
  <c r="P560" i="2"/>
  <c r="Q560" i="2" s="1"/>
  <c r="O568" i="2"/>
  <c r="P570" i="2"/>
  <c r="Q570" i="2" s="1"/>
  <c r="P580" i="2"/>
  <c r="Q580" i="2" s="1"/>
  <c r="P585" i="2"/>
  <c r="Q585" i="2" s="1"/>
  <c r="P592" i="2"/>
  <c r="Q592" i="2" s="1"/>
  <c r="O600" i="2"/>
  <c r="P602" i="2"/>
  <c r="Q602" i="2" s="1"/>
  <c r="P612" i="2"/>
  <c r="Q612" i="2" s="1"/>
  <c r="P617" i="2"/>
  <c r="Q617" i="2" s="1"/>
  <c r="O622" i="2"/>
  <c r="P632" i="2"/>
  <c r="Q632" i="2" s="1"/>
  <c r="P640" i="2"/>
  <c r="Q640" i="2" s="1"/>
  <c r="P196" i="2"/>
  <c r="Q196" i="2" s="1"/>
  <c r="P204" i="2"/>
  <c r="Q204" i="2" s="1"/>
  <c r="P210" i="2"/>
  <c r="Q210" i="2" s="1"/>
  <c r="P218" i="2"/>
  <c r="Q218" i="2" s="1"/>
  <c r="P250" i="2"/>
  <c r="Q250" i="2" s="1"/>
  <c r="O261" i="2"/>
  <c r="P264" i="2"/>
  <c r="Q264" i="2" s="1"/>
  <c r="O275" i="2"/>
  <c r="P287" i="2"/>
  <c r="Q287" i="2" s="1"/>
  <c r="O290" i="2"/>
  <c r="O421" i="2"/>
  <c r="O435" i="2"/>
  <c r="O449" i="2"/>
  <c r="O463" i="2"/>
  <c r="O610" i="2"/>
  <c r="O630" i="2"/>
  <c r="O638" i="2"/>
  <c r="P172" i="2"/>
  <c r="Q172" i="2" s="1"/>
  <c r="P178" i="2"/>
  <c r="Q178" i="2" s="1"/>
  <c r="P186" i="2"/>
  <c r="Q186" i="2" s="1"/>
  <c r="O213" i="2"/>
  <c r="O227" i="2"/>
  <c r="O235" i="2"/>
  <c r="O239" i="2"/>
  <c r="O259" i="2"/>
  <c r="P270" i="2"/>
  <c r="Q270" i="2" s="1"/>
  <c r="O273" i="2"/>
  <c r="P284" i="2"/>
  <c r="Q284" i="2" s="1"/>
  <c r="P298" i="2"/>
  <c r="Q298" i="2" s="1"/>
  <c r="P328" i="2"/>
  <c r="Q328" i="2" s="1"/>
  <c r="O351" i="2"/>
  <c r="O401" i="2"/>
  <c r="O636" i="2"/>
  <c r="P145" i="2"/>
  <c r="Q145" i="2" s="1"/>
  <c r="P156" i="2"/>
  <c r="Q156" i="2" s="1"/>
  <c r="P162" i="2"/>
  <c r="Q162" i="2" s="1"/>
  <c r="P170" i="2"/>
  <c r="Q170" i="2" s="1"/>
  <c r="P222" i="2"/>
  <c r="Q222" i="2" s="1"/>
  <c r="P246" i="2"/>
  <c r="Q246" i="2" s="1"/>
  <c r="P254" i="2"/>
  <c r="Q254" i="2" s="1"/>
  <c r="O257" i="2"/>
  <c r="P268" i="2"/>
  <c r="Q268" i="2" s="1"/>
  <c r="P282" i="2"/>
  <c r="Q282" i="2" s="1"/>
  <c r="O293" i="2"/>
  <c r="P296" i="2"/>
  <c r="Q296" i="2" s="1"/>
  <c r="O309" i="2"/>
  <c r="P340" i="2"/>
  <c r="Q340" i="2" s="1"/>
  <c r="O343" i="2"/>
  <c r="O409" i="2"/>
  <c r="P475" i="2"/>
  <c r="Q475" i="2" s="1"/>
  <c r="O634" i="2"/>
  <c r="P190" i="2"/>
  <c r="Q190" i="2" s="1"/>
  <c r="P228" i="2"/>
  <c r="Q228" i="2" s="1"/>
  <c r="P236" i="2"/>
  <c r="Q236" i="2" s="1"/>
  <c r="P242" i="2"/>
  <c r="Q242" i="2" s="1"/>
  <c r="P266" i="2"/>
  <c r="Q266" i="2" s="1"/>
  <c r="O277" i="2"/>
  <c r="P280" i="2"/>
  <c r="Q280" i="2" s="1"/>
  <c r="O291" i="2"/>
  <c r="P302" i="2"/>
  <c r="Q302" i="2" s="1"/>
  <c r="P338" i="2"/>
  <c r="Q338" i="2" s="1"/>
  <c r="P347" i="2"/>
  <c r="Q347" i="2" s="1"/>
  <c r="P352" i="2"/>
  <c r="Q352" i="2" s="1"/>
  <c r="O385" i="2"/>
  <c r="O417" i="2"/>
  <c r="O431" i="2"/>
  <c r="O441" i="2"/>
  <c r="O469" i="2"/>
  <c r="P478" i="2"/>
  <c r="Q478" i="2" s="1"/>
  <c r="P491" i="2"/>
  <c r="Q491" i="2" s="1"/>
  <c r="P501" i="2"/>
  <c r="Q501" i="2" s="1"/>
  <c r="P523" i="2"/>
  <c r="Q523" i="2" s="1"/>
  <c r="P533" i="2"/>
  <c r="Q533" i="2" s="1"/>
  <c r="P555" i="2"/>
  <c r="Q555" i="2" s="1"/>
  <c r="P565" i="2"/>
  <c r="Q565" i="2" s="1"/>
  <c r="P587" i="2"/>
  <c r="Q587" i="2" s="1"/>
  <c r="P597" i="2"/>
  <c r="Q597" i="2" s="1"/>
  <c r="P619" i="2"/>
  <c r="Q619" i="2" s="1"/>
  <c r="O159" i="2"/>
  <c r="P168" i="2"/>
  <c r="Q168" i="2" s="1"/>
  <c r="O175" i="2"/>
  <c r="P184" i="2"/>
  <c r="Q184" i="2" s="1"/>
  <c r="P200" i="2"/>
  <c r="Q200" i="2" s="1"/>
  <c r="O205" i="2"/>
  <c r="P216" i="2"/>
  <c r="Q216" i="2" s="1"/>
  <c r="P232" i="2"/>
  <c r="Q232" i="2" s="1"/>
  <c r="P341" i="2"/>
  <c r="Q341" i="2" s="1"/>
  <c r="P354" i="2"/>
  <c r="Q354" i="2" s="1"/>
  <c r="P370" i="2"/>
  <c r="Q370" i="2" s="1"/>
  <c r="O370" i="2"/>
  <c r="P376" i="2"/>
  <c r="Q376" i="2" s="1"/>
  <c r="O376" i="2"/>
  <c r="P406" i="2"/>
  <c r="Q406" i="2" s="1"/>
  <c r="O406" i="2"/>
  <c r="P423" i="2"/>
  <c r="Q423" i="2" s="1"/>
  <c r="O423" i="2"/>
  <c r="O519" i="2"/>
  <c r="P519" i="2"/>
  <c r="Q519" i="2" s="1"/>
  <c r="O583" i="2"/>
  <c r="P583" i="2"/>
  <c r="Q583" i="2" s="1"/>
  <c r="P151" i="2"/>
  <c r="Q151" i="2" s="1"/>
  <c r="O157" i="2"/>
  <c r="P166" i="2"/>
  <c r="Q166" i="2" s="1"/>
  <c r="O173" i="2"/>
  <c r="P182" i="2"/>
  <c r="Q182" i="2" s="1"/>
  <c r="O189" i="2"/>
  <c r="P191" i="2"/>
  <c r="Q191" i="2" s="1"/>
  <c r="P198" i="2"/>
  <c r="Q198" i="2" s="1"/>
  <c r="O206" i="2"/>
  <c r="P214" i="2"/>
  <c r="Q214" i="2" s="1"/>
  <c r="O221" i="2"/>
  <c r="P223" i="2"/>
  <c r="Q223" i="2" s="1"/>
  <c r="P230" i="2"/>
  <c r="Q230" i="2" s="1"/>
  <c r="O237" i="2"/>
  <c r="P240" i="2"/>
  <c r="Q240" i="2" s="1"/>
  <c r="O253" i="2"/>
  <c r="P255" i="2"/>
  <c r="Q255" i="2" s="1"/>
  <c r="O263" i="2"/>
  <c r="O271" i="2"/>
  <c r="O279" i="2"/>
  <c r="O288" i="2"/>
  <c r="O295" i="2"/>
  <c r="O303" i="2"/>
  <c r="O319" i="2"/>
  <c r="O331" i="2"/>
  <c r="P357" i="2"/>
  <c r="Q357" i="2" s="1"/>
  <c r="O393" i="2"/>
  <c r="P400" i="2"/>
  <c r="Q400" i="2" s="1"/>
  <c r="O400" i="2"/>
  <c r="O403" i="2"/>
  <c r="P410" i="2"/>
  <c r="Q410" i="2" s="1"/>
  <c r="O410" i="2"/>
  <c r="O467" i="2"/>
  <c r="P474" i="2"/>
  <c r="Q474" i="2" s="1"/>
  <c r="O474" i="2"/>
  <c r="O633" i="2"/>
  <c r="P633" i="2"/>
  <c r="Q633" i="2" s="1"/>
  <c r="P396" i="2"/>
  <c r="Q396" i="2" s="1"/>
  <c r="O396" i="2"/>
  <c r="P426" i="2"/>
  <c r="Q426" i="2" s="1"/>
  <c r="O426" i="2"/>
  <c r="O499" i="2"/>
  <c r="P499" i="2"/>
  <c r="Q499" i="2" s="1"/>
  <c r="O595" i="2"/>
  <c r="P595" i="2"/>
  <c r="Q595" i="2" s="1"/>
  <c r="P150" i="2"/>
  <c r="Q150" i="2" s="1"/>
  <c r="O305" i="2"/>
  <c r="O321" i="2"/>
  <c r="O413" i="2"/>
  <c r="O487" i="2"/>
  <c r="P487" i="2"/>
  <c r="Q487" i="2" s="1"/>
  <c r="O551" i="2"/>
  <c r="P551" i="2"/>
  <c r="Q551" i="2" s="1"/>
  <c r="O615" i="2"/>
  <c r="P615" i="2"/>
  <c r="Q615" i="2" s="1"/>
  <c r="O317" i="2"/>
  <c r="P336" i="2"/>
  <c r="Q336" i="2" s="1"/>
  <c r="P371" i="2"/>
  <c r="Q371" i="2" s="1"/>
  <c r="O371" i="2"/>
  <c r="P390" i="2"/>
  <c r="Q390" i="2" s="1"/>
  <c r="O390" i="2"/>
  <c r="O397" i="2"/>
  <c r="P407" i="2"/>
  <c r="Q407" i="2" s="1"/>
  <c r="O407" i="2"/>
  <c r="O461" i="2"/>
  <c r="P471" i="2"/>
  <c r="Q471" i="2" s="1"/>
  <c r="O471" i="2"/>
  <c r="P416" i="2"/>
  <c r="Q416" i="2" s="1"/>
  <c r="O416" i="2"/>
  <c r="O334" i="2"/>
  <c r="P334" i="2"/>
  <c r="Q334" i="2" s="1"/>
  <c r="P384" i="2"/>
  <c r="Q384" i="2" s="1"/>
  <c r="O384" i="2"/>
  <c r="P394" i="2"/>
  <c r="Q394" i="2" s="1"/>
  <c r="O394" i="2"/>
  <c r="O531" i="2"/>
  <c r="P531" i="2"/>
  <c r="Q531" i="2" s="1"/>
  <c r="O152" i="2"/>
  <c r="P160" i="2"/>
  <c r="Q160" i="2" s="1"/>
  <c r="O167" i="2"/>
  <c r="P176" i="2"/>
  <c r="Q176" i="2" s="1"/>
  <c r="O183" i="2"/>
  <c r="P192" i="2"/>
  <c r="Q192" i="2" s="1"/>
  <c r="O199" i="2"/>
  <c r="P208" i="2"/>
  <c r="Q208" i="2" s="1"/>
  <c r="O215" i="2"/>
  <c r="P224" i="2"/>
  <c r="Q224" i="2" s="1"/>
  <c r="O231" i="2"/>
  <c r="P241" i="2"/>
  <c r="Q241" i="2" s="1"/>
  <c r="O247" i="2"/>
  <c r="O313" i="2"/>
  <c r="P337" i="2"/>
  <c r="Q337" i="2" s="1"/>
  <c r="O337" i="2"/>
  <c r="O345" i="2"/>
  <c r="O350" i="2"/>
  <c r="P350" i="2"/>
  <c r="Q350" i="2" s="1"/>
  <c r="P368" i="2"/>
  <c r="Q368" i="2" s="1"/>
  <c r="P378" i="2"/>
  <c r="Q378" i="2" s="1"/>
  <c r="O378" i="2"/>
  <c r="P391" i="2"/>
  <c r="Q391" i="2" s="1"/>
  <c r="O391" i="2"/>
  <c r="O445" i="2"/>
  <c r="P455" i="2"/>
  <c r="Q455" i="2" s="1"/>
  <c r="O455" i="2"/>
  <c r="O346" i="2"/>
  <c r="P346" i="2"/>
  <c r="Q346" i="2" s="1"/>
  <c r="O563" i="2"/>
  <c r="P563" i="2"/>
  <c r="Q563" i="2" s="1"/>
  <c r="P353" i="2"/>
  <c r="Q353" i="2" s="1"/>
  <c r="O353" i="2"/>
  <c r="O366" i="2"/>
  <c r="P366" i="2"/>
  <c r="Q366" i="2" s="1"/>
  <c r="O330" i="2"/>
  <c r="P330" i="2"/>
  <c r="Q330" i="2" s="1"/>
  <c r="P379" i="2"/>
  <c r="Q379" i="2" s="1"/>
  <c r="O379" i="2"/>
  <c r="P422" i="2"/>
  <c r="Q422" i="2" s="1"/>
  <c r="O422" i="2"/>
  <c r="O429" i="2"/>
  <c r="P439" i="2"/>
  <c r="Q439" i="2" s="1"/>
  <c r="O439" i="2"/>
  <c r="P388" i="2"/>
  <c r="Q388" i="2" s="1"/>
  <c r="O388" i="2"/>
  <c r="P404" i="2"/>
  <c r="Q404" i="2" s="1"/>
  <c r="O404" i="2"/>
  <c r="P420" i="2"/>
  <c r="Q420" i="2" s="1"/>
  <c r="O420" i="2"/>
  <c r="P374" i="2"/>
  <c r="Q374" i="2" s="1"/>
  <c r="O374" i="2"/>
  <c r="P382" i="2"/>
  <c r="Q382" i="2" s="1"/>
  <c r="O382" i="2"/>
  <c r="P398" i="2"/>
  <c r="Q398" i="2" s="1"/>
  <c r="O398" i="2"/>
  <c r="P414" i="2"/>
  <c r="Q414" i="2" s="1"/>
  <c r="O414" i="2"/>
  <c r="P430" i="2"/>
  <c r="Q430" i="2" s="1"/>
  <c r="O430" i="2"/>
  <c r="O483" i="2"/>
  <c r="P483" i="2"/>
  <c r="Q483" i="2" s="1"/>
  <c r="O515" i="2"/>
  <c r="P515" i="2"/>
  <c r="Q515" i="2" s="1"/>
  <c r="O547" i="2"/>
  <c r="P547" i="2"/>
  <c r="Q547" i="2" s="1"/>
  <c r="O579" i="2"/>
  <c r="P579" i="2"/>
  <c r="Q579" i="2" s="1"/>
  <c r="O611" i="2"/>
  <c r="P611" i="2"/>
  <c r="Q611" i="2" s="1"/>
  <c r="O631" i="2"/>
  <c r="P631" i="2"/>
  <c r="Q631" i="2" s="1"/>
  <c r="P362" i="2"/>
  <c r="Q362" i="2" s="1"/>
  <c r="O369" i="2"/>
  <c r="O377" i="2"/>
  <c r="P392" i="2"/>
  <c r="Q392" i="2" s="1"/>
  <c r="O392" i="2"/>
  <c r="O395" i="2"/>
  <c r="P408" i="2"/>
  <c r="Q408" i="2" s="1"/>
  <c r="O408" i="2"/>
  <c r="O411" i="2"/>
  <c r="P424" i="2"/>
  <c r="Q424" i="2" s="1"/>
  <c r="O424" i="2"/>
  <c r="O427" i="2"/>
  <c r="O443" i="2"/>
  <c r="O459" i="2"/>
  <c r="O503" i="2"/>
  <c r="P503" i="2"/>
  <c r="Q503" i="2" s="1"/>
  <c r="O535" i="2"/>
  <c r="P535" i="2"/>
  <c r="Q535" i="2" s="1"/>
  <c r="O567" i="2"/>
  <c r="P567" i="2"/>
  <c r="Q567" i="2" s="1"/>
  <c r="O599" i="2"/>
  <c r="P599" i="2"/>
  <c r="Q599" i="2" s="1"/>
  <c r="P372" i="2"/>
  <c r="Q372" i="2" s="1"/>
  <c r="O372" i="2"/>
  <c r="P380" i="2"/>
  <c r="Q380" i="2" s="1"/>
  <c r="O380" i="2"/>
  <c r="P386" i="2"/>
  <c r="Q386" i="2" s="1"/>
  <c r="O386" i="2"/>
  <c r="P402" i="2"/>
  <c r="Q402" i="2" s="1"/>
  <c r="O402" i="2"/>
  <c r="P418" i="2"/>
  <c r="Q418" i="2" s="1"/>
  <c r="O418" i="2"/>
  <c r="P412" i="2"/>
  <c r="Q412" i="2" s="1"/>
  <c r="O412" i="2"/>
  <c r="P428" i="2"/>
  <c r="Q428" i="2" s="1"/>
  <c r="O428" i="2"/>
  <c r="O627" i="2"/>
  <c r="P627" i="2"/>
  <c r="Q627" i="2" s="1"/>
  <c r="O432" i="2"/>
  <c r="O434" i="2"/>
  <c r="O436" i="2"/>
  <c r="O438" i="2"/>
  <c r="O440" i="2"/>
  <c r="O442" i="2"/>
  <c r="O444" i="2"/>
  <c r="O446" i="2"/>
  <c r="O448" i="2"/>
  <c r="O450" i="2"/>
  <c r="O452" i="2"/>
  <c r="O454" i="2"/>
  <c r="O456" i="2"/>
  <c r="O458" i="2"/>
  <c r="O460" i="2"/>
  <c r="O462" i="2"/>
  <c r="O464" i="2"/>
  <c r="O466" i="2"/>
  <c r="O468" i="2"/>
  <c r="O470" i="2"/>
  <c r="O472" i="2"/>
  <c r="P481" i="2"/>
  <c r="Q481" i="2" s="1"/>
  <c r="P497" i="2"/>
  <c r="Q497" i="2" s="1"/>
  <c r="P513" i="2"/>
  <c r="Q513" i="2" s="1"/>
  <c r="P529" i="2"/>
  <c r="Q529" i="2" s="1"/>
  <c r="P545" i="2"/>
  <c r="Q545" i="2" s="1"/>
  <c r="P561" i="2"/>
  <c r="Q561" i="2" s="1"/>
  <c r="P577" i="2"/>
  <c r="Q577" i="2" s="1"/>
  <c r="P593" i="2"/>
  <c r="Q593" i="2" s="1"/>
  <c r="P609" i="2"/>
  <c r="Q609" i="2" s="1"/>
  <c r="P625" i="2"/>
  <c r="Q625" i="2" s="1"/>
  <c r="P641" i="2"/>
  <c r="Q641" i="2" s="1"/>
  <c r="P479" i="2"/>
  <c r="Q479" i="2" s="1"/>
  <c r="P495" i="2"/>
  <c r="Q495" i="2" s="1"/>
  <c r="P511" i="2"/>
  <c r="Q511" i="2" s="1"/>
  <c r="P527" i="2"/>
  <c r="Q527" i="2" s="1"/>
  <c r="P543" i="2"/>
  <c r="Q543" i="2" s="1"/>
  <c r="P559" i="2"/>
  <c r="Q559" i="2" s="1"/>
  <c r="P575" i="2"/>
  <c r="Q575" i="2" s="1"/>
  <c r="P591" i="2"/>
  <c r="Q591" i="2" s="1"/>
  <c r="P607" i="2"/>
  <c r="Q607" i="2" s="1"/>
  <c r="P623" i="2"/>
  <c r="Q623" i="2" s="1"/>
  <c r="P639" i="2"/>
  <c r="Q639" i="2" s="1"/>
  <c r="P621" i="2"/>
  <c r="Q621" i="2" s="1"/>
  <c r="P637" i="2"/>
  <c r="Q637" i="2" s="1"/>
  <c r="P635" i="2"/>
  <c r="Q635" i="2" s="1"/>
</calcChain>
</file>

<file path=xl/sharedStrings.xml><?xml version="1.0" encoding="utf-8"?>
<sst xmlns="http://schemas.openxmlformats.org/spreadsheetml/2006/main" count="5283" uniqueCount="85">
  <si>
    <t>A</t>
  </si>
  <si>
    <t>A'</t>
  </si>
  <si>
    <t>B</t>
  </si>
  <si>
    <t>X</t>
  </si>
  <si>
    <t>nA</t>
  </si>
  <si>
    <t>nA'</t>
  </si>
  <si>
    <t>Ox difference</t>
  </si>
  <si>
    <t>nB</t>
  </si>
  <si>
    <t>nX</t>
  </si>
  <si>
    <t>rA</t>
  </si>
  <si>
    <t>rA'</t>
  </si>
  <si>
    <t>rA adj</t>
  </si>
  <si>
    <t>rB</t>
  </si>
  <si>
    <t>rX</t>
  </si>
  <si>
    <t>t</t>
  </si>
  <si>
    <t>tau</t>
  </si>
  <si>
    <t>tau pred</t>
  </si>
  <si>
    <t>r difference</t>
  </si>
  <si>
    <t>Li</t>
  </si>
  <si>
    <t>Ti</t>
  </si>
  <si>
    <t>O</t>
  </si>
  <si>
    <t>Be</t>
  </si>
  <si>
    <t>Zn</t>
  </si>
  <si>
    <t>Cu</t>
  </si>
  <si>
    <t>Ge</t>
  </si>
  <si>
    <t>Ni</t>
  </si>
  <si>
    <t>Cs</t>
  </si>
  <si>
    <t>La</t>
  </si>
  <si>
    <t>Nd</t>
  </si>
  <si>
    <t>Sm</t>
  </si>
  <si>
    <t>Rb</t>
  </si>
  <si>
    <t>Perovskite</t>
  </si>
  <si>
    <t>Pr</t>
  </si>
  <si>
    <t>Sr</t>
  </si>
  <si>
    <t>Ba</t>
  </si>
  <si>
    <t>Bi</t>
  </si>
  <si>
    <t>Ho</t>
  </si>
  <si>
    <t>K</t>
  </si>
  <si>
    <t>Gd</t>
  </si>
  <si>
    <t>Tb</t>
  </si>
  <si>
    <t>Dy</t>
  </si>
  <si>
    <t>Y</t>
  </si>
  <si>
    <t>Ca</t>
  </si>
  <si>
    <t>Er</t>
  </si>
  <si>
    <t>Tm</t>
  </si>
  <si>
    <t>Yb</t>
  </si>
  <si>
    <t>Cd</t>
  </si>
  <si>
    <t>Lu</t>
  </si>
  <si>
    <t>Ce</t>
  </si>
  <si>
    <t>Eu</t>
  </si>
  <si>
    <t>Pb</t>
  </si>
  <si>
    <t>Tl</t>
  </si>
  <si>
    <t>Sn</t>
  </si>
  <si>
    <t>Sc</t>
  </si>
  <si>
    <t>Na</t>
  </si>
  <si>
    <t>Non-Perovskite</t>
  </si>
  <si>
    <t>Au</t>
  </si>
  <si>
    <t>In</t>
  </si>
  <si>
    <t>Fe</t>
  </si>
  <si>
    <t>Sb</t>
  </si>
  <si>
    <t>Ag</t>
  </si>
  <si>
    <t>Nb</t>
  </si>
  <si>
    <t>Hg</t>
  </si>
  <si>
    <t>Mn</t>
  </si>
  <si>
    <t>Mo</t>
  </si>
  <si>
    <t>Ru</t>
  </si>
  <si>
    <t>Ir</t>
  </si>
  <si>
    <t>Rh</t>
  </si>
  <si>
    <t>V</t>
  </si>
  <si>
    <t>Co</t>
  </si>
  <si>
    <t>Mg</t>
  </si>
  <si>
    <t>Ga</t>
  </si>
  <si>
    <t>Cr</t>
  </si>
  <si>
    <t>Pd</t>
  </si>
  <si>
    <t>As</t>
  </si>
  <si>
    <t>Ta</t>
  </si>
  <si>
    <t>Al</t>
  </si>
  <si>
    <t>Pt</t>
  </si>
  <si>
    <t>tau Per ICSD Per</t>
  </si>
  <si>
    <t>tau Per ICSD Nonper</t>
  </si>
  <si>
    <t>tau Nonper ICSD Nonper</t>
  </si>
  <si>
    <t>tau Nonper ICSD Per</t>
  </si>
  <si>
    <t>Perovskite (not A-site DP)</t>
  </si>
  <si>
    <t>Perovskite ( A- and B-site DP)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</si>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</sst>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quotePrefix="1"/>
    <xf numFmtId="2" fontId="0" fillId="2" borderId="1" xfId="0" applyNumberFormat="1" applyFill="1" applyBorder="1"/>
  </cellXfs>
  <cellStyles count="1">
    <cellStyle name="Normal" xfId="0" builtinId="0"/>
  </cellStyles>
  <dxfs count="32"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0.000"/>
    </dxf>
    <dxf>
      <numFmt numFmtId="164" formatCode="0.000"/>
    </dxf>
    <dxf>
      <numFmt numFmtId="2" formatCode="0.00"/>
    </dxf>
    <dxf>
      <numFmt numFmtId="2" formatCode="0.00"/>
    </dxf>
    <dxf>
      <numFmt numFmtId="2" formatCode="0.0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2146CC-2FD1-4AB7-A0FE-3FF37F9D7975}" name="Table13" displayName="Table13" ref="A1:V643" totalsRowCount="1">
  <autoFilter ref="A1:V642" xr:uid="{2D2146CC-2FD1-4AB7-A0FE-3FF37F9D7975}"/>
  <sortState xmlns:xlrd2="http://schemas.microsoft.com/office/spreadsheetml/2017/richdata2" ref="A49:V642">
    <sortCondition ref="P1:P642"/>
  </sortState>
  <tableColumns count="22">
    <tableColumn id="2" xr3:uid="{8D1A0C2B-28B8-4EA0-94EF-0B6E59691F5D}" name="A"/>
    <tableColumn id="3" xr3:uid="{26A254E9-8983-4AA0-BCEC-10C3277B1B5E}" name="A'"/>
    <tableColumn id="4" xr3:uid="{C4F18561-3D4E-4AE5-9685-4BBBE038BCE4}" name="B"/>
    <tableColumn id="5" xr3:uid="{6692B7F7-3181-4488-B16D-DDA094184F13}" name="X"/>
    <tableColumn id="6" xr3:uid="{1CDB28D6-12B3-4087-9F4A-69BE39548E16}" name="nA"/>
    <tableColumn id="7" xr3:uid="{A21DC217-D502-496C-AF08-8200E1C5C81B}" name="nA'"/>
    <tableColumn id="8" xr3:uid="{78CE422C-ABD1-40E8-9C29-BA3AAF7838F8}" name="Ox difference" dataDxfId="31" totalsRowDxfId="30"/>
    <tableColumn id="9" xr3:uid="{AC4857A8-EF4A-495A-81ED-3C0A12996957}" name="nB"/>
    <tableColumn id="10" xr3:uid="{8D16BA0F-A4CC-4E2C-8348-DE62173F5888}" name="nX"/>
    <tableColumn id="11" xr3:uid="{18FDC271-5B33-47A5-BD59-FA94371E691C}" name="rA" dataDxfId="29" totalsRowDxfId="28"/>
    <tableColumn id="12" xr3:uid="{E0F7A155-FEB9-4887-B827-89F02D6DD73F}" name="rA'" dataDxfId="27" totalsRowDxfId="26"/>
    <tableColumn id="13" xr3:uid="{8A3EA687-1BF8-492A-A1BA-4FAB47A73A40}" name="rA adj" dataDxfId="25" totalsRowDxfId="24">
      <calculatedColumnFormula>(Table13[[#This Row],[rA]]+Table13[[#This Row],[rA'']])/2</calculatedColumnFormula>
    </tableColumn>
    <tableColumn id="14" xr3:uid="{49620C03-2DFF-46BC-9924-B35BDAC1E259}" name="rB"/>
    <tableColumn id="15" xr3:uid="{09D23446-A55C-4DC3-AEC3-EB19E2C93B86}" name="rX"/>
    <tableColumn id="16" xr3:uid="{C0BB9F28-5E36-4E44-BFAD-E30D45778CC2}" name="t" dataDxfId="23" totalsRowDxfId="22">
      <calculatedColumnFormula>(Table13[[#This Row],[rA adj]]+Table13[[#This Row],[rX]])/(SQRT(2)*(Table13[[#This Row],[rB]]+Table13[[#This Row],[rX]]))</calculatedColumnFormula>
    </tableColumn>
    <tableColumn id="17" xr3:uid="{F769AD87-6DDE-4EAB-8FC5-5EC60BF25CFF}" name="tau" dataDxfId="21" totalsRowDxfId="20">
      <calculatedColumnFormula>(Table13[[#This Row],[rX]]/Table13[[#This Row],[rB]])-(AVERAGE(Table13[[#This Row],[nA]:[nA'']])*(AVERAGE(Table13[[#This Row],[nA]:[nA'']])-((Table13[[#This Row],[rA adj]]/Table13[[#This Row],[rB]])/LN(Table13[[#This Row],[rA adj]]/Table13[[#This Row],[rB]]))))</calculatedColumnFormula>
    </tableColumn>
    <tableColumn id="18" xr3:uid="{FC7256F2-53E8-4853-B082-F324511D3298}" name="tau pred" dataDxfId="19" totalsRowDxfId="18">
      <calculatedColumnFormula>IF(Table13[[#This Row],[tau]]&lt;4.18,"YES","NO")</calculatedColumnFormula>
    </tableColumn>
    <tableColumn id="19" xr3:uid="{AF1E8135-EEB2-48AD-964D-2849114B8A1A}" name="r difference" dataDxfId="17" totalsRowDxfId="16">
      <calculatedColumnFormula>ABS(Table13[[#This Row],[rA]]-Table13[[#This Row],[rA'']])</calculatedColumnFormula>
    </tableColumn>
    <tableColumn id="21" xr3:uid="{567DA888-BCC0-4DC7-A8DE-C44B5DE8449A}" name="tau Per ICSD Per" dataDxfId="15" totalsRowDxfId="14"/>
    <tableColumn id="22" xr3:uid="{424B0D21-69B1-45E6-8D6D-B51299B65CD0}" name="tau Per ICSD Nonper" dataDxfId="13" totalsRowDxfId="12"/>
    <tableColumn id="23" xr3:uid="{96D228A7-4BB0-498A-A1B4-E0B27D583249}" name="tau Nonper ICSD Nonper" dataDxfId="11" totalsRowDxfId="10"/>
    <tableColumn id="24" xr3:uid="{B73E5470-B447-4AF2-89D3-A1EDDFD4039A}" name="tau Nonper ICSD Per" dataDxfId="9" totalsRowDxfId="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A435309-D356-41A1-974B-C15E360449F1}" name="Table134" displayName="Table134" ref="A1:R642" totalsRowShown="0">
  <autoFilter ref="A1:R642" xr:uid="{FA435309-D356-41A1-974B-C15E360449F1}"/>
  <sortState xmlns:xlrd2="http://schemas.microsoft.com/office/spreadsheetml/2017/richdata2" ref="A28:R486">
    <sortCondition ref="P1:P642"/>
  </sortState>
  <tableColumns count="18">
    <tableColumn id="2" xr3:uid="{DD43F7E4-A20C-4B5A-B54D-4F48193F0BB7}" name="A"/>
    <tableColumn id="3" xr3:uid="{639474B3-5706-40C5-979B-ED496DEB26EC}" name="A'"/>
    <tableColumn id="4" xr3:uid="{10CC26D0-5D58-4EE5-A5A1-6527B4B83EED}" name="B"/>
    <tableColumn id="5" xr3:uid="{3428AA74-C8E3-4413-860F-47FDE810654A}" name="X"/>
    <tableColumn id="6" xr3:uid="{5C73AFA1-C04A-4C36-A95B-76F56F6891BD}" name="nA"/>
    <tableColumn id="7" xr3:uid="{98AE073B-2B6F-43E7-9CDA-DDB730053BCA}" name="nA'"/>
    <tableColumn id="8" xr3:uid="{D2AB8E12-C444-453D-A3DF-91F57FE35259}" name="Ox difference" dataDxfId="7"/>
    <tableColumn id="9" xr3:uid="{0A0357A0-75DD-486A-8ED9-FA61543DDB24}" name="nB"/>
    <tableColumn id="10" xr3:uid="{ABCB0296-CEF5-49D3-9F4C-0E69CD55F4C9}" name="nX"/>
    <tableColumn id="11" xr3:uid="{5286BDBF-48E3-4CD4-A2C5-399093910221}" name="rA" dataDxfId="6"/>
    <tableColumn id="12" xr3:uid="{EA4566BA-4EB1-4F0E-924F-EBC09952F439}" name="rA'" dataDxfId="5"/>
    <tableColumn id="13" xr3:uid="{B4D73E80-E7D9-4A03-8986-47B4DA17E0AB}" name="rA adj" dataDxfId="4">
      <calculatedColumnFormula>(Table134[[#This Row],[rA]]+Table134[[#This Row],[rA'']])/2</calculatedColumnFormula>
    </tableColumn>
    <tableColumn id="14" xr3:uid="{C7F79F16-667E-484D-9A83-EC0A89A0178D}" name="rB"/>
    <tableColumn id="15" xr3:uid="{B446D746-AF4B-414A-A361-D22223985B35}" name="rX"/>
    <tableColumn id="16" xr3:uid="{13FF8C61-D6C9-44A9-804A-1E5629AFA337}" name="t" dataDxfId="3">
      <calculatedColumnFormula>(Table134[[#This Row],[rA adj]]+Table134[[#This Row],[rX]])/(SQRT(2)*(Table134[[#This Row],[rB]]+Table134[[#This Row],[rX]]))</calculatedColumnFormula>
    </tableColumn>
    <tableColumn id="17" xr3:uid="{8DAC6B27-2929-4F4E-B236-58A37285779C}" name="tau" dataDxfId="2">
      <calculatedColumnFormula>(Table134[[#This Row],[rX]]/Table134[[#This Row],[rB]])-(AVERAGE(Table134[[#This Row],[nA]:[nA'']])*(AVERAGE(Table134[[#This Row],[nA]:[nA'']])-((Table134[[#This Row],[rA adj]]/Table134[[#This Row],[rB]])/LN(Table134[[#This Row],[rA adj]]/Table134[[#This Row],[rB]]))))</calculatedColumnFormula>
    </tableColumn>
    <tableColumn id="18" xr3:uid="{828B4B40-2A72-4B93-9EE4-58529BD7C3CC}" name="tau pred" dataDxfId="1">
      <calculatedColumnFormula>IF(Table134[[#This Row],[tau]]&lt;4.18,"YES","NO")</calculatedColumnFormula>
    </tableColumn>
    <tableColumn id="19" xr3:uid="{FD393701-6D89-4753-AD82-601B633EE633}" name="r difference" dataDxfId="0">
      <calculatedColumnFormula>ABS(Table134[[#This Row],[rA]]-Table134[[#This Row],[rA'']])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8A5C7-9BDC-4B2B-A721-B6AE01250F29}">
  <dimension ref="A1:X645"/>
  <sheetViews>
    <sheetView tabSelected="1" zoomScale="90" zoomScaleNormal="90" workbookViewId="0">
      <selection activeCell="X2" sqref="X2"/>
    </sheetView>
  </sheetViews>
  <sheetFormatPr defaultRowHeight="15" x14ac:dyDescent="0.25"/>
  <cols>
    <col min="19" max="19" width="25.85546875" style="5" customWidth="1"/>
    <col min="20" max="20" width="23.7109375" style="5" bestFit="1" customWidth="1"/>
    <col min="21" max="21" width="27.5703125" style="5" bestFit="1" customWidth="1"/>
    <col min="22" max="22" width="27.42578125" style="5" bestFit="1" customWidth="1"/>
  </cols>
  <sheetData>
    <row r="1" spans="1:2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5" t="s">
        <v>78</v>
      </c>
      <c r="T1" s="5" t="s">
        <v>79</v>
      </c>
      <c r="U1" s="5" t="s">
        <v>80</v>
      </c>
      <c r="V1" s="5" t="s">
        <v>81</v>
      </c>
      <c r="X1" t="s">
        <v>84</v>
      </c>
    </row>
    <row r="2" spans="1:24" x14ac:dyDescent="0.25">
      <c r="A2" t="s">
        <v>18</v>
      </c>
      <c r="B2" t="s">
        <v>2</v>
      </c>
      <c r="C2" t="s">
        <v>19</v>
      </c>
      <c r="D2" t="s">
        <v>20</v>
      </c>
      <c r="E2">
        <v>1</v>
      </c>
      <c r="F2">
        <v>3</v>
      </c>
      <c r="G2" s="1">
        <v>2</v>
      </c>
      <c r="H2">
        <v>4</v>
      </c>
      <c r="I2">
        <v>-2</v>
      </c>
      <c r="J2" s="2">
        <v>0.92</v>
      </c>
      <c r="K2" s="2">
        <v>0.27</v>
      </c>
      <c r="L2" s="2">
        <f>(Table13[[#This Row],[rA]]+Table13[[#This Row],[rA'']])/2</f>
        <v>0.59499999999999997</v>
      </c>
      <c r="M2">
        <v>0.60499999999999998</v>
      </c>
      <c r="N2">
        <v>1.4</v>
      </c>
      <c r="O2" s="3">
        <f>(Table13[[#This Row],[rA adj]]+Table13[[#This Row],[rX]])/(SQRT(2)*(Table13[[#This Row],[rB]]+Table13[[#This Row],[rX]]))</f>
        <v>0.70358006407339757</v>
      </c>
      <c r="P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-119.69974742415513</v>
      </c>
      <c r="Q2" s="1" t="str">
        <f>IF(Table13[[#This Row],[tau]]&lt;4.18,"YES","NO")</f>
        <v>YES</v>
      </c>
      <c r="R2" s="4">
        <f>ABS(Table13[[#This Row],[rA]]-Table13[[#This Row],[rA'']])</f>
        <v>0.65</v>
      </c>
      <c r="S2" s="5">
        <v>0</v>
      </c>
      <c r="T2" s="5">
        <v>0</v>
      </c>
      <c r="U2" s="5">
        <v>0</v>
      </c>
      <c r="V2" s="5">
        <v>0</v>
      </c>
    </row>
    <row r="3" spans="1:24" x14ac:dyDescent="0.25">
      <c r="A3" t="s">
        <v>21</v>
      </c>
      <c r="B3" t="s">
        <v>22</v>
      </c>
      <c r="C3" t="s">
        <v>19</v>
      </c>
      <c r="D3" t="s">
        <v>20</v>
      </c>
      <c r="E3">
        <v>2</v>
      </c>
      <c r="F3">
        <v>2</v>
      </c>
      <c r="G3" s="1">
        <v>0</v>
      </c>
      <c r="H3">
        <v>4</v>
      </c>
      <c r="I3">
        <v>-2</v>
      </c>
      <c r="J3" s="2">
        <v>0.45</v>
      </c>
      <c r="K3" s="2">
        <v>0.74</v>
      </c>
      <c r="L3" s="2">
        <f>(Table13[[#This Row],[rA]]+Table13[[#This Row],[rA'']])/2</f>
        <v>0.59499999999999997</v>
      </c>
      <c r="M3">
        <v>0.60499999999999998</v>
      </c>
      <c r="N3">
        <v>1.4</v>
      </c>
      <c r="O3" s="3">
        <f>(Table13[[#This Row],[rA adj]]+Table13[[#This Row],[rX]])/(SQRT(2)*(Table13[[#This Row],[rB]]+Table13[[#This Row],[rX]]))</f>
        <v>0.70358006407339757</v>
      </c>
      <c r="P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-119.69974742415513</v>
      </c>
      <c r="Q3" s="1" t="str">
        <f>IF(Table13[[#This Row],[tau]]&lt;4.18,"YES","NO")</f>
        <v>YES</v>
      </c>
      <c r="R3" s="4">
        <f>ABS(Table13[[#This Row],[rA]]-Table13[[#This Row],[rA'']])</f>
        <v>0.28999999999999998</v>
      </c>
      <c r="S3" s="5">
        <v>0</v>
      </c>
      <c r="T3" s="5">
        <v>0</v>
      </c>
      <c r="U3" s="5">
        <v>0</v>
      </c>
      <c r="V3" s="5">
        <v>0</v>
      </c>
    </row>
    <row r="4" spans="1:24" x14ac:dyDescent="0.25">
      <c r="A4" t="s">
        <v>21</v>
      </c>
      <c r="B4" t="s">
        <v>23</v>
      </c>
      <c r="C4" t="s">
        <v>19</v>
      </c>
      <c r="D4" t="s">
        <v>20</v>
      </c>
      <c r="E4">
        <v>2</v>
      </c>
      <c r="F4">
        <v>2</v>
      </c>
      <c r="G4" s="1">
        <v>0</v>
      </c>
      <c r="H4">
        <v>4</v>
      </c>
      <c r="I4">
        <v>-2</v>
      </c>
      <c r="J4" s="2">
        <v>0.45</v>
      </c>
      <c r="K4" s="2">
        <v>0.73</v>
      </c>
      <c r="L4" s="2">
        <f>(Table13[[#This Row],[rA]]+Table13[[#This Row],[rA'']])/2</f>
        <v>0.59</v>
      </c>
      <c r="M4">
        <v>0.60499999999999998</v>
      </c>
      <c r="N4">
        <v>1.4</v>
      </c>
      <c r="O4" s="3">
        <f>(Table13[[#This Row],[rA adj]]+Table13[[#This Row],[rX]])/(SQRT(2)*(Table13[[#This Row],[rB]]+Table13[[#This Row],[rX]]))</f>
        <v>0.70181670551682263</v>
      </c>
      <c r="P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-79.373329934473006</v>
      </c>
      <c r="Q4" s="1" t="str">
        <f>IF(Table13[[#This Row],[tau]]&lt;4.18,"YES","NO")</f>
        <v>YES</v>
      </c>
      <c r="R4" s="4">
        <f>ABS(Table13[[#This Row],[rA]]-Table13[[#This Row],[rA'']])</f>
        <v>0.27999999999999997</v>
      </c>
      <c r="S4" s="5">
        <v>0</v>
      </c>
      <c r="T4" s="5">
        <v>0</v>
      </c>
      <c r="U4" s="5">
        <v>0</v>
      </c>
      <c r="V4" s="5">
        <v>0</v>
      </c>
    </row>
    <row r="5" spans="1:24" x14ac:dyDescent="0.25">
      <c r="A5" t="s">
        <v>21</v>
      </c>
      <c r="B5" t="s">
        <v>24</v>
      </c>
      <c r="C5" t="s">
        <v>19</v>
      </c>
      <c r="D5" t="s">
        <v>20</v>
      </c>
      <c r="E5">
        <v>2</v>
      </c>
      <c r="F5">
        <v>2</v>
      </c>
      <c r="G5" s="1">
        <v>0</v>
      </c>
      <c r="H5">
        <v>4</v>
      </c>
      <c r="I5">
        <v>-2</v>
      </c>
      <c r="J5" s="2">
        <v>0.45</v>
      </c>
      <c r="K5" s="2">
        <v>0.73</v>
      </c>
      <c r="L5" s="2">
        <f>(Table13[[#This Row],[rA]]+Table13[[#This Row],[rA'']])/2</f>
        <v>0.59</v>
      </c>
      <c r="M5">
        <v>0.60499999999999998</v>
      </c>
      <c r="N5">
        <v>1.4</v>
      </c>
      <c r="O5" s="3">
        <f>(Table13[[#This Row],[rA adj]]+Table13[[#This Row],[rX]])/(SQRT(2)*(Table13[[#This Row],[rB]]+Table13[[#This Row],[rX]]))</f>
        <v>0.70181670551682263</v>
      </c>
      <c r="P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-79.373329934473006</v>
      </c>
      <c r="Q5" s="1" t="str">
        <f>IF(Table13[[#This Row],[tau]]&lt;4.18,"YES","NO")</f>
        <v>YES</v>
      </c>
      <c r="R5" s="4">
        <f>ABS(Table13[[#This Row],[rA]]-Table13[[#This Row],[rA'']])</f>
        <v>0.27999999999999997</v>
      </c>
      <c r="S5" s="5">
        <v>0</v>
      </c>
      <c r="T5" s="5">
        <v>0</v>
      </c>
      <c r="U5" s="5">
        <v>0</v>
      </c>
      <c r="V5" s="5">
        <v>0</v>
      </c>
    </row>
    <row r="6" spans="1:24" x14ac:dyDescent="0.25">
      <c r="A6" t="s">
        <v>21</v>
      </c>
      <c r="B6" t="s">
        <v>25</v>
      </c>
      <c r="C6" t="s">
        <v>19</v>
      </c>
      <c r="D6" t="s">
        <v>20</v>
      </c>
      <c r="E6">
        <v>2</v>
      </c>
      <c r="F6">
        <v>2</v>
      </c>
      <c r="G6" s="1">
        <v>0</v>
      </c>
      <c r="H6">
        <v>4</v>
      </c>
      <c r="I6">
        <v>-2</v>
      </c>
      <c r="J6" s="2">
        <v>0.45</v>
      </c>
      <c r="K6" s="2">
        <v>0.69</v>
      </c>
      <c r="L6" s="2">
        <f>(Table13[[#This Row],[rA]]+Table13[[#This Row],[rA'']])/2</f>
        <v>0.56999999999999995</v>
      </c>
      <c r="M6">
        <v>0.60499999999999998</v>
      </c>
      <c r="N6">
        <v>1.4</v>
      </c>
      <c r="O6" s="3">
        <f>(Table13[[#This Row],[rA adj]]+Table13[[#This Row],[rX]])/(SQRT(2)*(Table13[[#This Row],[rB]]+Table13[[#This Row],[rX]]))</f>
        <v>0.69476327129052295</v>
      </c>
      <c r="P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-33.305873341361831</v>
      </c>
      <c r="Q6" s="1" t="str">
        <f>IF(Table13[[#This Row],[tau]]&lt;4.18,"YES","NO")</f>
        <v>YES</v>
      </c>
      <c r="R6" s="4">
        <f>ABS(Table13[[#This Row],[rA]]-Table13[[#This Row],[rA'']])</f>
        <v>0.23999999999999994</v>
      </c>
      <c r="S6" s="5">
        <v>0</v>
      </c>
      <c r="T6" s="5">
        <v>0</v>
      </c>
      <c r="U6" s="5">
        <v>0</v>
      </c>
      <c r="V6" s="5">
        <v>0</v>
      </c>
    </row>
    <row r="7" spans="1:24" x14ac:dyDescent="0.25">
      <c r="A7" t="s">
        <v>23</v>
      </c>
      <c r="B7" t="s">
        <v>2</v>
      </c>
      <c r="C7" t="s">
        <v>19</v>
      </c>
      <c r="D7" t="s">
        <v>20</v>
      </c>
      <c r="E7">
        <v>1</v>
      </c>
      <c r="F7">
        <v>3</v>
      </c>
      <c r="G7" s="1">
        <v>2</v>
      </c>
      <c r="H7">
        <v>4</v>
      </c>
      <c r="I7">
        <v>-2</v>
      </c>
      <c r="J7" s="2">
        <v>0.77</v>
      </c>
      <c r="K7" s="2">
        <v>0.27</v>
      </c>
      <c r="L7" s="2">
        <f>(Table13[[#This Row],[rA]]+Table13[[#This Row],[rA'']])/2</f>
        <v>0.52</v>
      </c>
      <c r="M7">
        <v>0.60499999999999998</v>
      </c>
      <c r="N7">
        <v>1.4</v>
      </c>
      <c r="O7" s="3">
        <f>(Table13[[#This Row],[rA adj]]+Table13[[#This Row],[rX]])/(SQRT(2)*(Table13[[#This Row],[rB]]+Table13[[#This Row],[rX]]))</f>
        <v>0.67712968572477361</v>
      </c>
      <c r="P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-13.040060576020396</v>
      </c>
      <c r="Q7" s="1" t="str">
        <f>IF(Table13[[#This Row],[tau]]&lt;4.18,"YES","NO")</f>
        <v>YES</v>
      </c>
      <c r="R7" s="4">
        <f>ABS(Table13[[#This Row],[rA]]-Table13[[#This Row],[rA'']])</f>
        <v>0.5</v>
      </c>
      <c r="S7" s="5">
        <v>0</v>
      </c>
      <c r="T7" s="5">
        <v>0</v>
      </c>
      <c r="U7" s="5">
        <v>0</v>
      </c>
      <c r="V7" s="5">
        <v>0</v>
      </c>
    </row>
    <row r="8" spans="1:24" x14ac:dyDescent="0.25">
      <c r="A8" t="s">
        <v>26</v>
      </c>
      <c r="B8" t="s">
        <v>27</v>
      </c>
      <c r="C8" t="s">
        <v>19</v>
      </c>
      <c r="D8" t="s">
        <v>20</v>
      </c>
      <c r="E8">
        <v>1</v>
      </c>
      <c r="F8">
        <v>3</v>
      </c>
      <c r="G8" s="1">
        <v>2</v>
      </c>
      <c r="H8">
        <v>4</v>
      </c>
      <c r="I8">
        <v>-2</v>
      </c>
      <c r="J8" s="2">
        <v>1.88</v>
      </c>
      <c r="K8" s="2">
        <v>1.36</v>
      </c>
      <c r="L8" s="2">
        <f>(Table13[[#This Row],[rA]]+Table13[[#This Row],[rA'']])/2</f>
        <v>1.62</v>
      </c>
      <c r="M8">
        <v>0.60499999999999998</v>
      </c>
      <c r="N8">
        <v>1.4</v>
      </c>
      <c r="O8" s="3">
        <f>(Table13[[#This Row],[rA adj]]+Table13[[#This Row],[rX]])/(SQRT(2)*(Table13[[#This Row],[rB]]+Table13[[#This Row],[rX]]))</f>
        <v>1.0650685681712586</v>
      </c>
      <c r="P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3.7512349782407752</v>
      </c>
      <c r="Q8" s="1" t="str">
        <f>IF(Table13[[#This Row],[tau]]&lt;4.18,"YES","NO")</f>
        <v>YES</v>
      </c>
      <c r="R8" s="4">
        <f>ABS(Table13[[#This Row],[rA]]-Table13[[#This Row],[rA'']])</f>
        <v>0.5199999999999998</v>
      </c>
      <c r="S8" s="5">
        <v>0</v>
      </c>
      <c r="T8" s="5">
        <v>0</v>
      </c>
      <c r="U8" s="5">
        <v>0</v>
      </c>
      <c r="V8" s="5">
        <v>0</v>
      </c>
    </row>
    <row r="9" spans="1:24" x14ac:dyDescent="0.25">
      <c r="A9" t="s">
        <v>26</v>
      </c>
      <c r="B9" t="s">
        <v>28</v>
      </c>
      <c r="C9" t="s">
        <v>19</v>
      </c>
      <c r="D9" t="s">
        <v>20</v>
      </c>
      <c r="E9">
        <v>1</v>
      </c>
      <c r="F9">
        <v>3</v>
      </c>
      <c r="G9" s="1">
        <v>2</v>
      </c>
      <c r="H9">
        <v>4</v>
      </c>
      <c r="I9">
        <v>-2</v>
      </c>
      <c r="J9" s="2">
        <v>1.88</v>
      </c>
      <c r="K9" s="2">
        <v>1.27</v>
      </c>
      <c r="L9" s="2">
        <f>(Table13[[#This Row],[rA]]+Table13[[#This Row],[rA'']])/2</f>
        <v>1.575</v>
      </c>
      <c r="M9">
        <v>0.60499999999999998</v>
      </c>
      <c r="N9">
        <v>1.4</v>
      </c>
      <c r="O9" s="3">
        <f>(Table13[[#This Row],[rA adj]]+Table13[[#This Row],[rX]])/(SQRT(2)*(Table13[[#This Row],[rB]]+Table13[[#This Row],[rX]]))</f>
        <v>1.0491983411620842</v>
      </c>
      <c r="P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3.7558441260924593</v>
      </c>
      <c r="Q9" s="1" t="str">
        <f>IF(Table13[[#This Row],[tau]]&lt;4.18,"YES","NO")</f>
        <v>YES</v>
      </c>
      <c r="R9" s="4">
        <f>ABS(Table13[[#This Row],[rA]]-Table13[[#This Row],[rA'']])</f>
        <v>0.60999999999999988</v>
      </c>
      <c r="S9" s="5">
        <v>0</v>
      </c>
      <c r="T9" s="5">
        <v>0</v>
      </c>
      <c r="U9" s="5">
        <v>0</v>
      </c>
      <c r="V9" s="5">
        <v>0</v>
      </c>
    </row>
    <row r="10" spans="1:24" x14ac:dyDescent="0.25">
      <c r="A10" t="s">
        <v>26</v>
      </c>
      <c r="B10" t="s">
        <v>29</v>
      </c>
      <c r="C10" t="s">
        <v>19</v>
      </c>
      <c r="D10" t="s">
        <v>20</v>
      </c>
      <c r="E10">
        <v>1</v>
      </c>
      <c r="F10">
        <v>3</v>
      </c>
      <c r="G10" s="1">
        <v>2</v>
      </c>
      <c r="H10">
        <v>4</v>
      </c>
      <c r="I10">
        <v>-2</v>
      </c>
      <c r="J10" s="2">
        <v>1.88</v>
      </c>
      <c r="K10" s="2">
        <v>1.24</v>
      </c>
      <c r="L10" s="2">
        <f>(Table13[[#This Row],[rA]]+Table13[[#This Row],[rA'']])/2</f>
        <v>1.56</v>
      </c>
      <c r="M10">
        <v>0.60499999999999998</v>
      </c>
      <c r="N10">
        <v>1.4</v>
      </c>
      <c r="O10" s="3">
        <f>(Table13[[#This Row],[rA adj]]+Table13[[#This Row],[rX]])/(SQRT(2)*(Table13[[#This Row],[rB]]+Table13[[#This Row],[rX]]))</f>
        <v>1.0439082654923595</v>
      </c>
      <c r="P1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3.7584710013193576</v>
      </c>
      <c r="Q10" s="1" t="str">
        <f>IF(Table13[[#This Row],[tau]]&lt;4.18,"YES","NO")</f>
        <v>YES</v>
      </c>
      <c r="R10" s="4">
        <f>ABS(Table13[[#This Row],[rA]]-Table13[[#This Row],[rA'']])</f>
        <v>0.6399999999999999</v>
      </c>
      <c r="S10" s="5">
        <v>0</v>
      </c>
      <c r="T10" s="5">
        <v>0</v>
      </c>
      <c r="U10" s="5">
        <v>0</v>
      </c>
      <c r="V10" s="5">
        <v>0</v>
      </c>
    </row>
    <row r="11" spans="1:24" x14ac:dyDescent="0.25">
      <c r="A11" t="s">
        <v>30</v>
      </c>
      <c r="B11" t="s">
        <v>27</v>
      </c>
      <c r="C11" t="s">
        <v>19</v>
      </c>
      <c r="D11" t="s">
        <v>20</v>
      </c>
      <c r="E11">
        <v>1</v>
      </c>
      <c r="F11">
        <v>3</v>
      </c>
      <c r="G11" s="1">
        <v>2</v>
      </c>
      <c r="H11">
        <v>4</v>
      </c>
      <c r="I11">
        <v>-2</v>
      </c>
      <c r="J11" s="2">
        <v>1.72</v>
      </c>
      <c r="K11" s="2">
        <v>1.36</v>
      </c>
      <c r="L11" s="2">
        <f>(Table13[[#This Row],[rA]]+Table13[[#This Row],[rA'']])/2</f>
        <v>1.54</v>
      </c>
      <c r="M11">
        <v>0.60499999999999998</v>
      </c>
      <c r="N11">
        <v>1.4</v>
      </c>
      <c r="O11" s="3">
        <f>(Table13[[#This Row],[rA adj]]+Table13[[#This Row],[rX]])/(SQRT(2)*(Table13[[#This Row],[rB]]+Table13[[#This Row],[rX]]))</f>
        <v>1.0368548312660597</v>
      </c>
      <c r="P1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3.7628976632470521</v>
      </c>
      <c r="Q11" s="1" t="str">
        <f>IF(Table13[[#This Row],[tau]]&lt;4.18,"YES","NO")</f>
        <v>YES</v>
      </c>
      <c r="R11" s="4">
        <f>ABS(Table13[[#This Row],[rA]]-Table13[[#This Row],[rA'']])</f>
        <v>0.35999999999999988</v>
      </c>
      <c r="S11" s="5" t="s">
        <v>31</v>
      </c>
      <c r="T11" s="5">
        <v>0</v>
      </c>
      <c r="U11" s="5">
        <v>0</v>
      </c>
      <c r="V11" s="5">
        <v>0</v>
      </c>
    </row>
    <row r="12" spans="1:24" x14ac:dyDescent="0.25">
      <c r="A12" t="s">
        <v>26</v>
      </c>
      <c r="B12" t="s">
        <v>32</v>
      </c>
      <c r="C12" t="s">
        <v>19</v>
      </c>
      <c r="D12" t="s">
        <v>20</v>
      </c>
      <c r="E12">
        <v>1</v>
      </c>
      <c r="F12">
        <v>3</v>
      </c>
      <c r="G12" s="1">
        <v>2</v>
      </c>
      <c r="H12">
        <v>4</v>
      </c>
      <c r="I12">
        <v>-2</v>
      </c>
      <c r="J12" s="2">
        <v>1.88</v>
      </c>
      <c r="K12" s="2">
        <v>1.179</v>
      </c>
      <c r="L12" s="2">
        <f>(Table13[[#This Row],[rA]]+Table13[[#This Row],[rA'']])/2</f>
        <v>1.5295000000000001</v>
      </c>
      <c r="M12">
        <v>0.60499999999999998</v>
      </c>
      <c r="N12">
        <v>1.4</v>
      </c>
      <c r="O12" s="3">
        <f>(Table13[[#This Row],[rA adj]]+Table13[[#This Row],[rX]])/(SQRT(2)*(Table13[[#This Row],[rB]]+Table13[[#This Row],[rX]]))</f>
        <v>1.0331517782972524</v>
      </c>
      <c r="P1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3.7656661948763257</v>
      </c>
      <c r="Q12" s="1" t="str">
        <f>IF(Table13[[#This Row],[tau]]&lt;4.18,"YES","NO")</f>
        <v>YES</v>
      </c>
      <c r="R12" s="4">
        <f>ABS(Table13[[#This Row],[rA]]-Table13[[#This Row],[rA'']])</f>
        <v>0.70099999999999985</v>
      </c>
      <c r="S12" s="5">
        <v>0</v>
      </c>
      <c r="T12" s="5">
        <v>0</v>
      </c>
      <c r="U12" s="5">
        <v>0</v>
      </c>
      <c r="V12" s="5">
        <v>0</v>
      </c>
    </row>
    <row r="13" spans="1:24" x14ac:dyDescent="0.25">
      <c r="A13" t="s">
        <v>33</v>
      </c>
      <c r="B13" t="s">
        <v>34</v>
      </c>
      <c r="C13" t="s">
        <v>19</v>
      </c>
      <c r="D13" t="s">
        <v>20</v>
      </c>
      <c r="E13">
        <v>2</v>
      </c>
      <c r="F13">
        <v>2</v>
      </c>
      <c r="G13" s="1">
        <v>0</v>
      </c>
      <c r="H13">
        <v>4</v>
      </c>
      <c r="I13">
        <v>-2</v>
      </c>
      <c r="J13" s="2">
        <v>1.44</v>
      </c>
      <c r="K13" s="2">
        <v>1.61</v>
      </c>
      <c r="L13" s="2">
        <f>(Table13[[#This Row],[rA]]+Table13[[#This Row],[rA'']])/2</f>
        <v>1.5249999999999999</v>
      </c>
      <c r="M13">
        <v>0.60499999999999998</v>
      </c>
      <c r="N13">
        <v>1.4</v>
      </c>
      <c r="O13" s="3">
        <f>(Table13[[#This Row],[rA adj]]+Table13[[#This Row],[rX]])/(SQRT(2)*(Table13[[#This Row],[rB]]+Table13[[#This Row],[rX]]))</f>
        <v>1.0315647555963348</v>
      </c>
      <c r="P1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3.7669501205358302</v>
      </c>
      <c r="Q13" s="1" t="str">
        <f>IF(Table13[[#This Row],[tau]]&lt;4.18,"YES","NO")</f>
        <v>YES</v>
      </c>
      <c r="R13" s="4">
        <f>ABS(Table13[[#This Row],[rA]]-Table13[[#This Row],[rA'']])</f>
        <v>0.17000000000000015</v>
      </c>
      <c r="S13" s="5" t="s">
        <v>31</v>
      </c>
      <c r="T13" s="5">
        <v>0</v>
      </c>
      <c r="U13" s="5">
        <v>0</v>
      </c>
      <c r="V13" s="5">
        <v>0</v>
      </c>
    </row>
    <row r="14" spans="1:24" x14ac:dyDescent="0.25">
      <c r="A14" t="s">
        <v>26</v>
      </c>
      <c r="B14" t="s">
        <v>35</v>
      </c>
      <c r="C14" t="s">
        <v>19</v>
      </c>
      <c r="D14" t="s">
        <v>20</v>
      </c>
      <c r="E14">
        <v>1</v>
      </c>
      <c r="F14">
        <v>3</v>
      </c>
      <c r="G14" s="1">
        <v>2</v>
      </c>
      <c r="H14">
        <v>4</v>
      </c>
      <c r="I14">
        <v>-2</v>
      </c>
      <c r="J14" s="2">
        <v>1.88</v>
      </c>
      <c r="K14" s="2">
        <v>1.17</v>
      </c>
      <c r="L14" s="2">
        <f>(Table13[[#This Row],[rA]]+Table13[[#This Row],[rA'']])/2</f>
        <v>1.5249999999999999</v>
      </c>
      <c r="M14">
        <v>0.60499999999999998</v>
      </c>
      <c r="N14">
        <v>1.4</v>
      </c>
      <c r="O14" s="3">
        <f>(Table13[[#This Row],[rA adj]]+Table13[[#This Row],[rX]])/(SQRT(2)*(Table13[[#This Row],[rB]]+Table13[[#This Row],[rX]]))</f>
        <v>1.0315647555963348</v>
      </c>
      <c r="P1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3.7669501205358302</v>
      </c>
      <c r="Q14" s="1" t="str">
        <f>IF(Table13[[#This Row],[tau]]&lt;4.18,"YES","NO")</f>
        <v>YES</v>
      </c>
      <c r="R14" s="4">
        <f>ABS(Table13[[#This Row],[rA]]-Table13[[#This Row],[rA'']])</f>
        <v>0.71</v>
      </c>
      <c r="S14" s="5">
        <v>0</v>
      </c>
      <c r="T14" s="5">
        <v>0</v>
      </c>
      <c r="U14" s="5">
        <v>0</v>
      </c>
      <c r="V14" s="5">
        <v>0</v>
      </c>
    </row>
    <row r="15" spans="1:24" x14ac:dyDescent="0.25">
      <c r="A15" t="s">
        <v>26</v>
      </c>
      <c r="B15" t="s">
        <v>36</v>
      </c>
      <c r="C15" t="s">
        <v>19</v>
      </c>
      <c r="D15" t="s">
        <v>20</v>
      </c>
      <c r="E15">
        <v>1</v>
      </c>
      <c r="F15">
        <v>3</v>
      </c>
      <c r="G15" s="1">
        <v>2</v>
      </c>
      <c r="H15">
        <v>4</v>
      </c>
      <c r="I15">
        <v>-2</v>
      </c>
      <c r="J15" s="2">
        <v>1.88</v>
      </c>
      <c r="K15" s="2">
        <v>1.1200000000000001</v>
      </c>
      <c r="L15" s="2">
        <f>(Table13[[#This Row],[rA]]+Table13[[#This Row],[rA'']])/2</f>
        <v>1.5</v>
      </c>
      <c r="M15">
        <v>0.60499999999999998</v>
      </c>
      <c r="N15">
        <v>1.4</v>
      </c>
      <c r="O15" s="3">
        <f>(Table13[[#This Row],[rA adj]]+Table13[[#This Row],[rX]])/(SQRT(2)*(Table13[[#This Row],[rB]]+Table13[[#This Row],[rX]]))</f>
        <v>1.0227479628134601</v>
      </c>
      <c r="P1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3.7751969023557996</v>
      </c>
      <c r="Q15" s="1" t="str">
        <f>IF(Table13[[#This Row],[tau]]&lt;4.18,"YES","NO")</f>
        <v>YES</v>
      </c>
      <c r="R15" s="4">
        <f>ABS(Table13[[#This Row],[rA]]-Table13[[#This Row],[rA'']])</f>
        <v>0.75999999999999979</v>
      </c>
      <c r="S15" s="5">
        <v>0</v>
      </c>
      <c r="T15" s="5">
        <v>0</v>
      </c>
      <c r="U15" s="5">
        <v>0</v>
      </c>
      <c r="V15" s="5">
        <v>0</v>
      </c>
    </row>
    <row r="16" spans="1:24" x14ac:dyDescent="0.25">
      <c r="A16" t="s">
        <v>37</v>
      </c>
      <c r="B16" t="s">
        <v>27</v>
      </c>
      <c r="C16" t="s">
        <v>19</v>
      </c>
      <c r="D16" t="s">
        <v>20</v>
      </c>
      <c r="E16">
        <v>1</v>
      </c>
      <c r="F16">
        <v>3</v>
      </c>
      <c r="G16" s="1">
        <v>2</v>
      </c>
      <c r="H16">
        <v>4</v>
      </c>
      <c r="I16">
        <v>-2</v>
      </c>
      <c r="J16" s="2">
        <v>1.64</v>
      </c>
      <c r="K16" s="2">
        <v>1.36</v>
      </c>
      <c r="L16" s="2">
        <f>(Table13[[#This Row],[rA]]+Table13[[#This Row],[rA'']])/2</f>
        <v>1.5</v>
      </c>
      <c r="M16">
        <v>0.60499999999999998</v>
      </c>
      <c r="N16">
        <v>1.4</v>
      </c>
      <c r="O16" s="3">
        <f>(Table13[[#This Row],[rA adj]]+Table13[[#This Row],[rX]])/(SQRT(2)*(Table13[[#This Row],[rB]]+Table13[[#This Row],[rX]]))</f>
        <v>1.0227479628134601</v>
      </c>
      <c r="P1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3.7751969023557996</v>
      </c>
      <c r="Q16" s="1" t="str">
        <f>IF(Table13[[#This Row],[tau]]&lt;4.18,"YES","NO")</f>
        <v>YES</v>
      </c>
      <c r="R16" s="4">
        <f>ABS(Table13[[#This Row],[rA]]-Table13[[#This Row],[rA'']])</f>
        <v>0.2799999999999998</v>
      </c>
      <c r="S16" s="5" t="s">
        <v>31</v>
      </c>
      <c r="T16" s="5">
        <v>0</v>
      </c>
      <c r="U16" s="5">
        <v>0</v>
      </c>
      <c r="V16" s="5">
        <v>0</v>
      </c>
    </row>
    <row r="17" spans="1:22" x14ac:dyDescent="0.25">
      <c r="A17" t="s">
        <v>30</v>
      </c>
      <c r="B17" t="s">
        <v>28</v>
      </c>
      <c r="C17" t="s">
        <v>19</v>
      </c>
      <c r="D17" t="s">
        <v>20</v>
      </c>
      <c r="E17">
        <v>1</v>
      </c>
      <c r="F17">
        <v>3</v>
      </c>
      <c r="G17" s="1">
        <v>2</v>
      </c>
      <c r="H17">
        <v>4</v>
      </c>
      <c r="I17">
        <v>-2</v>
      </c>
      <c r="J17" s="2">
        <v>1.72</v>
      </c>
      <c r="K17" s="2">
        <v>1.27</v>
      </c>
      <c r="L17" s="2">
        <f>(Table13[[#This Row],[rA]]+Table13[[#This Row],[rA'']])/2</f>
        <v>1.4950000000000001</v>
      </c>
      <c r="M17">
        <v>0.60499999999999998</v>
      </c>
      <c r="N17">
        <v>1.4</v>
      </c>
      <c r="O17" s="3">
        <f>(Table13[[#This Row],[rA adj]]+Table13[[#This Row],[rX]])/(SQRT(2)*(Table13[[#This Row],[rB]]+Table13[[#This Row],[rX]]))</f>
        <v>1.0209846042568853</v>
      </c>
      <c r="P1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3.7770819411617516</v>
      </c>
      <c r="Q17" s="1" t="str">
        <f>IF(Table13[[#This Row],[tau]]&lt;4.18,"YES","NO")</f>
        <v>YES</v>
      </c>
      <c r="R17" s="4">
        <f>ABS(Table13[[#This Row],[rA]]-Table13[[#This Row],[rA'']])</f>
        <v>0.44999999999999996</v>
      </c>
      <c r="S17" s="5">
        <v>0</v>
      </c>
      <c r="T17" s="5">
        <v>0</v>
      </c>
      <c r="U17" s="5">
        <v>0</v>
      </c>
      <c r="V17" s="5">
        <v>0</v>
      </c>
    </row>
    <row r="18" spans="1:22" x14ac:dyDescent="0.25">
      <c r="A18" t="s">
        <v>26</v>
      </c>
      <c r="B18" t="s">
        <v>38</v>
      </c>
      <c r="C18" t="s">
        <v>19</v>
      </c>
      <c r="D18" t="s">
        <v>20</v>
      </c>
      <c r="E18">
        <v>1</v>
      </c>
      <c r="F18">
        <v>3</v>
      </c>
      <c r="G18" s="1">
        <v>2</v>
      </c>
      <c r="H18">
        <v>4</v>
      </c>
      <c r="I18">
        <v>-2</v>
      </c>
      <c r="J18" s="2">
        <v>1.88</v>
      </c>
      <c r="K18" s="2">
        <v>1.107</v>
      </c>
      <c r="L18" s="2">
        <f>(Table13[[#This Row],[rA]]+Table13[[#This Row],[rA'']])/2</f>
        <v>1.4935</v>
      </c>
      <c r="M18">
        <v>0.60499999999999998</v>
      </c>
      <c r="N18">
        <v>1.4</v>
      </c>
      <c r="O18" s="3">
        <f>(Table13[[#This Row],[rA adj]]+Table13[[#This Row],[rX]])/(SQRT(2)*(Table13[[#This Row],[rB]]+Table13[[#This Row],[rX]]))</f>
        <v>1.0204555966899129</v>
      </c>
      <c r="P1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3.777663336408899</v>
      </c>
      <c r="Q18" s="1" t="str">
        <f>IF(Table13[[#This Row],[tau]]&lt;4.18,"YES","NO")</f>
        <v>YES</v>
      </c>
      <c r="R18" s="4">
        <f>ABS(Table13[[#This Row],[rA]]-Table13[[#This Row],[rA'']])</f>
        <v>0.77299999999999991</v>
      </c>
      <c r="S18" s="5">
        <v>0</v>
      </c>
      <c r="T18" s="5">
        <v>0</v>
      </c>
      <c r="U18" s="5">
        <v>0</v>
      </c>
      <c r="V18" s="5">
        <v>0</v>
      </c>
    </row>
    <row r="19" spans="1:22" x14ac:dyDescent="0.25">
      <c r="A19" t="s">
        <v>26</v>
      </c>
      <c r="B19" t="s">
        <v>39</v>
      </c>
      <c r="C19" t="s">
        <v>19</v>
      </c>
      <c r="D19" t="s">
        <v>20</v>
      </c>
      <c r="E19">
        <v>1</v>
      </c>
      <c r="F19">
        <v>3</v>
      </c>
      <c r="G19" s="1">
        <v>2</v>
      </c>
      <c r="H19">
        <v>4</v>
      </c>
      <c r="I19">
        <v>-2</v>
      </c>
      <c r="J19" s="2">
        <v>1.88</v>
      </c>
      <c r="K19" s="2">
        <v>1.095</v>
      </c>
      <c r="L19" s="2">
        <f>(Table13[[#This Row],[rA]]+Table13[[#This Row],[rA'']])/2</f>
        <v>1.4874999999999998</v>
      </c>
      <c r="M19">
        <v>0.60499999999999998</v>
      </c>
      <c r="N19">
        <v>1.4</v>
      </c>
      <c r="O19" s="3">
        <f>(Table13[[#This Row],[rA adj]]+Table13[[#This Row],[rX]])/(SQRT(2)*(Table13[[#This Row],[rB]]+Table13[[#This Row],[rX]]))</f>
        <v>1.0183395664220229</v>
      </c>
      <c r="P1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3.7800633040245768</v>
      </c>
      <c r="Q19" s="1" t="str">
        <f>IF(Table13[[#This Row],[tau]]&lt;4.18,"YES","NO")</f>
        <v>YES</v>
      </c>
      <c r="R19" s="4">
        <f>ABS(Table13[[#This Row],[rA]]-Table13[[#This Row],[rA'']])</f>
        <v>0.78499999999999992</v>
      </c>
      <c r="S19" s="5">
        <v>0</v>
      </c>
      <c r="T19" s="5">
        <v>0</v>
      </c>
      <c r="U19" s="5">
        <v>0</v>
      </c>
      <c r="V19" s="5">
        <v>0</v>
      </c>
    </row>
    <row r="20" spans="1:22" x14ac:dyDescent="0.25">
      <c r="A20" t="s">
        <v>26</v>
      </c>
      <c r="B20" t="s">
        <v>40</v>
      </c>
      <c r="C20" t="s">
        <v>19</v>
      </c>
      <c r="D20" t="s">
        <v>20</v>
      </c>
      <c r="E20">
        <v>1</v>
      </c>
      <c r="F20">
        <v>3</v>
      </c>
      <c r="G20" s="1">
        <v>2</v>
      </c>
      <c r="H20">
        <v>4</v>
      </c>
      <c r="I20">
        <v>-2</v>
      </c>
      <c r="J20" s="2">
        <v>1.88</v>
      </c>
      <c r="K20" s="2">
        <v>1.083</v>
      </c>
      <c r="L20" s="2">
        <f>(Table13[[#This Row],[rA]]+Table13[[#This Row],[rA'']])/2</f>
        <v>1.4815</v>
      </c>
      <c r="M20">
        <v>0.60499999999999998</v>
      </c>
      <c r="N20">
        <v>1.4</v>
      </c>
      <c r="O20" s="3">
        <f>(Table13[[#This Row],[rA adj]]+Table13[[#This Row],[rX]])/(SQRT(2)*(Table13[[#This Row],[rB]]+Table13[[#This Row],[rX]]))</f>
        <v>1.016223536154133</v>
      </c>
      <c r="P2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3.7825841920813992</v>
      </c>
      <c r="Q20" s="1" t="str">
        <f>IF(Table13[[#This Row],[tau]]&lt;4.18,"YES","NO")</f>
        <v>YES</v>
      </c>
      <c r="R20" s="4">
        <f>ABS(Table13[[#This Row],[rA]]-Table13[[#This Row],[rA'']])</f>
        <v>0.79699999999999993</v>
      </c>
      <c r="S20" s="5">
        <v>0</v>
      </c>
      <c r="T20" s="5">
        <v>0</v>
      </c>
      <c r="U20" s="5">
        <v>0</v>
      </c>
      <c r="V20" s="5">
        <v>0</v>
      </c>
    </row>
    <row r="21" spans="1:22" x14ac:dyDescent="0.25">
      <c r="A21" t="s">
        <v>30</v>
      </c>
      <c r="B21" t="s">
        <v>29</v>
      </c>
      <c r="C21" t="s">
        <v>19</v>
      </c>
      <c r="D21" t="s">
        <v>20</v>
      </c>
      <c r="E21">
        <v>1</v>
      </c>
      <c r="F21">
        <v>3</v>
      </c>
      <c r="G21" s="1">
        <v>2</v>
      </c>
      <c r="H21">
        <v>4</v>
      </c>
      <c r="I21">
        <v>-2</v>
      </c>
      <c r="J21" s="2">
        <v>1.72</v>
      </c>
      <c r="K21" s="2">
        <v>1.24</v>
      </c>
      <c r="L21" s="2">
        <f>(Table13[[#This Row],[rA]]+Table13[[#This Row],[rA'']])/2</f>
        <v>1.48</v>
      </c>
      <c r="M21">
        <v>0.60499999999999998</v>
      </c>
      <c r="N21">
        <v>1.4</v>
      </c>
      <c r="O21" s="3">
        <f>(Table13[[#This Row],[rA adj]]+Table13[[#This Row],[rX]])/(SQRT(2)*(Table13[[#This Row],[rB]]+Table13[[#This Row],[rX]]))</f>
        <v>1.0156945285871606</v>
      </c>
      <c r="P2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3.7832336102095536</v>
      </c>
      <c r="Q21" s="1" t="str">
        <f>IF(Table13[[#This Row],[tau]]&lt;4.18,"YES","NO")</f>
        <v>YES</v>
      </c>
      <c r="R21" s="4">
        <f>ABS(Table13[[#This Row],[rA]]-Table13[[#This Row],[rA'']])</f>
        <v>0.48</v>
      </c>
      <c r="S21" s="5">
        <v>0</v>
      </c>
      <c r="T21" s="5">
        <v>0</v>
      </c>
      <c r="U21" s="5">
        <v>0</v>
      </c>
      <c r="V21" s="5">
        <v>0</v>
      </c>
    </row>
    <row r="22" spans="1:22" x14ac:dyDescent="0.25">
      <c r="A22" t="s">
        <v>26</v>
      </c>
      <c r="B22" t="s">
        <v>41</v>
      </c>
      <c r="C22" t="s">
        <v>19</v>
      </c>
      <c r="D22" t="s">
        <v>20</v>
      </c>
      <c r="E22">
        <v>1</v>
      </c>
      <c r="F22">
        <v>3</v>
      </c>
      <c r="G22" s="1">
        <v>2</v>
      </c>
      <c r="H22">
        <v>4</v>
      </c>
      <c r="I22">
        <v>-2</v>
      </c>
      <c r="J22" s="2">
        <v>1.88</v>
      </c>
      <c r="K22" s="2">
        <v>1.075</v>
      </c>
      <c r="L22" s="2">
        <f>(Table13[[#This Row],[rA]]+Table13[[#This Row],[rA'']])/2</f>
        <v>1.4775</v>
      </c>
      <c r="M22">
        <v>0.60499999999999998</v>
      </c>
      <c r="N22">
        <v>1.4</v>
      </c>
      <c r="O22" s="3">
        <f>(Table13[[#This Row],[rA adj]]+Table13[[#This Row],[rX]])/(SQRT(2)*(Table13[[#This Row],[rB]]+Table13[[#This Row],[rX]]))</f>
        <v>1.0148128493088731</v>
      </c>
      <c r="P2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3.7843332396882992</v>
      </c>
      <c r="Q22" s="1" t="str">
        <f>IF(Table13[[#This Row],[tau]]&lt;4.18,"YES","NO")</f>
        <v>YES</v>
      </c>
      <c r="R22" s="4">
        <f>ABS(Table13[[#This Row],[rA]]-Table13[[#This Row],[rA'']])</f>
        <v>0.80499999999999994</v>
      </c>
      <c r="S22" s="5">
        <v>0</v>
      </c>
      <c r="T22" s="5">
        <v>0</v>
      </c>
      <c r="U22" s="5">
        <v>0</v>
      </c>
      <c r="V22" s="5">
        <v>0</v>
      </c>
    </row>
    <row r="23" spans="1:22" x14ac:dyDescent="0.25">
      <c r="A23" t="s">
        <v>42</v>
      </c>
      <c r="B23" t="s">
        <v>34</v>
      </c>
      <c r="C23" t="s">
        <v>19</v>
      </c>
      <c r="D23" t="s">
        <v>20</v>
      </c>
      <c r="E23">
        <v>2</v>
      </c>
      <c r="F23">
        <v>2</v>
      </c>
      <c r="G23" s="1">
        <v>0</v>
      </c>
      <c r="H23">
        <v>4</v>
      </c>
      <c r="I23">
        <v>-2</v>
      </c>
      <c r="J23" s="2">
        <v>1.34</v>
      </c>
      <c r="K23" s="2">
        <v>1.61</v>
      </c>
      <c r="L23" s="2">
        <f>(Table13[[#This Row],[rA]]+Table13[[#This Row],[rA'']])/2</f>
        <v>1.4750000000000001</v>
      </c>
      <c r="M23">
        <v>0.60499999999999998</v>
      </c>
      <c r="N23">
        <v>1.4</v>
      </c>
      <c r="O23" s="3">
        <f>(Table13[[#This Row],[rA adj]]+Table13[[#This Row],[rX]])/(SQRT(2)*(Table13[[#This Row],[rB]]+Table13[[#This Row],[rX]]))</f>
        <v>1.0139311700305855</v>
      </c>
      <c r="P2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3.7854546186754114</v>
      </c>
      <c r="Q23" s="1" t="str">
        <f>IF(Table13[[#This Row],[tau]]&lt;4.18,"YES","NO")</f>
        <v>YES</v>
      </c>
      <c r="R23" s="4">
        <f>ABS(Table13[[#This Row],[rA]]-Table13[[#This Row],[rA'']])</f>
        <v>0.27</v>
      </c>
      <c r="S23" s="5" t="s">
        <v>31</v>
      </c>
      <c r="T23" s="5">
        <v>0</v>
      </c>
      <c r="U23" s="5">
        <v>0</v>
      </c>
      <c r="V23" s="5">
        <v>0</v>
      </c>
    </row>
    <row r="24" spans="1:22" x14ac:dyDescent="0.25">
      <c r="A24" t="s">
        <v>26</v>
      </c>
      <c r="B24" t="s">
        <v>43</v>
      </c>
      <c r="C24" t="s">
        <v>19</v>
      </c>
      <c r="D24" t="s">
        <v>20</v>
      </c>
      <c r="E24">
        <v>1</v>
      </c>
      <c r="F24">
        <v>3</v>
      </c>
      <c r="G24" s="1">
        <v>2</v>
      </c>
      <c r="H24">
        <v>4</v>
      </c>
      <c r="I24">
        <v>-2</v>
      </c>
      <c r="J24" s="2">
        <v>1.88</v>
      </c>
      <c r="K24" s="2">
        <v>1.0620000000000001</v>
      </c>
      <c r="L24" s="2">
        <f>(Table13[[#This Row],[rA]]+Table13[[#This Row],[rA'']])/2</f>
        <v>1.4710000000000001</v>
      </c>
      <c r="M24">
        <v>0.60499999999999998</v>
      </c>
      <c r="N24">
        <v>1.4</v>
      </c>
      <c r="O24" s="3">
        <f>(Table13[[#This Row],[rA adj]]+Table13[[#This Row],[rX]])/(SQRT(2)*(Table13[[#This Row],[rB]]+Table13[[#This Row],[rX]]))</f>
        <v>1.0125204831853256</v>
      </c>
      <c r="P2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3.7872945511393517</v>
      </c>
      <c r="Q24" s="1" t="str">
        <f>IF(Table13[[#This Row],[tau]]&lt;4.18,"YES","NO")</f>
        <v>YES</v>
      </c>
      <c r="R24" s="4">
        <f>ABS(Table13[[#This Row],[rA]]-Table13[[#This Row],[rA'']])</f>
        <v>0.81799999999999984</v>
      </c>
      <c r="S24" s="5">
        <v>0</v>
      </c>
      <c r="T24" s="5">
        <v>0</v>
      </c>
      <c r="U24" s="5">
        <v>0</v>
      </c>
      <c r="V24" s="5">
        <v>0</v>
      </c>
    </row>
    <row r="25" spans="1:22" x14ac:dyDescent="0.25">
      <c r="A25" t="s">
        <v>26</v>
      </c>
      <c r="B25" t="s">
        <v>44</v>
      </c>
      <c r="C25" t="s">
        <v>19</v>
      </c>
      <c r="D25" t="s">
        <v>20</v>
      </c>
      <c r="E25">
        <v>1</v>
      </c>
      <c r="F25">
        <v>3</v>
      </c>
      <c r="G25" s="1">
        <v>2</v>
      </c>
      <c r="H25">
        <v>4</v>
      </c>
      <c r="I25">
        <v>-2</v>
      </c>
      <c r="J25" s="2">
        <v>1.88</v>
      </c>
      <c r="K25" s="2">
        <v>1.052</v>
      </c>
      <c r="L25" s="2">
        <f>(Table13[[#This Row],[rA]]+Table13[[#This Row],[rA'']])/2</f>
        <v>1.466</v>
      </c>
      <c r="M25">
        <v>0.60499999999999998</v>
      </c>
      <c r="N25">
        <v>1.4</v>
      </c>
      <c r="O25" s="3">
        <f>(Table13[[#This Row],[rA adj]]+Table13[[#This Row],[rX]])/(SQRT(2)*(Table13[[#This Row],[rB]]+Table13[[#This Row],[rX]]))</f>
        <v>1.0107571246287506</v>
      </c>
      <c r="P2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3.7896747029198363</v>
      </c>
      <c r="Q25" s="1" t="str">
        <f>IF(Table13[[#This Row],[tau]]&lt;4.18,"YES","NO")</f>
        <v>YES</v>
      </c>
      <c r="R25" s="4">
        <f>ABS(Table13[[#This Row],[rA]]-Table13[[#This Row],[rA'']])</f>
        <v>0.82799999999999985</v>
      </c>
      <c r="S25" s="5">
        <v>0</v>
      </c>
      <c r="T25" s="5">
        <v>0</v>
      </c>
      <c r="U25" s="5">
        <v>0</v>
      </c>
      <c r="V25" s="5">
        <v>0</v>
      </c>
    </row>
    <row r="26" spans="1:22" x14ac:dyDescent="0.25">
      <c r="A26" t="s">
        <v>26</v>
      </c>
      <c r="B26" t="s">
        <v>45</v>
      </c>
      <c r="C26" t="s">
        <v>19</v>
      </c>
      <c r="D26" t="s">
        <v>20</v>
      </c>
      <c r="E26">
        <v>1</v>
      </c>
      <c r="F26">
        <v>3</v>
      </c>
      <c r="G26" s="1">
        <v>2</v>
      </c>
      <c r="H26">
        <v>4</v>
      </c>
      <c r="I26">
        <v>-2</v>
      </c>
      <c r="J26" s="2">
        <v>1.88</v>
      </c>
      <c r="K26" s="2">
        <v>1.042</v>
      </c>
      <c r="L26" s="2">
        <f>(Table13[[#This Row],[rA]]+Table13[[#This Row],[rA'']])/2</f>
        <v>1.4609999999999999</v>
      </c>
      <c r="M26">
        <v>0.60499999999999998</v>
      </c>
      <c r="N26">
        <v>1.4</v>
      </c>
      <c r="O26" s="3">
        <f>(Table13[[#This Row],[rA adj]]+Table13[[#This Row],[rX]])/(SQRT(2)*(Table13[[#This Row],[rB]]+Table13[[#This Row],[rX]]))</f>
        <v>1.0089937660721757</v>
      </c>
      <c r="P2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3.7921455158128921</v>
      </c>
      <c r="Q26" s="1" t="str">
        <f>IF(Table13[[#This Row],[tau]]&lt;4.18,"YES","NO")</f>
        <v>YES</v>
      </c>
      <c r="R26" s="4">
        <f>ABS(Table13[[#This Row],[rA]]-Table13[[#This Row],[rA'']])</f>
        <v>0.83799999999999986</v>
      </c>
      <c r="S26" s="5">
        <v>0</v>
      </c>
      <c r="T26" s="5">
        <v>0</v>
      </c>
      <c r="U26" s="5">
        <v>0</v>
      </c>
      <c r="V26" s="5">
        <v>0</v>
      </c>
    </row>
    <row r="27" spans="1:22" x14ac:dyDescent="0.25">
      <c r="A27" t="s">
        <v>34</v>
      </c>
      <c r="B27" t="s">
        <v>46</v>
      </c>
      <c r="C27" t="s">
        <v>19</v>
      </c>
      <c r="D27" t="s">
        <v>20</v>
      </c>
      <c r="E27">
        <v>2</v>
      </c>
      <c r="F27">
        <v>2</v>
      </c>
      <c r="G27" s="1">
        <v>0</v>
      </c>
      <c r="H27">
        <v>4</v>
      </c>
      <c r="I27">
        <v>-2</v>
      </c>
      <c r="J27" s="2">
        <v>1.61</v>
      </c>
      <c r="K27" s="2">
        <v>1.31</v>
      </c>
      <c r="L27" s="2">
        <f>(Table13[[#This Row],[rA]]+Table13[[#This Row],[rA'']])/2</f>
        <v>1.46</v>
      </c>
      <c r="M27">
        <v>0.60499999999999998</v>
      </c>
      <c r="N27">
        <v>1.4</v>
      </c>
      <c r="O27" s="3">
        <f>(Table13[[#This Row],[rA adj]]+Table13[[#This Row],[rX]])/(SQRT(2)*(Table13[[#This Row],[rB]]+Table13[[#This Row],[rX]]))</f>
        <v>1.0086410943608608</v>
      </c>
      <c r="P2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3.7926507025907434</v>
      </c>
      <c r="Q27" s="1" t="str">
        <f>IF(Table13[[#This Row],[tau]]&lt;4.18,"YES","NO")</f>
        <v>YES</v>
      </c>
      <c r="R27" s="4">
        <f>ABS(Table13[[#This Row],[rA]]-Table13[[#This Row],[rA'']])</f>
        <v>0.30000000000000004</v>
      </c>
      <c r="S27" s="5">
        <v>0</v>
      </c>
      <c r="T27" s="5">
        <v>0</v>
      </c>
      <c r="U27" s="5">
        <v>0</v>
      </c>
      <c r="V27" s="5">
        <v>0</v>
      </c>
    </row>
    <row r="28" spans="1:22" x14ac:dyDescent="0.25">
      <c r="A28" t="s">
        <v>26</v>
      </c>
      <c r="B28" t="s">
        <v>47</v>
      </c>
      <c r="C28" t="s">
        <v>19</v>
      </c>
      <c r="D28" t="s">
        <v>20</v>
      </c>
      <c r="E28">
        <v>1</v>
      </c>
      <c r="F28">
        <v>3</v>
      </c>
      <c r="G28" s="1">
        <v>2</v>
      </c>
      <c r="H28">
        <v>4</v>
      </c>
      <c r="I28">
        <v>-2</v>
      </c>
      <c r="J28" s="2">
        <v>1.88</v>
      </c>
      <c r="K28" s="2">
        <v>1.032</v>
      </c>
      <c r="L28" s="2">
        <f>(Table13[[#This Row],[rA]]+Table13[[#This Row],[rA'']])/2</f>
        <v>1.456</v>
      </c>
      <c r="M28">
        <v>0.60499999999999998</v>
      </c>
      <c r="N28">
        <v>1.4</v>
      </c>
      <c r="O28" s="3">
        <f>(Table13[[#This Row],[rA adj]]+Table13[[#This Row],[rX]])/(SQRT(2)*(Table13[[#This Row],[rB]]+Table13[[#This Row],[rX]]))</f>
        <v>1.0072304075156009</v>
      </c>
      <c r="P2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3.7947086438122768</v>
      </c>
      <c r="Q28" s="1" t="str">
        <f>IF(Table13[[#This Row],[tau]]&lt;4.18,"YES","NO")</f>
        <v>YES</v>
      </c>
      <c r="R28" s="4">
        <f>ABS(Table13[[#This Row],[rA]]-Table13[[#This Row],[rA'']])</f>
        <v>0.84799999999999986</v>
      </c>
      <c r="S28" s="5">
        <v>0</v>
      </c>
      <c r="T28" s="5">
        <v>0</v>
      </c>
      <c r="U28" s="5">
        <v>0</v>
      </c>
      <c r="V28" s="5">
        <v>0</v>
      </c>
    </row>
    <row r="29" spans="1:22" x14ac:dyDescent="0.25">
      <c r="A29" t="s">
        <v>37</v>
      </c>
      <c r="B29" t="s">
        <v>28</v>
      </c>
      <c r="C29" t="s">
        <v>19</v>
      </c>
      <c r="D29" t="s">
        <v>20</v>
      </c>
      <c r="E29">
        <v>1</v>
      </c>
      <c r="F29">
        <v>3</v>
      </c>
      <c r="G29" s="1">
        <v>2</v>
      </c>
      <c r="H29">
        <v>4</v>
      </c>
      <c r="I29">
        <v>-2</v>
      </c>
      <c r="J29" s="2">
        <v>1.64</v>
      </c>
      <c r="K29" s="2">
        <v>1.27</v>
      </c>
      <c r="L29" s="2">
        <f>(Table13[[#This Row],[rA]]+Table13[[#This Row],[rA'']])/2</f>
        <v>1.4550000000000001</v>
      </c>
      <c r="M29">
        <v>0.60499999999999998</v>
      </c>
      <c r="N29">
        <v>1.4</v>
      </c>
      <c r="O29" s="3">
        <f>(Table13[[#This Row],[rA adj]]+Table13[[#This Row],[rX]])/(SQRT(2)*(Table13[[#This Row],[rB]]+Table13[[#This Row],[rX]]))</f>
        <v>1.006877735804286</v>
      </c>
      <c r="P2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3.7952324955354073</v>
      </c>
      <c r="Q29" s="1" t="str">
        <f>IF(Table13[[#This Row],[tau]]&lt;4.18,"YES","NO")</f>
        <v>YES</v>
      </c>
      <c r="R29" s="4">
        <f>ABS(Table13[[#This Row],[rA]]-Table13[[#This Row],[rA'']])</f>
        <v>0.36999999999999988</v>
      </c>
      <c r="S29" s="5">
        <v>0</v>
      </c>
      <c r="T29" s="5">
        <v>0</v>
      </c>
      <c r="U29" s="5">
        <v>0</v>
      </c>
      <c r="V29" s="5">
        <v>0</v>
      </c>
    </row>
    <row r="30" spans="1:22" x14ac:dyDescent="0.25">
      <c r="A30" t="s">
        <v>30</v>
      </c>
      <c r="B30" t="s">
        <v>32</v>
      </c>
      <c r="C30" t="s">
        <v>19</v>
      </c>
      <c r="D30" t="s">
        <v>20</v>
      </c>
      <c r="E30">
        <v>1</v>
      </c>
      <c r="F30">
        <v>3</v>
      </c>
      <c r="G30" s="1">
        <v>2</v>
      </c>
      <c r="H30">
        <v>4</v>
      </c>
      <c r="I30">
        <v>-2</v>
      </c>
      <c r="J30" s="2">
        <v>1.72</v>
      </c>
      <c r="K30" s="2">
        <v>1.179</v>
      </c>
      <c r="L30" s="2">
        <f>(Table13[[#This Row],[rA]]+Table13[[#This Row],[rA'']])/2</f>
        <v>1.4495</v>
      </c>
      <c r="M30">
        <v>0.60499999999999998</v>
      </c>
      <c r="N30">
        <v>1.4</v>
      </c>
      <c r="O30" s="3">
        <f>(Table13[[#This Row],[rA adj]]+Table13[[#This Row],[rX]])/(SQRT(2)*(Table13[[#This Row],[rB]]+Table13[[#This Row],[rX]]))</f>
        <v>1.0049380413920534</v>
      </c>
      <c r="P3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3.7981815110235355</v>
      </c>
      <c r="Q30" s="1" t="str">
        <f>IF(Table13[[#This Row],[tau]]&lt;4.18,"YES","NO")</f>
        <v>YES</v>
      </c>
      <c r="R30" s="4">
        <f>ABS(Table13[[#This Row],[rA]]-Table13[[#This Row],[rA'']])</f>
        <v>0.54099999999999993</v>
      </c>
      <c r="S30" s="5">
        <v>0</v>
      </c>
      <c r="T30" s="5">
        <v>0</v>
      </c>
      <c r="U30" s="5">
        <v>0</v>
      </c>
      <c r="V30" s="5">
        <v>0</v>
      </c>
    </row>
    <row r="31" spans="1:22" x14ac:dyDescent="0.25">
      <c r="A31" t="s">
        <v>26</v>
      </c>
      <c r="B31" t="s">
        <v>48</v>
      </c>
      <c r="C31" t="s">
        <v>19</v>
      </c>
      <c r="D31" t="s">
        <v>20</v>
      </c>
      <c r="E31">
        <v>1</v>
      </c>
      <c r="F31">
        <v>3</v>
      </c>
      <c r="G31" s="1">
        <v>2</v>
      </c>
      <c r="H31">
        <v>4</v>
      </c>
      <c r="I31">
        <v>-2</v>
      </c>
      <c r="J31" s="2">
        <v>1.88</v>
      </c>
      <c r="K31" s="2">
        <v>1.01</v>
      </c>
      <c r="L31" s="2">
        <f>(Table13[[#This Row],[rA]]+Table13[[#This Row],[rA'']])/2</f>
        <v>1.4449999999999998</v>
      </c>
      <c r="M31">
        <v>0.60499999999999998</v>
      </c>
      <c r="N31">
        <v>1.4</v>
      </c>
      <c r="O31" s="3">
        <f>(Table13[[#This Row],[rA adj]]+Table13[[#This Row],[rX]])/(SQRT(2)*(Table13[[#This Row],[rB]]+Table13[[#This Row],[rX]]))</f>
        <v>1.0033510186911359</v>
      </c>
      <c r="P3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3.8006808795343159</v>
      </c>
      <c r="Q31" s="1" t="str">
        <f>IF(Table13[[#This Row],[tau]]&lt;4.18,"YES","NO")</f>
        <v>YES</v>
      </c>
      <c r="R31" s="4">
        <f>ABS(Table13[[#This Row],[rA]]-Table13[[#This Row],[rA'']])</f>
        <v>0.86999999999999988</v>
      </c>
      <c r="S31" s="5">
        <v>0</v>
      </c>
      <c r="T31" s="5">
        <v>0</v>
      </c>
      <c r="U31" s="5">
        <v>0</v>
      </c>
      <c r="V31" s="5">
        <v>0</v>
      </c>
    </row>
    <row r="32" spans="1:22" x14ac:dyDescent="0.25">
      <c r="A32" t="s">
        <v>30</v>
      </c>
      <c r="B32" t="s">
        <v>35</v>
      </c>
      <c r="C32" t="s">
        <v>19</v>
      </c>
      <c r="D32" t="s">
        <v>20</v>
      </c>
      <c r="E32">
        <v>1</v>
      </c>
      <c r="F32">
        <v>3</v>
      </c>
      <c r="G32" s="1">
        <v>2</v>
      </c>
      <c r="H32">
        <v>4</v>
      </c>
      <c r="I32">
        <v>-2</v>
      </c>
      <c r="J32" s="2">
        <v>1.72</v>
      </c>
      <c r="K32" s="2">
        <v>1.17</v>
      </c>
      <c r="L32" s="2">
        <f>(Table13[[#This Row],[rA]]+Table13[[#This Row],[rA'']])/2</f>
        <v>1.4449999999999998</v>
      </c>
      <c r="M32">
        <v>0.60499999999999998</v>
      </c>
      <c r="N32">
        <v>1.4</v>
      </c>
      <c r="O32" s="3">
        <f>(Table13[[#This Row],[rA adj]]+Table13[[#This Row],[rX]])/(SQRT(2)*(Table13[[#This Row],[rB]]+Table13[[#This Row],[rX]]))</f>
        <v>1.0033510186911359</v>
      </c>
      <c r="P3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3.8006808795343159</v>
      </c>
      <c r="Q32" s="1" t="str">
        <f>IF(Table13[[#This Row],[tau]]&lt;4.18,"YES","NO")</f>
        <v>YES</v>
      </c>
      <c r="R32" s="4">
        <f>ABS(Table13[[#This Row],[rA]]-Table13[[#This Row],[rA'']])</f>
        <v>0.55000000000000004</v>
      </c>
      <c r="S32" s="5">
        <v>0</v>
      </c>
      <c r="T32" s="5">
        <v>0</v>
      </c>
      <c r="U32" s="5">
        <v>0</v>
      </c>
      <c r="V32" s="5">
        <v>0</v>
      </c>
    </row>
    <row r="33" spans="1:22" x14ac:dyDescent="0.25">
      <c r="A33" t="s">
        <v>37</v>
      </c>
      <c r="B33" t="s">
        <v>29</v>
      </c>
      <c r="C33" t="s">
        <v>19</v>
      </c>
      <c r="D33" t="s">
        <v>20</v>
      </c>
      <c r="E33">
        <v>1</v>
      </c>
      <c r="F33">
        <v>3</v>
      </c>
      <c r="G33" s="1">
        <v>2</v>
      </c>
      <c r="H33">
        <v>4</v>
      </c>
      <c r="I33">
        <v>-2</v>
      </c>
      <c r="J33" s="2">
        <v>1.64</v>
      </c>
      <c r="K33" s="2">
        <v>1.24</v>
      </c>
      <c r="L33" s="2">
        <f>(Table13[[#This Row],[rA]]+Table13[[#This Row],[rA'']])/2</f>
        <v>1.44</v>
      </c>
      <c r="M33">
        <v>0.60499999999999998</v>
      </c>
      <c r="N33">
        <v>1.4</v>
      </c>
      <c r="O33" s="3">
        <f>(Table13[[#This Row],[rA adj]]+Table13[[#This Row],[rX]])/(SQRT(2)*(Table13[[#This Row],[rB]]+Table13[[#This Row],[rX]]))</f>
        <v>1.001587660134561</v>
      </c>
      <c r="P3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3.8035509969496331</v>
      </c>
      <c r="Q33" s="1" t="str">
        <f>IF(Table13[[#This Row],[tau]]&lt;4.18,"YES","NO")</f>
        <v>YES</v>
      </c>
      <c r="R33" s="4">
        <f>ABS(Table13[[#This Row],[rA]]-Table13[[#This Row],[rA'']])</f>
        <v>0.39999999999999991</v>
      </c>
      <c r="S33" s="5">
        <v>0</v>
      </c>
      <c r="T33" s="5">
        <v>0</v>
      </c>
      <c r="U33" s="5">
        <v>0</v>
      </c>
      <c r="V33" s="5">
        <v>0</v>
      </c>
    </row>
    <row r="34" spans="1:22" x14ac:dyDescent="0.25">
      <c r="A34" t="s">
        <v>30</v>
      </c>
      <c r="B34" t="s">
        <v>36</v>
      </c>
      <c r="C34" t="s">
        <v>19</v>
      </c>
      <c r="D34" t="s">
        <v>20</v>
      </c>
      <c r="E34">
        <v>1</v>
      </c>
      <c r="F34">
        <v>3</v>
      </c>
      <c r="G34" s="1">
        <v>2</v>
      </c>
      <c r="H34">
        <v>4</v>
      </c>
      <c r="I34">
        <v>-2</v>
      </c>
      <c r="J34" s="2">
        <v>1.72</v>
      </c>
      <c r="K34" s="2">
        <v>1.1200000000000001</v>
      </c>
      <c r="L34" s="2">
        <f>(Table13[[#This Row],[rA]]+Table13[[#This Row],[rA'']])/2</f>
        <v>1.42</v>
      </c>
      <c r="M34">
        <v>0.60499999999999998</v>
      </c>
      <c r="N34">
        <v>1.4</v>
      </c>
      <c r="O34" s="3">
        <f>(Table13[[#This Row],[rA adj]]+Table13[[#This Row],[rX]])/(SQRT(2)*(Table13[[#This Row],[rB]]+Table13[[#This Row],[rX]]))</f>
        <v>0.99453422590826135</v>
      </c>
      <c r="P3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3.816047476496689</v>
      </c>
      <c r="Q34" s="1" t="str">
        <f>IF(Table13[[#This Row],[tau]]&lt;4.18,"YES","NO")</f>
        <v>YES</v>
      </c>
      <c r="R34" s="4">
        <f>ABS(Table13[[#This Row],[rA]]-Table13[[#This Row],[rA'']])</f>
        <v>0.59999999999999987</v>
      </c>
      <c r="S34" s="5">
        <v>0</v>
      </c>
      <c r="T34" s="5">
        <v>0</v>
      </c>
      <c r="U34" s="5">
        <v>0</v>
      </c>
      <c r="V34" s="5">
        <v>0</v>
      </c>
    </row>
    <row r="35" spans="1:22" x14ac:dyDescent="0.25">
      <c r="A35" t="s">
        <v>30</v>
      </c>
      <c r="B35" t="s">
        <v>38</v>
      </c>
      <c r="C35" t="s">
        <v>19</v>
      </c>
      <c r="D35" t="s">
        <v>20</v>
      </c>
      <c r="E35">
        <v>1</v>
      </c>
      <c r="F35">
        <v>3</v>
      </c>
      <c r="G35" s="1">
        <v>2</v>
      </c>
      <c r="H35">
        <v>4</v>
      </c>
      <c r="I35">
        <v>-2</v>
      </c>
      <c r="J35" s="2">
        <v>1.72</v>
      </c>
      <c r="K35" s="2">
        <v>1.107</v>
      </c>
      <c r="L35" s="2">
        <f>(Table13[[#This Row],[rA]]+Table13[[#This Row],[rA'']])/2</f>
        <v>1.4135</v>
      </c>
      <c r="M35">
        <v>0.60499999999999998</v>
      </c>
      <c r="N35">
        <v>1.4</v>
      </c>
      <c r="O35" s="3">
        <f>(Table13[[#This Row],[rA adj]]+Table13[[#This Row],[rX]])/(SQRT(2)*(Table13[[#This Row],[rB]]+Table13[[#This Row],[rX]]))</f>
        <v>0.99224185978471391</v>
      </c>
      <c r="P3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3.8204729254046055</v>
      </c>
      <c r="Q35" s="1" t="str">
        <f>IF(Table13[[#This Row],[tau]]&lt;4.18,"YES","NO")</f>
        <v>YES</v>
      </c>
      <c r="R35" s="4">
        <f>ABS(Table13[[#This Row],[rA]]-Table13[[#This Row],[rA'']])</f>
        <v>0.61299999999999999</v>
      </c>
      <c r="S35" s="5">
        <v>0</v>
      </c>
      <c r="T35" s="5">
        <v>0</v>
      </c>
      <c r="U35" s="5">
        <v>0</v>
      </c>
      <c r="V35" s="5">
        <v>0</v>
      </c>
    </row>
    <row r="36" spans="1:22" x14ac:dyDescent="0.25">
      <c r="A36" t="s">
        <v>26</v>
      </c>
      <c r="B36" t="s">
        <v>49</v>
      </c>
      <c r="C36" t="s">
        <v>19</v>
      </c>
      <c r="D36" t="s">
        <v>20</v>
      </c>
      <c r="E36">
        <v>1</v>
      </c>
      <c r="F36">
        <v>3</v>
      </c>
      <c r="G36" s="1">
        <v>2</v>
      </c>
      <c r="H36">
        <v>4</v>
      </c>
      <c r="I36">
        <v>-2</v>
      </c>
      <c r="J36" s="2">
        <v>1.88</v>
      </c>
      <c r="K36" s="2">
        <v>0.94699999999999995</v>
      </c>
      <c r="L36" s="2">
        <f>(Table13[[#This Row],[rA]]+Table13[[#This Row],[rA'']])/2</f>
        <v>1.4135</v>
      </c>
      <c r="M36">
        <v>0.60499999999999998</v>
      </c>
      <c r="N36">
        <v>1.4</v>
      </c>
      <c r="O36" s="3">
        <f>(Table13[[#This Row],[rA adj]]+Table13[[#This Row],[rX]])/(SQRT(2)*(Table13[[#This Row],[rB]]+Table13[[#This Row],[rX]]))</f>
        <v>0.99224185978471391</v>
      </c>
      <c r="P3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3.8204729254046055</v>
      </c>
      <c r="Q36" s="1" t="str">
        <f>IF(Table13[[#This Row],[tau]]&lt;4.18,"YES","NO")</f>
        <v>YES</v>
      </c>
      <c r="R36" s="4">
        <f>ABS(Table13[[#This Row],[rA]]-Table13[[#This Row],[rA'']])</f>
        <v>0.93299999999999994</v>
      </c>
      <c r="S36" s="5">
        <v>0</v>
      </c>
      <c r="T36" s="5">
        <v>0</v>
      </c>
      <c r="U36" s="5">
        <v>0</v>
      </c>
      <c r="V36" s="5">
        <v>0</v>
      </c>
    </row>
    <row r="37" spans="1:22" x14ac:dyDescent="0.25">
      <c r="A37" t="s">
        <v>37</v>
      </c>
      <c r="B37" t="s">
        <v>32</v>
      </c>
      <c r="C37" t="s">
        <v>19</v>
      </c>
      <c r="D37" t="s">
        <v>20</v>
      </c>
      <c r="E37">
        <v>1</v>
      </c>
      <c r="F37">
        <v>3</v>
      </c>
      <c r="G37" s="1">
        <v>2</v>
      </c>
      <c r="H37">
        <v>4</v>
      </c>
      <c r="I37">
        <v>-2</v>
      </c>
      <c r="J37" s="2">
        <v>1.64</v>
      </c>
      <c r="K37" s="2">
        <v>1.179</v>
      </c>
      <c r="L37" s="2">
        <f>(Table13[[#This Row],[rA]]+Table13[[#This Row],[rA'']])/2</f>
        <v>1.4095</v>
      </c>
      <c r="M37">
        <v>0.60499999999999998</v>
      </c>
      <c r="N37">
        <v>1.4</v>
      </c>
      <c r="O37" s="3">
        <f>(Table13[[#This Row],[rA adj]]+Table13[[#This Row],[rX]])/(SQRT(2)*(Table13[[#This Row],[rB]]+Table13[[#This Row],[rX]]))</f>
        <v>0.990831172939454</v>
      </c>
      <c r="P3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3.8232885271828381</v>
      </c>
      <c r="Q37" s="1" t="str">
        <f>IF(Table13[[#This Row],[tau]]&lt;4.18,"YES","NO")</f>
        <v>YES</v>
      </c>
      <c r="R37" s="4">
        <f>ABS(Table13[[#This Row],[rA]]-Table13[[#This Row],[rA'']])</f>
        <v>0.46099999999999985</v>
      </c>
      <c r="S37" s="5">
        <v>0</v>
      </c>
      <c r="T37" s="5">
        <v>0</v>
      </c>
      <c r="U37" s="5">
        <v>0</v>
      </c>
      <c r="V37" s="5">
        <v>0</v>
      </c>
    </row>
    <row r="38" spans="1:22" x14ac:dyDescent="0.25">
      <c r="A38" t="s">
        <v>30</v>
      </c>
      <c r="B38" t="s">
        <v>39</v>
      </c>
      <c r="C38" t="s">
        <v>19</v>
      </c>
      <c r="D38" t="s">
        <v>20</v>
      </c>
      <c r="E38">
        <v>1</v>
      </c>
      <c r="F38">
        <v>3</v>
      </c>
      <c r="G38" s="1">
        <v>2</v>
      </c>
      <c r="H38">
        <v>4</v>
      </c>
      <c r="I38">
        <v>-2</v>
      </c>
      <c r="J38" s="2">
        <v>1.72</v>
      </c>
      <c r="K38" s="2">
        <v>1.095</v>
      </c>
      <c r="L38" s="2">
        <f>(Table13[[#This Row],[rA]]+Table13[[#This Row],[rA'']])/2</f>
        <v>1.4075</v>
      </c>
      <c r="M38">
        <v>0.60499999999999998</v>
      </c>
      <c r="N38">
        <v>1.4</v>
      </c>
      <c r="O38" s="3">
        <f>(Table13[[#This Row],[rA adj]]+Table13[[#This Row],[rX]])/(SQRT(2)*(Table13[[#This Row],[rB]]+Table13[[#This Row],[rX]]))</f>
        <v>0.99012582951682404</v>
      </c>
      <c r="P3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3.8247231078419435</v>
      </c>
      <c r="Q38" s="1" t="str">
        <f>IF(Table13[[#This Row],[tau]]&lt;4.18,"YES","NO")</f>
        <v>YES</v>
      </c>
      <c r="R38" s="4">
        <f>ABS(Table13[[#This Row],[rA]]-Table13[[#This Row],[rA'']])</f>
        <v>0.625</v>
      </c>
      <c r="S38" s="5">
        <v>0</v>
      </c>
      <c r="T38" s="5">
        <v>0</v>
      </c>
      <c r="U38" s="5">
        <v>0</v>
      </c>
      <c r="V38" s="5">
        <v>0</v>
      </c>
    </row>
    <row r="39" spans="1:22" x14ac:dyDescent="0.25">
      <c r="A39" t="s">
        <v>37</v>
      </c>
      <c r="B39" t="s">
        <v>35</v>
      </c>
      <c r="C39" t="s">
        <v>19</v>
      </c>
      <c r="D39" t="s">
        <v>20</v>
      </c>
      <c r="E39">
        <v>1</v>
      </c>
      <c r="F39">
        <v>3</v>
      </c>
      <c r="G39" s="1">
        <v>2</v>
      </c>
      <c r="H39">
        <v>4</v>
      </c>
      <c r="I39">
        <v>-2</v>
      </c>
      <c r="J39" s="2">
        <v>1.64</v>
      </c>
      <c r="K39" s="2">
        <v>1.17</v>
      </c>
      <c r="L39" s="2">
        <f>(Table13[[#This Row],[rA]]+Table13[[#This Row],[rA'']])/2</f>
        <v>1.4049999999999998</v>
      </c>
      <c r="M39">
        <v>0.60499999999999998</v>
      </c>
      <c r="N39">
        <v>1.4</v>
      </c>
      <c r="O39" s="3">
        <f>(Table13[[#This Row],[rA adj]]+Table13[[#This Row],[rX]])/(SQRT(2)*(Table13[[#This Row],[rB]]+Table13[[#This Row],[rX]]))</f>
        <v>0.98924415023853651</v>
      </c>
      <c r="P3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3.8265417144660199</v>
      </c>
      <c r="Q39" s="1" t="str">
        <f>IF(Table13[[#This Row],[tau]]&lt;4.18,"YES","NO")</f>
        <v>YES</v>
      </c>
      <c r="R39" s="4">
        <f>ABS(Table13[[#This Row],[rA]]-Table13[[#This Row],[rA'']])</f>
        <v>0.47</v>
      </c>
      <c r="S39" s="5" t="s">
        <v>31</v>
      </c>
      <c r="T39" s="5">
        <v>0</v>
      </c>
      <c r="U39" s="5">
        <v>0</v>
      </c>
      <c r="V39" s="5">
        <v>0</v>
      </c>
    </row>
    <row r="40" spans="1:22" x14ac:dyDescent="0.25">
      <c r="A40" t="s">
        <v>30</v>
      </c>
      <c r="B40" t="s">
        <v>40</v>
      </c>
      <c r="C40" t="s">
        <v>19</v>
      </c>
      <c r="D40" t="s">
        <v>20</v>
      </c>
      <c r="E40">
        <v>1</v>
      </c>
      <c r="F40">
        <v>3</v>
      </c>
      <c r="G40" s="1">
        <v>2</v>
      </c>
      <c r="H40">
        <v>4</v>
      </c>
      <c r="I40">
        <v>-2</v>
      </c>
      <c r="J40" s="2">
        <v>1.72</v>
      </c>
      <c r="K40" s="2">
        <v>1.083</v>
      </c>
      <c r="L40" s="2">
        <f>(Table13[[#This Row],[rA]]+Table13[[#This Row],[rA'']])/2</f>
        <v>1.4015</v>
      </c>
      <c r="M40">
        <v>0.60499999999999998</v>
      </c>
      <c r="N40">
        <v>1.4</v>
      </c>
      <c r="O40" s="3">
        <f>(Table13[[#This Row],[rA adj]]+Table13[[#This Row],[rX]])/(SQRT(2)*(Table13[[#This Row],[rB]]+Table13[[#This Row],[rX]]))</f>
        <v>0.98800979924893406</v>
      </c>
      <c r="P4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3.8291356312750247</v>
      </c>
      <c r="Q40" s="1" t="str">
        <f>IF(Table13[[#This Row],[tau]]&lt;4.18,"YES","NO")</f>
        <v>YES</v>
      </c>
      <c r="R40" s="4">
        <f>ABS(Table13[[#This Row],[rA]]-Table13[[#This Row],[rA'']])</f>
        <v>0.63700000000000001</v>
      </c>
      <c r="S40" s="5">
        <v>0</v>
      </c>
      <c r="T40" s="5">
        <v>0</v>
      </c>
      <c r="U40" s="5">
        <v>0</v>
      </c>
      <c r="V40" s="5">
        <v>0</v>
      </c>
    </row>
    <row r="41" spans="1:22" x14ac:dyDescent="0.25">
      <c r="A41" t="s">
        <v>34</v>
      </c>
      <c r="B41" t="s">
        <v>50</v>
      </c>
      <c r="C41" t="s">
        <v>19</v>
      </c>
      <c r="D41" t="s">
        <v>20</v>
      </c>
      <c r="E41">
        <v>2</v>
      </c>
      <c r="F41">
        <v>2</v>
      </c>
      <c r="G41" s="1">
        <v>0</v>
      </c>
      <c r="H41">
        <v>4</v>
      </c>
      <c r="I41">
        <v>-2</v>
      </c>
      <c r="J41" s="2">
        <v>1.61</v>
      </c>
      <c r="K41" s="2">
        <v>1.19</v>
      </c>
      <c r="L41" s="2">
        <f>(Table13[[#This Row],[rA]]+Table13[[#This Row],[rA'']])/2</f>
        <v>1.4</v>
      </c>
      <c r="M41">
        <v>0.60499999999999998</v>
      </c>
      <c r="N41">
        <v>1.4</v>
      </c>
      <c r="O41" s="3">
        <f>(Table13[[#This Row],[rA adj]]+Table13[[#This Row],[rX]])/(SQRT(2)*(Table13[[#This Row],[rB]]+Table13[[#This Row],[rX]]))</f>
        <v>0.98748079168196157</v>
      </c>
      <c r="P4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3.830264571504356</v>
      </c>
      <c r="Q41" s="1" t="str">
        <f>IF(Table13[[#This Row],[tau]]&lt;4.18,"YES","NO")</f>
        <v>YES</v>
      </c>
      <c r="R41" s="4">
        <f>ABS(Table13[[#This Row],[rA]]-Table13[[#This Row],[rA'']])</f>
        <v>0.42000000000000015</v>
      </c>
      <c r="S41" s="5" t="s">
        <v>31</v>
      </c>
      <c r="T41" s="5">
        <v>0</v>
      </c>
      <c r="U41" s="5">
        <v>0</v>
      </c>
      <c r="V41" s="5">
        <v>0</v>
      </c>
    </row>
    <row r="42" spans="1:22" x14ac:dyDescent="0.25">
      <c r="A42" t="s">
        <v>30</v>
      </c>
      <c r="B42" t="s">
        <v>41</v>
      </c>
      <c r="C42" t="s">
        <v>19</v>
      </c>
      <c r="D42" t="s">
        <v>20</v>
      </c>
      <c r="E42">
        <v>1</v>
      </c>
      <c r="F42">
        <v>3</v>
      </c>
      <c r="G42" s="1">
        <v>2</v>
      </c>
      <c r="H42">
        <v>4</v>
      </c>
      <c r="I42">
        <v>-2</v>
      </c>
      <c r="J42" s="2">
        <v>1.72</v>
      </c>
      <c r="K42" s="2">
        <v>1.075</v>
      </c>
      <c r="L42" s="2">
        <f>(Table13[[#This Row],[rA]]+Table13[[#This Row],[rA'']])/2</f>
        <v>1.3975</v>
      </c>
      <c r="M42">
        <v>0.60499999999999998</v>
      </c>
      <c r="N42">
        <v>1.4</v>
      </c>
      <c r="O42" s="3">
        <f>(Table13[[#This Row],[rA adj]]+Table13[[#This Row],[rX]])/(SQRT(2)*(Table13[[#This Row],[rB]]+Table13[[#This Row],[rX]]))</f>
        <v>0.98659911240367415</v>
      </c>
      <c r="P4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3.83216937822379</v>
      </c>
      <c r="Q42" s="1" t="str">
        <f>IF(Table13[[#This Row],[tau]]&lt;4.18,"YES","NO")</f>
        <v>YES</v>
      </c>
      <c r="R42" s="4">
        <f>ABS(Table13[[#This Row],[rA]]-Table13[[#This Row],[rA'']])</f>
        <v>0.64500000000000002</v>
      </c>
      <c r="S42" s="5">
        <v>0</v>
      </c>
      <c r="T42" s="5">
        <v>0</v>
      </c>
      <c r="U42" s="5">
        <v>0</v>
      </c>
      <c r="V42" s="5">
        <v>0</v>
      </c>
    </row>
    <row r="43" spans="1:22" x14ac:dyDescent="0.25">
      <c r="A43" t="s">
        <v>30</v>
      </c>
      <c r="B43" t="s">
        <v>43</v>
      </c>
      <c r="C43" t="s">
        <v>19</v>
      </c>
      <c r="D43" t="s">
        <v>20</v>
      </c>
      <c r="E43">
        <v>1</v>
      </c>
      <c r="F43">
        <v>3</v>
      </c>
      <c r="G43" s="1">
        <v>2</v>
      </c>
      <c r="H43">
        <v>4</v>
      </c>
      <c r="I43">
        <v>-2</v>
      </c>
      <c r="J43" s="2">
        <v>1.72</v>
      </c>
      <c r="K43" s="2">
        <v>1.0620000000000001</v>
      </c>
      <c r="L43" s="2">
        <f>(Table13[[#This Row],[rA]]+Table13[[#This Row],[rA'']])/2</f>
        <v>1.391</v>
      </c>
      <c r="M43">
        <v>0.60499999999999998</v>
      </c>
      <c r="N43">
        <v>1.4</v>
      </c>
      <c r="O43" s="3">
        <f>(Table13[[#This Row],[rA adj]]+Table13[[#This Row],[rX]])/(SQRT(2)*(Table13[[#This Row],[rB]]+Table13[[#This Row],[rX]]))</f>
        <v>0.98430674628012671</v>
      </c>
      <c r="P4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3.8372596969265085</v>
      </c>
      <c r="Q43" s="1" t="str">
        <f>IF(Table13[[#This Row],[tau]]&lt;4.18,"YES","NO")</f>
        <v>YES</v>
      </c>
      <c r="R43" s="4">
        <f>ABS(Table13[[#This Row],[rA]]-Table13[[#This Row],[rA'']])</f>
        <v>0.65799999999999992</v>
      </c>
      <c r="S43" s="5">
        <v>0</v>
      </c>
      <c r="T43" s="5">
        <v>0</v>
      </c>
      <c r="U43" s="5">
        <v>0</v>
      </c>
      <c r="V43" s="5">
        <v>0</v>
      </c>
    </row>
    <row r="44" spans="1:22" x14ac:dyDescent="0.25">
      <c r="A44" t="s">
        <v>34</v>
      </c>
      <c r="B44" t="s">
        <v>49</v>
      </c>
      <c r="C44" t="s">
        <v>19</v>
      </c>
      <c r="D44" t="s">
        <v>20</v>
      </c>
      <c r="E44">
        <v>2</v>
      </c>
      <c r="F44">
        <v>2</v>
      </c>
      <c r="G44" s="1">
        <v>0</v>
      </c>
      <c r="H44">
        <v>4</v>
      </c>
      <c r="I44">
        <v>-2</v>
      </c>
      <c r="J44" s="2">
        <v>1.61</v>
      </c>
      <c r="K44" s="2">
        <v>1.17</v>
      </c>
      <c r="L44" s="2">
        <f>(Table13[[#This Row],[rA]]+Table13[[#This Row],[rA'']])/2</f>
        <v>1.3900000000000001</v>
      </c>
      <c r="M44">
        <v>0.60499999999999998</v>
      </c>
      <c r="N44">
        <v>1.4</v>
      </c>
      <c r="O44" s="3">
        <f>(Table13[[#This Row],[rA adj]]+Table13[[#This Row],[rX]])/(SQRT(2)*(Table13[[#This Row],[rB]]+Table13[[#This Row],[rX]]))</f>
        <v>0.98395407456881179</v>
      </c>
      <c r="P4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3.8380607238566005</v>
      </c>
      <c r="Q44" s="1" t="str">
        <f>IF(Table13[[#This Row],[tau]]&lt;4.18,"YES","NO")</f>
        <v>YES</v>
      </c>
      <c r="R44" s="4">
        <f>ABS(Table13[[#This Row],[rA]]-Table13[[#This Row],[rA'']])</f>
        <v>0.44000000000000017</v>
      </c>
      <c r="S44" s="5">
        <v>0</v>
      </c>
      <c r="T44" s="5">
        <v>0</v>
      </c>
      <c r="U44" s="5">
        <v>0</v>
      </c>
      <c r="V44" s="5">
        <v>0</v>
      </c>
    </row>
    <row r="45" spans="1:22" x14ac:dyDescent="0.25">
      <c r="A45" t="s">
        <v>42</v>
      </c>
      <c r="B45" t="s">
        <v>33</v>
      </c>
      <c r="C45" t="s">
        <v>19</v>
      </c>
      <c r="D45" t="s">
        <v>20</v>
      </c>
      <c r="E45">
        <v>2</v>
      </c>
      <c r="F45">
        <v>2</v>
      </c>
      <c r="G45" s="1">
        <v>0</v>
      </c>
      <c r="H45">
        <v>4</v>
      </c>
      <c r="I45">
        <v>-2</v>
      </c>
      <c r="J45" s="2">
        <v>1.34</v>
      </c>
      <c r="K45" s="2">
        <v>1.44</v>
      </c>
      <c r="L45" s="2">
        <f>(Table13[[#This Row],[rA]]+Table13[[#This Row],[rA'']])/2</f>
        <v>1.3900000000000001</v>
      </c>
      <c r="M45">
        <v>0.60499999999999998</v>
      </c>
      <c r="N45">
        <v>1.4</v>
      </c>
      <c r="O45" s="3">
        <f>(Table13[[#This Row],[rA adj]]+Table13[[#This Row],[rX]])/(SQRT(2)*(Table13[[#This Row],[rB]]+Table13[[#This Row],[rX]]))</f>
        <v>0.98395407456881179</v>
      </c>
      <c r="P4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3.8380607238566005</v>
      </c>
      <c r="Q45" s="1" t="str">
        <f>IF(Table13[[#This Row],[tau]]&lt;4.18,"YES","NO")</f>
        <v>YES</v>
      </c>
      <c r="R45" s="4">
        <f>ABS(Table13[[#This Row],[rA]]-Table13[[#This Row],[rA'']])</f>
        <v>9.9999999999999867E-2</v>
      </c>
      <c r="S45" s="5" t="s">
        <v>31</v>
      </c>
      <c r="T45" s="5">
        <v>0</v>
      </c>
      <c r="U45" s="5">
        <v>0</v>
      </c>
      <c r="V45" s="5">
        <v>0</v>
      </c>
    </row>
    <row r="46" spans="1:22" x14ac:dyDescent="0.25">
      <c r="A46" t="s">
        <v>30</v>
      </c>
      <c r="B46" t="s">
        <v>44</v>
      </c>
      <c r="C46" t="s">
        <v>19</v>
      </c>
      <c r="D46" t="s">
        <v>20</v>
      </c>
      <c r="E46">
        <v>1</v>
      </c>
      <c r="F46">
        <v>3</v>
      </c>
      <c r="G46" s="1">
        <v>2</v>
      </c>
      <c r="H46">
        <v>4</v>
      </c>
      <c r="I46">
        <v>-2</v>
      </c>
      <c r="J46" s="2">
        <v>1.72</v>
      </c>
      <c r="K46" s="2">
        <v>1.052</v>
      </c>
      <c r="L46" s="2">
        <f>(Table13[[#This Row],[rA]]+Table13[[#This Row],[rA'']])/2</f>
        <v>1.3860000000000001</v>
      </c>
      <c r="M46">
        <v>0.60499999999999998</v>
      </c>
      <c r="N46">
        <v>1.4</v>
      </c>
      <c r="O46" s="3">
        <f>(Table13[[#This Row],[rA adj]]+Table13[[#This Row],[rX]])/(SQRT(2)*(Table13[[#This Row],[rB]]+Table13[[#This Row],[rX]]))</f>
        <v>0.98254338772355188</v>
      </c>
      <c r="P4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3.8413132905157066</v>
      </c>
      <c r="Q46" s="1" t="str">
        <f>IF(Table13[[#This Row],[tau]]&lt;4.18,"YES","NO")</f>
        <v>YES</v>
      </c>
      <c r="R46" s="4">
        <f>ABS(Table13[[#This Row],[rA]]-Table13[[#This Row],[rA'']])</f>
        <v>0.66799999999999993</v>
      </c>
      <c r="S46" s="5">
        <v>0</v>
      </c>
      <c r="T46" s="5">
        <v>0</v>
      </c>
      <c r="U46" s="5">
        <v>0</v>
      </c>
      <c r="V46" s="5">
        <v>0</v>
      </c>
    </row>
    <row r="47" spans="1:22" x14ac:dyDescent="0.25">
      <c r="A47" t="s">
        <v>26</v>
      </c>
      <c r="B47" t="s">
        <v>51</v>
      </c>
      <c r="C47" t="s">
        <v>19</v>
      </c>
      <c r="D47" t="s">
        <v>20</v>
      </c>
      <c r="E47">
        <v>1</v>
      </c>
      <c r="F47">
        <v>3</v>
      </c>
      <c r="G47" s="1">
        <v>2</v>
      </c>
      <c r="H47">
        <v>4</v>
      </c>
      <c r="I47">
        <v>-2</v>
      </c>
      <c r="J47" s="2">
        <v>1.88</v>
      </c>
      <c r="K47" s="2">
        <v>0.88500000000000001</v>
      </c>
      <c r="L47" s="2">
        <f>(Table13[[#This Row],[rA]]+Table13[[#This Row],[rA'']])/2</f>
        <v>1.3824999999999998</v>
      </c>
      <c r="M47">
        <v>0.60499999999999998</v>
      </c>
      <c r="N47">
        <v>1.4</v>
      </c>
      <c r="O47" s="3">
        <f>(Table13[[#This Row],[rA adj]]+Table13[[#This Row],[rX]])/(SQRT(2)*(Table13[[#This Row],[rB]]+Table13[[#This Row],[rX]]))</f>
        <v>0.98130903673394931</v>
      </c>
      <c r="P4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3.844223603698453</v>
      </c>
      <c r="Q47" s="1" t="str">
        <f>IF(Table13[[#This Row],[tau]]&lt;4.18,"YES","NO")</f>
        <v>YES</v>
      </c>
      <c r="R47" s="4">
        <f>ABS(Table13[[#This Row],[rA]]-Table13[[#This Row],[rA'']])</f>
        <v>0.99499999999999988</v>
      </c>
      <c r="S47" s="5">
        <v>0</v>
      </c>
      <c r="T47" s="5">
        <v>0</v>
      </c>
      <c r="U47" s="5">
        <v>0</v>
      </c>
      <c r="V47" s="5">
        <v>0</v>
      </c>
    </row>
    <row r="48" spans="1:22" x14ac:dyDescent="0.25">
      <c r="A48" t="s">
        <v>30</v>
      </c>
      <c r="B48" t="s">
        <v>45</v>
      </c>
      <c r="C48" t="s">
        <v>19</v>
      </c>
      <c r="D48" t="s">
        <v>20</v>
      </c>
      <c r="E48">
        <v>1</v>
      </c>
      <c r="F48">
        <v>3</v>
      </c>
      <c r="G48" s="1">
        <v>2</v>
      </c>
      <c r="H48">
        <v>4</v>
      </c>
      <c r="I48">
        <v>-2</v>
      </c>
      <c r="J48" s="2">
        <v>1.72</v>
      </c>
      <c r="K48" s="2">
        <v>1.042</v>
      </c>
      <c r="L48" s="2">
        <f>(Table13[[#This Row],[rA]]+Table13[[#This Row],[rA'']])/2</f>
        <v>1.381</v>
      </c>
      <c r="M48">
        <v>0.60499999999999998</v>
      </c>
      <c r="N48">
        <v>1.4</v>
      </c>
      <c r="O48" s="3">
        <f>(Table13[[#This Row],[rA adj]]+Table13[[#This Row],[rX]])/(SQRT(2)*(Table13[[#This Row],[rB]]+Table13[[#This Row],[rX]]))</f>
        <v>0.98078002916697682</v>
      </c>
      <c r="P4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3.84548947626917</v>
      </c>
      <c r="Q48" s="1" t="str">
        <f>IF(Table13[[#This Row],[tau]]&lt;4.18,"YES","NO")</f>
        <v>YES</v>
      </c>
      <c r="R48" s="4">
        <f>ABS(Table13[[#This Row],[rA]]-Table13[[#This Row],[rA'']])</f>
        <v>0.67799999999999994</v>
      </c>
      <c r="S48" s="5">
        <v>0</v>
      </c>
      <c r="T48" s="5">
        <v>0</v>
      </c>
      <c r="U48" s="5">
        <v>0</v>
      </c>
      <c r="V48" s="5">
        <v>0</v>
      </c>
    </row>
    <row r="49" spans="1:22" x14ac:dyDescent="0.25">
      <c r="A49" t="s">
        <v>26</v>
      </c>
      <c r="B49" t="s">
        <v>59</v>
      </c>
      <c r="C49" t="s">
        <v>19</v>
      </c>
      <c r="D49" t="s">
        <v>20</v>
      </c>
      <c r="E49">
        <v>1</v>
      </c>
      <c r="F49">
        <v>3</v>
      </c>
      <c r="G49" s="1">
        <v>2</v>
      </c>
      <c r="H49">
        <v>4</v>
      </c>
      <c r="I49">
        <v>-2</v>
      </c>
      <c r="J49" s="2">
        <v>1.88</v>
      </c>
      <c r="K49" s="2">
        <v>0.76</v>
      </c>
      <c r="L49" s="2">
        <f>(Table13[[#This Row],[rA]]+Table13[[#This Row],[rA'']])/2</f>
        <v>1.3199999999999998</v>
      </c>
      <c r="M49">
        <v>0.60499999999999998</v>
      </c>
      <c r="N49">
        <v>1.4</v>
      </c>
      <c r="O49" s="3">
        <f>(Table13[[#This Row],[rA adj]]+Table13[[#This Row],[rX]])/(SQRT(2)*(Table13[[#This Row],[rB]]+Table13[[#This Row],[rX]]))</f>
        <v>0.95926705477676266</v>
      </c>
      <c r="P4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3.9073181876395462</v>
      </c>
      <c r="Q49" s="1" t="str">
        <f>IF(Table13[[#This Row],[tau]]&lt;4.18,"YES","NO")</f>
        <v>YES</v>
      </c>
      <c r="R49" s="4">
        <f>ABS(Table13[[#This Row],[rA]]-Table13[[#This Row],[rA'']])</f>
        <v>1.1199999999999999</v>
      </c>
      <c r="S49" s="5">
        <v>0</v>
      </c>
      <c r="T49" s="5">
        <v>0</v>
      </c>
      <c r="U49" s="5">
        <v>0</v>
      </c>
      <c r="V49" s="5">
        <v>0</v>
      </c>
    </row>
    <row r="50" spans="1:22" x14ac:dyDescent="0.25">
      <c r="A50" t="s">
        <v>37</v>
      </c>
      <c r="B50" t="s">
        <v>36</v>
      </c>
      <c r="C50" t="s">
        <v>19</v>
      </c>
      <c r="D50" t="s">
        <v>20</v>
      </c>
      <c r="E50">
        <v>1</v>
      </c>
      <c r="F50">
        <v>3</v>
      </c>
      <c r="G50" s="1">
        <v>2</v>
      </c>
      <c r="H50">
        <v>4</v>
      </c>
      <c r="I50">
        <v>-2</v>
      </c>
      <c r="J50" s="2">
        <v>1.64</v>
      </c>
      <c r="K50" s="2">
        <v>1.1200000000000001</v>
      </c>
      <c r="L50" s="2">
        <f>(Table13[[#This Row],[rA]]+Table13[[#This Row],[rA'']])/2</f>
        <v>1.38</v>
      </c>
      <c r="M50">
        <v>0.60499999999999998</v>
      </c>
      <c r="N50">
        <v>1.4</v>
      </c>
      <c r="O50" s="3">
        <f>(Table13[[#This Row],[rA adj]]+Table13[[#This Row],[rX]])/(SQRT(2)*(Table13[[#This Row],[rB]]+Table13[[#This Row],[rX]]))</f>
        <v>0.98042735745566179</v>
      </c>
      <c r="P5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3.846339639135461</v>
      </c>
      <c r="Q50" s="1" t="str">
        <f>IF(Table13[[#This Row],[tau]]&lt;4.18,"YES","NO")</f>
        <v>YES</v>
      </c>
      <c r="R50" s="4">
        <f>ABS(Table13[[#This Row],[rA]]-Table13[[#This Row],[rA'']])</f>
        <v>0.5199999999999998</v>
      </c>
      <c r="S50" s="5">
        <v>0</v>
      </c>
      <c r="T50" s="5">
        <v>0</v>
      </c>
      <c r="U50" s="5">
        <v>0</v>
      </c>
      <c r="V50" s="5">
        <v>0</v>
      </c>
    </row>
    <row r="51" spans="1:22" x14ac:dyDescent="0.25">
      <c r="A51" t="s">
        <v>34</v>
      </c>
      <c r="B51" t="s">
        <v>52</v>
      </c>
      <c r="C51" t="s">
        <v>19</v>
      </c>
      <c r="D51" t="s">
        <v>20</v>
      </c>
      <c r="E51">
        <v>2</v>
      </c>
      <c r="F51">
        <v>2</v>
      </c>
      <c r="G51" s="1">
        <v>0</v>
      </c>
      <c r="H51">
        <v>4</v>
      </c>
      <c r="I51">
        <v>-2</v>
      </c>
      <c r="J51" s="2">
        <v>1.61</v>
      </c>
      <c r="K51" s="2">
        <v>1.1499999999999999</v>
      </c>
      <c r="L51" s="2">
        <f>(Table13[[#This Row],[rA]]+Table13[[#This Row],[rA'']])/2</f>
        <v>1.38</v>
      </c>
      <c r="M51">
        <v>0.60499999999999998</v>
      </c>
      <c r="N51">
        <v>1.4</v>
      </c>
      <c r="O51" s="3">
        <f>(Table13[[#This Row],[rA adj]]+Table13[[#This Row],[rX]])/(SQRT(2)*(Table13[[#This Row],[rB]]+Table13[[#This Row],[rX]]))</f>
        <v>0.98042735745566179</v>
      </c>
      <c r="P5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3.846339639135461</v>
      </c>
      <c r="Q51" s="1" t="str">
        <f>IF(Table13[[#This Row],[tau]]&lt;4.18,"YES","NO")</f>
        <v>YES</v>
      </c>
      <c r="R51" s="4">
        <f>ABS(Table13[[#This Row],[rA]]-Table13[[#This Row],[rA'']])</f>
        <v>0.46000000000000019</v>
      </c>
      <c r="S51" s="5" t="s">
        <v>82</v>
      </c>
      <c r="T51" s="5">
        <v>0</v>
      </c>
      <c r="U51" s="5">
        <v>0</v>
      </c>
      <c r="V51" s="5">
        <v>0</v>
      </c>
    </row>
    <row r="52" spans="1:22" x14ac:dyDescent="0.25">
      <c r="A52" t="s">
        <v>30</v>
      </c>
      <c r="B52" t="s">
        <v>47</v>
      </c>
      <c r="C52" t="s">
        <v>19</v>
      </c>
      <c r="D52" t="s">
        <v>20</v>
      </c>
      <c r="E52">
        <v>1</v>
      </c>
      <c r="F52">
        <v>3</v>
      </c>
      <c r="G52" s="1">
        <v>2</v>
      </c>
      <c r="H52">
        <v>4</v>
      </c>
      <c r="I52">
        <v>-2</v>
      </c>
      <c r="J52" s="2">
        <v>1.72</v>
      </c>
      <c r="K52" s="2">
        <v>1.032</v>
      </c>
      <c r="L52" s="2">
        <f>(Table13[[#This Row],[rA]]+Table13[[#This Row],[rA'']])/2</f>
        <v>1.3759999999999999</v>
      </c>
      <c r="M52">
        <v>0.60499999999999998</v>
      </c>
      <c r="N52">
        <v>1.4</v>
      </c>
      <c r="O52" s="3">
        <f>(Table13[[#This Row],[rA adj]]+Table13[[#This Row],[rX]])/(SQRT(2)*(Table13[[#This Row],[rB]]+Table13[[#This Row],[rX]]))</f>
        <v>0.97901667061040187</v>
      </c>
      <c r="P5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3.8497907061825551</v>
      </c>
      <c r="Q52" s="1" t="str">
        <f>IF(Table13[[#This Row],[tau]]&lt;4.18,"YES","NO")</f>
        <v>YES</v>
      </c>
      <c r="R52" s="4">
        <f>ABS(Table13[[#This Row],[rA]]-Table13[[#This Row],[rA'']])</f>
        <v>0.68799999999999994</v>
      </c>
      <c r="S52" s="5">
        <v>0</v>
      </c>
      <c r="T52" s="5">
        <v>0</v>
      </c>
      <c r="U52" s="5">
        <v>0</v>
      </c>
      <c r="V52" s="5">
        <v>0</v>
      </c>
    </row>
    <row r="53" spans="1:22" x14ac:dyDescent="0.25">
      <c r="A53" t="s">
        <v>33</v>
      </c>
      <c r="B53" t="s">
        <v>46</v>
      </c>
      <c r="C53" t="s">
        <v>19</v>
      </c>
      <c r="D53" t="s">
        <v>20</v>
      </c>
      <c r="E53">
        <v>2</v>
      </c>
      <c r="F53">
        <v>2</v>
      </c>
      <c r="G53" s="1">
        <v>0</v>
      </c>
      <c r="H53">
        <v>4</v>
      </c>
      <c r="I53">
        <v>-2</v>
      </c>
      <c r="J53" s="2">
        <v>1.44</v>
      </c>
      <c r="K53" s="2">
        <v>1.31</v>
      </c>
      <c r="L53" s="2">
        <f>(Table13[[#This Row],[rA]]+Table13[[#This Row],[rA'']])/2</f>
        <v>1.375</v>
      </c>
      <c r="M53">
        <v>0.60499999999999998</v>
      </c>
      <c r="N53">
        <v>1.4</v>
      </c>
      <c r="O53" s="3">
        <f>(Table13[[#This Row],[rA adj]]+Table13[[#This Row],[rX]])/(SQRT(2)*(Table13[[#This Row],[rB]]+Table13[[#This Row],[rX]]))</f>
        <v>0.97866399889908695</v>
      </c>
      <c r="P5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3.8506661777480935</v>
      </c>
      <c r="Q53" s="1" t="str">
        <f>IF(Table13[[#This Row],[tau]]&lt;4.18,"YES","NO")</f>
        <v>YES</v>
      </c>
      <c r="R53" s="4">
        <f>ABS(Table13[[#This Row],[rA]]-Table13[[#This Row],[rA'']])</f>
        <v>0.12999999999999989</v>
      </c>
      <c r="S53" s="5">
        <v>0</v>
      </c>
      <c r="T53" s="5">
        <v>0</v>
      </c>
      <c r="U53" s="5">
        <v>0</v>
      </c>
      <c r="V53" s="5">
        <v>0</v>
      </c>
    </row>
    <row r="54" spans="1:22" x14ac:dyDescent="0.25">
      <c r="A54" t="s">
        <v>26</v>
      </c>
      <c r="B54" t="s">
        <v>53</v>
      </c>
      <c r="C54" t="s">
        <v>19</v>
      </c>
      <c r="D54" t="s">
        <v>20</v>
      </c>
      <c r="E54">
        <v>1</v>
      </c>
      <c r="F54">
        <v>3</v>
      </c>
      <c r="G54" s="1">
        <v>2</v>
      </c>
      <c r="H54">
        <v>4</v>
      </c>
      <c r="I54">
        <v>-2</v>
      </c>
      <c r="J54" s="2">
        <v>1.88</v>
      </c>
      <c r="K54" s="2">
        <v>0.87</v>
      </c>
      <c r="L54" s="2">
        <f>(Table13[[#This Row],[rA]]+Table13[[#This Row],[rA'']])/2</f>
        <v>1.375</v>
      </c>
      <c r="M54">
        <v>0.60499999999999998</v>
      </c>
      <c r="N54">
        <v>1.4</v>
      </c>
      <c r="O54" s="3">
        <f>(Table13[[#This Row],[rA adj]]+Table13[[#This Row],[rX]])/(SQRT(2)*(Table13[[#This Row],[rB]]+Table13[[#This Row],[rX]]))</f>
        <v>0.97866399889908695</v>
      </c>
      <c r="P5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3.8506661777480935</v>
      </c>
      <c r="Q54" s="1" t="str">
        <f>IF(Table13[[#This Row],[tau]]&lt;4.18,"YES","NO")</f>
        <v>YES</v>
      </c>
      <c r="R54" s="4">
        <f>ABS(Table13[[#This Row],[rA]]-Table13[[#This Row],[rA'']])</f>
        <v>1.0099999999999998</v>
      </c>
      <c r="S54" s="5">
        <v>0</v>
      </c>
      <c r="T54" s="5">
        <v>0</v>
      </c>
      <c r="U54" s="5">
        <v>0</v>
      </c>
      <c r="V54" s="5">
        <v>0</v>
      </c>
    </row>
    <row r="55" spans="1:22" x14ac:dyDescent="0.25">
      <c r="A55" t="s">
        <v>54</v>
      </c>
      <c r="B55" t="s">
        <v>27</v>
      </c>
      <c r="C55" t="s">
        <v>19</v>
      </c>
      <c r="D55" t="s">
        <v>20</v>
      </c>
      <c r="E55">
        <v>1</v>
      </c>
      <c r="F55">
        <v>3</v>
      </c>
      <c r="G55" s="1">
        <v>2</v>
      </c>
      <c r="H55">
        <v>4</v>
      </c>
      <c r="I55">
        <v>-2</v>
      </c>
      <c r="J55" s="2">
        <v>1.39</v>
      </c>
      <c r="K55" s="2">
        <v>1.36</v>
      </c>
      <c r="L55" s="2">
        <f>(Table13[[#This Row],[rA]]+Table13[[#This Row],[rA'']])/2</f>
        <v>1.375</v>
      </c>
      <c r="M55">
        <v>0.60499999999999998</v>
      </c>
      <c r="N55">
        <v>1.4</v>
      </c>
      <c r="O55" s="3">
        <f>(Table13[[#This Row],[rA adj]]+Table13[[#This Row],[rX]])/(SQRT(2)*(Table13[[#This Row],[rB]]+Table13[[#This Row],[rX]]))</f>
        <v>0.97866399889908695</v>
      </c>
      <c r="P5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3.8506661777480935</v>
      </c>
      <c r="Q55" s="1" t="str">
        <f>IF(Table13[[#This Row],[tau]]&lt;4.18,"YES","NO")</f>
        <v>YES</v>
      </c>
      <c r="R55" s="4">
        <f>ABS(Table13[[#This Row],[rA]]-Table13[[#This Row],[rA'']])</f>
        <v>2.9999999999999805E-2</v>
      </c>
      <c r="S55" s="5" t="s">
        <v>31</v>
      </c>
      <c r="T55" s="5">
        <v>0</v>
      </c>
      <c r="U55" s="5">
        <v>0</v>
      </c>
      <c r="V55" s="5">
        <v>0</v>
      </c>
    </row>
    <row r="56" spans="1:22" x14ac:dyDescent="0.25">
      <c r="A56" t="s">
        <v>37</v>
      </c>
      <c r="B56" t="s">
        <v>38</v>
      </c>
      <c r="C56" t="s">
        <v>19</v>
      </c>
      <c r="D56" t="s">
        <v>20</v>
      </c>
      <c r="E56">
        <v>1</v>
      </c>
      <c r="F56">
        <v>3</v>
      </c>
      <c r="G56" s="1">
        <v>2</v>
      </c>
      <c r="H56">
        <v>4</v>
      </c>
      <c r="I56">
        <v>-2</v>
      </c>
      <c r="J56" s="2">
        <v>1.64</v>
      </c>
      <c r="K56" s="2">
        <v>1.107</v>
      </c>
      <c r="L56" s="2">
        <f>(Table13[[#This Row],[rA]]+Table13[[#This Row],[rA'']])/2</f>
        <v>1.3734999999999999</v>
      </c>
      <c r="M56">
        <v>0.60499999999999998</v>
      </c>
      <c r="N56">
        <v>1.4</v>
      </c>
      <c r="O56" s="3">
        <f>(Table13[[#This Row],[rA adj]]+Table13[[#This Row],[rX]])/(SQRT(2)*(Table13[[#This Row],[rB]]+Table13[[#This Row],[rX]]))</f>
        <v>0.97813499133211446</v>
      </c>
      <c r="P5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3.8519889964916181</v>
      </c>
      <c r="Q56" s="1" t="str">
        <f>IF(Table13[[#This Row],[tau]]&lt;4.18,"YES","NO")</f>
        <v>YES</v>
      </c>
      <c r="R56" s="4">
        <f>ABS(Table13[[#This Row],[rA]]-Table13[[#This Row],[rA'']])</f>
        <v>0.53299999999999992</v>
      </c>
      <c r="S56" s="5">
        <v>0</v>
      </c>
      <c r="T56" s="5" t="s">
        <v>55</v>
      </c>
      <c r="U56" s="5">
        <v>0</v>
      </c>
      <c r="V56" s="5">
        <v>0</v>
      </c>
    </row>
    <row r="57" spans="1:22" x14ac:dyDescent="0.25">
      <c r="A57" t="s">
        <v>37</v>
      </c>
      <c r="B57" t="s">
        <v>39</v>
      </c>
      <c r="C57" t="s">
        <v>19</v>
      </c>
      <c r="D57" t="s">
        <v>20</v>
      </c>
      <c r="E57">
        <v>1</v>
      </c>
      <c r="F57">
        <v>3</v>
      </c>
      <c r="G57" s="1">
        <v>2</v>
      </c>
      <c r="H57">
        <v>4</v>
      </c>
      <c r="I57">
        <v>-2</v>
      </c>
      <c r="J57" s="2">
        <v>1.64</v>
      </c>
      <c r="K57" s="2">
        <v>1.095</v>
      </c>
      <c r="L57" s="2">
        <f>(Table13[[#This Row],[rA]]+Table13[[#This Row],[rA'']])/2</f>
        <v>1.3674999999999999</v>
      </c>
      <c r="M57">
        <v>0.60499999999999998</v>
      </c>
      <c r="N57">
        <v>1.4</v>
      </c>
      <c r="O57" s="3">
        <f>(Table13[[#This Row],[rA adj]]+Table13[[#This Row],[rX]])/(SQRT(2)*(Table13[[#This Row],[rB]]+Table13[[#This Row],[rX]]))</f>
        <v>0.97601896106422459</v>
      </c>
      <c r="P5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3.8573969288234706</v>
      </c>
      <c r="Q57" s="1" t="str">
        <f>IF(Table13[[#This Row],[tau]]&lt;4.18,"YES","NO")</f>
        <v>YES</v>
      </c>
      <c r="R57" s="4">
        <f>ABS(Table13[[#This Row],[rA]]-Table13[[#This Row],[rA'']])</f>
        <v>0.54499999999999993</v>
      </c>
      <c r="S57" s="5">
        <v>0</v>
      </c>
      <c r="T57" s="5" t="s">
        <v>55</v>
      </c>
      <c r="U57" s="5">
        <v>0</v>
      </c>
      <c r="V57" s="5">
        <v>0</v>
      </c>
    </row>
    <row r="58" spans="1:22" x14ac:dyDescent="0.25">
      <c r="A58" t="s">
        <v>30</v>
      </c>
      <c r="B58" t="s">
        <v>48</v>
      </c>
      <c r="C58" t="s">
        <v>19</v>
      </c>
      <c r="D58" t="s">
        <v>20</v>
      </c>
      <c r="E58">
        <v>1</v>
      </c>
      <c r="F58">
        <v>3</v>
      </c>
      <c r="G58" s="1">
        <v>2</v>
      </c>
      <c r="H58">
        <v>4</v>
      </c>
      <c r="I58">
        <v>-2</v>
      </c>
      <c r="J58" s="2">
        <v>1.72</v>
      </c>
      <c r="K58" s="2">
        <v>1.01</v>
      </c>
      <c r="L58" s="2">
        <f>(Table13[[#This Row],[rA]]+Table13[[#This Row],[rA'']])/2</f>
        <v>1.365</v>
      </c>
      <c r="M58">
        <v>0.60499999999999998</v>
      </c>
      <c r="N58">
        <v>1.4</v>
      </c>
      <c r="O58" s="3">
        <f>(Table13[[#This Row],[rA adj]]+Table13[[#This Row],[rX]])/(SQRT(2)*(Table13[[#This Row],[rB]]+Table13[[#This Row],[rX]]))</f>
        <v>0.97513728178593695</v>
      </c>
      <c r="P5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3.8597060665082945</v>
      </c>
      <c r="Q58" s="1" t="str">
        <f>IF(Table13[[#This Row],[tau]]&lt;4.18,"YES","NO")</f>
        <v>YES</v>
      </c>
      <c r="R58" s="4">
        <f>ABS(Table13[[#This Row],[rA]]-Table13[[#This Row],[rA'']])</f>
        <v>0.71</v>
      </c>
      <c r="S58" s="5">
        <v>0</v>
      </c>
      <c r="T58" s="5">
        <v>0</v>
      </c>
      <c r="U58" s="5">
        <v>0</v>
      </c>
      <c r="V58" s="5">
        <v>0</v>
      </c>
    </row>
    <row r="59" spans="1:22" x14ac:dyDescent="0.25">
      <c r="A59" t="s">
        <v>26</v>
      </c>
      <c r="B59" t="s">
        <v>56</v>
      </c>
      <c r="C59" t="s">
        <v>19</v>
      </c>
      <c r="D59" t="s">
        <v>20</v>
      </c>
      <c r="E59">
        <v>1</v>
      </c>
      <c r="F59">
        <v>3</v>
      </c>
      <c r="G59" s="1">
        <v>2</v>
      </c>
      <c r="H59">
        <v>4</v>
      </c>
      <c r="I59">
        <v>-2</v>
      </c>
      <c r="J59" s="2">
        <v>1.88</v>
      </c>
      <c r="K59" s="2">
        <v>0.85</v>
      </c>
      <c r="L59" s="2">
        <f>(Table13[[#This Row],[rA]]+Table13[[#This Row],[rA'']])/2</f>
        <v>1.365</v>
      </c>
      <c r="M59">
        <v>0.60499999999999998</v>
      </c>
      <c r="N59">
        <v>1.4</v>
      </c>
      <c r="O59" s="3">
        <f>(Table13[[#This Row],[rA adj]]+Table13[[#This Row],[rX]])/(SQRT(2)*(Table13[[#This Row],[rB]]+Table13[[#This Row],[rX]]))</f>
        <v>0.97513728178593695</v>
      </c>
      <c r="P5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3.8597060665082945</v>
      </c>
      <c r="Q59" s="1" t="str">
        <f>IF(Table13[[#This Row],[tau]]&lt;4.18,"YES","NO")</f>
        <v>YES</v>
      </c>
      <c r="R59" s="4">
        <f>ABS(Table13[[#This Row],[rA]]-Table13[[#This Row],[rA'']])</f>
        <v>1.0299999999999998</v>
      </c>
      <c r="S59" s="5">
        <v>0</v>
      </c>
      <c r="T59" s="5">
        <v>0</v>
      </c>
      <c r="U59" s="5">
        <v>0</v>
      </c>
      <c r="V59" s="5">
        <v>0</v>
      </c>
    </row>
    <row r="60" spans="1:22" x14ac:dyDescent="0.25">
      <c r="A60" t="s">
        <v>56</v>
      </c>
      <c r="B60" t="s">
        <v>27</v>
      </c>
      <c r="C60" t="s">
        <v>19</v>
      </c>
      <c r="D60" t="s">
        <v>20</v>
      </c>
      <c r="E60">
        <v>1</v>
      </c>
      <c r="F60">
        <v>3</v>
      </c>
      <c r="G60" s="1">
        <v>2</v>
      </c>
      <c r="H60">
        <v>4</v>
      </c>
      <c r="I60">
        <v>-2</v>
      </c>
      <c r="J60" s="2">
        <v>1.37</v>
      </c>
      <c r="K60" s="2">
        <v>1.36</v>
      </c>
      <c r="L60" s="2">
        <f>(Table13[[#This Row],[rA]]+Table13[[#This Row],[rA'']])/2</f>
        <v>1.3650000000000002</v>
      </c>
      <c r="M60">
        <v>0.60499999999999998</v>
      </c>
      <c r="N60">
        <v>1.4</v>
      </c>
      <c r="O60" s="3">
        <f>(Table13[[#This Row],[rA adj]]+Table13[[#This Row],[rX]])/(SQRT(2)*(Table13[[#This Row],[rB]]+Table13[[#This Row],[rX]]))</f>
        <v>0.97513728178593717</v>
      </c>
      <c r="P6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3.8597060665082945</v>
      </c>
      <c r="Q60" s="1" t="str">
        <f>IF(Table13[[#This Row],[tau]]&lt;4.18,"YES","NO")</f>
        <v>YES</v>
      </c>
      <c r="R60" s="4">
        <f>ABS(Table13[[#This Row],[rA]]-Table13[[#This Row],[rA'']])</f>
        <v>1.0000000000000009E-2</v>
      </c>
      <c r="S60" s="5">
        <v>0</v>
      </c>
      <c r="T60" s="5">
        <v>0</v>
      </c>
      <c r="U60" s="5">
        <v>0</v>
      </c>
      <c r="V60" s="5">
        <v>0</v>
      </c>
    </row>
    <row r="61" spans="1:22" x14ac:dyDescent="0.25">
      <c r="A61" t="s">
        <v>37</v>
      </c>
      <c r="B61" t="s">
        <v>40</v>
      </c>
      <c r="C61" t="s">
        <v>19</v>
      </c>
      <c r="D61" t="s">
        <v>20</v>
      </c>
      <c r="E61">
        <v>1</v>
      </c>
      <c r="F61">
        <v>3</v>
      </c>
      <c r="G61" s="1">
        <v>2</v>
      </c>
      <c r="H61">
        <v>4</v>
      </c>
      <c r="I61">
        <v>-2</v>
      </c>
      <c r="J61" s="2">
        <v>1.64</v>
      </c>
      <c r="K61" s="2">
        <v>1.083</v>
      </c>
      <c r="L61" s="2">
        <f>(Table13[[#This Row],[rA]]+Table13[[#This Row],[rA'']])/2</f>
        <v>1.3614999999999999</v>
      </c>
      <c r="M61">
        <v>0.60499999999999998</v>
      </c>
      <c r="N61">
        <v>1.4</v>
      </c>
      <c r="O61" s="3">
        <f>(Table13[[#This Row],[rA adj]]+Table13[[#This Row],[rX]])/(SQRT(2)*(Table13[[#This Row],[rB]]+Table13[[#This Row],[rX]]))</f>
        <v>0.97390293079633461</v>
      </c>
      <c r="P6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3.8629949335056799</v>
      </c>
      <c r="Q61" s="1" t="str">
        <f>IF(Table13[[#This Row],[tau]]&lt;4.18,"YES","NO")</f>
        <v>YES</v>
      </c>
      <c r="R61" s="4">
        <f>ABS(Table13[[#This Row],[rA]]-Table13[[#This Row],[rA'']])</f>
        <v>0.55699999999999994</v>
      </c>
      <c r="S61" s="5" t="s">
        <v>31</v>
      </c>
      <c r="T61" s="5">
        <v>0</v>
      </c>
      <c r="U61" s="5">
        <v>0</v>
      </c>
      <c r="V61" s="5">
        <v>0</v>
      </c>
    </row>
    <row r="62" spans="1:22" x14ac:dyDescent="0.25">
      <c r="A62" t="s">
        <v>37</v>
      </c>
      <c r="B62" t="s">
        <v>41</v>
      </c>
      <c r="C62" t="s">
        <v>19</v>
      </c>
      <c r="D62" t="s">
        <v>20</v>
      </c>
      <c r="E62">
        <v>1</v>
      </c>
      <c r="F62">
        <v>3</v>
      </c>
      <c r="G62" s="1">
        <v>2</v>
      </c>
      <c r="H62">
        <v>4</v>
      </c>
      <c r="I62">
        <v>-2</v>
      </c>
      <c r="J62" s="2">
        <v>1.64</v>
      </c>
      <c r="K62" s="2">
        <v>1.075</v>
      </c>
      <c r="L62" s="2">
        <f>(Table13[[#This Row],[rA]]+Table13[[#This Row],[rA'']])/2</f>
        <v>1.3574999999999999</v>
      </c>
      <c r="M62">
        <v>0.60499999999999998</v>
      </c>
      <c r="N62">
        <v>1.4</v>
      </c>
      <c r="O62" s="3">
        <f>(Table13[[#This Row],[rA adj]]+Table13[[#This Row],[rX]])/(SQRT(2)*(Table13[[#This Row],[rB]]+Table13[[#This Row],[rX]]))</f>
        <v>0.9724922439510747</v>
      </c>
      <c r="P6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3.8668348372592125</v>
      </c>
      <c r="Q62" s="1" t="str">
        <f>IF(Table13[[#This Row],[tau]]&lt;4.18,"YES","NO")</f>
        <v>YES</v>
      </c>
      <c r="R62" s="4">
        <f>ABS(Table13[[#This Row],[rA]]-Table13[[#This Row],[rA'']])</f>
        <v>0.56499999999999995</v>
      </c>
      <c r="S62" s="5">
        <v>0</v>
      </c>
      <c r="T62" s="5">
        <v>0</v>
      </c>
      <c r="U62" s="5">
        <v>0</v>
      </c>
      <c r="V62" s="5">
        <v>0</v>
      </c>
    </row>
    <row r="63" spans="1:22" x14ac:dyDescent="0.25">
      <c r="A63" t="s">
        <v>37</v>
      </c>
      <c r="B63" t="s">
        <v>43</v>
      </c>
      <c r="C63" t="s">
        <v>19</v>
      </c>
      <c r="D63" t="s">
        <v>20</v>
      </c>
      <c r="E63">
        <v>1</v>
      </c>
      <c r="F63">
        <v>3</v>
      </c>
      <c r="G63" s="1">
        <v>2</v>
      </c>
      <c r="H63">
        <v>4</v>
      </c>
      <c r="I63">
        <v>-2</v>
      </c>
      <c r="J63" s="2">
        <v>1.64</v>
      </c>
      <c r="K63" s="2">
        <v>1.0620000000000001</v>
      </c>
      <c r="L63" s="2">
        <f>(Table13[[#This Row],[rA]]+Table13[[#This Row],[rA'']])/2</f>
        <v>1.351</v>
      </c>
      <c r="M63">
        <v>0.60499999999999998</v>
      </c>
      <c r="N63">
        <v>1.4</v>
      </c>
      <c r="O63" s="3">
        <f>(Table13[[#This Row],[rA adj]]+Table13[[#This Row],[rX]])/(SQRT(2)*(Table13[[#This Row],[rB]]+Table13[[#This Row],[rX]]))</f>
        <v>0.97019987782752726</v>
      </c>
      <c r="P6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3.8732629648603143</v>
      </c>
      <c r="Q63" s="1" t="str">
        <f>IF(Table13[[#This Row],[tau]]&lt;4.18,"YES","NO")</f>
        <v>YES</v>
      </c>
      <c r="R63" s="4">
        <f>ABS(Table13[[#This Row],[rA]]-Table13[[#This Row],[rA'']])</f>
        <v>0.57799999999999985</v>
      </c>
      <c r="S63" s="5">
        <v>0</v>
      </c>
      <c r="T63" s="5">
        <v>0</v>
      </c>
      <c r="U63" s="5">
        <v>0</v>
      </c>
      <c r="V63" s="5">
        <v>0</v>
      </c>
    </row>
    <row r="64" spans="1:22" x14ac:dyDescent="0.25">
      <c r="A64" t="s">
        <v>37</v>
      </c>
      <c r="B64" t="s">
        <v>44</v>
      </c>
      <c r="C64" t="s">
        <v>19</v>
      </c>
      <c r="D64" t="s">
        <v>20</v>
      </c>
      <c r="E64">
        <v>1</v>
      </c>
      <c r="F64">
        <v>3</v>
      </c>
      <c r="G64" s="1">
        <v>2</v>
      </c>
      <c r="H64">
        <v>4</v>
      </c>
      <c r="I64">
        <v>-2</v>
      </c>
      <c r="J64" s="2">
        <v>1.64</v>
      </c>
      <c r="K64" s="2">
        <v>1.052</v>
      </c>
      <c r="L64" s="2">
        <f>(Table13[[#This Row],[rA]]+Table13[[#This Row],[rA'']])/2</f>
        <v>1.3460000000000001</v>
      </c>
      <c r="M64">
        <v>0.60499999999999998</v>
      </c>
      <c r="N64">
        <v>1.4</v>
      </c>
      <c r="O64" s="3">
        <f>(Table13[[#This Row],[rA adj]]+Table13[[#This Row],[rX]])/(SQRT(2)*(Table13[[#This Row],[rB]]+Table13[[#This Row],[rX]]))</f>
        <v>0.96843651927095242</v>
      </c>
      <c r="P6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3.8783697094128704</v>
      </c>
      <c r="Q64" s="1" t="str">
        <f>IF(Table13[[#This Row],[tau]]&lt;4.18,"YES","NO")</f>
        <v>YES</v>
      </c>
      <c r="R64" s="4">
        <f>ABS(Table13[[#This Row],[rA]]-Table13[[#This Row],[rA'']])</f>
        <v>0.58799999999999986</v>
      </c>
      <c r="S64" s="5">
        <v>0</v>
      </c>
      <c r="T64" s="5">
        <v>0</v>
      </c>
      <c r="U64" s="5">
        <v>0</v>
      </c>
      <c r="V64" s="5">
        <v>0</v>
      </c>
    </row>
    <row r="65" spans="1:22" x14ac:dyDescent="0.25">
      <c r="A65" t="s">
        <v>37</v>
      </c>
      <c r="B65" t="s">
        <v>45</v>
      </c>
      <c r="C65" t="s">
        <v>19</v>
      </c>
      <c r="D65" t="s">
        <v>20</v>
      </c>
      <c r="E65">
        <v>1</v>
      </c>
      <c r="F65">
        <v>3</v>
      </c>
      <c r="G65" s="1">
        <v>2</v>
      </c>
      <c r="H65">
        <v>4</v>
      </c>
      <c r="I65">
        <v>-2</v>
      </c>
      <c r="J65" s="2">
        <v>1.64</v>
      </c>
      <c r="K65" s="2">
        <v>1.042</v>
      </c>
      <c r="L65" s="2">
        <f>(Table13[[#This Row],[rA]]+Table13[[#This Row],[rA'']])/2</f>
        <v>1.341</v>
      </c>
      <c r="M65">
        <v>0.60499999999999998</v>
      </c>
      <c r="N65">
        <v>1.4</v>
      </c>
      <c r="O65" s="3">
        <f>(Table13[[#This Row],[rA adj]]+Table13[[#This Row],[rX]])/(SQRT(2)*(Table13[[#This Row],[rB]]+Table13[[#This Row],[rX]]))</f>
        <v>0.96667316071437737</v>
      </c>
      <c r="P6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3.8836205891550963</v>
      </c>
      <c r="Q65" s="1" t="str">
        <f>IF(Table13[[#This Row],[tau]]&lt;4.18,"YES","NO")</f>
        <v>YES</v>
      </c>
      <c r="R65" s="4">
        <f>ABS(Table13[[#This Row],[rA]]-Table13[[#This Row],[rA'']])</f>
        <v>0.59799999999999986</v>
      </c>
      <c r="S65" s="5">
        <v>0</v>
      </c>
      <c r="T65" s="5">
        <v>0</v>
      </c>
      <c r="U65" s="5">
        <v>0</v>
      </c>
      <c r="V65" s="5">
        <v>0</v>
      </c>
    </row>
    <row r="66" spans="1:22" x14ac:dyDescent="0.25">
      <c r="A66" t="s">
        <v>26</v>
      </c>
      <c r="B66" t="s">
        <v>57</v>
      </c>
      <c r="C66" t="s">
        <v>19</v>
      </c>
      <c r="D66" t="s">
        <v>20</v>
      </c>
      <c r="E66">
        <v>1</v>
      </c>
      <c r="F66">
        <v>3</v>
      </c>
      <c r="G66" s="1">
        <v>2</v>
      </c>
      <c r="H66">
        <v>4</v>
      </c>
      <c r="I66">
        <v>-2</v>
      </c>
      <c r="J66" s="2">
        <v>1.88</v>
      </c>
      <c r="K66" s="2">
        <v>0.8</v>
      </c>
      <c r="L66" s="2">
        <f>(Table13[[#This Row],[rA]]+Table13[[#This Row],[rA'']])/2</f>
        <v>1.3399999999999999</v>
      </c>
      <c r="M66">
        <v>0.60499999999999998</v>
      </c>
      <c r="N66">
        <v>1.4</v>
      </c>
      <c r="O66" s="3">
        <f>(Table13[[#This Row],[rA adj]]+Table13[[#This Row],[rX]])/(SQRT(2)*(Table13[[#This Row],[rB]]+Table13[[#This Row],[rX]]))</f>
        <v>0.96632048900306233</v>
      </c>
      <c r="P6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3.8846883266174541</v>
      </c>
      <c r="Q66" s="1" t="str">
        <f>IF(Table13[[#This Row],[tau]]&lt;4.18,"YES","NO")</f>
        <v>YES</v>
      </c>
      <c r="R66" s="4">
        <f>ABS(Table13[[#This Row],[rA]]-Table13[[#This Row],[rA'']])</f>
        <v>1.0799999999999998</v>
      </c>
      <c r="S66" s="5">
        <v>0</v>
      </c>
      <c r="T66" s="5">
        <v>0</v>
      </c>
      <c r="U66" s="5">
        <v>0</v>
      </c>
      <c r="V66" s="5">
        <v>0</v>
      </c>
    </row>
    <row r="67" spans="1:22" x14ac:dyDescent="0.25">
      <c r="A67" t="s">
        <v>37</v>
      </c>
      <c r="B67" t="s">
        <v>47</v>
      </c>
      <c r="C67" t="s">
        <v>19</v>
      </c>
      <c r="D67" t="s">
        <v>20</v>
      </c>
      <c r="E67">
        <v>1</v>
      </c>
      <c r="F67">
        <v>3</v>
      </c>
      <c r="G67" s="1">
        <v>2</v>
      </c>
      <c r="H67">
        <v>4</v>
      </c>
      <c r="I67">
        <v>-2</v>
      </c>
      <c r="J67" s="2">
        <v>1.64</v>
      </c>
      <c r="K67" s="2">
        <v>1.032</v>
      </c>
      <c r="L67" s="2">
        <f>(Table13[[#This Row],[rA]]+Table13[[#This Row],[rA'']])/2</f>
        <v>1.3359999999999999</v>
      </c>
      <c r="M67">
        <v>0.60499999999999998</v>
      </c>
      <c r="N67">
        <v>1.4</v>
      </c>
      <c r="O67" s="3">
        <f>(Table13[[#This Row],[rA adj]]+Table13[[#This Row],[rX]])/(SQRT(2)*(Table13[[#This Row],[rB]]+Table13[[#This Row],[rX]]))</f>
        <v>0.96490980215780242</v>
      </c>
      <c r="P6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3.8890186353336937</v>
      </c>
      <c r="Q67" s="1" t="str">
        <f>IF(Table13[[#This Row],[tau]]&lt;4.18,"YES","NO")</f>
        <v>YES</v>
      </c>
      <c r="R67" s="4">
        <f>ABS(Table13[[#This Row],[rA]]-Table13[[#This Row],[rA'']])</f>
        <v>0.60799999999999987</v>
      </c>
      <c r="S67" s="5">
        <v>0</v>
      </c>
      <c r="T67" s="5">
        <v>0</v>
      </c>
      <c r="U67" s="5">
        <v>0</v>
      </c>
      <c r="V67" s="5">
        <v>0</v>
      </c>
    </row>
    <row r="68" spans="1:22" x14ac:dyDescent="0.25">
      <c r="A68" t="s">
        <v>30</v>
      </c>
      <c r="B68" t="s">
        <v>49</v>
      </c>
      <c r="C68" t="s">
        <v>19</v>
      </c>
      <c r="D68" t="s">
        <v>20</v>
      </c>
      <c r="E68">
        <v>1</v>
      </c>
      <c r="F68">
        <v>3</v>
      </c>
      <c r="G68" s="1">
        <v>2</v>
      </c>
      <c r="H68">
        <v>4</v>
      </c>
      <c r="I68">
        <v>-2</v>
      </c>
      <c r="J68" s="2">
        <v>1.72</v>
      </c>
      <c r="K68" s="2">
        <v>0.94699999999999995</v>
      </c>
      <c r="L68" s="2">
        <f>(Table13[[#This Row],[rA]]+Table13[[#This Row],[rA'']])/2</f>
        <v>1.3334999999999999</v>
      </c>
      <c r="M68">
        <v>0.60499999999999998</v>
      </c>
      <c r="N68">
        <v>1.4</v>
      </c>
      <c r="O68" s="3">
        <f>(Table13[[#This Row],[rA adj]]+Table13[[#This Row],[rX]])/(SQRT(2)*(Table13[[#This Row],[rB]]+Table13[[#This Row],[rX]]))</f>
        <v>0.964028122879515</v>
      </c>
      <c r="P6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3.8917738159641391</v>
      </c>
      <c r="Q68" s="1" t="str">
        <f>IF(Table13[[#This Row],[tau]]&lt;4.18,"YES","NO")</f>
        <v>YES</v>
      </c>
      <c r="R68" s="4">
        <f>ABS(Table13[[#This Row],[rA]]-Table13[[#This Row],[rA'']])</f>
        <v>0.77300000000000002</v>
      </c>
      <c r="S68" s="5">
        <v>0</v>
      </c>
      <c r="T68" s="5">
        <v>0</v>
      </c>
      <c r="U68" s="5">
        <v>0</v>
      </c>
      <c r="V68" s="5">
        <v>0</v>
      </c>
    </row>
    <row r="69" spans="1:22" x14ac:dyDescent="0.25">
      <c r="A69" t="s">
        <v>54</v>
      </c>
      <c r="B69" t="s">
        <v>28</v>
      </c>
      <c r="C69" t="s">
        <v>19</v>
      </c>
      <c r="D69" t="s">
        <v>20</v>
      </c>
      <c r="E69">
        <v>1</v>
      </c>
      <c r="F69">
        <v>3</v>
      </c>
      <c r="G69" s="1">
        <v>2</v>
      </c>
      <c r="H69">
        <v>4</v>
      </c>
      <c r="I69">
        <v>-2</v>
      </c>
      <c r="J69" s="2">
        <v>1.39</v>
      </c>
      <c r="K69" s="2">
        <v>1.27</v>
      </c>
      <c r="L69" s="2">
        <f>(Table13[[#This Row],[rA]]+Table13[[#This Row],[rA'']])/2</f>
        <v>1.33</v>
      </c>
      <c r="M69">
        <v>0.60499999999999998</v>
      </c>
      <c r="N69">
        <v>1.4</v>
      </c>
      <c r="O69" s="3">
        <f>(Table13[[#This Row],[rA adj]]+Table13[[#This Row],[rX]])/(SQRT(2)*(Table13[[#This Row],[rB]]+Table13[[#This Row],[rX]]))</f>
        <v>0.96279377188991255</v>
      </c>
      <c r="P6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3.8956949426502594</v>
      </c>
      <c r="Q69" s="1" t="str">
        <f>IF(Table13[[#This Row],[tau]]&lt;4.18,"YES","NO")</f>
        <v>YES</v>
      </c>
      <c r="R69" s="4">
        <f>ABS(Table13[[#This Row],[rA]]-Table13[[#This Row],[rA'']])</f>
        <v>0.11999999999999988</v>
      </c>
      <c r="S69" s="5" t="s">
        <v>31</v>
      </c>
      <c r="T69" s="5">
        <v>0</v>
      </c>
      <c r="U69" s="5">
        <v>0</v>
      </c>
      <c r="V69" s="5">
        <v>0</v>
      </c>
    </row>
    <row r="70" spans="1:22" x14ac:dyDescent="0.25">
      <c r="A70" t="s">
        <v>26</v>
      </c>
      <c r="B70" t="s">
        <v>58</v>
      </c>
      <c r="C70" t="s">
        <v>19</v>
      </c>
      <c r="D70" t="s">
        <v>20</v>
      </c>
      <c r="E70">
        <v>1</v>
      </c>
      <c r="F70">
        <v>3</v>
      </c>
      <c r="G70" s="1">
        <v>2</v>
      </c>
      <c r="H70">
        <v>4</v>
      </c>
      <c r="I70">
        <v>-2</v>
      </c>
      <c r="J70" s="2">
        <v>1.88</v>
      </c>
      <c r="K70" s="2">
        <v>0.78</v>
      </c>
      <c r="L70" s="2">
        <f>(Table13[[#This Row],[rA]]+Table13[[#This Row],[rA'']])/2</f>
        <v>1.33</v>
      </c>
      <c r="M70">
        <v>0.60499999999999998</v>
      </c>
      <c r="N70">
        <v>1.4</v>
      </c>
      <c r="O70" s="3">
        <f>(Table13[[#This Row],[rA adj]]+Table13[[#This Row],[rX]])/(SQRT(2)*(Table13[[#This Row],[rB]]+Table13[[#This Row],[rX]]))</f>
        <v>0.96279377188991255</v>
      </c>
      <c r="P7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3.8956949426502594</v>
      </c>
      <c r="Q70" s="1" t="str">
        <f>IF(Table13[[#This Row],[tau]]&lt;4.18,"YES","NO")</f>
        <v>YES</v>
      </c>
      <c r="R70" s="4">
        <f>ABS(Table13[[#This Row],[rA]]-Table13[[#This Row],[rA'']])</f>
        <v>1.0999999999999999</v>
      </c>
      <c r="S70" s="5">
        <v>0</v>
      </c>
      <c r="T70" s="5" t="s">
        <v>55</v>
      </c>
      <c r="U70" s="5">
        <v>0</v>
      </c>
      <c r="V70" s="5">
        <v>0</v>
      </c>
    </row>
    <row r="71" spans="1:22" x14ac:dyDescent="0.25">
      <c r="A71" t="s">
        <v>42</v>
      </c>
      <c r="B71" t="s">
        <v>46</v>
      </c>
      <c r="C71" t="s">
        <v>19</v>
      </c>
      <c r="D71" t="s">
        <v>20</v>
      </c>
      <c r="E71">
        <v>2</v>
      </c>
      <c r="F71">
        <v>2</v>
      </c>
      <c r="G71" s="1">
        <v>0</v>
      </c>
      <c r="H71">
        <v>4</v>
      </c>
      <c r="I71">
        <v>-2</v>
      </c>
      <c r="J71" s="2">
        <v>1.34</v>
      </c>
      <c r="K71" s="2">
        <v>1.31</v>
      </c>
      <c r="L71" s="2">
        <f>(Table13[[#This Row],[rA]]+Table13[[#This Row],[rA'']])/2</f>
        <v>1.3250000000000002</v>
      </c>
      <c r="M71">
        <v>0.60499999999999998</v>
      </c>
      <c r="N71">
        <v>1.4</v>
      </c>
      <c r="O71" s="3">
        <f>(Table13[[#This Row],[rA adj]]+Table13[[#This Row],[rX]])/(SQRT(2)*(Table13[[#This Row],[rB]]+Table13[[#This Row],[rX]]))</f>
        <v>0.96103041333333772</v>
      </c>
      <c r="P7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3.9014278427560973</v>
      </c>
      <c r="Q71" s="1" t="str">
        <f>IF(Table13[[#This Row],[tau]]&lt;4.18,"YES","NO")</f>
        <v>YES</v>
      </c>
      <c r="R71" s="4">
        <f>ABS(Table13[[#This Row],[rA]]-Table13[[#This Row],[rA'']])</f>
        <v>3.0000000000000027E-2</v>
      </c>
      <c r="S71" s="5">
        <v>0</v>
      </c>
      <c r="T71" s="5">
        <v>0</v>
      </c>
      <c r="U71" s="5">
        <v>0</v>
      </c>
      <c r="V71" s="5">
        <v>0</v>
      </c>
    </row>
    <row r="72" spans="1:22" x14ac:dyDescent="0.25">
      <c r="A72" t="s">
        <v>37</v>
      </c>
      <c r="B72" t="s">
        <v>48</v>
      </c>
      <c r="C72" t="s">
        <v>19</v>
      </c>
      <c r="D72" t="s">
        <v>20</v>
      </c>
      <c r="E72">
        <v>1</v>
      </c>
      <c r="F72">
        <v>3</v>
      </c>
      <c r="G72" s="1">
        <v>2</v>
      </c>
      <c r="H72">
        <v>4</v>
      </c>
      <c r="I72">
        <v>-2</v>
      </c>
      <c r="J72" s="2">
        <v>1.64</v>
      </c>
      <c r="K72" s="2">
        <v>1.01</v>
      </c>
      <c r="L72" s="2">
        <f>(Table13[[#This Row],[rA]]+Table13[[#This Row],[rA'']])/2</f>
        <v>1.325</v>
      </c>
      <c r="M72">
        <v>0.60499999999999998</v>
      </c>
      <c r="N72">
        <v>1.4</v>
      </c>
      <c r="O72" s="3">
        <f>(Table13[[#This Row],[rA adj]]+Table13[[#This Row],[rX]])/(SQRT(2)*(Table13[[#This Row],[rB]]+Table13[[#This Row],[rX]]))</f>
        <v>0.9610304133333375</v>
      </c>
      <c r="P7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3.9014278427560982</v>
      </c>
      <c r="Q72" s="1" t="str">
        <f>IF(Table13[[#This Row],[tau]]&lt;4.18,"YES","NO")</f>
        <v>YES</v>
      </c>
      <c r="R72" s="4">
        <f>ABS(Table13[[#This Row],[rA]]-Table13[[#This Row],[rA'']])</f>
        <v>0.62999999999999989</v>
      </c>
      <c r="S72" s="5" t="s">
        <v>31</v>
      </c>
      <c r="T72" s="5">
        <v>0</v>
      </c>
      <c r="U72" s="5">
        <v>0</v>
      </c>
      <c r="V72" s="5">
        <v>0</v>
      </c>
    </row>
    <row r="73" spans="1:22" x14ac:dyDescent="0.25">
      <c r="A73" t="s">
        <v>37</v>
      </c>
      <c r="B73" t="s">
        <v>26</v>
      </c>
      <c r="C73" t="s">
        <v>61</v>
      </c>
      <c r="D73" t="s">
        <v>20</v>
      </c>
      <c r="E73">
        <v>1</v>
      </c>
      <c r="F73">
        <v>1</v>
      </c>
      <c r="G73" s="1">
        <v>0</v>
      </c>
      <c r="H73">
        <v>5</v>
      </c>
      <c r="I73">
        <v>-2</v>
      </c>
      <c r="J73" s="2">
        <v>1.64</v>
      </c>
      <c r="K73" s="2">
        <v>1.88</v>
      </c>
      <c r="L73" s="2">
        <f>(Table13[[#This Row],[rA]]+Table13[[#This Row],[rA'']])/2</f>
        <v>1.7599999999999998</v>
      </c>
      <c r="M73">
        <v>0.64</v>
      </c>
      <c r="N73">
        <v>1.4</v>
      </c>
      <c r="O73" s="3">
        <f>(Table13[[#This Row],[rA adj]]+Table13[[#This Row],[rX]])/(SQRT(2)*(Table13[[#This Row],[rB]]+Table13[[#This Row],[rX]]))</f>
        <v>1.0953222688968087</v>
      </c>
      <c r="P7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3.9059633468124444</v>
      </c>
      <c r="Q73" s="1" t="str">
        <f>IF(Table13[[#This Row],[tau]]&lt;4.18,"YES","NO")</f>
        <v>YES</v>
      </c>
      <c r="R73" s="4">
        <f>ABS(Table13[[#This Row],[rA]]-Table13[[#This Row],[rA'']])</f>
        <v>0.24</v>
      </c>
      <c r="S73" s="5">
        <v>0</v>
      </c>
      <c r="T73" s="5">
        <v>0</v>
      </c>
      <c r="U73" s="5">
        <v>0</v>
      </c>
      <c r="V73" s="5">
        <v>0</v>
      </c>
    </row>
    <row r="74" spans="1:22" x14ac:dyDescent="0.25">
      <c r="A74" t="s">
        <v>56</v>
      </c>
      <c r="B74" t="s">
        <v>28</v>
      </c>
      <c r="C74" t="s">
        <v>19</v>
      </c>
      <c r="D74" t="s">
        <v>20</v>
      </c>
      <c r="E74">
        <v>1</v>
      </c>
      <c r="F74">
        <v>3</v>
      </c>
      <c r="G74" s="1">
        <v>2</v>
      </c>
      <c r="H74">
        <v>4</v>
      </c>
      <c r="I74">
        <v>-2</v>
      </c>
      <c r="J74" s="2">
        <v>1.37</v>
      </c>
      <c r="K74" s="2">
        <v>1.27</v>
      </c>
      <c r="L74" s="2">
        <f>(Table13[[#This Row],[rA]]+Table13[[#This Row],[rA'']])/2</f>
        <v>1.32</v>
      </c>
      <c r="M74">
        <v>0.60499999999999998</v>
      </c>
      <c r="N74">
        <v>1.4</v>
      </c>
      <c r="O74" s="3">
        <f>(Table13[[#This Row],[rA adj]]+Table13[[#This Row],[rX]])/(SQRT(2)*(Table13[[#This Row],[rB]]+Table13[[#This Row],[rX]]))</f>
        <v>0.95926705477676266</v>
      </c>
      <c r="P7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3.9073181876395462</v>
      </c>
      <c r="Q74" s="1" t="str">
        <f>IF(Table13[[#This Row],[tau]]&lt;4.18,"YES","NO")</f>
        <v>YES</v>
      </c>
      <c r="R74" s="4">
        <f>ABS(Table13[[#This Row],[rA]]-Table13[[#This Row],[rA'']])</f>
        <v>0.10000000000000009</v>
      </c>
      <c r="S74" s="5">
        <v>0</v>
      </c>
      <c r="T74" s="5">
        <v>0</v>
      </c>
      <c r="U74" s="5">
        <v>0</v>
      </c>
      <c r="V74" s="5">
        <v>0</v>
      </c>
    </row>
    <row r="75" spans="1:22" x14ac:dyDescent="0.25">
      <c r="A75" t="s">
        <v>60</v>
      </c>
      <c r="B75" t="s">
        <v>27</v>
      </c>
      <c r="C75" t="s">
        <v>19</v>
      </c>
      <c r="D75" t="s">
        <v>20</v>
      </c>
      <c r="E75">
        <v>1</v>
      </c>
      <c r="F75">
        <v>3</v>
      </c>
      <c r="G75" s="1">
        <v>2</v>
      </c>
      <c r="H75">
        <v>4</v>
      </c>
      <c r="I75">
        <v>-2</v>
      </c>
      <c r="J75" s="2">
        <v>1.28</v>
      </c>
      <c r="K75" s="2">
        <v>1.36</v>
      </c>
      <c r="L75" s="2">
        <f>(Table13[[#This Row],[rA]]+Table13[[#This Row],[rA'']])/2</f>
        <v>1.32</v>
      </c>
      <c r="M75">
        <v>0.60499999999999998</v>
      </c>
      <c r="N75">
        <v>1.4</v>
      </c>
      <c r="O75" s="3">
        <f>(Table13[[#This Row],[rA adj]]+Table13[[#This Row],[rX]])/(SQRT(2)*(Table13[[#This Row],[rB]]+Table13[[#This Row],[rX]]))</f>
        <v>0.95926705477676266</v>
      </c>
      <c r="P7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3.9073181876395462</v>
      </c>
      <c r="Q75" s="1" t="str">
        <f>IF(Table13[[#This Row],[tau]]&lt;4.18,"YES","NO")</f>
        <v>YES</v>
      </c>
      <c r="R75" s="4">
        <f>ABS(Table13[[#This Row],[rA]]-Table13[[#This Row],[rA'']])</f>
        <v>8.0000000000000071E-2</v>
      </c>
      <c r="S75" s="5" t="s">
        <v>31</v>
      </c>
      <c r="T75" s="5">
        <v>0</v>
      </c>
      <c r="U75" s="5">
        <v>0</v>
      </c>
      <c r="V75" s="5">
        <v>0</v>
      </c>
    </row>
    <row r="76" spans="1:22" x14ac:dyDescent="0.25">
      <c r="A76" t="s">
        <v>30</v>
      </c>
      <c r="B76" t="s">
        <v>26</v>
      </c>
      <c r="C76" t="s">
        <v>61</v>
      </c>
      <c r="D76" t="s">
        <v>20</v>
      </c>
      <c r="E76">
        <v>1</v>
      </c>
      <c r="F76">
        <v>1</v>
      </c>
      <c r="G76" s="1">
        <v>0</v>
      </c>
      <c r="H76">
        <v>5</v>
      </c>
      <c r="I76">
        <v>-2</v>
      </c>
      <c r="J76" s="2">
        <v>1.72</v>
      </c>
      <c r="K76" s="2">
        <v>1.88</v>
      </c>
      <c r="L76" s="2">
        <f>(Table13[[#This Row],[rA]]+Table13[[#This Row],[rA'']])/2</f>
        <v>1.7999999999999998</v>
      </c>
      <c r="M76">
        <v>0.64</v>
      </c>
      <c r="N76">
        <v>1.4</v>
      </c>
      <c r="O76" s="3">
        <f>(Table13[[#This Row],[rA adj]]+Table13[[#This Row],[rX]])/(SQRT(2)*(Table13[[#This Row],[rB]]+Table13[[#This Row],[rX]]))</f>
        <v>1.1091871077436037</v>
      </c>
      <c r="P7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3.9073253048392322</v>
      </c>
      <c r="Q76" s="1" t="str">
        <f>IF(Table13[[#This Row],[tau]]&lt;4.18,"YES","NO")</f>
        <v>YES</v>
      </c>
      <c r="R76" s="4">
        <f>ABS(Table13[[#This Row],[rA]]-Table13[[#This Row],[rA'']])</f>
        <v>0.15999999999999992</v>
      </c>
      <c r="S76" s="5">
        <v>0</v>
      </c>
      <c r="T76" s="5">
        <v>0</v>
      </c>
      <c r="U76" s="5">
        <v>0</v>
      </c>
      <c r="V76" s="5">
        <v>0</v>
      </c>
    </row>
    <row r="77" spans="1:22" x14ac:dyDescent="0.25">
      <c r="A77" t="s">
        <v>37</v>
      </c>
      <c r="B77" t="s">
        <v>30</v>
      </c>
      <c r="C77" t="s">
        <v>61</v>
      </c>
      <c r="D77" t="s">
        <v>20</v>
      </c>
      <c r="E77">
        <v>1</v>
      </c>
      <c r="F77">
        <v>1</v>
      </c>
      <c r="G77" s="1">
        <v>0</v>
      </c>
      <c r="H77">
        <v>5</v>
      </c>
      <c r="I77">
        <v>-2</v>
      </c>
      <c r="J77" s="2">
        <v>1.64</v>
      </c>
      <c r="K77" s="2">
        <v>1.72</v>
      </c>
      <c r="L77" s="2">
        <f>(Table13[[#This Row],[rA]]+Table13[[#This Row],[rA'']])/2</f>
        <v>1.68</v>
      </c>
      <c r="M77">
        <v>0.64</v>
      </c>
      <c r="N77">
        <v>1.4</v>
      </c>
      <c r="O77" s="3">
        <f>(Table13[[#This Row],[rA adj]]+Table13[[#This Row],[rX]])/(SQRT(2)*(Table13[[#This Row],[rB]]+Table13[[#This Row],[rX]]))</f>
        <v>1.0675925912032187</v>
      </c>
      <c r="P7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3.9074792377627214</v>
      </c>
      <c r="Q77" s="1" t="str">
        <f>IF(Table13[[#This Row],[tau]]&lt;4.18,"YES","NO")</f>
        <v>YES</v>
      </c>
      <c r="R77" s="4">
        <f>ABS(Table13[[#This Row],[rA]]-Table13[[#This Row],[rA'']])</f>
        <v>8.0000000000000071E-2</v>
      </c>
      <c r="S77" s="5">
        <v>0</v>
      </c>
      <c r="T77" s="5">
        <v>0</v>
      </c>
      <c r="U77" s="5">
        <v>0</v>
      </c>
      <c r="V77" s="5">
        <v>0</v>
      </c>
    </row>
    <row r="78" spans="1:22" x14ac:dyDescent="0.25">
      <c r="A78" t="s">
        <v>26</v>
      </c>
      <c r="B78" t="s">
        <v>56</v>
      </c>
      <c r="C78" t="s">
        <v>61</v>
      </c>
      <c r="D78" t="s">
        <v>20</v>
      </c>
      <c r="E78">
        <v>1</v>
      </c>
      <c r="F78">
        <v>1</v>
      </c>
      <c r="G78" s="1">
        <v>0</v>
      </c>
      <c r="H78">
        <v>5</v>
      </c>
      <c r="I78">
        <v>-2</v>
      </c>
      <c r="J78" s="2">
        <v>1.88</v>
      </c>
      <c r="K78" s="2">
        <v>1.37</v>
      </c>
      <c r="L78" s="2">
        <f>(Table13[[#This Row],[rA]]+Table13[[#This Row],[rA'']])/2</f>
        <v>1.625</v>
      </c>
      <c r="M78">
        <v>0.64</v>
      </c>
      <c r="N78">
        <v>1.4</v>
      </c>
      <c r="O78" s="3">
        <f>(Table13[[#This Row],[rA adj]]+Table13[[#This Row],[rX]])/(SQRT(2)*(Table13[[#This Row],[rB]]+Table13[[#This Row],[rX]]))</f>
        <v>1.0485284377888755</v>
      </c>
      <c r="P7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3.9124155901518414</v>
      </c>
      <c r="Q78" s="1" t="str">
        <f>IF(Table13[[#This Row],[tau]]&lt;4.18,"YES","NO")</f>
        <v>YES</v>
      </c>
      <c r="R78" s="4">
        <f>ABS(Table13[[#This Row],[rA]]-Table13[[#This Row],[rA'']])</f>
        <v>0.50999999999999979</v>
      </c>
      <c r="S78" s="5">
        <v>0</v>
      </c>
      <c r="T78" s="5">
        <v>0</v>
      </c>
      <c r="U78" s="5">
        <v>0</v>
      </c>
      <c r="V78" s="5">
        <v>0</v>
      </c>
    </row>
    <row r="79" spans="1:22" x14ac:dyDescent="0.25">
      <c r="A79" t="s">
        <v>54</v>
      </c>
      <c r="B79" t="s">
        <v>26</v>
      </c>
      <c r="C79" t="s">
        <v>61</v>
      </c>
      <c r="D79" t="s">
        <v>20</v>
      </c>
      <c r="E79">
        <v>1</v>
      </c>
      <c r="F79">
        <v>1</v>
      </c>
      <c r="G79" s="1">
        <v>0</v>
      </c>
      <c r="H79">
        <v>5</v>
      </c>
      <c r="I79">
        <v>-2</v>
      </c>
      <c r="J79" s="2">
        <v>1.39</v>
      </c>
      <c r="K79" s="2">
        <v>1.88</v>
      </c>
      <c r="L79" s="2">
        <f>(Table13[[#This Row],[rA]]+Table13[[#This Row],[rA'']])/2</f>
        <v>1.6349999999999998</v>
      </c>
      <c r="M79">
        <v>0.64</v>
      </c>
      <c r="N79">
        <v>1.4</v>
      </c>
      <c r="O79" s="3">
        <f>(Table13[[#This Row],[rA adj]]+Table13[[#This Row],[rX]])/(SQRT(2)*(Table13[[#This Row],[rB]]+Table13[[#This Row],[rX]]))</f>
        <v>1.0519946475005741</v>
      </c>
      <c r="P7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3.9112509764798591</v>
      </c>
      <c r="Q79" s="1" t="str">
        <f>IF(Table13[[#This Row],[tau]]&lt;4.18,"YES","NO")</f>
        <v>YES</v>
      </c>
      <c r="R79" s="4">
        <f>ABS(Table13[[#This Row],[rA]]-Table13[[#This Row],[rA'']])</f>
        <v>0.49</v>
      </c>
      <c r="S79" s="5">
        <v>0</v>
      </c>
      <c r="T79" s="5">
        <v>0</v>
      </c>
      <c r="U79" s="5">
        <v>0</v>
      </c>
      <c r="V79" s="5">
        <v>0</v>
      </c>
    </row>
    <row r="80" spans="1:22" x14ac:dyDescent="0.25">
      <c r="A80" t="s">
        <v>54</v>
      </c>
      <c r="B80" t="s">
        <v>30</v>
      </c>
      <c r="C80" t="s">
        <v>61</v>
      </c>
      <c r="D80" t="s">
        <v>20</v>
      </c>
      <c r="E80">
        <v>1</v>
      </c>
      <c r="F80">
        <v>1</v>
      </c>
      <c r="G80" s="1">
        <v>0</v>
      </c>
      <c r="H80">
        <v>5</v>
      </c>
      <c r="I80">
        <v>-2</v>
      </c>
      <c r="J80" s="2">
        <v>1.39</v>
      </c>
      <c r="K80" s="2">
        <v>1.72</v>
      </c>
      <c r="L80" s="2">
        <f>(Table13[[#This Row],[rA]]+Table13[[#This Row],[rA'']])/2</f>
        <v>1.5549999999999999</v>
      </c>
      <c r="M80">
        <v>0.64</v>
      </c>
      <c r="N80">
        <v>1.4</v>
      </c>
      <c r="O80" s="3">
        <f>(Table13[[#This Row],[rA adj]]+Table13[[#This Row],[rX]])/(SQRT(2)*(Table13[[#This Row],[rB]]+Table13[[#This Row],[rX]]))</f>
        <v>1.0242649698069841</v>
      </c>
      <c r="P8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3.9243661035280044</v>
      </c>
      <c r="Q80" s="1" t="str">
        <f>IF(Table13[[#This Row],[tau]]&lt;4.18,"YES","NO")</f>
        <v>YES</v>
      </c>
      <c r="R80" s="4">
        <f>ABS(Table13[[#This Row],[rA]]-Table13[[#This Row],[rA'']])</f>
        <v>0.33000000000000007</v>
      </c>
      <c r="S80" s="5">
        <v>0</v>
      </c>
      <c r="T80" s="5">
        <v>0</v>
      </c>
      <c r="U80" s="5">
        <v>0</v>
      </c>
      <c r="V80" s="5">
        <v>0</v>
      </c>
    </row>
    <row r="81" spans="1:22" x14ac:dyDescent="0.25">
      <c r="A81" t="s">
        <v>54</v>
      </c>
      <c r="B81" t="s">
        <v>29</v>
      </c>
      <c r="C81" t="s">
        <v>19</v>
      </c>
      <c r="D81" t="s">
        <v>20</v>
      </c>
      <c r="E81">
        <v>1</v>
      </c>
      <c r="F81">
        <v>3</v>
      </c>
      <c r="G81" s="1">
        <v>2</v>
      </c>
      <c r="H81">
        <v>4</v>
      </c>
      <c r="I81">
        <v>-2</v>
      </c>
      <c r="J81" s="2">
        <v>1.39</v>
      </c>
      <c r="K81" s="2">
        <v>1.24</v>
      </c>
      <c r="L81" s="2">
        <f>(Table13[[#This Row],[rA]]+Table13[[#This Row],[rA'']])/2</f>
        <v>1.3149999999999999</v>
      </c>
      <c r="M81">
        <v>0.60499999999999998</v>
      </c>
      <c r="N81">
        <v>1.4</v>
      </c>
      <c r="O81" s="3">
        <f>(Table13[[#This Row],[rA adj]]+Table13[[#This Row],[rX]])/(SQRT(2)*(Table13[[#This Row],[rB]]+Table13[[#This Row],[rX]]))</f>
        <v>0.95750369622018772</v>
      </c>
      <c r="P8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3.9133693811176156</v>
      </c>
      <c r="Q81" s="1" t="str">
        <f>IF(Table13[[#This Row],[tau]]&lt;4.18,"YES","NO")</f>
        <v>YES</v>
      </c>
      <c r="R81" s="4">
        <f>ABS(Table13[[#This Row],[rA]]-Table13[[#This Row],[rA'']])</f>
        <v>0.14999999999999991</v>
      </c>
      <c r="S81" s="5">
        <v>0</v>
      </c>
      <c r="T81" s="5" t="s">
        <v>55</v>
      </c>
      <c r="U81" s="5">
        <v>0</v>
      </c>
      <c r="V81" s="5">
        <v>0</v>
      </c>
    </row>
    <row r="82" spans="1:22" x14ac:dyDescent="0.25">
      <c r="A82" t="s">
        <v>34</v>
      </c>
      <c r="B82" t="s">
        <v>62</v>
      </c>
      <c r="C82" t="s">
        <v>19</v>
      </c>
      <c r="D82" t="s">
        <v>20</v>
      </c>
      <c r="E82">
        <v>2</v>
      </c>
      <c r="F82">
        <v>2</v>
      </c>
      <c r="G82" s="1">
        <v>0</v>
      </c>
      <c r="H82">
        <v>4</v>
      </c>
      <c r="I82">
        <v>-2</v>
      </c>
      <c r="J82" s="2">
        <v>1.61</v>
      </c>
      <c r="K82" s="2">
        <v>1.02</v>
      </c>
      <c r="L82" s="2">
        <f>(Table13[[#This Row],[rA]]+Table13[[#This Row],[rA'']])/2</f>
        <v>1.3149999999999999</v>
      </c>
      <c r="M82">
        <v>0.60499999999999998</v>
      </c>
      <c r="N82">
        <v>1.4</v>
      </c>
      <c r="O82" s="3">
        <f>(Table13[[#This Row],[rA adj]]+Table13[[#This Row],[rX]])/(SQRT(2)*(Table13[[#This Row],[rB]]+Table13[[#This Row],[rX]]))</f>
        <v>0.95750369622018772</v>
      </c>
      <c r="P8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3.9133693811176156</v>
      </c>
      <c r="Q82" s="1" t="str">
        <f>IF(Table13[[#This Row],[tau]]&lt;4.18,"YES","NO")</f>
        <v>YES</v>
      </c>
      <c r="R82" s="4">
        <f>ABS(Table13[[#This Row],[rA]]-Table13[[#This Row],[rA'']])</f>
        <v>0.59000000000000008</v>
      </c>
      <c r="S82" s="5">
        <v>0</v>
      </c>
      <c r="T82" s="5">
        <v>0</v>
      </c>
      <c r="U82" s="5">
        <v>0</v>
      </c>
      <c r="V82" s="5">
        <v>0</v>
      </c>
    </row>
    <row r="83" spans="1:22" x14ac:dyDescent="0.25">
      <c r="A83" t="s">
        <v>33</v>
      </c>
      <c r="B83" t="s">
        <v>50</v>
      </c>
      <c r="C83" t="s">
        <v>19</v>
      </c>
      <c r="D83" t="s">
        <v>20</v>
      </c>
      <c r="E83">
        <v>2</v>
      </c>
      <c r="F83">
        <v>2</v>
      </c>
      <c r="G83" s="1">
        <v>0</v>
      </c>
      <c r="H83">
        <v>4</v>
      </c>
      <c r="I83">
        <v>-2</v>
      </c>
      <c r="J83" s="2">
        <v>1.44</v>
      </c>
      <c r="K83" s="2">
        <v>1.19</v>
      </c>
      <c r="L83" s="2">
        <f>(Table13[[#This Row],[rA]]+Table13[[#This Row],[rA'']])/2</f>
        <v>1.3149999999999999</v>
      </c>
      <c r="M83">
        <v>0.60499999999999998</v>
      </c>
      <c r="N83">
        <v>1.4</v>
      </c>
      <c r="O83" s="3">
        <f>(Table13[[#This Row],[rA adj]]+Table13[[#This Row],[rX]])/(SQRT(2)*(Table13[[#This Row],[rB]]+Table13[[#This Row],[rX]]))</f>
        <v>0.95750369622018772</v>
      </c>
      <c r="P8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3.9133693811176156</v>
      </c>
      <c r="Q83" s="1" t="str">
        <f>IF(Table13[[#This Row],[tau]]&lt;4.18,"YES","NO")</f>
        <v>YES</v>
      </c>
      <c r="R83" s="4">
        <f>ABS(Table13[[#This Row],[rA]]-Table13[[#This Row],[rA'']])</f>
        <v>0.25</v>
      </c>
      <c r="S83" s="5">
        <v>0</v>
      </c>
      <c r="T83" s="5">
        <v>0</v>
      </c>
      <c r="U83" s="5">
        <v>0</v>
      </c>
      <c r="V83" s="5">
        <v>0</v>
      </c>
    </row>
    <row r="84" spans="1:22" x14ac:dyDescent="0.25">
      <c r="A84" t="s">
        <v>26</v>
      </c>
      <c r="B84" t="s">
        <v>60</v>
      </c>
      <c r="C84" t="s">
        <v>61</v>
      </c>
      <c r="D84" t="s">
        <v>20</v>
      </c>
      <c r="E84">
        <v>1</v>
      </c>
      <c r="F84">
        <v>1</v>
      </c>
      <c r="G84" s="1">
        <v>0</v>
      </c>
      <c r="H84">
        <v>5</v>
      </c>
      <c r="I84">
        <v>-2</v>
      </c>
      <c r="J84" s="2">
        <v>1.88</v>
      </c>
      <c r="K84" s="2">
        <v>1.28</v>
      </c>
      <c r="L84" s="2">
        <f>(Table13[[#This Row],[rA]]+Table13[[#This Row],[rA'']])/2</f>
        <v>1.58</v>
      </c>
      <c r="M84">
        <v>0.64</v>
      </c>
      <c r="N84">
        <v>1.4</v>
      </c>
      <c r="O84" s="3">
        <f>(Table13[[#This Row],[rA adj]]+Table13[[#This Row],[rX]])/(SQRT(2)*(Table13[[#This Row],[rB]]+Table13[[#This Row],[rX]]))</f>
        <v>1.0329304940862309</v>
      </c>
      <c r="P8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3.9192885980249348</v>
      </c>
      <c r="Q84" s="1" t="str">
        <f>IF(Table13[[#This Row],[tau]]&lt;4.18,"YES","NO")</f>
        <v>YES</v>
      </c>
      <c r="R84" s="4">
        <f>ABS(Table13[[#This Row],[rA]]-Table13[[#This Row],[rA'']])</f>
        <v>0.59999999999999987</v>
      </c>
      <c r="S84" s="5">
        <v>0</v>
      </c>
      <c r="T84" s="5">
        <v>0</v>
      </c>
      <c r="U84" s="5">
        <v>0</v>
      </c>
      <c r="V84" s="5">
        <v>0</v>
      </c>
    </row>
    <row r="85" spans="1:22" x14ac:dyDescent="0.25">
      <c r="A85" t="s">
        <v>33</v>
      </c>
      <c r="B85" t="s">
        <v>49</v>
      </c>
      <c r="C85" t="s">
        <v>19</v>
      </c>
      <c r="D85" t="s">
        <v>20</v>
      </c>
      <c r="E85">
        <v>2</v>
      </c>
      <c r="F85">
        <v>2</v>
      </c>
      <c r="G85" s="1">
        <v>0</v>
      </c>
      <c r="H85">
        <v>4</v>
      </c>
      <c r="I85">
        <v>-2</v>
      </c>
      <c r="J85" s="2">
        <v>1.44</v>
      </c>
      <c r="K85" s="2">
        <v>1.17</v>
      </c>
      <c r="L85" s="2">
        <f>(Table13[[#This Row],[rA]]+Table13[[#This Row],[rA'']])/2</f>
        <v>1.3049999999999999</v>
      </c>
      <c r="M85">
        <v>0.60499999999999998</v>
      </c>
      <c r="N85">
        <v>1.4</v>
      </c>
      <c r="O85" s="3">
        <f>(Table13[[#This Row],[rA adj]]+Table13[[#This Row],[rX]])/(SQRT(2)*(Table13[[#This Row],[rB]]+Table13[[#This Row],[rX]]))</f>
        <v>0.95397697910703794</v>
      </c>
      <c r="P8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3.9259684175231437</v>
      </c>
      <c r="Q85" s="1" t="str">
        <f>IF(Table13[[#This Row],[tau]]&lt;4.18,"YES","NO")</f>
        <v>YES</v>
      </c>
      <c r="R85" s="4">
        <f>ABS(Table13[[#This Row],[rA]]-Table13[[#This Row],[rA'']])</f>
        <v>0.27</v>
      </c>
      <c r="S85" s="5">
        <v>0</v>
      </c>
      <c r="T85" s="5">
        <v>0</v>
      </c>
      <c r="U85" s="5">
        <v>0</v>
      </c>
      <c r="V85" s="5">
        <v>0</v>
      </c>
    </row>
    <row r="86" spans="1:22" x14ac:dyDescent="0.25">
      <c r="A86" t="s">
        <v>56</v>
      </c>
      <c r="B86" t="s">
        <v>29</v>
      </c>
      <c r="C86" t="s">
        <v>19</v>
      </c>
      <c r="D86" t="s">
        <v>20</v>
      </c>
      <c r="E86">
        <v>1</v>
      </c>
      <c r="F86">
        <v>3</v>
      </c>
      <c r="G86" s="1">
        <v>2</v>
      </c>
      <c r="H86">
        <v>4</v>
      </c>
      <c r="I86">
        <v>-2</v>
      </c>
      <c r="J86" s="2">
        <v>1.37</v>
      </c>
      <c r="K86" s="2">
        <v>1.24</v>
      </c>
      <c r="L86" s="2">
        <f>(Table13[[#This Row],[rA]]+Table13[[#This Row],[rA'']])/2</f>
        <v>1.3050000000000002</v>
      </c>
      <c r="M86">
        <v>0.60499999999999998</v>
      </c>
      <c r="N86">
        <v>1.4</v>
      </c>
      <c r="O86" s="3">
        <f>(Table13[[#This Row],[rA adj]]+Table13[[#This Row],[rX]])/(SQRT(2)*(Table13[[#This Row],[rB]]+Table13[[#This Row],[rX]]))</f>
        <v>0.95397697910703794</v>
      </c>
      <c r="P8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3.9259684175231437</v>
      </c>
      <c r="Q86" s="1" t="str">
        <f>IF(Table13[[#This Row],[tau]]&lt;4.18,"YES","NO")</f>
        <v>YES</v>
      </c>
      <c r="R86" s="4">
        <f>ABS(Table13[[#This Row],[rA]]-Table13[[#This Row],[rA'']])</f>
        <v>0.13000000000000012</v>
      </c>
      <c r="S86" s="5">
        <v>0</v>
      </c>
      <c r="T86" s="5">
        <v>0</v>
      </c>
      <c r="U86" s="5">
        <v>0</v>
      </c>
      <c r="V86" s="5">
        <v>0</v>
      </c>
    </row>
    <row r="87" spans="1:22" x14ac:dyDescent="0.25">
      <c r="A87" t="s">
        <v>30</v>
      </c>
      <c r="B87" t="s">
        <v>56</v>
      </c>
      <c r="C87" t="s">
        <v>61</v>
      </c>
      <c r="D87" t="s">
        <v>20</v>
      </c>
      <c r="E87">
        <v>1</v>
      </c>
      <c r="F87">
        <v>1</v>
      </c>
      <c r="G87" s="1">
        <v>0</v>
      </c>
      <c r="H87">
        <v>5</v>
      </c>
      <c r="I87">
        <v>-2</v>
      </c>
      <c r="J87" s="2">
        <v>1.72</v>
      </c>
      <c r="K87" s="2">
        <v>1.37</v>
      </c>
      <c r="L87" s="2">
        <f>(Table13[[#This Row],[rA]]+Table13[[#This Row],[rA'']])/2</f>
        <v>1.5449999999999999</v>
      </c>
      <c r="M87">
        <v>0.64</v>
      </c>
      <c r="N87">
        <v>1.4</v>
      </c>
      <c r="O87" s="3">
        <f>(Table13[[#This Row],[rA adj]]+Table13[[#This Row],[rX]])/(SQRT(2)*(Table13[[#This Row],[rB]]+Table13[[#This Row],[rX]]))</f>
        <v>1.0207987600952853</v>
      </c>
      <c r="P8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3.9266720566867694</v>
      </c>
      <c r="Q87" s="1" t="str">
        <f>IF(Table13[[#This Row],[tau]]&lt;4.18,"YES","NO")</f>
        <v>YES</v>
      </c>
      <c r="R87" s="4">
        <f>ABS(Table13[[#This Row],[rA]]-Table13[[#This Row],[rA'']])</f>
        <v>0.34999999999999987</v>
      </c>
      <c r="S87" s="5">
        <v>0</v>
      </c>
      <c r="T87" s="5">
        <v>0</v>
      </c>
      <c r="U87" s="5">
        <v>0</v>
      </c>
      <c r="V87" s="5">
        <v>0</v>
      </c>
    </row>
    <row r="88" spans="1:22" x14ac:dyDescent="0.25">
      <c r="A88" t="s">
        <v>30</v>
      </c>
      <c r="B88" t="s">
        <v>51</v>
      </c>
      <c r="C88" t="s">
        <v>19</v>
      </c>
      <c r="D88" t="s">
        <v>20</v>
      </c>
      <c r="E88">
        <v>1</v>
      </c>
      <c r="F88">
        <v>3</v>
      </c>
      <c r="G88" s="1">
        <v>2</v>
      </c>
      <c r="H88">
        <v>4</v>
      </c>
      <c r="I88">
        <v>-2</v>
      </c>
      <c r="J88" s="2">
        <v>1.72</v>
      </c>
      <c r="K88" s="2">
        <v>0.88500000000000001</v>
      </c>
      <c r="L88" s="2">
        <f>(Table13[[#This Row],[rA]]+Table13[[#This Row],[rA'']])/2</f>
        <v>1.3025</v>
      </c>
      <c r="M88">
        <v>0.60499999999999998</v>
      </c>
      <c r="N88">
        <v>1.4</v>
      </c>
      <c r="O88" s="3">
        <f>(Table13[[#This Row],[rA adj]]+Table13[[#This Row],[rX]])/(SQRT(2)*(Table13[[#This Row],[rB]]+Table13[[#This Row],[rX]]))</f>
        <v>0.9530952998287503</v>
      </c>
      <c r="P8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3.9292242995310187</v>
      </c>
      <c r="Q88" s="1" t="str">
        <f>IF(Table13[[#This Row],[tau]]&lt;4.18,"YES","NO")</f>
        <v>YES</v>
      </c>
      <c r="R88" s="4">
        <f>ABS(Table13[[#This Row],[rA]]-Table13[[#This Row],[rA'']])</f>
        <v>0.83499999999999996</v>
      </c>
      <c r="S88" s="5">
        <v>0</v>
      </c>
      <c r="T88" s="5">
        <v>0</v>
      </c>
      <c r="U88" s="5">
        <v>0</v>
      </c>
      <c r="V88" s="5">
        <v>0</v>
      </c>
    </row>
    <row r="89" spans="1:22" x14ac:dyDescent="0.25">
      <c r="A89" t="s">
        <v>26</v>
      </c>
      <c r="B89" t="s">
        <v>61</v>
      </c>
      <c r="C89" t="s">
        <v>19</v>
      </c>
      <c r="D89" t="s">
        <v>20</v>
      </c>
      <c r="E89">
        <v>1</v>
      </c>
      <c r="F89">
        <v>3</v>
      </c>
      <c r="G89" s="1">
        <v>2</v>
      </c>
      <c r="H89">
        <v>4</v>
      </c>
      <c r="I89">
        <v>-2</v>
      </c>
      <c r="J89" s="2">
        <v>1.88</v>
      </c>
      <c r="K89" s="2">
        <v>0.72</v>
      </c>
      <c r="L89" s="2">
        <f>(Table13[[#This Row],[rA]]+Table13[[#This Row],[rA'']])/2</f>
        <v>1.2999999999999998</v>
      </c>
      <c r="M89">
        <v>0.60499999999999998</v>
      </c>
      <c r="N89">
        <v>1.4</v>
      </c>
      <c r="O89" s="3">
        <f>(Table13[[#This Row],[rA adj]]+Table13[[#This Row],[rX]])/(SQRT(2)*(Table13[[#This Row],[rB]]+Table13[[#This Row],[rX]]))</f>
        <v>0.95221362055046288</v>
      </c>
      <c r="P8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3.9325235670352163</v>
      </c>
      <c r="Q89" s="1" t="str">
        <f>IF(Table13[[#This Row],[tau]]&lt;4.18,"YES","NO")</f>
        <v>YES</v>
      </c>
      <c r="R89" s="4">
        <f>ABS(Table13[[#This Row],[rA]]-Table13[[#This Row],[rA'']])</f>
        <v>1.1599999999999999</v>
      </c>
      <c r="S89" s="5">
        <v>0</v>
      </c>
      <c r="T89" s="5" t="s">
        <v>55</v>
      </c>
      <c r="U89" s="5">
        <v>0</v>
      </c>
      <c r="V89" s="5">
        <v>0</v>
      </c>
    </row>
    <row r="90" spans="1:22" x14ac:dyDescent="0.25">
      <c r="A90" t="s">
        <v>54</v>
      </c>
      <c r="B90" t="s">
        <v>37</v>
      </c>
      <c r="C90" t="s">
        <v>61</v>
      </c>
      <c r="D90" t="s">
        <v>20</v>
      </c>
      <c r="E90">
        <v>1</v>
      </c>
      <c r="F90">
        <v>1</v>
      </c>
      <c r="G90" s="1">
        <v>0</v>
      </c>
      <c r="H90">
        <v>5</v>
      </c>
      <c r="I90">
        <v>-2</v>
      </c>
      <c r="J90" s="2">
        <v>1.39</v>
      </c>
      <c r="K90" s="2">
        <v>1.64</v>
      </c>
      <c r="L90" s="2">
        <f>(Table13[[#This Row],[rA]]+Table13[[#This Row],[rA'']])/2</f>
        <v>1.5149999999999999</v>
      </c>
      <c r="M90">
        <v>0.64</v>
      </c>
      <c r="N90">
        <v>1.4</v>
      </c>
      <c r="O90" s="3">
        <f>(Table13[[#This Row],[rA adj]]+Table13[[#This Row],[rX]])/(SQRT(2)*(Table13[[#This Row],[rB]]+Table13[[#This Row],[rX]]))</f>
        <v>1.0104001309601891</v>
      </c>
      <c r="P9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3.9346051618726618</v>
      </c>
      <c r="Q90" s="1" t="str">
        <f>IF(Table13[[#This Row],[tau]]&lt;4.18,"YES","NO")</f>
        <v>YES</v>
      </c>
      <c r="R90" s="4">
        <f>ABS(Table13[[#This Row],[rA]]-Table13[[#This Row],[rA'']])</f>
        <v>0.25</v>
      </c>
      <c r="S90" s="5" t="s">
        <v>31</v>
      </c>
      <c r="T90" s="5">
        <v>0</v>
      </c>
      <c r="U90" s="5">
        <v>0</v>
      </c>
      <c r="V90" s="5">
        <v>0</v>
      </c>
    </row>
    <row r="91" spans="1:22" x14ac:dyDescent="0.25">
      <c r="A91" t="s">
        <v>37</v>
      </c>
      <c r="B91" t="s">
        <v>56</v>
      </c>
      <c r="C91" t="s">
        <v>61</v>
      </c>
      <c r="D91" t="s">
        <v>20</v>
      </c>
      <c r="E91">
        <v>1</v>
      </c>
      <c r="F91">
        <v>1</v>
      </c>
      <c r="G91" s="1">
        <v>0</v>
      </c>
      <c r="H91">
        <v>5</v>
      </c>
      <c r="I91">
        <v>-2</v>
      </c>
      <c r="J91" s="2">
        <v>1.64</v>
      </c>
      <c r="K91" s="2">
        <v>1.37</v>
      </c>
      <c r="L91" s="2">
        <f>(Table13[[#This Row],[rA]]+Table13[[#This Row],[rA'']])/2</f>
        <v>1.5049999999999999</v>
      </c>
      <c r="M91">
        <v>0.64</v>
      </c>
      <c r="N91">
        <v>1.4</v>
      </c>
      <c r="O91" s="3">
        <f>(Table13[[#This Row],[rA adj]]+Table13[[#This Row],[rX]])/(SQRT(2)*(Table13[[#This Row],[rB]]+Table13[[#This Row],[rX]]))</f>
        <v>1.0069339212484902</v>
      </c>
      <c r="P9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3.9376081743456157</v>
      </c>
      <c r="Q91" s="1" t="str">
        <f>IF(Table13[[#This Row],[tau]]&lt;4.18,"YES","NO")</f>
        <v>YES</v>
      </c>
      <c r="R91" s="4">
        <f>ABS(Table13[[#This Row],[rA]]-Table13[[#This Row],[rA'']])</f>
        <v>0.2699999999999998</v>
      </c>
      <c r="S91" s="5">
        <v>0</v>
      </c>
      <c r="T91" s="5">
        <v>0</v>
      </c>
      <c r="U91" s="5">
        <v>0</v>
      </c>
      <c r="V91" s="5">
        <v>0</v>
      </c>
    </row>
    <row r="92" spans="1:22" x14ac:dyDescent="0.25">
      <c r="A92" t="s">
        <v>30</v>
      </c>
      <c r="B92" t="s">
        <v>60</v>
      </c>
      <c r="C92" t="s">
        <v>61</v>
      </c>
      <c r="D92" t="s">
        <v>20</v>
      </c>
      <c r="E92">
        <v>1</v>
      </c>
      <c r="F92">
        <v>1</v>
      </c>
      <c r="G92" s="1">
        <v>0</v>
      </c>
      <c r="H92">
        <v>5</v>
      </c>
      <c r="I92">
        <v>-2</v>
      </c>
      <c r="J92" s="2">
        <v>1.72</v>
      </c>
      <c r="K92" s="2">
        <v>1.28</v>
      </c>
      <c r="L92" s="2">
        <f>(Table13[[#This Row],[rA]]+Table13[[#This Row],[rA'']])/2</f>
        <v>1.5</v>
      </c>
      <c r="M92">
        <v>0.64</v>
      </c>
      <c r="N92">
        <v>1.4</v>
      </c>
      <c r="O92" s="3">
        <f>(Table13[[#This Row],[rA adj]]+Table13[[#This Row],[rX]])/(SQRT(2)*(Table13[[#This Row],[rB]]+Table13[[#This Row],[rX]]))</f>
        <v>1.0052008163926409</v>
      </c>
      <c r="P9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3.9391805597406742</v>
      </c>
      <c r="Q92" s="1" t="str">
        <f>IF(Table13[[#This Row],[tau]]&lt;4.18,"YES","NO")</f>
        <v>YES</v>
      </c>
      <c r="R92" s="4">
        <f>ABS(Table13[[#This Row],[rA]]-Table13[[#This Row],[rA'']])</f>
        <v>0.43999999999999995</v>
      </c>
      <c r="S92" s="5">
        <v>0</v>
      </c>
      <c r="T92" s="5">
        <v>0</v>
      </c>
      <c r="U92" s="5">
        <v>0</v>
      </c>
      <c r="V92" s="5">
        <v>0</v>
      </c>
    </row>
    <row r="93" spans="1:22" x14ac:dyDescent="0.25">
      <c r="A93" t="s">
        <v>30</v>
      </c>
      <c r="B93" t="s">
        <v>53</v>
      </c>
      <c r="C93" t="s">
        <v>19</v>
      </c>
      <c r="D93" t="s">
        <v>20</v>
      </c>
      <c r="E93">
        <v>1</v>
      </c>
      <c r="F93">
        <v>3</v>
      </c>
      <c r="G93" s="1">
        <v>2</v>
      </c>
      <c r="H93">
        <v>4</v>
      </c>
      <c r="I93">
        <v>-2</v>
      </c>
      <c r="J93" s="2">
        <v>1.72</v>
      </c>
      <c r="K93" s="2">
        <v>0.87</v>
      </c>
      <c r="L93" s="2">
        <f>(Table13[[#This Row],[rA]]+Table13[[#This Row],[rA'']])/2</f>
        <v>1.2949999999999999</v>
      </c>
      <c r="M93">
        <v>0.60499999999999998</v>
      </c>
      <c r="N93">
        <v>1.4</v>
      </c>
      <c r="O93" s="3">
        <f>(Table13[[#This Row],[rA adj]]+Table13[[#This Row],[rX]])/(SQRT(2)*(Table13[[#This Row],[rB]]+Table13[[#This Row],[rX]]))</f>
        <v>0.95045026199388805</v>
      </c>
      <c r="P9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3.939254185703541</v>
      </c>
      <c r="Q93" s="1" t="str">
        <f>IF(Table13[[#This Row],[tau]]&lt;4.18,"YES","NO")</f>
        <v>YES</v>
      </c>
      <c r="R93" s="4">
        <f>ABS(Table13[[#This Row],[rA]]-Table13[[#This Row],[rA'']])</f>
        <v>0.85</v>
      </c>
      <c r="S93" s="5">
        <v>0</v>
      </c>
      <c r="T93" s="5">
        <v>0</v>
      </c>
      <c r="U93" s="5">
        <v>0</v>
      </c>
      <c r="V93" s="5">
        <v>0</v>
      </c>
    </row>
    <row r="94" spans="1:22" x14ac:dyDescent="0.25">
      <c r="A94" t="s">
        <v>33</v>
      </c>
      <c r="B94" t="s">
        <v>52</v>
      </c>
      <c r="C94" t="s">
        <v>19</v>
      </c>
      <c r="D94" t="s">
        <v>20</v>
      </c>
      <c r="E94">
        <v>2</v>
      </c>
      <c r="F94">
        <v>2</v>
      </c>
      <c r="G94" s="1">
        <v>0</v>
      </c>
      <c r="H94">
        <v>4</v>
      </c>
      <c r="I94">
        <v>-2</v>
      </c>
      <c r="J94" s="2">
        <v>1.44</v>
      </c>
      <c r="K94" s="2">
        <v>1.1499999999999999</v>
      </c>
      <c r="L94" s="2">
        <f>(Table13[[#This Row],[rA]]+Table13[[#This Row],[rA'']])/2</f>
        <v>1.2949999999999999</v>
      </c>
      <c r="M94">
        <v>0.60499999999999998</v>
      </c>
      <c r="N94">
        <v>1.4</v>
      </c>
      <c r="O94" s="3">
        <f>(Table13[[#This Row],[rA adj]]+Table13[[#This Row],[rX]])/(SQRT(2)*(Table13[[#This Row],[rB]]+Table13[[#This Row],[rX]]))</f>
        <v>0.95045026199388805</v>
      </c>
      <c r="P9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3.939254185703541</v>
      </c>
      <c r="Q94" s="1" t="str">
        <f>IF(Table13[[#This Row],[tau]]&lt;4.18,"YES","NO")</f>
        <v>YES</v>
      </c>
      <c r="R94" s="4">
        <f>ABS(Table13[[#This Row],[rA]]-Table13[[#This Row],[rA'']])</f>
        <v>0.29000000000000004</v>
      </c>
      <c r="S94" s="5">
        <v>0</v>
      </c>
      <c r="T94" s="5">
        <v>0</v>
      </c>
      <c r="U94" s="5">
        <v>0</v>
      </c>
      <c r="V94" s="5">
        <v>0</v>
      </c>
    </row>
    <row r="95" spans="1:22" x14ac:dyDescent="0.25">
      <c r="A95" t="s">
        <v>37</v>
      </c>
      <c r="B95" t="s">
        <v>49</v>
      </c>
      <c r="C95" t="s">
        <v>19</v>
      </c>
      <c r="D95" t="s">
        <v>20</v>
      </c>
      <c r="E95">
        <v>1</v>
      </c>
      <c r="F95">
        <v>3</v>
      </c>
      <c r="G95" s="1">
        <v>2</v>
      </c>
      <c r="H95">
        <v>4</v>
      </c>
      <c r="I95">
        <v>-2</v>
      </c>
      <c r="J95" s="2">
        <v>1.64</v>
      </c>
      <c r="K95" s="2">
        <v>0.94699999999999995</v>
      </c>
      <c r="L95" s="2">
        <f>(Table13[[#This Row],[rA]]+Table13[[#This Row],[rA'']])/2</f>
        <v>1.2934999999999999</v>
      </c>
      <c r="M95">
        <v>0.60499999999999998</v>
      </c>
      <c r="N95">
        <v>1.4</v>
      </c>
      <c r="O95" s="3">
        <f>(Table13[[#This Row],[rA adj]]+Table13[[#This Row],[rX]])/(SQRT(2)*(Table13[[#This Row],[rB]]+Table13[[#This Row],[rX]]))</f>
        <v>0.94992125442691555</v>
      </c>
      <c r="P9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3.941308171576321</v>
      </c>
      <c r="Q95" s="1" t="str">
        <f>IF(Table13[[#This Row],[tau]]&lt;4.18,"YES","NO")</f>
        <v>YES</v>
      </c>
      <c r="R95" s="4">
        <f>ABS(Table13[[#This Row],[rA]]-Table13[[#This Row],[rA'']])</f>
        <v>0.69299999999999995</v>
      </c>
      <c r="S95" s="5">
        <v>0</v>
      </c>
      <c r="T95" s="5" t="s">
        <v>55</v>
      </c>
      <c r="U95" s="5">
        <v>0</v>
      </c>
      <c r="V95" s="5">
        <v>0</v>
      </c>
    </row>
    <row r="96" spans="1:22" x14ac:dyDescent="0.25">
      <c r="A96" t="s">
        <v>41</v>
      </c>
      <c r="B96" t="s">
        <v>51</v>
      </c>
      <c r="C96" t="s">
        <v>19</v>
      </c>
      <c r="D96" t="s">
        <v>20</v>
      </c>
      <c r="E96">
        <v>3</v>
      </c>
      <c r="F96">
        <v>1</v>
      </c>
      <c r="G96" s="1">
        <v>2</v>
      </c>
      <c r="H96">
        <v>4</v>
      </c>
      <c r="I96">
        <v>-2</v>
      </c>
      <c r="J96" s="2">
        <v>1.075</v>
      </c>
      <c r="K96" s="2">
        <v>1.5</v>
      </c>
      <c r="L96" s="2">
        <f>(Table13[[#This Row],[rA]]+Table13[[#This Row],[rA'']])/2</f>
        <v>1.2875000000000001</v>
      </c>
      <c r="M96">
        <v>0.60499999999999998</v>
      </c>
      <c r="N96">
        <v>1.4</v>
      </c>
      <c r="O96" s="3">
        <f>(Table13[[#This Row],[rA adj]]+Table13[[#This Row],[rX]])/(SQRT(2)*(Table13[[#This Row],[rB]]+Table13[[#This Row],[rX]]))</f>
        <v>0.94780522415902568</v>
      </c>
      <c r="P9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3.9496877358003357</v>
      </c>
      <c r="Q96" s="1" t="str">
        <f>IF(Table13[[#This Row],[tau]]&lt;4.18,"YES","NO")</f>
        <v>YES</v>
      </c>
      <c r="R96" s="4">
        <f>ABS(Table13[[#This Row],[rA]]-Table13[[#This Row],[rA'']])</f>
        <v>0.42500000000000004</v>
      </c>
      <c r="S96" s="5">
        <v>0</v>
      </c>
      <c r="T96" s="5">
        <v>0</v>
      </c>
      <c r="U96" s="5">
        <v>0</v>
      </c>
      <c r="V96" s="5">
        <v>0</v>
      </c>
    </row>
    <row r="97" spans="1:22" x14ac:dyDescent="0.25">
      <c r="A97" t="s">
        <v>34</v>
      </c>
      <c r="B97" t="s">
        <v>63</v>
      </c>
      <c r="C97" t="s">
        <v>19</v>
      </c>
      <c r="D97" t="s">
        <v>20</v>
      </c>
      <c r="E97">
        <v>2</v>
      </c>
      <c r="F97">
        <v>2</v>
      </c>
      <c r="G97" s="1">
        <v>0</v>
      </c>
      <c r="H97">
        <v>4</v>
      </c>
      <c r="I97">
        <v>-2</v>
      </c>
      <c r="J97" s="2">
        <v>1.61</v>
      </c>
      <c r="K97" s="2">
        <v>0.96</v>
      </c>
      <c r="L97" s="2">
        <f>(Table13[[#This Row],[rA]]+Table13[[#This Row],[rA'']])/2</f>
        <v>1.2850000000000001</v>
      </c>
      <c r="M97">
        <v>0.60499999999999998</v>
      </c>
      <c r="N97">
        <v>1.4</v>
      </c>
      <c r="O97" s="3">
        <f>(Table13[[#This Row],[rA adj]]+Table13[[#This Row],[rX]])/(SQRT(2)*(Table13[[#This Row],[rB]]+Table13[[#This Row],[rX]]))</f>
        <v>0.94692354488073827</v>
      </c>
      <c r="P9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3.9532576462512847</v>
      </c>
      <c r="Q97" s="1" t="str">
        <f>IF(Table13[[#This Row],[tau]]&lt;4.18,"YES","NO")</f>
        <v>YES</v>
      </c>
      <c r="R97" s="4">
        <f>ABS(Table13[[#This Row],[rA]]-Table13[[#This Row],[rA'']])</f>
        <v>0.65000000000000013</v>
      </c>
      <c r="S97" s="5" t="s">
        <v>82</v>
      </c>
      <c r="T97" s="5">
        <v>0</v>
      </c>
      <c r="U97" s="5">
        <v>0</v>
      </c>
      <c r="V97" s="5">
        <v>0</v>
      </c>
    </row>
    <row r="98" spans="1:22" x14ac:dyDescent="0.25">
      <c r="A98" t="s">
        <v>30</v>
      </c>
      <c r="B98" t="s">
        <v>56</v>
      </c>
      <c r="C98" t="s">
        <v>19</v>
      </c>
      <c r="D98" t="s">
        <v>20</v>
      </c>
      <c r="E98">
        <v>1</v>
      </c>
      <c r="F98">
        <v>3</v>
      </c>
      <c r="G98" s="1">
        <v>2</v>
      </c>
      <c r="H98">
        <v>4</v>
      </c>
      <c r="I98">
        <v>-2</v>
      </c>
      <c r="J98" s="2">
        <v>1.72</v>
      </c>
      <c r="K98" s="2">
        <v>0.85</v>
      </c>
      <c r="L98" s="2">
        <f>(Table13[[#This Row],[rA]]+Table13[[#This Row],[rA'']])/2</f>
        <v>1.2849999999999999</v>
      </c>
      <c r="M98">
        <v>0.60499999999999998</v>
      </c>
      <c r="N98">
        <v>1.4</v>
      </c>
      <c r="O98" s="3">
        <f>(Table13[[#This Row],[rA adj]]+Table13[[#This Row],[rX]])/(SQRT(2)*(Table13[[#This Row],[rB]]+Table13[[#This Row],[rX]]))</f>
        <v>0.94692354488073804</v>
      </c>
      <c r="P9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3.9532576462512856</v>
      </c>
      <c r="Q98" s="1" t="str">
        <f>IF(Table13[[#This Row],[tau]]&lt;4.18,"YES","NO")</f>
        <v>YES</v>
      </c>
      <c r="R98" s="4">
        <f>ABS(Table13[[#This Row],[rA]]-Table13[[#This Row],[rA'']])</f>
        <v>0.87</v>
      </c>
      <c r="S98" s="5">
        <v>0</v>
      </c>
      <c r="T98" s="5">
        <v>0</v>
      </c>
      <c r="U98" s="5">
        <v>0</v>
      </c>
      <c r="V98" s="5">
        <v>0</v>
      </c>
    </row>
    <row r="99" spans="1:22" x14ac:dyDescent="0.25">
      <c r="A99" t="s">
        <v>26</v>
      </c>
      <c r="B99" t="s">
        <v>64</v>
      </c>
      <c r="C99" t="s">
        <v>19</v>
      </c>
      <c r="D99" t="s">
        <v>20</v>
      </c>
      <c r="E99">
        <v>1</v>
      </c>
      <c r="F99">
        <v>3</v>
      </c>
      <c r="G99" s="1">
        <v>2</v>
      </c>
      <c r="H99">
        <v>4</v>
      </c>
      <c r="I99">
        <v>-2</v>
      </c>
      <c r="J99" s="2">
        <v>1.88</v>
      </c>
      <c r="K99" s="2">
        <v>0.69</v>
      </c>
      <c r="L99" s="2">
        <f>(Table13[[#This Row],[rA]]+Table13[[#This Row],[rA'']])/2</f>
        <v>1.2849999999999999</v>
      </c>
      <c r="M99">
        <v>0.60499999999999998</v>
      </c>
      <c r="N99">
        <v>1.4</v>
      </c>
      <c r="O99" s="3">
        <f>(Table13[[#This Row],[rA adj]]+Table13[[#This Row],[rX]])/(SQRT(2)*(Table13[[#This Row],[rB]]+Table13[[#This Row],[rX]]))</f>
        <v>0.94692354488073804</v>
      </c>
      <c r="P9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3.9532576462512856</v>
      </c>
      <c r="Q99" s="1" t="str">
        <f>IF(Table13[[#This Row],[tau]]&lt;4.18,"YES","NO")</f>
        <v>YES</v>
      </c>
      <c r="R99" s="4">
        <f>ABS(Table13[[#This Row],[rA]]-Table13[[#This Row],[rA'']])</f>
        <v>1.19</v>
      </c>
      <c r="S99" s="5">
        <v>0</v>
      </c>
      <c r="T99" s="5">
        <v>0</v>
      </c>
      <c r="U99" s="5">
        <v>0</v>
      </c>
      <c r="V99" s="5">
        <v>0</v>
      </c>
    </row>
    <row r="100" spans="1:22" x14ac:dyDescent="0.25">
      <c r="A100" t="s">
        <v>37</v>
      </c>
      <c r="B100" t="s">
        <v>60</v>
      </c>
      <c r="C100" t="s">
        <v>61</v>
      </c>
      <c r="D100" t="s">
        <v>20</v>
      </c>
      <c r="E100">
        <v>1</v>
      </c>
      <c r="F100">
        <v>1</v>
      </c>
      <c r="G100" s="1">
        <v>0</v>
      </c>
      <c r="H100">
        <v>5</v>
      </c>
      <c r="I100">
        <v>-2</v>
      </c>
      <c r="J100" s="2">
        <v>1.64</v>
      </c>
      <c r="K100" s="2">
        <v>1.28</v>
      </c>
      <c r="L100" s="2">
        <f>(Table13[[#This Row],[rA]]+Table13[[#This Row],[rA'']])/2</f>
        <v>1.46</v>
      </c>
      <c r="M100">
        <v>0.64</v>
      </c>
      <c r="N100">
        <v>1.4</v>
      </c>
      <c r="O100" s="3">
        <f>(Table13[[#This Row],[rA adj]]+Table13[[#This Row],[rX]])/(SQRT(2)*(Table13[[#This Row],[rB]]+Table13[[#This Row],[rX]]))</f>
        <v>0.99133597754584579</v>
      </c>
      <c r="P10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3.9535784419561049</v>
      </c>
      <c r="Q100" s="1" t="str">
        <f>IF(Table13[[#This Row],[tau]]&lt;4.18,"YES","NO")</f>
        <v>YES</v>
      </c>
      <c r="R100" s="4">
        <f>ABS(Table13[[#This Row],[rA]]-Table13[[#This Row],[rA'']])</f>
        <v>0.35999999999999988</v>
      </c>
      <c r="S100" s="5">
        <v>0</v>
      </c>
      <c r="T100" s="5">
        <v>0</v>
      </c>
      <c r="U100" s="5">
        <v>0</v>
      </c>
      <c r="V100" s="5">
        <v>0</v>
      </c>
    </row>
    <row r="101" spans="1:22" x14ac:dyDescent="0.25">
      <c r="A101" t="s">
        <v>54</v>
      </c>
      <c r="B101" t="s">
        <v>32</v>
      </c>
      <c r="C101" t="s">
        <v>19</v>
      </c>
      <c r="D101" t="s">
        <v>20</v>
      </c>
      <c r="E101">
        <v>1</v>
      </c>
      <c r="F101">
        <v>3</v>
      </c>
      <c r="G101" s="1">
        <v>2</v>
      </c>
      <c r="H101">
        <v>4</v>
      </c>
      <c r="I101">
        <v>-2</v>
      </c>
      <c r="J101" s="2">
        <v>1.39</v>
      </c>
      <c r="K101" s="2">
        <v>1.179</v>
      </c>
      <c r="L101" s="2">
        <f>(Table13[[#This Row],[rA]]+Table13[[#This Row],[rA'']])/2</f>
        <v>1.2845</v>
      </c>
      <c r="M101">
        <v>0.60499999999999998</v>
      </c>
      <c r="N101">
        <v>1.4</v>
      </c>
      <c r="O101" s="3">
        <f>(Table13[[#This Row],[rA adj]]+Table13[[#This Row],[rX]])/(SQRT(2)*(Table13[[#This Row],[rB]]+Table13[[#This Row],[rX]]))</f>
        <v>0.94674720902508069</v>
      </c>
      <c r="P10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3.9539772390870973</v>
      </c>
      <c r="Q101" s="1" t="str">
        <f>IF(Table13[[#This Row],[tau]]&lt;4.18,"YES","NO")</f>
        <v>YES</v>
      </c>
      <c r="R101" s="4">
        <f>ABS(Table13[[#This Row],[rA]]-Table13[[#This Row],[rA'']])</f>
        <v>0.21099999999999985</v>
      </c>
      <c r="S101" s="5" t="s">
        <v>31</v>
      </c>
      <c r="T101" s="5">
        <v>0</v>
      </c>
      <c r="U101" s="5">
        <v>0</v>
      </c>
      <c r="V101" s="5">
        <v>0</v>
      </c>
    </row>
    <row r="102" spans="1:22" x14ac:dyDescent="0.25">
      <c r="A102" t="s">
        <v>26</v>
      </c>
      <c r="B102" t="s">
        <v>65</v>
      </c>
      <c r="C102" t="s">
        <v>19</v>
      </c>
      <c r="D102" t="s">
        <v>20</v>
      </c>
      <c r="E102">
        <v>1</v>
      </c>
      <c r="F102">
        <v>3</v>
      </c>
      <c r="G102" s="1">
        <v>2</v>
      </c>
      <c r="H102">
        <v>4</v>
      </c>
      <c r="I102">
        <v>-2</v>
      </c>
      <c r="J102" s="2">
        <v>1.88</v>
      </c>
      <c r="K102" s="2">
        <v>0.68</v>
      </c>
      <c r="L102" s="2">
        <f>(Table13[[#This Row],[rA]]+Table13[[#This Row],[rA'']])/2</f>
        <v>1.28</v>
      </c>
      <c r="M102">
        <v>0.60499999999999998</v>
      </c>
      <c r="N102">
        <v>1.4</v>
      </c>
      <c r="O102" s="3">
        <f>(Table13[[#This Row],[rA adj]]+Table13[[#This Row],[rX]])/(SQRT(2)*(Table13[[#This Row],[rB]]+Table13[[#This Row],[rX]]))</f>
        <v>0.94516018632416321</v>
      </c>
      <c r="P10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3.9605386900502455</v>
      </c>
      <c r="Q102" s="1" t="str">
        <f>IF(Table13[[#This Row],[tau]]&lt;4.18,"YES","NO")</f>
        <v>YES</v>
      </c>
      <c r="R102" s="4">
        <f>ABS(Table13[[#This Row],[rA]]-Table13[[#This Row],[rA'']])</f>
        <v>1.1999999999999997</v>
      </c>
      <c r="S102" s="5">
        <v>0</v>
      </c>
      <c r="T102" s="5">
        <v>0</v>
      </c>
      <c r="U102" s="5">
        <v>0</v>
      </c>
      <c r="V102" s="5">
        <v>0</v>
      </c>
    </row>
    <row r="103" spans="1:22" x14ac:dyDescent="0.25">
      <c r="A103" t="s">
        <v>26</v>
      </c>
      <c r="B103" t="s">
        <v>66</v>
      </c>
      <c r="C103" t="s">
        <v>19</v>
      </c>
      <c r="D103" t="s">
        <v>20</v>
      </c>
      <c r="E103">
        <v>1</v>
      </c>
      <c r="F103">
        <v>3</v>
      </c>
      <c r="G103" s="1">
        <v>2</v>
      </c>
      <c r="H103">
        <v>4</v>
      </c>
      <c r="I103">
        <v>-2</v>
      </c>
      <c r="J103" s="2">
        <v>1.88</v>
      </c>
      <c r="K103" s="2">
        <v>0.68</v>
      </c>
      <c r="L103" s="2">
        <f>(Table13[[#This Row],[rA]]+Table13[[#This Row],[rA'']])/2</f>
        <v>1.28</v>
      </c>
      <c r="M103">
        <v>0.60499999999999998</v>
      </c>
      <c r="N103">
        <v>1.4</v>
      </c>
      <c r="O103" s="3">
        <f>(Table13[[#This Row],[rA adj]]+Table13[[#This Row],[rX]])/(SQRT(2)*(Table13[[#This Row],[rB]]+Table13[[#This Row],[rX]]))</f>
        <v>0.94516018632416321</v>
      </c>
      <c r="P10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3.9605386900502455</v>
      </c>
      <c r="Q103" s="1" t="str">
        <f>IF(Table13[[#This Row],[tau]]&lt;4.18,"YES","NO")</f>
        <v>YES</v>
      </c>
      <c r="R103" s="4">
        <f>ABS(Table13[[#This Row],[rA]]-Table13[[#This Row],[rA'']])</f>
        <v>1.1999999999999997</v>
      </c>
      <c r="S103" s="5">
        <v>0</v>
      </c>
      <c r="T103" s="5">
        <v>0</v>
      </c>
      <c r="U103" s="5">
        <v>0</v>
      </c>
      <c r="V103" s="5">
        <v>0</v>
      </c>
    </row>
    <row r="104" spans="1:22" x14ac:dyDescent="0.25">
      <c r="A104" t="s">
        <v>54</v>
      </c>
      <c r="B104" t="s">
        <v>35</v>
      </c>
      <c r="C104" t="s">
        <v>19</v>
      </c>
      <c r="D104" t="s">
        <v>20</v>
      </c>
      <c r="E104">
        <v>1</v>
      </c>
      <c r="F104">
        <v>3</v>
      </c>
      <c r="G104" s="1">
        <v>2</v>
      </c>
      <c r="H104">
        <v>4</v>
      </c>
      <c r="I104">
        <v>-2</v>
      </c>
      <c r="J104" s="2">
        <v>1.39</v>
      </c>
      <c r="K104" s="2">
        <v>1.17</v>
      </c>
      <c r="L104" s="2">
        <f>(Table13[[#This Row],[rA]]+Table13[[#This Row],[rA'']])/2</f>
        <v>1.2799999999999998</v>
      </c>
      <c r="M104">
        <v>0.60499999999999998</v>
      </c>
      <c r="N104">
        <v>1.4</v>
      </c>
      <c r="O104" s="3">
        <f>(Table13[[#This Row],[rA adj]]+Table13[[#This Row],[rX]])/(SQRT(2)*(Table13[[#This Row],[rB]]+Table13[[#This Row],[rX]]))</f>
        <v>0.94516018632416321</v>
      </c>
      <c r="P10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3.9605386900502464</v>
      </c>
      <c r="Q104" s="1" t="str">
        <f>IF(Table13[[#This Row],[tau]]&lt;4.18,"YES","NO")</f>
        <v>YES</v>
      </c>
      <c r="R104" s="4">
        <f>ABS(Table13[[#This Row],[rA]]-Table13[[#This Row],[rA'']])</f>
        <v>0.21999999999999997</v>
      </c>
      <c r="S104" s="5" t="s">
        <v>31</v>
      </c>
      <c r="T104" s="5">
        <v>0</v>
      </c>
      <c r="U104" s="5">
        <v>0</v>
      </c>
      <c r="V104" s="5">
        <v>0</v>
      </c>
    </row>
    <row r="105" spans="1:22" x14ac:dyDescent="0.25">
      <c r="A105" t="s">
        <v>26</v>
      </c>
      <c r="B105" t="s">
        <v>19</v>
      </c>
      <c r="C105" t="s">
        <v>19</v>
      </c>
      <c r="D105" t="s">
        <v>20</v>
      </c>
      <c r="E105">
        <v>1</v>
      </c>
      <c r="F105">
        <v>3</v>
      </c>
      <c r="G105" s="1">
        <v>2</v>
      </c>
      <c r="H105">
        <v>4</v>
      </c>
      <c r="I105">
        <v>-2</v>
      </c>
      <c r="J105" s="2">
        <v>1.88</v>
      </c>
      <c r="K105" s="2">
        <v>0.67</v>
      </c>
      <c r="L105" s="2">
        <f>(Table13[[#This Row],[rA]]+Table13[[#This Row],[rA'']])/2</f>
        <v>1.2749999999999999</v>
      </c>
      <c r="M105">
        <v>0.60499999999999998</v>
      </c>
      <c r="N105">
        <v>1.4</v>
      </c>
      <c r="O105" s="3">
        <f>(Table13[[#This Row],[rA adj]]+Table13[[#This Row],[rX]])/(SQRT(2)*(Table13[[#This Row],[rB]]+Table13[[#This Row],[rX]]))</f>
        <v>0.94339682776758826</v>
      </c>
      <c r="P10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3.9680116156311134</v>
      </c>
      <c r="Q105" s="1" t="str">
        <f>IF(Table13[[#This Row],[tau]]&lt;4.18,"YES","NO")</f>
        <v>YES</v>
      </c>
      <c r="R105" s="4">
        <f>ABS(Table13[[#This Row],[rA]]-Table13[[#This Row],[rA'']])</f>
        <v>1.21</v>
      </c>
      <c r="S105" s="5">
        <v>0</v>
      </c>
      <c r="T105" s="5" t="s">
        <v>55</v>
      </c>
      <c r="U105" s="5">
        <v>0</v>
      </c>
      <c r="V105" s="5">
        <v>0</v>
      </c>
    </row>
    <row r="106" spans="1:22" x14ac:dyDescent="0.25">
      <c r="A106" t="s">
        <v>60</v>
      </c>
      <c r="B106" t="s">
        <v>28</v>
      </c>
      <c r="C106" t="s">
        <v>19</v>
      </c>
      <c r="D106" t="s">
        <v>20</v>
      </c>
      <c r="E106">
        <v>1</v>
      </c>
      <c r="F106">
        <v>3</v>
      </c>
      <c r="G106" s="1">
        <v>2</v>
      </c>
      <c r="H106">
        <v>4</v>
      </c>
      <c r="I106">
        <v>-2</v>
      </c>
      <c r="J106" s="2">
        <v>1.28</v>
      </c>
      <c r="K106" s="2">
        <v>1.27</v>
      </c>
      <c r="L106" s="2">
        <f>(Table13[[#This Row],[rA]]+Table13[[#This Row],[rA'']])/2</f>
        <v>1.2749999999999999</v>
      </c>
      <c r="M106">
        <v>0.60499999999999998</v>
      </c>
      <c r="N106">
        <v>1.4</v>
      </c>
      <c r="O106" s="3">
        <f>(Table13[[#This Row],[rA adj]]+Table13[[#This Row],[rX]])/(SQRT(2)*(Table13[[#This Row],[rB]]+Table13[[#This Row],[rX]]))</f>
        <v>0.94339682776758826</v>
      </c>
      <c r="P10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3.9680116156311134</v>
      </c>
      <c r="Q106" s="1" t="str">
        <f>IF(Table13[[#This Row],[tau]]&lt;4.18,"YES","NO")</f>
        <v>YES</v>
      </c>
      <c r="R106" s="4">
        <f>ABS(Table13[[#This Row],[rA]]-Table13[[#This Row],[rA'']])</f>
        <v>1.0000000000000009E-2</v>
      </c>
      <c r="S106" s="5">
        <v>0</v>
      </c>
      <c r="T106" s="5">
        <v>0</v>
      </c>
      <c r="U106" s="5">
        <v>0</v>
      </c>
      <c r="V106" s="5">
        <v>0</v>
      </c>
    </row>
    <row r="107" spans="1:22" x14ac:dyDescent="0.25">
      <c r="A107" t="s">
        <v>56</v>
      </c>
      <c r="B107" t="s">
        <v>32</v>
      </c>
      <c r="C107" t="s">
        <v>19</v>
      </c>
      <c r="D107" t="s">
        <v>20</v>
      </c>
      <c r="E107">
        <v>1</v>
      </c>
      <c r="F107">
        <v>3</v>
      </c>
      <c r="G107" s="1">
        <v>2</v>
      </c>
      <c r="H107">
        <v>4</v>
      </c>
      <c r="I107">
        <v>-2</v>
      </c>
      <c r="J107" s="2">
        <v>1.37</v>
      </c>
      <c r="K107" s="2">
        <v>1.179</v>
      </c>
      <c r="L107" s="2">
        <f>(Table13[[#This Row],[rA]]+Table13[[#This Row],[rA'']])/2</f>
        <v>1.2745000000000002</v>
      </c>
      <c r="M107">
        <v>0.60499999999999998</v>
      </c>
      <c r="N107">
        <v>1.4</v>
      </c>
      <c r="O107" s="3">
        <f>(Table13[[#This Row],[rA adj]]+Table13[[#This Row],[rX]])/(SQRT(2)*(Table13[[#This Row],[rB]]+Table13[[#This Row],[rX]]))</f>
        <v>0.94322049191193091</v>
      </c>
      <c r="P10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3.9687696305227935</v>
      </c>
      <c r="Q107" s="1" t="str">
        <f>IF(Table13[[#This Row],[tau]]&lt;4.18,"YES","NO")</f>
        <v>YES</v>
      </c>
      <c r="R107" s="4">
        <f>ABS(Table13[[#This Row],[rA]]-Table13[[#This Row],[rA'']])</f>
        <v>0.19100000000000006</v>
      </c>
      <c r="S107" s="5">
        <v>0</v>
      </c>
      <c r="T107" s="5">
        <v>0</v>
      </c>
      <c r="U107" s="5">
        <v>0</v>
      </c>
      <c r="V107" s="5">
        <v>0</v>
      </c>
    </row>
    <row r="108" spans="1:22" x14ac:dyDescent="0.25">
      <c r="A108" t="s">
        <v>26</v>
      </c>
      <c r="B108" t="s">
        <v>67</v>
      </c>
      <c r="C108" t="s">
        <v>19</v>
      </c>
      <c r="D108" t="s">
        <v>20</v>
      </c>
      <c r="E108">
        <v>1</v>
      </c>
      <c r="F108">
        <v>3</v>
      </c>
      <c r="G108" s="1">
        <v>2</v>
      </c>
      <c r="H108">
        <v>4</v>
      </c>
      <c r="I108">
        <v>-2</v>
      </c>
      <c r="J108" s="2">
        <v>1.88</v>
      </c>
      <c r="K108" s="2">
        <v>0.66500000000000004</v>
      </c>
      <c r="L108" s="2">
        <f>(Table13[[#This Row],[rA]]+Table13[[#This Row],[rA'']])/2</f>
        <v>1.2725</v>
      </c>
      <c r="M108">
        <v>0.60499999999999998</v>
      </c>
      <c r="N108">
        <v>1.4</v>
      </c>
      <c r="O108" s="3">
        <f>(Table13[[#This Row],[rA adj]]+Table13[[#This Row],[rX]])/(SQRT(2)*(Table13[[#This Row],[rB]]+Table13[[#This Row],[rX]]))</f>
        <v>0.94251514848930085</v>
      </c>
      <c r="P10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3.9718214086297858</v>
      </c>
      <c r="Q108" s="1" t="str">
        <f>IF(Table13[[#This Row],[tau]]&lt;4.18,"YES","NO")</f>
        <v>YES</v>
      </c>
      <c r="R108" s="4">
        <f>ABS(Table13[[#This Row],[rA]]-Table13[[#This Row],[rA'']])</f>
        <v>1.2149999999999999</v>
      </c>
      <c r="S108" s="5">
        <v>0</v>
      </c>
      <c r="T108" s="5">
        <v>0</v>
      </c>
      <c r="U108" s="5">
        <v>0</v>
      </c>
      <c r="V108" s="5">
        <v>0</v>
      </c>
    </row>
    <row r="109" spans="1:22" x14ac:dyDescent="0.25">
      <c r="A109" t="s">
        <v>28</v>
      </c>
      <c r="B109" t="s">
        <v>50</v>
      </c>
      <c r="C109" t="s">
        <v>19</v>
      </c>
      <c r="D109" t="s">
        <v>20</v>
      </c>
      <c r="E109">
        <v>2</v>
      </c>
      <c r="F109">
        <v>2</v>
      </c>
      <c r="G109" s="1">
        <v>0</v>
      </c>
      <c r="H109">
        <v>4</v>
      </c>
      <c r="I109">
        <v>-2</v>
      </c>
      <c r="J109" s="2">
        <v>1.35</v>
      </c>
      <c r="K109" s="2">
        <v>1.19</v>
      </c>
      <c r="L109" s="2">
        <f>(Table13[[#This Row],[rA]]+Table13[[#This Row],[rA'']])/2</f>
        <v>1.27</v>
      </c>
      <c r="M109">
        <v>0.60499999999999998</v>
      </c>
      <c r="N109">
        <v>1.4</v>
      </c>
      <c r="O109" s="3">
        <f>(Table13[[#This Row],[rA adj]]+Table13[[#This Row],[rX]])/(SQRT(2)*(Table13[[#This Row],[rB]]+Table13[[#This Row],[rX]]))</f>
        <v>0.94163346921101343</v>
      </c>
      <c r="P10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3.9756808381187683</v>
      </c>
      <c r="Q109" s="1" t="str">
        <f>IF(Table13[[#This Row],[tau]]&lt;4.18,"YES","NO")</f>
        <v>YES</v>
      </c>
      <c r="R109" s="4">
        <f>ABS(Table13[[#This Row],[rA]]-Table13[[#This Row],[rA'']])</f>
        <v>0.16000000000000014</v>
      </c>
      <c r="S109" s="5">
        <v>0</v>
      </c>
      <c r="T109" s="5">
        <v>0</v>
      </c>
      <c r="U109" s="5">
        <v>0</v>
      </c>
      <c r="V109" s="5">
        <v>0</v>
      </c>
    </row>
    <row r="110" spans="1:22" x14ac:dyDescent="0.25">
      <c r="A110" t="s">
        <v>56</v>
      </c>
      <c r="B110" t="s">
        <v>35</v>
      </c>
      <c r="C110" t="s">
        <v>19</v>
      </c>
      <c r="D110" t="s">
        <v>20</v>
      </c>
      <c r="E110">
        <v>1</v>
      </c>
      <c r="F110">
        <v>3</v>
      </c>
      <c r="G110" s="1">
        <v>2</v>
      </c>
      <c r="H110">
        <v>4</v>
      </c>
      <c r="I110">
        <v>-2</v>
      </c>
      <c r="J110" s="2">
        <v>1.37</v>
      </c>
      <c r="K110" s="2">
        <v>1.17</v>
      </c>
      <c r="L110" s="2">
        <f>(Table13[[#This Row],[rA]]+Table13[[#This Row],[rA'']])/2</f>
        <v>1.27</v>
      </c>
      <c r="M110">
        <v>0.60499999999999998</v>
      </c>
      <c r="N110">
        <v>1.4</v>
      </c>
      <c r="O110" s="3">
        <f>(Table13[[#This Row],[rA adj]]+Table13[[#This Row],[rX]])/(SQRT(2)*(Table13[[#This Row],[rB]]+Table13[[#This Row],[rX]]))</f>
        <v>0.94163346921101343</v>
      </c>
      <c r="P11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3.9756808381187683</v>
      </c>
      <c r="Q110" s="1" t="str">
        <f>IF(Table13[[#This Row],[tau]]&lt;4.18,"YES","NO")</f>
        <v>YES</v>
      </c>
      <c r="R110" s="4">
        <f>ABS(Table13[[#This Row],[rA]]-Table13[[#This Row],[rA'']])</f>
        <v>0.20000000000000018</v>
      </c>
      <c r="S110" s="5">
        <v>0</v>
      </c>
      <c r="T110" s="5">
        <v>0</v>
      </c>
      <c r="U110" s="5">
        <v>0</v>
      </c>
      <c r="V110" s="5">
        <v>0</v>
      </c>
    </row>
    <row r="111" spans="1:22" x14ac:dyDescent="0.25">
      <c r="A111" t="s">
        <v>18</v>
      </c>
      <c r="B111" t="s">
        <v>26</v>
      </c>
      <c r="C111" t="s">
        <v>61</v>
      </c>
      <c r="D111" t="s">
        <v>20</v>
      </c>
      <c r="E111">
        <v>1</v>
      </c>
      <c r="F111">
        <v>1</v>
      </c>
      <c r="G111" s="1">
        <v>0</v>
      </c>
      <c r="H111">
        <v>5</v>
      </c>
      <c r="I111">
        <v>-2</v>
      </c>
      <c r="J111" s="2">
        <v>0.92</v>
      </c>
      <c r="K111" s="2">
        <v>1.88</v>
      </c>
      <c r="L111" s="2">
        <f>(Table13[[#This Row],[rA]]+Table13[[#This Row],[rA'']])/2</f>
        <v>1.4</v>
      </c>
      <c r="M111">
        <v>0.64</v>
      </c>
      <c r="N111">
        <v>1.4</v>
      </c>
      <c r="O111" s="3">
        <f>(Table13[[#This Row],[rA adj]]+Table13[[#This Row],[rX]])/(SQRT(2)*(Table13[[#This Row],[rB]]+Table13[[#This Row],[rX]]))</f>
        <v>0.97053871927565327</v>
      </c>
      <c r="P11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3.9821009588297955</v>
      </c>
      <c r="Q111" s="1" t="str">
        <f>IF(Table13[[#This Row],[tau]]&lt;4.18,"YES","NO")</f>
        <v>YES</v>
      </c>
      <c r="R111" s="4">
        <f>ABS(Table13[[#This Row],[rA]]-Table13[[#This Row],[rA'']])</f>
        <v>0.95999999999999985</v>
      </c>
      <c r="S111" s="5">
        <v>0</v>
      </c>
      <c r="T111" s="5">
        <v>0</v>
      </c>
      <c r="U111" s="5">
        <v>0</v>
      </c>
      <c r="V111" s="5">
        <v>0</v>
      </c>
    </row>
    <row r="112" spans="1:22" x14ac:dyDescent="0.25">
      <c r="A112" t="s">
        <v>42</v>
      </c>
      <c r="B112" t="s">
        <v>50</v>
      </c>
      <c r="C112" t="s">
        <v>19</v>
      </c>
      <c r="D112" t="s">
        <v>20</v>
      </c>
      <c r="E112">
        <v>2</v>
      </c>
      <c r="F112">
        <v>2</v>
      </c>
      <c r="G112" s="1">
        <v>0</v>
      </c>
      <c r="H112">
        <v>4</v>
      </c>
      <c r="I112">
        <v>-2</v>
      </c>
      <c r="J112" s="2">
        <v>1.34</v>
      </c>
      <c r="K112" s="2">
        <v>1.19</v>
      </c>
      <c r="L112" s="2">
        <f>(Table13[[#This Row],[rA]]+Table13[[#This Row],[rA'']])/2</f>
        <v>1.2650000000000001</v>
      </c>
      <c r="M112">
        <v>0.60499999999999998</v>
      </c>
      <c r="N112">
        <v>1.4</v>
      </c>
      <c r="O112" s="3">
        <f>(Table13[[#This Row],[rA adj]]+Table13[[#This Row],[rX]])/(SQRT(2)*(Table13[[#This Row],[rB]]+Table13[[#This Row],[rX]]))</f>
        <v>0.93987011065443848</v>
      </c>
      <c r="P11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3.9835509069227713</v>
      </c>
      <c r="Q112" s="1" t="str">
        <f>IF(Table13[[#This Row],[tau]]&lt;4.18,"YES","NO")</f>
        <v>YES</v>
      </c>
      <c r="R112" s="4">
        <f>ABS(Table13[[#This Row],[rA]]-Table13[[#This Row],[rA'']])</f>
        <v>0.15000000000000013</v>
      </c>
      <c r="S112" s="5" t="s">
        <v>31</v>
      </c>
      <c r="T112" s="5">
        <v>0</v>
      </c>
      <c r="U112" s="5">
        <v>0</v>
      </c>
      <c r="V112" s="5">
        <v>0</v>
      </c>
    </row>
    <row r="113" spans="1:22" x14ac:dyDescent="0.25">
      <c r="A113" t="s">
        <v>34</v>
      </c>
      <c r="B113" t="s">
        <v>58</v>
      </c>
      <c r="C113" t="s">
        <v>19</v>
      </c>
      <c r="D113" t="s">
        <v>20</v>
      </c>
      <c r="E113">
        <v>2</v>
      </c>
      <c r="F113">
        <v>2</v>
      </c>
      <c r="G113" s="1">
        <v>0</v>
      </c>
      <c r="H113">
        <v>4</v>
      </c>
      <c r="I113">
        <v>-2</v>
      </c>
      <c r="J113" s="2">
        <v>1.61</v>
      </c>
      <c r="K113" s="2">
        <v>0.92</v>
      </c>
      <c r="L113" s="2">
        <f>(Table13[[#This Row],[rA]]+Table13[[#This Row],[rA'']])/2</f>
        <v>1.2650000000000001</v>
      </c>
      <c r="M113">
        <v>0.60499999999999998</v>
      </c>
      <c r="N113">
        <v>1.4</v>
      </c>
      <c r="O113" s="3">
        <f>(Table13[[#This Row],[rA adj]]+Table13[[#This Row],[rX]])/(SQRT(2)*(Table13[[#This Row],[rB]]+Table13[[#This Row],[rX]]))</f>
        <v>0.93987011065443848</v>
      </c>
      <c r="P11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3.9835509069227713</v>
      </c>
      <c r="Q113" s="1" t="str">
        <f>IF(Table13[[#This Row],[tau]]&lt;4.18,"YES","NO")</f>
        <v>YES</v>
      </c>
      <c r="R113" s="4">
        <f>ABS(Table13[[#This Row],[rA]]-Table13[[#This Row],[rA'']])</f>
        <v>0.69000000000000006</v>
      </c>
      <c r="S113" s="5" t="s">
        <v>82</v>
      </c>
      <c r="T113" s="5">
        <v>0</v>
      </c>
      <c r="U113" s="5">
        <v>0</v>
      </c>
      <c r="V113" s="5">
        <v>0</v>
      </c>
    </row>
    <row r="114" spans="1:22" x14ac:dyDescent="0.25">
      <c r="A114" t="s">
        <v>37</v>
      </c>
      <c r="B114" t="s">
        <v>51</v>
      </c>
      <c r="C114" t="s">
        <v>19</v>
      </c>
      <c r="D114" t="s">
        <v>20</v>
      </c>
      <c r="E114">
        <v>1</v>
      </c>
      <c r="F114">
        <v>3</v>
      </c>
      <c r="G114" s="1">
        <v>2</v>
      </c>
      <c r="H114">
        <v>4</v>
      </c>
      <c r="I114">
        <v>-2</v>
      </c>
      <c r="J114" s="2">
        <v>1.64</v>
      </c>
      <c r="K114" s="2">
        <v>0.88500000000000001</v>
      </c>
      <c r="L114" s="2">
        <f>(Table13[[#This Row],[rA]]+Table13[[#This Row],[rA'']])/2</f>
        <v>1.2625</v>
      </c>
      <c r="M114">
        <v>0.60499999999999998</v>
      </c>
      <c r="N114">
        <v>1.4</v>
      </c>
      <c r="O114" s="3">
        <f>(Table13[[#This Row],[rA adj]]+Table13[[#This Row],[rX]])/(SQRT(2)*(Table13[[#This Row],[rB]]+Table13[[#This Row],[rX]]))</f>
        <v>0.93898843137615084</v>
      </c>
      <c r="P11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3.9875627183600648</v>
      </c>
      <c r="Q114" s="1" t="str">
        <f>IF(Table13[[#This Row],[tau]]&lt;4.18,"YES","NO")</f>
        <v>YES</v>
      </c>
      <c r="R114" s="4">
        <f>ABS(Table13[[#This Row],[rA]]-Table13[[#This Row],[rA'']])</f>
        <v>0.75499999999999989</v>
      </c>
      <c r="S114" s="5">
        <v>0</v>
      </c>
      <c r="T114" s="5">
        <v>0</v>
      </c>
      <c r="U114" s="5">
        <v>0</v>
      </c>
      <c r="V114" s="5">
        <v>0</v>
      </c>
    </row>
    <row r="115" spans="1:22" x14ac:dyDescent="0.25">
      <c r="A115" t="s">
        <v>26</v>
      </c>
      <c r="B115" t="s">
        <v>63</v>
      </c>
      <c r="C115" t="s">
        <v>19</v>
      </c>
      <c r="D115" t="s">
        <v>20</v>
      </c>
      <c r="E115">
        <v>1</v>
      </c>
      <c r="F115">
        <v>3</v>
      </c>
      <c r="G115" s="1">
        <v>2</v>
      </c>
      <c r="H115">
        <v>4</v>
      </c>
      <c r="I115">
        <v>-2</v>
      </c>
      <c r="J115" s="2">
        <v>1.88</v>
      </c>
      <c r="K115" s="2">
        <v>0.64500000000000002</v>
      </c>
      <c r="L115" s="2">
        <f>(Table13[[#This Row],[rA]]+Table13[[#This Row],[rA'']])/2</f>
        <v>1.2625</v>
      </c>
      <c r="M115">
        <v>0.60499999999999998</v>
      </c>
      <c r="N115">
        <v>1.4</v>
      </c>
      <c r="O115" s="3">
        <f>(Table13[[#This Row],[rA adj]]+Table13[[#This Row],[rX]])/(SQRT(2)*(Table13[[#This Row],[rB]]+Table13[[#This Row],[rX]]))</f>
        <v>0.93898843137615084</v>
      </c>
      <c r="P11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3.9875627183600648</v>
      </c>
      <c r="Q115" s="1" t="str">
        <f>IF(Table13[[#This Row],[tau]]&lt;4.18,"YES","NO")</f>
        <v>YES</v>
      </c>
      <c r="R115" s="4">
        <f>ABS(Table13[[#This Row],[rA]]-Table13[[#This Row],[rA'']])</f>
        <v>1.2349999999999999</v>
      </c>
      <c r="S115" s="5">
        <v>0</v>
      </c>
      <c r="T115" s="5">
        <v>0</v>
      </c>
      <c r="U115" s="5">
        <v>0</v>
      </c>
      <c r="V115" s="5">
        <v>0</v>
      </c>
    </row>
    <row r="116" spans="1:22" x14ac:dyDescent="0.25">
      <c r="A116" t="s">
        <v>30</v>
      </c>
      <c r="B116" t="s">
        <v>57</v>
      </c>
      <c r="C116" t="s">
        <v>19</v>
      </c>
      <c r="D116" t="s">
        <v>20</v>
      </c>
      <c r="E116">
        <v>1</v>
      </c>
      <c r="F116">
        <v>3</v>
      </c>
      <c r="G116" s="1">
        <v>2</v>
      </c>
      <c r="H116">
        <v>4</v>
      </c>
      <c r="I116">
        <v>-2</v>
      </c>
      <c r="J116" s="2">
        <v>1.72</v>
      </c>
      <c r="K116" s="2">
        <v>0.8</v>
      </c>
      <c r="L116" s="2">
        <f>(Table13[[#This Row],[rA]]+Table13[[#This Row],[rA'']])/2</f>
        <v>1.26</v>
      </c>
      <c r="M116">
        <v>0.60499999999999998</v>
      </c>
      <c r="N116">
        <v>1.4</v>
      </c>
      <c r="O116" s="3">
        <f>(Table13[[#This Row],[rA adj]]+Table13[[#This Row],[rX]])/(SQRT(2)*(Table13[[#This Row],[rB]]+Table13[[#This Row],[rX]]))</f>
        <v>0.93810675209786365</v>
      </c>
      <c r="P11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3.9916265108675586</v>
      </c>
      <c r="Q116" s="1" t="str">
        <f>IF(Table13[[#This Row],[tau]]&lt;4.18,"YES","NO")</f>
        <v>YES</v>
      </c>
      <c r="R116" s="4">
        <f>ABS(Table13[[#This Row],[rA]]-Table13[[#This Row],[rA'']])</f>
        <v>0.91999999999999993</v>
      </c>
      <c r="S116" s="5">
        <v>0</v>
      </c>
      <c r="T116" s="5">
        <v>0</v>
      </c>
      <c r="U116" s="5">
        <v>0</v>
      </c>
      <c r="V116" s="5">
        <v>0</v>
      </c>
    </row>
    <row r="117" spans="1:22" x14ac:dyDescent="0.25">
      <c r="A117" t="s">
        <v>28</v>
      </c>
      <c r="B117" t="s">
        <v>49</v>
      </c>
      <c r="C117" t="s">
        <v>19</v>
      </c>
      <c r="D117" t="s">
        <v>20</v>
      </c>
      <c r="E117">
        <v>2</v>
      </c>
      <c r="F117">
        <v>2</v>
      </c>
      <c r="G117" s="1">
        <v>0</v>
      </c>
      <c r="H117">
        <v>4</v>
      </c>
      <c r="I117">
        <v>-2</v>
      </c>
      <c r="J117" s="2">
        <v>1.35</v>
      </c>
      <c r="K117" s="2">
        <v>1.17</v>
      </c>
      <c r="L117" s="2">
        <f>(Table13[[#This Row],[rA]]+Table13[[#This Row],[rA'']])/2</f>
        <v>1.26</v>
      </c>
      <c r="M117">
        <v>0.60499999999999998</v>
      </c>
      <c r="N117">
        <v>1.4</v>
      </c>
      <c r="O117" s="3">
        <f>(Table13[[#This Row],[rA adj]]+Table13[[#This Row],[rX]])/(SQRT(2)*(Table13[[#This Row],[rB]]+Table13[[#This Row],[rX]]))</f>
        <v>0.93810675209786365</v>
      </c>
      <c r="P11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3.9916265108675586</v>
      </c>
      <c r="Q117" s="1" t="str">
        <f>IF(Table13[[#This Row],[tau]]&lt;4.18,"YES","NO")</f>
        <v>YES</v>
      </c>
      <c r="R117" s="4">
        <f>ABS(Table13[[#This Row],[rA]]-Table13[[#This Row],[rA'']])</f>
        <v>0.18000000000000016</v>
      </c>
      <c r="S117" s="5">
        <v>0</v>
      </c>
      <c r="T117" s="5">
        <v>0</v>
      </c>
      <c r="U117" s="5">
        <v>0</v>
      </c>
      <c r="V117" s="5">
        <v>0</v>
      </c>
    </row>
    <row r="118" spans="1:22" x14ac:dyDescent="0.25">
      <c r="A118" t="s">
        <v>26</v>
      </c>
      <c r="B118" t="s">
        <v>68</v>
      </c>
      <c r="C118" t="s">
        <v>19</v>
      </c>
      <c r="D118" t="s">
        <v>20</v>
      </c>
      <c r="E118">
        <v>1</v>
      </c>
      <c r="F118">
        <v>3</v>
      </c>
      <c r="G118" s="1">
        <v>2</v>
      </c>
      <c r="H118">
        <v>4</v>
      </c>
      <c r="I118">
        <v>-2</v>
      </c>
      <c r="J118" s="2">
        <v>1.88</v>
      </c>
      <c r="K118" s="2">
        <v>0.64</v>
      </c>
      <c r="L118" s="2">
        <f>(Table13[[#This Row],[rA]]+Table13[[#This Row],[rA'']])/2</f>
        <v>1.26</v>
      </c>
      <c r="M118">
        <v>0.60499999999999998</v>
      </c>
      <c r="N118">
        <v>1.4</v>
      </c>
      <c r="O118" s="3">
        <f>(Table13[[#This Row],[rA adj]]+Table13[[#This Row],[rX]])/(SQRT(2)*(Table13[[#This Row],[rB]]+Table13[[#This Row],[rX]]))</f>
        <v>0.93810675209786365</v>
      </c>
      <c r="P11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3.9916265108675586</v>
      </c>
      <c r="Q118" s="1" t="str">
        <f>IF(Table13[[#This Row],[tau]]&lt;4.18,"YES","NO")</f>
        <v>YES</v>
      </c>
      <c r="R118" s="4">
        <f>ABS(Table13[[#This Row],[rA]]-Table13[[#This Row],[rA'']])</f>
        <v>1.2399999999999998</v>
      </c>
      <c r="S118" s="5">
        <v>0</v>
      </c>
      <c r="T118" s="5">
        <v>0</v>
      </c>
      <c r="U118" s="5">
        <v>0</v>
      </c>
      <c r="V118" s="5">
        <v>0</v>
      </c>
    </row>
    <row r="119" spans="1:22" x14ac:dyDescent="0.25">
      <c r="A119" t="s">
        <v>60</v>
      </c>
      <c r="B119" t="s">
        <v>29</v>
      </c>
      <c r="C119" t="s">
        <v>19</v>
      </c>
      <c r="D119" t="s">
        <v>20</v>
      </c>
      <c r="E119">
        <v>1</v>
      </c>
      <c r="F119">
        <v>3</v>
      </c>
      <c r="G119" s="1">
        <v>2</v>
      </c>
      <c r="H119">
        <v>4</v>
      </c>
      <c r="I119">
        <v>-2</v>
      </c>
      <c r="J119" s="2">
        <v>1.28</v>
      </c>
      <c r="K119" s="2">
        <v>1.24</v>
      </c>
      <c r="L119" s="2">
        <f>(Table13[[#This Row],[rA]]+Table13[[#This Row],[rA'']])/2</f>
        <v>1.26</v>
      </c>
      <c r="M119">
        <v>0.60499999999999998</v>
      </c>
      <c r="N119">
        <v>1.4</v>
      </c>
      <c r="O119" s="3">
        <f>(Table13[[#This Row],[rA adj]]+Table13[[#This Row],[rX]])/(SQRT(2)*(Table13[[#This Row],[rB]]+Table13[[#This Row],[rX]]))</f>
        <v>0.93810675209786365</v>
      </c>
      <c r="P11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3.9916265108675586</v>
      </c>
      <c r="Q119" s="1" t="str">
        <f>IF(Table13[[#This Row],[tau]]&lt;4.18,"YES","NO")</f>
        <v>YES</v>
      </c>
      <c r="R119" s="4">
        <f>ABS(Table13[[#This Row],[rA]]-Table13[[#This Row],[rA'']])</f>
        <v>4.0000000000000036E-2</v>
      </c>
      <c r="S119" s="5">
        <v>0</v>
      </c>
      <c r="T119" s="5">
        <v>0</v>
      </c>
      <c r="U119" s="5">
        <v>0</v>
      </c>
      <c r="V119" s="5">
        <v>0</v>
      </c>
    </row>
    <row r="120" spans="1:22" x14ac:dyDescent="0.25">
      <c r="A120" t="s">
        <v>54</v>
      </c>
      <c r="B120" t="s">
        <v>56</v>
      </c>
      <c r="C120" t="s">
        <v>61</v>
      </c>
      <c r="D120" t="s">
        <v>20</v>
      </c>
      <c r="E120">
        <v>1</v>
      </c>
      <c r="F120">
        <v>1</v>
      </c>
      <c r="G120" s="1">
        <v>0</v>
      </c>
      <c r="H120">
        <v>5</v>
      </c>
      <c r="I120">
        <v>-2</v>
      </c>
      <c r="J120" s="2">
        <v>1.39</v>
      </c>
      <c r="K120" s="2">
        <v>1.37</v>
      </c>
      <c r="L120" s="2">
        <f>(Table13[[#This Row],[rA]]+Table13[[#This Row],[rA'']])/2</f>
        <v>1.38</v>
      </c>
      <c r="M120">
        <v>0.64</v>
      </c>
      <c r="N120">
        <v>1.4</v>
      </c>
      <c r="O120" s="3">
        <f>(Table13[[#This Row],[rA adj]]+Table13[[#This Row],[rX]])/(SQRT(2)*(Table13[[#This Row],[rB]]+Table13[[#This Row],[rX]]))</f>
        <v>0.96360629985225577</v>
      </c>
      <c r="P12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3.993763012868595</v>
      </c>
      <c r="Q120" s="1" t="str">
        <f>IF(Table13[[#This Row],[tau]]&lt;4.18,"YES","NO")</f>
        <v>YES</v>
      </c>
      <c r="R120" s="4">
        <f>ABS(Table13[[#This Row],[rA]]-Table13[[#This Row],[rA'']])</f>
        <v>1.9999999999999796E-2</v>
      </c>
      <c r="S120" s="5">
        <v>0</v>
      </c>
      <c r="T120" s="5">
        <v>0</v>
      </c>
      <c r="U120" s="5">
        <v>0</v>
      </c>
      <c r="V120" s="5">
        <v>0</v>
      </c>
    </row>
    <row r="121" spans="1:22" x14ac:dyDescent="0.25">
      <c r="A121" t="s">
        <v>54</v>
      </c>
      <c r="B121" t="s">
        <v>36</v>
      </c>
      <c r="C121" t="s">
        <v>19</v>
      </c>
      <c r="D121" t="s">
        <v>20</v>
      </c>
      <c r="E121">
        <v>1</v>
      </c>
      <c r="F121">
        <v>3</v>
      </c>
      <c r="G121" s="1">
        <v>2</v>
      </c>
      <c r="H121">
        <v>4</v>
      </c>
      <c r="I121">
        <v>-2</v>
      </c>
      <c r="J121" s="2">
        <v>1.39</v>
      </c>
      <c r="K121" s="2">
        <v>1.1200000000000001</v>
      </c>
      <c r="L121" s="2">
        <f>(Table13[[#This Row],[rA]]+Table13[[#This Row],[rA'']])/2</f>
        <v>1.2549999999999999</v>
      </c>
      <c r="M121">
        <v>0.60499999999999998</v>
      </c>
      <c r="N121">
        <v>1.4</v>
      </c>
      <c r="O121" s="3">
        <f>(Table13[[#This Row],[rA adj]]+Table13[[#This Row],[rX]])/(SQRT(2)*(Table13[[#This Row],[rB]]+Table13[[#This Row],[rX]]))</f>
        <v>0.93634339354128859</v>
      </c>
      <c r="P12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3.9999124835594979</v>
      </c>
      <c r="Q121" s="1" t="str">
        <f>IF(Table13[[#This Row],[tau]]&lt;4.18,"YES","NO")</f>
        <v>YES</v>
      </c>
      <c r="R121" s="4">
        <f>ABS(Table13[[#This Row],[rA]]-Table13[[#This Row],[rA'']])</f>
        <v>0.2699999999999998</v>
      </c>
      <c r="S121" s="5" t="s">
        <v>31</v>
      </c>
      <c r="T121" s="5">
        <v>0</v>
      </c>
      <c r="U121" s="5">
        <v>0</v>
      </c>
      <c r="V121" s="5">
        <v>0</v>
      </c>
    </row>
    <row r="122" spans="1:22" x14ac:dyDescent="0.25">
      <c r="A122" t="s">
        <v>37</v>
      </c>
      <c r="B122" t="s">
        <v>53</v>
      </c>
      <c r="C122" t="s">
        <v>19</v>
      </c>
      <c r="D122" t="s">
        <v>20</v>
      </c>
      <c r="E122">
        <v>1</v>
      </c>
      <c r="F122">
        <v>3</v>
      </c>
      <c r="G122" s="1">
        <v>2</v>
      </c>
      <c r="H122">
        <v>4</v>
      </c>
      <c r="I122">
        <v>-2</v>
      </c>
      <c r="J122" s="2">
        <v>1.64</v>
      </c>
      <c r="K122" s="2">
        <v>0.87</v>
      </c>
      <c r="L122" s="2">
        <f>(Table13[[#This Row],[rA]]+Table13[[#This Row],[rA'']])/2</f>
        <v>1.2549999999999999</v>
      </c>
      <c r="M122">
        <v>0.60499999999999998</v>
      </c>
      <c r="N122">
        <v>1.4</v>
      </c>
      <c r="O122" s="3">
        <f>(Table13[[#This Row],[rA adj]]+Table13[[#This Row],[rX]])/(SQRT(2)*(Table13[[#This Row],[rB]]+Table13[[#This Row],[rX]]))</f>
        <v>0.93634339354128859</v>
      </c>
      <c r="P12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3.9999124835594979</v>
      </c>
      <c r="Q122" s="1" t="str">
        <f>IF(Table13[[#This Row],[tau]]&lt;4.18,"YES","NO")</f>
        <v>YES</v>
      </c>
      <c r="R122" s="4">
        <f>ABS(Table13[[#This Row],[rA]]-Table13[[#This Row],[rA'']])</f>
        <v>0.76999999999999991</v>
      </c>
      <c r="S122" s="5">
        <v>0</v>
      </c>
      <c r="T122" s="5" t="s">
        <v>55</v>
      </c>
      <c r="U122" s="5">
        <v>0</v>
      </c>
      <c r="V122" s="5">
        <v>0</v>
      </c>
    </row>
    <row r="123" spans="1:22" x14ac:dyDescent="0.25">
      <c r="A123" t="s">
        <v>42</v>
      </c>
      <c r="B123" t="s">
        <v>49</v>
      </c>
      <c r="C123" t="s">
        <v>19</v>
      </c>
      <c r="D123" t="s">
        <v>20</v>
      </c>
      <c r="E123">
        <v>2</v>
      </c>
      <c r="F123">
        <v>2</v>
      </c>
      <c r="G123" s="1">
        <v>0</v>
      </c>
      <c r="H123">
        <v>4</v>
      </c>
      <c r="I123">
        <v>-2</v>
      </c>
      <c r="J123" s="2">
        <v>1.34</v>
      </c>
      <c r="K123" s="2">
        <v>1.17</v>
      </c>
      <c r="L123" s="2">
        <f>(Table13[[#This Row],[rA]]+Table13[[#This Row],[rA'']])/2</f>
        <v>1.2549999999999999</v>
      </c>
      <c r="M123">
        <v>0.60499999999999998</v>
      </c>
      <c r="N123">
        <v>1.4</v>
      </c>
      <c r="O123" s="3">
        <f>(Table13[[#This Row],[rA adj]]+Table13[[#This Row],[rX]])/(SQRT(2)*(Table13[[#This Row],[rB]]+Table13[[#This Row],[rX]]))</f>
        <v>0.93634339354128859</v>
      </c>
      <c r="P12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3.9999124835594979</v>
      </c>
      <c r="Q123" s="1" t="str">
        <f>IF(Table13[[#This Row],[tau]]&lt;4.18,"YES","NO")</f>
        <v>YES</v>
      </c>
      <c r="R123" s="4">
        <f>ABS(Table13[[#This Row],[rA]]-Table13[[#This Row],[rA'']])</f>
        <v>0.17000000000000015</v>
      </c>
      <c r="S123" s="5">
        <v>0</v>
      </c>
      <c r="T123" s="5">
        <v>0</v>
      </c>
      <c r="U123" s="5">
        <v>0</v>
      </c>
      <c r="V123" s="5">
        <v>0</v>
      </c>
    </row>
    <row r="124" spans="1:22" x14ac:dyDescent="0.25">
      <c r="A124" t="s">
        <v>48</v>
      </c>
      <c r="B124" t="s">
        <v>51</v>
      </c>
      <c r="C124" t="s">
        <v>19</v>
      </c>
      <c r="D124" t="s">
        <v>20</v>
      </c>
      <c r="E124" s="6">
        <v>3</v>
      </c>
      <c r="F124">
        <v>1</v>
      </c>
      <c r="G124" s="1">
        <v>2</v>
      </c>
      <c r="H124">
        <v>4</v>
      </c>
      <c r="I124">
        <v>-2</v>
      </c>
      <c r="J124" s="2">
        <v>1.01</v>
      </c>
      <c r="K124" s="2">
        <v>1.5</v>
      </c>
      <c r="L124" s="2">
        <f>(Table13[[#This Row],[rA]]+Table13[[#This Row],[rA'']])/2</f>
        <v>1.2549999999999999</v>
      </c>
      <c r="M124">
        <v>0.60499999999999998</v>
      </c>
      <c r="N124">
        <v>1.4</v>
      </c>
      <c r="O124" s="3">
        <f>(Table13[[#This Row],[rA adj]]+Table13[[#This Row],[rX]])/(SQRT(2)*(Table13[[#This Row],[rB]]+Table13[[#This Row],[rX]]))</f>
        <v>0.93634339354128859</v>
      </c>
      <c r="P12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3.9999124835594979</v>
      </c>
      <c r="Q124" s="1" t="str">
        <f>IF(Table13[[#This Row],[tau]]&lt;4.18,"YES","NO")</f>
        <v>YES</v>
      </c>
      <c r="R124" s="4">
        <f>ABS(Table13[[#This Row],[rA]]-Table13[[#This Row],[rA'']])</f>
        <v>0.49</v>
      </c>
      <c r="S124" s="5">
        <v>0</v>
      </c>
      <c r="T124" s="5">
        <v>0</v>
      </c>
      <c r="U124" s="5">
        <v>0</v>
      </c>
      <c r="V124" s="5">
        <v>0</v>
      </c>
    </row>
    <row r="125" spans="1:22" x14ac:dyDescent="0.25">
      <c r="A125" t="s">
        <v>29</v>
      </c>
      <c r="B125" t="s">
        <v>50</v>
      </c>
      <c r="C125" t="s">
        <v>19</v>
      </c>
      <c r="D125" t="s">
        <v>20</v>
      </c>
      <c r="E125">
        <v>2</v>
      </c>
      <c r="F125">
        <v>2</v>
      </c>
      <c r="G125" s="1">
        <v>0</v>
      </c>
      <c r="H125">
        <v>4</v>
      </c>
      <c r="I125">
        <v>-2</v>
      </c>
      <c r="J125" s="2">
        <v>1.32</v>
      </c>
      <c r="K125" s="2">
        <v>1.19</v>
      </c>
      <c r="L125" s="2">
        <f>(Table13[[#This Row],[rA]]+Table13[[#This Row],[rA'']])/2</f>
        <v>1.2549999999999999</v>
      </c>
      <c r="M125">
        <v>0.60499999999999998</v>
      </c>
      <c r="N125">
        <v>1.4</v>
      </c>
      <c r="O125" s="3">
        <f>(Table13[[#This Row],[rA adj]]+Table13[[#This Row],[rX]])/(SQRT(2)*(Table13[[#This Row],[rB]]+Table13[[#This Row],[rX]]))</f>
        <v>0.93634339354128859</v>
      </c>
      <c r="P12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3.9999124835594979</v>
      </c>
      <c r="Q125" s="1" t="str">
        <f>IF(Table13[[#This Row],[tau]]&lt;4.18,"YES","NO")</f>
        <v>YES</v>
      </c>
      <c r="R125" s="4">
        <f>ABS(Table13[[#This Row],[rA]]-Table13[[#This Row],[rA'']])</f>
        <v>0.13000000000000012</v>
      </c>
      <c r="S125" s="5">
        <v>0</v>
      </c>
      <c r="T125" s="5">
        <v>0</v>
      </c>
      <c r="U125" s="5">
        <v>0</v>
      </c>
      <c r="V125" s="5">
        <v>0</v>
      </c>
    </row>
    <row r="126" spans="1:22" x14ac:dyDescent="0.25">
      <c r="A126" t="s">
        <v>34</v>
      </c>
      <c r="B126" t="s">
        <v>69</v>
      </c>
      <c r="C126" t="s">
        <v>19</v>
      </c>
      <c r="D126" t="s">
        <v>20</v>
      </c>
      <c r="E126">
        <v>2</v>
      </c>
      <c r="F126">
        <v>2</v>
      </c>
      <c r="G126" s="1">
        <v>0</v>
      </c>
      <c r="H126">
        <v>4</v>
      </c>
      <c r="I126">
        <v>-2</v>
      </c>
      <c r="J126" s="2">
        <v>1.61</v>
      </c>
      <c r="K126" s="2">
        <v>0.9</v>
      </c>
      <c r="L126" s="2">
        <f>(Table13[[#This Row],[rA]]+Table13[[#This Row],[rA'']])/2</f>
        <v>1.2550000000000001</v>
      </c>
      <c r="M126">
        <v>0.60499999999999998</v>
      </c>
      <c r="N126">
        <v>1.4</v>
      </c>
      <c r="O126" s="3">
        <f>(Table13[[#This Row],[rA adj]]+Table13[[#This Row],[rX]])/(SQRT(2)*(Table13[[#This Row],[rB]]+Table13[[#This Row],[rX]]))</f>
        <v>0.9363433935412887</v>
      </c>
      <c r="P12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3.9999124835594979</v>
      </c>
      <c r="Q126" s="1" t="str">
        <f>IF(Table13[[#This Row],[tau]]&lt;4.18,"YES","NO")</f>
        <v>YES</v>
      </c>
      <c r="R126" s="4">
        <f>ABS(Table13[[#This Row],[rA]]-Table13[[#This Row],[rA'']])</f>
        <v>0.71000000000000008</v>
      </c>
      <c r="S126" s="5" t="s">
        <v>82</v>
      </c>
      <c r="T126" s="5">
        <v>0</v>
      </c>
      <c r="U126" s="5">
        <v>0</v>
      </c>
      <c r="V126" s="5">
        <v>0</v>
      </c>
    </row>
    <row r="127" spans="1:22" x14ac:dyDescent="0.25">
      <c r="A127" t="s">
        <v>30</v>
      </c>
      <c r="B127" t="s">
        <v>58</v>
      </c>
      <c r="C127" t="s">
        <v>19</v>
      </c>
      <c r="D127" t="s">
        <v>20</v>
      </c>
      <c r="E127">
        <v>1</v>
      </c>
      <c r="F127">
        <v>3</v>
      </c>
      <c r="G127" s="1">
        <v>2</v>
      </c>
      <c r="H127">
        <v>4</v>
      </c>
      <c r="I127">
        <v>-2</v>
      </c>
      <c r="J127" s="2">
        <v>1.72</v>
      </c>
      <c r="K127" s="2">
        <v>0.78</v>
      </c>
      <c r="L127" s="2">
        <f>(Table13[[#This Row],[rA]]+Table13[[#This Row],[rA'']])/2</f>
        <v>1.25</v>
      </c>
      <c r="M127">
        <v>0.60499999999999998</v>
      </c>
      <c r="N127">
        <v>1.4</v>
      </c>
      <c r="O127" s="3">
        <f>(Table13[[#This Row],[rA adj]]+Table13[[#This Row],[rX]])/(SQRT(2)*(Table13[[#This Row],[rB]]+Table13[[#This Row],[rX]]))</f>
        <v>0.93458003498471365</v>
      </c>
      <c r="P12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4.008413809003633</v>
      </c>
      <c r="Q127" s="1" t="str">
        <f>IF(Table13[[#This Row],[tau]]&lt;4.18,"YES","NO")</f>
        <v>YES</v>
      </c>
      <c r="R127" s="4">
        <f>ABS(Table13[[#This Row],[rA]]-Table13[[#This Row],[rA'']])</f>
        <v>0.94</v>
      </c>
      <c r="S127" s="5">
        <v>0</v>
      </c>
      <c r="T127" s="5" t="s">
        <v>55</v>
      </c>
      <c r="U127" s="5">
        <v>0</v>
      </c>
      <c r="V127" s="5">
        <v>0</v>
      </c>
    </row>
    <row r="128" spans="1:22" x14ac:dyDescent="0.25">
      <c r="A128" t="s">
        <v>46</v>
      </c>
      <c r="B128" t="s">
        <v>50</v>
      </c>
      <c r="C128" t="s">
        <v>19</v>
      </c>
      <c r="D128" t="s">
        <v>20</v>
      </c>
      <c r="E128">
        <v>2</v>
      </c>
      <c r="F128">
        <v>2</v>
      </c>
      <c r="G128" s="1">
        <v>0</v>
      </c>
      <c r="H128">
        <v>4</v>
      </c>
      <c r="I128">
        <v>-2</v>
      </c>
      <c r="J128" s="2">
        <v>1.31</v>
      </c>
      <c r="K128" s="2">
        <v>1.19</v>
      </c>
      <c r="L128" s="2">
        <f>(Table13[[#This Row],[rA]]+Table13[[#This Row],[rA'']])/2</f>
        <v>1.25</v>
      </c>
      <c r="M128">
        <v>0.60499999999999998</v>
      </c>
      <c r="N128">
        <v>1.4</v>
      </c>
      <c r="O128" s="3">
        <f>(Table13[[#This Row],[rA adj]]+Table13[[#This Row],[rX]])/(SQRT(2)*(Table13[[#This Row],[rB]]+Table13[[#This Row],[rX]]))</f>
        <v>0.93458003498471365</v>
      </c>
      <c r="P12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4.008413809003633</v>
      </c>
      <c r="Q128" s="1" t="str">
        <f>IF(Table13[[#This Row],[tau]]&lt;4.18,"YES","NO")</f>
        <v>YES</v>
      </c>
      <c r="R128" s="4">
        <f>ABS(Table13[[#This Row],[rA]]-Table13[[#This Row],[rA'']])</f>
        <v>0.12000000000000011</v>
      </c>
      <c r="S128" s="5">
        <v>0</v>
      </c>
      <c r="T128" s="5">
        <v>0</v>
      </c>
      <c r="U128" s="5">
        <v>0</v>
      </c>
      <c r="V128" s="5">
        <v>0</v>
      </c>
    </row>
    <row r="129" spans="1:22" x14ac:dyDescent="0.25">
      <c r="A129" t="s">
        <v>28</v>
      </c>
      <c r="B129" t="s">
        <v>52</v>
      </c>
      <c r="C129" t="s">
        <v>19</v>
      </c>
      <c r="D129" t="s">
        <v>20</v>
      </c>
      <c r="E129">
        <v>2</v>
      </c>
      <c r="F129">
        <v>2</v>
      </c>
      <c r="G129" s="1">
        <v>0</v>
      </c>
      <c r="H129">
        <v>4</v>
      </c>
      <c r="I129">
        <v>-2</v>
      </c>
      <c r="J129" s="2">
        <v>1.35</v>
      </c>
      <c r="K129" s="2">
        <v>1.1499999999999999</v>
      </c>
      <c r="L129" s="2">
        <f>(Table13[[#This Row],[rA]]+Table13[[#This Row],[rA'']])/2</f>
        <v>1.25</v>
      </c>
      <c r="M129">
        <v>0.60499999999999998</v>
      </c>
      <c r="N129">
        <v>1.4</v>
      </c>
      <c r="O129" s="3">
        <f>(Table13[[#This Row],[rA adj]]+Table13[[#This Row],[rX]])/(SQRT(2)*(Table13[[#This Row],[rB]]+Table13[[#This Row],[rX]]))</f>
        <v>0.93458003498471365</v>
      </c>
      <c r="P12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4.008413809003633</v>
      </c>
      <c r="Q129" s="1" t="str">
        <f>IF(Table13[[#This Row],[tau]]&lt;4.18,"YES","NO")</f>
        <v>YES</v>
      </c>
      <c r="R129" s="4">
        <f>ABS(Table13[[#This Row],[rA]]-Table13[[#This Row],[rA'']])</f>
        <v>0.20000000000000018</v>
      </c>
      <c r="S129" s="5">
        <v>0</v>
      </c>
      <c r="T129" s="5">
        <v>0</v>
      </c>
      <c r="U129" s="5">
        <v>0</v>
      </c>
      <c r="V129" s="5">
        <v>0</v>
      </c>
    </row>
    <row r="130" spans="1:22" x14ac:dyDescent="0.25">
      <c r="A130" t="s">
        <v>70</v>
      </c>
      <c r="B130" t="s">
        <v>34</v>
      </c>
      <c r="C130" t="s">
        <v>19</v>
      </c>
      <c r="D130" t="s">
        <v>20</v>
      </c>
      <c r="E130">
        <v>2</v>
      </c>
      <c r="F130">
        <v>2</v>
      </c>
      <c r="G130" s="1">
        <v>0</v>
      </c>
      <c r="H130">
        <v>4</v>
      </c>
      <c r="I130">
        <v>-2</v>
      </c>
      <c r="J130" s="2">
        <v>0.89</v>
      </c>
      <c r="K130" s="2">
        <v>1.61</v>
      </c>
      <c r="L130" s="2">
        <f>(Table13[[#This Row],[rA]]+Table13[[#This Row],[rA'']])/2</f>
        <v>1.25</v>
      </c>
      <c r="M130">
        <v>0.60499999999999998</v>
      </c>
      <c r="N130">
        <v>1.4</v>
      </c>
      <c r="O130" s="3">
        <f>(Table13[[#This Row],[rA adj]]+Table13[[#This Row],[rX]])/(SQRT(2)*(Table13[[#This Row],[rB]]+Table13[[#This Row],[rX]]))</f>
        <v>0.93458003498471365</v>
      </c>
      <c r="P13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4.008413809003633</v>
      </c>
      <c r="Q130" s="1" t="str">
        <f>IF(Table13[[#This Row],[tau]]&lt;4.18,"YES","NO")</f>
        <v>YES</v>
      </c>
      <c r="R130" s="4">
        <f>ABS(Table13[[#This Row],[rA]]-Table13[[#This Row],[rA'']])</f>
        <v>0.72000000000000008</v>
      </c>
      <c r="S130" s="5" t="s">
        <v>82</v>
      </c>
      <c r="T130" s="5">
        <v>0</v>
      </c>
      <c r="U130" s="5">
        <v>0</v>
      </c>
      <c r="V130" s="5">
        <v>0</v>
      </c>
    </row>
    <row r="131" spans="1:22" x14ac:dyDescent="0.25">
      <c r="A131" t="s">
        <v>26</v>
      </c>
      <c r="B131" t="s">
        <v>71</v>
      </c>
      <c r="C131" t="s">
        <v>19</v>
      </c>
      <c r="D131" t="s">
        <v>20</v>
      </c>
      <c r="E131">
        <v>1</v>
      </c>
      <c r="F131">
        <v>3</v>
      </c>
      <c r="G131" s="1">
        <v>2</v>
      </c>
      <c r="H131">
        <v>4</v>
      </c>
      <c r="I131">
        <v>-2</v>
      </c>
      <c r="J131" s="2">
        <v>1.88</v>
      </c>
      <c r="K131" s="2">
        <v>0.62</v>
      </c>
      <c r="L131" s="2">
        <f>(Table13[[#This Row],[rA]]+Table13[[#This Row],[rA'']])/2</f>
        <v>1.25</v>
      </c>
      <c r="M131">
        <v>0.60499999999999998</v>
      </c>
      <c r="N131">
        <v>1.4</v>
      </c>
      <c r="O131" s="3">
        <f>(Table13[[#This Row],[rA adj]]+Table13[[#This Row],[rX]])/(SQRT(2)*(Table13[[#This Row],[rB]]+Table13[[#This Row],[rX]]))</f>
        <v>0.93458003498471365</v>
      </c>
      <c r="P13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4.008413809003633</v>
      </c>
      <c r="Q131" s="1" t="str">
        <f>IF(Table13[[#This Row],[tau]]&lt;4.18,"YES","NO")</f>
        <v>YES</v>
      </c>
      <c r="R131" s="4">
        <f>ABS(Table13[[#This Row],[rA]]-Table13[[#This Row],[rA'']])</f>
        <v>1.2599999999999998</v>
      </c>
      <c r="S131" s="5">
        <v>0</v>
      </c>
      <c r="T131" s="5" t="s">
        <v>55</v>
      </c>
      <c r="U131" s="5">
        <v>0</v>
      </c>
      <c r="V131" s="5">
        <v>0</v>
      </c>
    </row>
    <row r="132" spans="1:22" x14ac:dyDescent="0.25">
      <c r="A132" t="s">
        <v>54</v>
      </c>
      <c r="B132" t="s">
        <v>38</v>
      </c>
      <c r="C132" t="s">
        <v>19</v>
      </c>
      <c r="D132" t="s">
        <v>20</v>
      </c>
      <c r="E132">
        <v>1</v>
      </c>
      <c r="F132">
        <v>3</v>
      </c>
      <c r="G132" s="1">
        <v>2</v>
      </c>
      <c r="H132">
        <v>4</v>
      </c>
      <c r="I132">
        <v>-2</v>
      </c>
      <c r="J132" s="2">
        <v>1.39</v>
      </c>
      <c r="K132" s="2">
        <v>1.107</v>
      </c>
      <c r="L132" s="2">
        <f>(Table13[[#This Row],[rA]]+Table13[[#This Row],[rA'']])/2</f>
        <v>1.2484999999999999</v>
      </c>
      <c r="M132">
        <v>0.60499999999999998</v>
      </c>
      <c r="N132">
        <v>1.4</v>
      </c>
      <c r="O132" s="3">
        <f>(Table13[[#This Row],[rA adj]]+Table13[[#This Row],[rX]])/(SQRT(2)*(Table13[[#This Row],[rB]]+Table13[[#This Row],[rX]]))</f>
        <v>0.93405102741774115</v>
      </c>
      <c r="P13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4.0110069647024122</v>
      </c>
      <c r="Q132" s="1" t="str">
        <f>IF(Table13[[#This Row],[tau]]&lt;4.18,"YES","NO")</f>
        <v>YES</v>
      </c>
      <c r="R132" s="4">
        <f>ABS(Table13[[#This Row],[rA]]-Table13[[#This Row],[rA'']])</f>
        <v>0.28299999999999992</v>
      </c>
      <c r="S132" s="5" t="s">
        <v>31</v>
      </c>
      <c r="T132" s="5">
        <v>0</v>
      </c>
      <c r="U132" s="5">
        <v>0</v>
      </c>
      <c r="V132" s="5">
        <v>0</v>
      </c>
    </row>
    <row r="133" spans="1:22" x14ac:dyDescent="0.25">
      <c r="A133" t="s">
        <v>26</v>
      </c>
      <c r="B133" t="s">
        <v>72</v>
      </c>
      <c r="C133" t="s">
        <v>19</v>
      </c>
      <c r="D133" t="s">
        <v>20</v>
      </c>
      <c r="E133">
        <v>1</v>
      </c>
      <c r="F133">
        <v>3</v>
      </c>
      <c r="G133" s="1">
        <v>2</v>
      </c>
      <c r="H133">
        <v>4</v>
      </c>
      <c r="I133">
        <v>-2</v>
      </c>
      <c r="J133" s="2">
        <v>1.88</v>
      </c>
      <c r="K133" s="2">
        <v>0.61499999999999999</v>
      </c>
      <c r="L133" s="2">
        <f>(Table13[[#This Row],[rA]]+Table13[[#This Row],[rA'']])/2</f>
        <v>1.2475000000000001</v>
      </c>
      <c r="M133">
        <v>0.60499999999999998</v>
      </c>
      <c r="N133">
        <v>1.4</v>
      </c>
      <c r="O133" s="3">
        <f>(Table13[[#This Row],[rA adj]]+Table13[[#This Row],[rX]])/(SQRT(2)*(Table13[[#This Row],[rB]]+Table13[[#This Row],[rX]]))</f>
        <v>0.93369835570642623</v>
      </c>
      <c r="P13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4.0127468290754127</v>
      </c>
      <c r="Q133" s="1" t="str">
        <f>IF(Table13[[#This Row],[tau]]&lt;4.18,"YES","NO")</f>
        <v>YES</v>
      </c>
      <c r="R133" s="4">
        <f>ABS(Table13[[#This Row],[rA]]-Table13[[#This Row],[rA'']])</f>
        <v>1.2649999999999999</v>
      </c>
      <c r="S133" s="5">
        <v>0</v>
      </c>
      <c r="T133" s="5">
        <v>0</v>
      </c>
      <c r="U133" s="5">
        <v>0</v>
      </c>
      <c r="V133" s="5">
        <v>0</v>
      </c>
    </row>
    <row r="134" spans="1:22" x14ac:dyDescent="0.25">
      <c r="A134" t="s">
        <v>37</v>
      </c>
      <c r="B134" t="s">
        <v>56</v>
      </c>
      <c r="C134" t="s">
        <v>19</v>
      </c>
      <c r="D134" t="s">
        <v>20</v>
      </c>
      <c r="E134">
        <v>1</v>
      </c>
      <c r="F134">
        <v>3</v>
      </c>
      <c r="G134" s="1">
        <v>2</v>
      </c>
      <c r="H134">
        <v>4</v>
      </c>
      <c r="I134">
        <v>-2</v>
      </c>
      <c r="J134" s="2">
        <v>1.64</v>
      </c>
      <c r="K134" s="2">
        <v>0.85</v>
      </c>
      <c r="L134" s="2">
        <f>(Table13[[#This Row],[rA]]+Table13[[#This Row],[rA'']])/2</f>
        <v>1.2449999999999999</v>
      </c>
      <c r="M134">
        <v>0.60499999999999998</v>
      </c>
      <c r="N134">
        <v>1.4</v>
      </c>
      <c r="O134" s="3">
        <f>(Table13[[#This Row],[rA adj]]+Table13[[#This Row],[rX]])/(SQRT(2)*(Table13[[#This Row],[rB]]+Table13[[#This Row],[rX]]))</f>
        <v>0.93281667642813859</v>
      </c>
      <c r="P13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4.0171356274837837</v>
      </c>
      <c r="Q134" s="1" t="str">
        <f>IF(Table13[[#This Row],[tau]]&lt;4.18,"YES","NO")</f>
        <v>YES</v>
      </c>
      <c r="R134" s="4">
        <f>ABS(Table13[[#This Row],[rA]]-Table13[[#This Row],[rA'']])</f>
        <v>0.78999999999999992</v>
      </c>
      <c r="S134" s="5">
        <v>0</v>
      </c>
      <c r="T134" s="5">
        <v>0</v>
      </c>
      <c r="U134" s="5">
        <v>0</v>
      </c>
      <c r="V134" s="5">
        <v>0</v>
      </c>
    </row>
    <row r="135" spans="1:22" x14ac:dyDescent="0.25">
      <c r="A135" t="s">
        <v>26</v>
      </c>
      <c r="B135" t="s">
        <v>69</v>
      </c>
      <c r="C135" t="s">
        <v>19</v>
      </c>
      <c r="D135" t="s">
        <v>20</v>
      </c>
      <c r="E135">
        <v>1</v>
      </c>
      <c r="F135">
        <v>3</v>
      </c>
      <c r="G135" s="1">
        <v>2</v>
      </c>
      <c r="H135">
        <v>4</v>
      </c>
      <c r="I135">
        <v>-2</v>
      </c>
      <c r="J135" s="2">
        <v>1.88</v>
      </c>
      <c r="K135" s="2">
        <v>0.61</v>
      </c>
      <c r="L135" s="2">
        <f>(Table13[[#This Row],[rA]]+Table13[[#This Row],[rA'']])/2</f>
        <v>1.2449999999999999</v>
      </c>
      <c r="M135">
        <v>0.60499999999999998</v>
      </c>
      <c r="N135">
        <v>1.4</v>
      </c>
      <c r="O135" s="3">
        <f>(Table13[[#This Row],[rA adj]]+Table13[[#This Row],[rX]])/(SQRT(2)*(Table13[[#This Row],[rB]]+Table13[[#This Row],[rX]]))</f>
        <v>0.93281667642813859</v>
      </c>
      <c r="P13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4.0171356274837837</v>
      </c>
      <c r="Q135" s="1" t="str">
        <f>IF(Table13[[#This Row],[tau]]&lt;4.18,"YES","NO")</f>
        <v>YES</v>
      </c>
      <c r="R135" s="4">
        <f>ABS(Table13[[#This Row],[rA]]-Table13[[#This Row],[rA'']])</f>
        <v>1.27</v>
      </c>
      <c r="S135" s="5">
        <v>0</v>
      </c>
      <c r="T135" s="5">
        <v>0</v>
      </c>
      <c r="U135" s="5">
        <v>0</v>
      </c>
      <c r="V135" s="5">
        <v>0</v>
      </c>
    </row>
    <row r="136" spans="1:22" x14ac:dyDescent="0.25">
      <c r="A136" t="s">
        <v>29</v>
      </c>
      <c r="B136" t="s">
        <v>49</v>
      </c>
      <c r="C136" t="s">
        <v>19</v>
      </c>
      <c r="D136" t="s">
        <v>20</v>
      </c>
      <c r="E136">
        <v>2</v>
      </c>
      <c r="F136">
        <v>2</v>
      </c>
      <c r="G136" s="1">
        <v>0</v>
      </c>
      <c r="H136">
        <v>4</v>
      </c>
      <c r="I136">
        <v>-2</v>
      </c>
      <c r="J136" s="2">
        <v>1.32</v>
      </c>
      <c r="K136" s="2">
        <v>1.17</v>
      </c>
      <c r="L136" s="2">
        <f>(Table13[[#This Row],[rA]]+Table13[[#This Row],[rA'']])/2</f>
        <v>1.2450000000000001</v>
      </c>
      <c r="M136">
        <v>0.60499999999999998</v>
      </c>
      <c r="N136">
        <v>1.4</v>
      </c>
      <c r="O136" s="3">
        <f>(Table13[[#This Row],[rA adj]]+Table13[[#This Row],[rX]])/(SQRT(2)*(Table13[[#This Row],[rB]]+Table13[[#This Row],[rX]]))</f>
        <v>0.93281667642813881</v>
      </c>
      <c r="P13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4.0171356274837837</v>
      </c>
      <c r="Q136" s="1" t="str">
        <f>IF(Table13[[#This Row],[tau]]&lt;4.18,"YES","NO")</f>
        <v>YES</v>
      </c>
      <c r="R136" s="4">
        <f>ABS(Table13[[#This Row],[rA]]-Table13[[#This Row],[rA'']])</f>
        <v>0.15000000000000013</v>
      </c>
      <c r="S136" s="5">
        <v>0</v>
      </c>
      <c r="T136" s="5">
        <v>0</v>
      </c>
      <c r="U136" s="5">
        <v>0</v>
      </c>
      <c r="V136" s="5">
        <v>0</v>
      </c>
    </row>
    <row r="137" spans="1:22" x14ac:dyDescent="0.25">
      <c r="A137" t="s">
        <v>56</v>
      </c>
      <c r="B137" t="s">
        <v>36</v>
      </c>
      <c r="C137" t="s">
        <v>19</v>
      </c>
      <c r="D137" t="s">
        <v>20</v>
      </c>
      <c r="E137">
        <v>1</v>
      </c>
      <c r="F137">
        <v>3</v>
      </c>
      <c r="G137" s="1">
        <v>2</v>
      </c>
      <c r="H137">
        <v>4</v>
      </c>
      <c r="I137">
        <v>-2</v>
      </c>
      <c r="J137" s="2">
        <v>1.37</v>
      </c>
      <c r="K137" s="2">
        <v>1.1200000000000001</v>
      </c>
      <c r="L137" s="2">
        <f>(Table13[[#This Row],[rA]]+Table13[[#This Row],[rA'']])/2</f>
        <v>1.2450000000000001</v>
      </c>
      <c r="M137">
        <v>0.60499999999999998</v>
      </c>
      <c r="N137">
        <v>1.4</v>
      </c>
      <c r="O137" s="3">
        <f>(Table13[[#This Row],[rA adj]]+Table13[[#This Row],[rX]])/(SQRT(2)*(Table13[[#This Row],[rB]]+Table13[[#This Row],[rX]]))</f>
        <v>0.93281667642813881</v>
      </c>
      <c r="P13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4.0171356274837837</v>
      </c>
      <c r="Q137" s="1" t="str">
        <f>IF(Table13[[#This Row],[tau]]&lt;4.18,"YES","NO")</f>
        <v>YES</v>
      </c>
      <c r="R137" s="4">
        <f>ABS(Table13[[#This Row],[rA]]-Table13[[#This Row],[rA'']])</f>
        <v>0.25</v>
      </c>
      <c r="S137" s="5">
        <v>0</v>
      </c>
      <c r="T137" s="5">
        <v>0</v>
      </c>
      <c r="U137" s="5">
        <v>0</v>
      </c>
      <c r="V137" s="5">
        <v>0</v>
      </c>
    </row>
    <row r="138" spans="1:22" x14ac:dyDescent="0.25">
      <c r="A138" t="s">
        <v>42</v>
      </c>
      <c r="B138" t="s">
        <v>52</v>
      </c>
      <c r="C138" t="s">
        <v>19</v>
      </c>
      <c r="D138" t="s">
        <v>20</v>
      </c>
      <c r="E138">
        <v>2</v>
      </c>
      <c r="F138">
        <v>2</v>
      </c>
      <c r="G138" s="1">
        <v>0</v>
      </c>
      <c r="H138">
        <v>4</v>
      </c>
      <c r="I138">
        <v>-2</v>
      </c>
      <c r="J138" s="2">
        <v>1.34</v>
      </c>
      <c r="K138" s="2">
        <v>1.1499999999999999</v>
      </c>
      <c r="L138" s="2">
        <f>(Table13[[#This Row],[rA]]+Table13[[#This Row],[rA'']])/2</f>
        <v>1.2450000000000001</v>
      </c>
      <c r="M138">
        <v>0.60499999999999998</v>
      </c>
      <c r="N138">
        <v>1.4</v>
      </c>
      <c r="O138" s="3">
        <f>(Table13[[#This Row],[rA adj]]+Table13[[#This Row],[rX]])/(SQRT(2)*(Table13[[#This Row],[rB]]+Table13[[#This Row],[rX]]))</f>
        <v>0.93281667642813881</v>
      </c>
      <c r="P13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4.0171356274837837</v>
      </c>
      <c r="Q138" s="1" t="str">
        <f>IF(Table13[[#This Row],[tau]]&lt;4.18,"YES","NO")</f>
        <v>YES</v>
      </c>
      <c r="R138" s="4">
        <f>ABS(Table13[[#This Row],[rA]]-Table13[[#This Row],[rA'']])</f>
        <v>0.19000000000000017</v>
      </c>
      <c r="S138" s="5" t="s">
        <v>82</v>
      </c>
      <c r="T138" s="5">
        <v>0</v>
      </c>
      <c r="U138" s="5">
        <v>0</v>
      </c>
      <c r="V138" s="5">
        <v>0</v>
      </c>
    </row>
    <row r="139" spans="1:22" x14ac:dyDescent="0.25">
      <c r="A139" t="s">
        <v>54</v>
      </c>
      <c r="B139" t="s">
        <v>39</v>
      </c>
      <c r="C139" t="s">
        <v>19</v>
      </c>
      <c r="D139" t="s">
        <v>20</v>
      </c>
      <c r="E139">
        <v>1</v>
      </c>
      <c r="F139">
        <v>3</v>
      </c>
      <c r="G139" s="1">
        <v>2</v>
      </c>
      <c r="H139">
        <v>4</v>
      </c>
      <c r="I139">
        <v>-2</v>
      </c>
      <c r="J139" s="2">
        <v>1.39</v>
      </c>
      <c r="K139" s="2">
        <v>1.095</v>
      </c>
      <c r="L139" s="2">
        <f>(Table13[[#This Row],[rA]]+Table13[[#This Row],[rA'']])/2</f>
        <v>1.2424999999999999</v>
      </c>
      <c r="M139">
        <v>0.60499999999999998</v>
      </c>
      <c r="N139">
        <v>1.4</v>
      </c>
      <c r="O139" s="3">
        <f>(Table13[[#This Row],[rA adj]]+Table13[[#This Row],[rX]])/(SQRT(2)*(Table13[[#This Row],[rB]]+Table13[[#This Row],[rX]]))</f>
        <v>0.93193499714985129</v>
      </c>
      <c r="P13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4.0215808721930344</v>
      </c>
      <c r="Q139" s="1" t="str">
        <f>IF(Table13[[#This Row],[tau]]&lt;4.18,"YES","NO")</f>
        <v>YES</v>
      </c>
      <c r="R139" s="4">
        <f>ABS(Table13[[#This Row],[rA]]-Table13[[#This Row],[rA'']])</f>
        <v>0.29499999999999993</v>
      </c>
      <c r="S139" s="5" t="s">
        <v>31</v>
      </c>
      <c r="T139" s="5">
        <v>0</v>
      </c>
      <c r="U139" s="5">
        <v>0</v>
      </c>
      <c r="V139" s="5">
        <v>0</v>
      </c>
    </row>
    <row r="140" spans="1:22" x14ac:dyDescent="0.25">
      <c r="A140" t="s">
        <v>54</v>
      </c>
      <c r="B140" t="s">
        <v>60</v>
      </c>
      <c r="C140" t="s">
        <v>61</v>
      </c>
      <c r="D140" t="s">
        <v>20</v>
      </c>
      <c r="E140">
        <v>1</v>
      </c>
      <c r="F140">
        <v>1</v>
      </c>
      <c r="G140" s="1">
        <v>0</v>
      </c>
      <c r="H140">
        <v>5</v>
      </c>
      <c r="I140">
        <v>-2</v>
      </c>
      <c r="J140" s="2">
        <v>1.39</v>
      </c>
      <c r="K140" s="2">
        <v>1.28</v>
      </c>
      <c r="L140" s="2">
        <f>(Table13[[#This Row],[rA]]+Table13[[#This Row],[rA'']])/2</f>
        <v>1.335</v>
      </c>
      <c r="M140">
        <v>0.64</v>
      </c>
      <c r="N140">
        <v>1.4</v>
      </c>
      <c r="O140" s="3">
        <f>(Table13[[#This Row],[rA adj]]+Table13[[#This Row],[rX]])/(SQRT(2)*(Table13[[#This Row],[rB]]+Table13[[#This Row],[rX]]))</f>
        <v>0.94800835614961132</v>
      </c>
      <c r="P14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4.0246671814244159</v>
      </c>
      <c r="Q140" s="1" t="str">
        <f>IF(Table13[[#This Row],[tau]]&lt;4.18,"YES","NO")</f>
        <v>YES</v>
      </c>
      <c r="R140" s="4">
        <f>ABS(Table13[[#This Row],[rA]]-Table13[[#This Row],[rA'']])</f>
        <v>0.10999999999999988</v>
      </c>
      <c r="S140" s="5">
        <v>0</v>
      </c>
      <c r="T140" s="5" t="s">
        <v>55</v>
      </c>
      <c r="U140" s="5">
        <v>0</v>
      </c>
      <c r="V140" s="5">
        <v>0</v>
      </c>
    </row>
    <row r="141" spans="1:22" x14ac:dyDescent="0.25">
      <c r="A141" t="s">
        <v>30</v>
      </c>
      <c r="B141" t="s">
        <v>59</v>
      </c>
      <c r="C141" t="s">
        <v>19</v>
      </c>
      <c r="D141" t="s">
        <v>20</v>
      </c>
      <c r="E141">
        <v>1</v>
      </c>
      <c r="F141">
        <v>3</v>
      </c>
      <c r="G141" s="1">
        <v>2</v>
      </c>
      <c r="H141">
        <v>4</v>
      </c>
      <c r="I141">
        <v>-2</v>
      </c>
      <c r="J141" s="2">
        <v>1.72</v>
      </c>
      <c r="K141" s="2">
        <v>0.76</v>
      </c>
      <c r="L141" s="2">
        <f>(Table13[[#This Row],[rA]]+Table13[[#This Row],[rA'']])/2</f>
        <v>1.24</v>
      </c>
      <c r="M141">
        <v>0.60499999999999998</v>
      </c>
      <c r="N141">
        <v>1.4</v>
      </c>
      <c r="O141" s="3">
        <f>(Table13[[#This Row],[rA adj]]+Table13[[#This Row],[rX]])/(SQRT(2)*(Table13[[#This Row],[rB]]+Table13[[#This Row],[rX]]))</f>
        <v>0.93105331787156376</v>
      </c>
      <c r="P14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4.0260832417205297</v>
      </c>
      <c r="Q141" s="1" t="str">
        <f>IF(Table13[[#This Row],[tau]]&lt;4.18,"YES","NO")</f>
        <v>YES</v>
      </c>
      <c r="R141" s="4">
        <f>ABS(Table13[[#This Row],[rA]]-Table13[[#This Row],[rA'']])</f>
        <v>0.96</v>
      </c>
      <c r="S141" s="5">
        <v>0</v>
      </c>
      <c r="T141" s="5" t="s">
        <v>55</v>
      </c>
      <c r="U141" s="5">
        <v>0</v>
      </c>
      <c r="V141" s="5">
        <v>0</v>
      </c>
    </row>
    <row r="142" spans="1:22" x14ac:dyDescent="0.25">
      <c r="A142" t="s">
        <v>46</v>
      </c>
      <c r="B142" t="s">
        <v>49</v>
      </c>
      <c r="C142" t="s">
        <v>19</v>
      </c>
      <c r="D142" t="s">
        <v>20</v>
      </c>
      <c r="E142">
        <v>2</v>
      </c>
      <c r="F142">
        <v>2</v>
      </c>
      <c r="G142" s="1">
        <v>0</v>
      </c>
      <c r="H142">
        <v>4</v>
      </c>
      <c r="I142">
        <v>-2</v>
      </c>
      <c r="J142" s="2">
        <v>1.31</v>
      </c>
      <c r="K142" s="2">
        <v>1.17</v>
      </c>
      <c r="L142" s="2">
        <f>(Table13[[#This Row],[rA]]+Table13[[#This Row],[rA'']])/2</f>
        <v>1.24</v>
      </c>
      <c r="M142">
        <v>0.60499999999999998</v>
      </c>
      <c r="N142">
        <v>1.4</v>
      </c>
      <c r="O142" s="3">
        <f>(Table13[[#This Row],[rA adj]]+Table13[[#This Row],[rX]])/(SQRT(2)*(Table13[[#This Row],[rB]]+Table13[[#This Row],[rX]]))</f>
        <v>0.93105331787156376</v>
      </c>
      <c r="P14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4.0260832417205297</v>
      </c>
      <c r="Q142" s="1" t="str">
        <f>IF(Table13[[#This Row],[tau]]&lt;4.18,"YES","NO")</f>
        <v>YES</v>
      </c>
      <c r="R142" s="4">
        <f>ABS(Table13[[#This Row],[rA]]-Table13[[#This Row],[rA'']])</f>
        <v>0.14000000000000012</v>
      </c>
      <c r="S142" s="5">
        <v>0</v>
      </c>
      <c r="T142" s="5">
        <v>0</v>
      </c>
      <c r="U142" s="5">
        <v>0</v>
      </c>
      <c r="V142" s="5">
        <v>0</v>
      </c>
    </row>
    <row r="143" spans="1:22" x14ac:dyDescent="0.25">
      <c r="A143" t="s">
        <v>56</v>
      </c>
      <c r="B143" t="s">
        <v>38</v>
      </c>
      <c r="C143" t="s">
        <v>19</v>
      </c>
      <c r="D143" t="s">
        <v>20</v>
      </c>
      <c r="E143">
        <v>1</v>
      </c>
      <c r="F143">
        <v>3</v>
      </c>
      <c r="G143" s="1">
        <v>2</v>
      </c>
      <c r="H143">
        <v>4</v>
      </c>
      <c r="I143">
        <v>-2</v>
      </c>
      <c r="J143" s="2">
        <v>1.37</v>
      </c>
      <c r="K143" s="2">
        <v>1.107</v>
      </c>
      <c r="L143" s="2">
        <f>(Table13[[#This Row],[rA]]+Table13[[#This Row],[rA'']])/2</f>
        <v>1.2385000000000002</v>
      </c>
      <c r="M143">
        <v>0.60499999999999998</v>
      </c>
      <c r="N143">
        <v>1.4</v>
      </c>
      <c r="O143" s="3">
        <f>(Table13[[#This Row],[rA adj]]+Table13[[#This Row],[rX]])/(SQRT(2)*(Table13[[#This Row],[rB]]+Table13[[#This Row],[rX]]))</f>
        <v>0.93052431030459137</v>
      </c>
      <c r="P14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4.0288123696358653</v>
      </c>
      <c r="Q143" s="1" t="str">
        <f>IF(Table13[[#This Row],[tau]]&lt;4.18,"YES","NO")</f>
        <v>YES</v>
      </c>
      <c r="R143" s="4">
        <f>ABS(Table13[[#This Row],[rA]]-Table13[[#This Row],[rA'']])</f>
        <v>0.26300000000000012</v>
      </c>
      <c r="S143" s="5">
        <v>0</v>
      </c>
      <c r="T143" s="5">
        <v>0</v>
      </c>
      <c r="U143" s="5">
        <v>0</v>
      </c>
      <c r="V143" s="5">
        <v>0</v>
      </c>
    </row>
    <row r="144" spans="1:22" x14ac:dyDescent="0.25">
      <c r="A144" t="s">
        <v>54</v>
      </c>
      <c r="B144" t="s">
        <v>40</v>
      </c>
      <c r="C144" t="s">
        <v>19</v>
      </c>
      <c r="D144" t="s">
        <v>20</v>
      </c>
      <c r="E144">
        <v>1</v>
      </c>
      <c r="F144">
        <v>3</v>
      </c>
      <c r="G144" s="1">
        <v>2</v>
      </c>
      <c r="H144">
        <v>4</v>
      </c>
      <c r="I144">
        <v>-2</v>
      </c>
      <c r="J144" s="2">
        <v>1.39</v>
      </c>
      <c r="K144" s="2">
        <v>1.083</v>
      </c>
      <c r="L144" s="2">
        <f>(Table13[[#This Row],[rA]]+Table13[[#This Row],[rA'']])/2</f>
        <v>1.2364999999999999</v>
      </c>
      <c r="M144">
        <v>0.60499999999999998</v>
      </c>
      <c r="N144">
        <v>1.4</v>
      </c>
      <c r="O144" s="3">
        <f>(Table13[[#This Row],[rA adj]]+Table13[[#This Row],[rX]])/(SQRT(2)*(Table13[[#This Row],[rB]]+Table13[[#This Row],[rX]]))</f>
        <v>0.92981896688196131</v>
      </c>
      <c r="P14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4.032483843226002</v>
      </c>
      <c r="Q144" s="1" t="str">
        <f>IF(Table13[[#This Row],[tau]]&lt;4.18,"YES","NO")</f>
        <v>YES</v>
      </c>
      <c r="R144" s="4">
        <f>ABS(Table13[[#This Row],[rA]]-Table13[[#This Row],[rA'']])</f>
        <v>0.30699999999999994</v>
      </c>
      <c r="S144" s="5" t="s">
        <v>31</v>
      </c>
      <c r="T144" s="5">
        <v>0</v>
      </c>
      <c r="U144" s="5">
        <v>0</v>
      </c>
      <c r="V144" s="5">
        <v>0</v>
      </c>
    </row>
    <row r="145" spans="1:22" x14ac:dyDescent="0.25">
      <c r="A145" t="s">
        <v>60</v>
      </c>
      <c r="B145" t="s">
        <v>56</v>
      </c>
      <c r="C145" t="s">
        <v>61</v>
      </c>
      <c r="D145" t="s">
        <v>20</v>
      </c>
      <c r="E145">
        <v>1</v>
      </c>
      <c r="F145">
        <v>1</v>
      </c>
      <c r="G145" s="1">
        <v>0</v>
      </c>
      <c r="H145">
        <v>5</v>
      </c>
      <c r="I145">
        <v>-2</v>
      </c>
      <c r="J145" s="2">
        <v>1.28</v>
      </c>
      <c r="K145" s="2">
        <v>1.37</v>
      </c>
      <c r="L145" s="2">
        <f>(Table13[[#This Row],[rA]]+Table13[[#This Row],[rA'']])/2</f>
        <v>1.3250000000000002</v>
      </c>
      <c r="M145">
        <v>0.64</v>
      </c>
      <c r="N145">
        <v>1.4</v>
      </c>
      <c r="O145" s="3">
        <f>(Table13[[#This Row],[rA adj]]+Table13[[#This Row],[rX]])/(SQRT(2)*(Table13[[#This Row],[rB]]+Table13[[#This Row],[rX]]))</f>
        <v>0.94454214643791268</v>
      </c>
      <c r="P14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4.0325099572967833</v>
      </c>
      <c r="Q145" s="1" t="str">
        <f>IF(Table13[[#This Row],[tau]]&lt;4.18,"YES","NO")</f>
        <v>YES</v>
      </c>
      <c r="R145" s="4">
        <f>ABS(Table13[[#This Row],[rA]]-Table13[[#This Row],[rA'']])</f>
        <v>9.000000000000008E-2</v>
      </c>
      <c r="S145" s="5">
        <v>0</v>
      </c>
      <c r="T145" s="5">
        <v>0</v>
      </c>
      <c r="U145" s="5">
        <v>0</v>
      </c>
      <c r="V145" s="5">
        <v>0</v>
      </c>
    </row>
    <row r="146" spans="1:22" x14ac:dyDescent="0.25">
      <c r="A146" t="s">
        <v>26</v>
      </c>
      <c r="B146" t="s">
        <v>23</v>
      </c>
      <c r="C146" t="s">
        <v>61</v>
      </c>
      <c r="D146" t="s">
        <v>20</v>
      </c>
      <c r="E146">
        <v>1</v>
      </c>
      <c r="F146">
        <v>1</v>
      </c>
      <c r="G146" s="1">
        <v>0</v>
      </c>
      <c r="H146">
        <v>5</v>
      </c>
      <c r="I146">
        <v>-2</v>
      </c>
      <c r="J146" s="2">
        <v>1.88</v>
      </c>
      <c r="K146" s="2">
        <v>0.77</v>
      </c>
      <c r="L146" s="2">
        <f>(Table13[[#This Row],[rA]]+Table13[[#This Row],[rA'']])/2</f>
        <v>1.325</v>
      </c>
      <c r="M146">
        <v>0.64</v>
      </c>
      <c r="N146">
        <v>1.4</v>
      </c>
      <c r="O146" s="3">
        <f>(Table13[[#This Row],[rA adj]]+Table13[[#This Row],[rX]])/(SQRT(2)*(Table13[[#This Row],[rB]]+Table13[[#This Row],[rX]]))</f>
        <v>0.94454214643791246</v>
      </c>
      <c r="P14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4.0325099572967833</v>
      </c>
      <c r="Q146" s="1" t="str">
        <f>IF(Table13[[#This Row],[tau]]&lt;4.18,"YES","NO")</f>
        <v>YES</v>
      </c>
      <c r="R146" s="4">
        <f>ABS(Table13[[#This Row],[rA]]-Table13[[#This Row],[rA'']])</f>
        <v>1.1099999999999999</v>
      </c>
      <c r="S146" s="5">
        <v>0</v>
      </c>
      <c r="T146" s="5">
        <v>0</v>
      </c>
      <c r="U146" s="5">
        <v>0</v>
      </c>
      <c r="V146" s="5">
        <v>0</v>
      </c>
    </row>
    <row r="147" spans="1:22" x14ac:dyDescent="0.25">
      <c r="A147" t="s">
        <v>29</v>
      </c>
      <c r="B147" t="s">
        <v>52</v>
      </c>
      <c r="C147" t="s">
        <v>19</v>
      </c>
      <c r="D147" t="s">
        <v>20</v>
      </c>
      <c r="E147">
        <v>2</v>
      </c>
      <c r="F147">
        <v>2</v>
      </c>
      <c r="G147" s="1">
        <v>0</v>
      </c>
      <c r="H147">
        <v>4</v>
      </c>
      <c r="I147">
        <v>-2</v>
      </c>
      <c r="J147" s="2">
        <v>1.32</v>
      </c>
      <c r="K147" s="2">
        <v>1.1499999999999999</v>
      </c>
      <c r="L147" s="2">
        <f>(Table13[[#This Row],[rA]]+Table13[[#This Row],[rA'']])/2</f>
        <v>1.2349999999999999</v>
      </c>
      <c r="M147">
        <v>0.60499999999999998</v>
      </c>
      <c r="N147">
        <v>1.4</v>
      </c>
      <c r="O147" s="3">
        <f>(Table13[[#This Row],[rA adj]]+Table13[[#This Row],[rX]])/(SQRT(2)*(Table13[[#This Row],[rB]]+Table13[[#This Row],[rX]]))</f>
        <v>0.92928995931498881</v>
      </c>
      <c r="P14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4.0352621233224859</v>
      </c>
      <c r="Q147" s="1" t="str">
        <f>IF(Table13[[#This Row],[tau]]&lt;4.18,"YES","NO")</f>
        <v>YES</v>
      </c>
      <c r="R147" s="4">
        <f>ABS(Table13[[#This Row],[rA]]-Table13[[#This Row],[rA'']])</f>
        <v>0.17000000000000015</v>
      </c>
      <c r="S147" s="5">
        <v>0</v>
      </c>
      <c r="T147" s="5">
        <v>0</v>
      </c>
      <c r="U147" s="5">
        <v>0</v>
      </c>
      <c r="V147" s="5">
        <v>0</v>
      </c>
    </row>
    <row r="148" spans="1:22" x14ac:dyDescent="0.25">
      <c r="A148" t="s">
        <v>34</v>
      </c>
      <c r="B148" t="s">
        <v>19</v>
      </c>
      <c r="C148" t="s">
        <v>19</v>
      </c>
      <c r="D148" t="s">
        <v>20</v>
      </c>
      <c r="E148">
        <v>2</v>
      </c>
      <c r="F148">
        <v>2</v>
      </c>
      <c r="G148" s="1">
        <v>0</v>
      </c>
      <c r="H148">
        <v>4</v>
      </c>
      <c r="I148">
        <v>-2</v>
      </c>
      <c r="J148" s="2">
        <v>1.61</v>
      </c>
      <c r="K148" s="2">
        <v>0.86</v>
      </c>
      <c r="L148" s="2">
        <f>(Table13[[#This Row],[rA]]+Table13[[#This Row],[rA'']])/2</f>
        <v>1.2350000000000001</v>
      </c>
      <c r="M148">
        <v>0.60499999999999998</v>
      </c>
      <c r="N148">
        <v>1.4</v>
      </c>
      <c r="O148" s="3">
        <f>(Table13[[#This Row],[rA adj]]+Table13[[#This Row],[rX]])/(SQRT(2)*(Table13[[#This Row],[rB]]+Table13[[#This Row],[rX]]))</f>
        <v>0.92928995931498881</v>
      </c>
      <c r="P14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4.0352621233224859</v>
      </c>
      <c r="Q148" s="1" t="str">
        <f>IF(Table13[[#This Row],[tau]]&lt;4.18,"YES","NO")</f>
        <v>YES</v>
      </c>
      <c r="R148" s="4">
        <f>ABS(Table13[[#This Row],[rA]]-Table13[[#This Row],[rA'']])</f>
        <v>0.75000000000000011</v>
      </c>
      <c r="S148" s="5" t="s">
        <v>82</v>
      </c>
      <c r="T148" s="5">
        <v>0</v>
      </c>
      <c r="U148" s="5">
        <v>0</v>
      </c>
      <c r="V148" s="5">
        <v>0</v>
      </c>
    </row>
    <row r="149" spans="1:22" x14ac:dyDescent="0.25">
      <c r="A149" t="s">
        <v>34</v>
      </c>
      <c r="B149" t="s">
        <v>73</v>
      </c>
      <c r="C149" t="s">
        <v>19</v>
      </c>
      <c r="D149" t="s">
        <v>20</v>
      </c>
      <c r="E149">
        <v>2</v>
      </c>
      <c r="F149">
        <v>2</v>
      </c>
      <c r="G149" s="1">
        <v>0</v>
      </c>
      <c r="H149">
        <v>4</v>
      </c>
      <c r="I149">
        <v>-2</v>
      </c>
      <c r="J149" s="2">
        <v>1.61</v>
      </c>
      <c r="K149" s="2">
        <v>0.86</v>
      </c>
      <c r="L149" s="2">
        <f>(Table13[[#This Row],[rA]]+Table13[[#This Row],[rA'']])/2</f>
        <v>1.2350000000000001</v>
      </c>
      <c r="M149">
        <v>0.60499999999999998</v>
      </c>
      <c r="N149">
        <v>1.4</v>
      </c>
      <c r="O149" s="3">
        <f>(Table13[[#This Row],[rA adj]]+Table13[[#This Row],[rX]])/(SQRT(2)*(Table13[[#This Row],[rB]]+Table13[[#This Row],[rX]]))</f>
        <v>0.92928995931498881</v>
      </c>
      <c r="P14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4.0352621233224859</v>
      </c>
      <c r="Q149" s="1" t="str">
        <f>IF(Table13[[#This Row],[tau]]&lt;4.18,"YES","NO")</f>
        <v>YES</v>
      </c>
      <c r="R149" s="4">
        <f>ABS(Table13[[#This Row],[rA]]-Table13[[#This Row],[rA'']])</f>
        <v>0.75000000000000011</v>
      </c>
      <c r="S149" s="5">
        <v>0</v>
      </c>
      <c r="T149" s="5">
        <v>0</v>
      </c>
      <c r="U149" s="5">
        <v>0</v>
      </c>
      <c r="V149" s="5">
        <v>0</v>
      </c>
    </row>
    <row r="150" spans="1:22" x14ac:dyDescent="0.25">
      <c r="A150" t="s">
        <v>18</v>
      </c>
      <c r="B150" t="s">
        <v>30</v>
      </c>
      <c r="C150" t="s">
        <v>61</v>
      </c>
      <c r="D150" t="s">
        <v>20</v>
      </c>
      <c r="E150">
        <v>1</v>
      </c>
      <c r="F150">
        <v>1</v>
      </c>
      <c r="G150" s="1">
        <v>0</v>
      </c>
      <c r="H150">
        <v>5</v>
      </c>
      <c r="I150">
        <v>-2</v>
      </c>
      <c r="J150" s="2">
        <v>0.92</v>
      </c>
      <c r="K150" s="2">
        <v>1.72</v>
      </c>
      <c r="L150" s="2">
        <f>(Table13[[#This Row],[rA]]+Table13[[#This Row],[rA'']])/2</f>
        <v>1.32</v>
      </c>
      <c r="M150">
        <v>0.64</v>
      </c>
      <c r="N150">
        <v>1.4</v>
      </c>
      <c r="O150" s="3">
        <f>(Table13[[#This Row],[rA adj]]+Table13[[#This Row],[rX]])/(SQRT(2)*(Table13[[#This Row],[rB]]+Table13[[#This Row],[rX]]))</f>
        <v>0.94280904158206313</v>
      </c>
      <c r="P15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4.0365762889983543</v>
      </c>
      <c r="Q150" s="1" t="str">
        <f>IF(Table13[[#This Row],[tau]]&lt;4.18,"YES","NO")</f>
        <v>YES</v>
      </c>
      <c r="R150" s="4">
        <f>ABS(Table13[[#This Row],[rA]]-Table13[[#This Row],[rA'']])</f>
        <v>0.79999999999999993</v>
      </c>
      <c r="S150" s="5">
        <v>0</v>
      </c>
      <c r="T150" s="5">
        <v>0</v>
      </c>
      <c r="U150" s="5">
        <v>0</v>
      </c>
      <c r="V150" s="5">
        <v>0</v>
      </c>
    </row>
    <row r="151" spans="1:22" x14ac:dyDescent="0.25">
      <c r="A151" t="s">
        <v>54</v>
      </c>
      <c r="B151" t="s">
        <v>41</v>
      </c>
      <c r="C151" t="s">
        <v>19</v>
      </c>
      <c r="D151" t="s">
        <v>20</v>
      </c>
      <c r="E151">
        <v>1</v>
      </c>
      <c r="F151">
        <v>3</v>
      </c>
      <c r="G151" s="1">
        <v>2</v>
      </c>
      <c r="H151">
        <v>4</v>
      </c>
      <c r="I151">
        <v>-2</v>
      </c>
      <c r="J151" s="2">
        <v>1.39</v>
      </c>
      <c r="K151" s="2">
        <v>1.075</v>
      </c>
      <c r="L151" s="2">
        <f>(Table13[[#This Row],[rA]]+Table13[[#This Row],[rA'']])/2</f>
        <v>1.2324999999999999</v>
      </c>
      <c r="M151">
        <v>0.60499999999999998</v>
      </c>
      <c r="N151">
        <v>1.4</v>
      </c>
      <c r="O151" s="3">
        <f>(Table13[[#This Row],[rA adj]]+Table13[[#This Row],[rX]])/(SQRT(2)*(Table13[[#This Row],[rB]]+Table13[[#This Row],[rX]]))</f>
        <v>0.92840828003670139</v>
      </c>
      <c r="P15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4.0399400471006501</v>
      </c>
      <c r="Q151" s="1" t="str">
        <f>IF(Table13[[#This Row],[tau]]&lt;4.18,"YES","NO")</f>
        <v>YES</v>
      </c>
      <c r="R151" s="4">
        <f>ABS(Table13[[#This Row],[rA]]-Table13[[#This Row],[rA'']])</f>
        <v>0.31499999999999995</v>
      </c>
      <c r="S151" s="5" t="s">
        <v>31</v>
      </c>
      <c r="T151" s="5">
        <v>0</v>
      </c>
      <c r="U151" s="5">
        <v>0</v>
      </c>
      <c r="V151" s="5">
        <v>0</v>
      </c>
    </row>
    <row r="152" spans="1:22" x14ac:dyDescent="0.25">
      <c r="A152" t="s">
        <v>56</v>
      </c>
      <c r="B152" t="s">
        <v>39</v>
      </c>
      <c r="C152" t="s">
        <v>19</v>
      </c>
      <c r="D152" t="s">
        <v>20</v>
      </c>
      <c r="E152">
        <v>1</v>
      </c>
      <c r="F152">
        <v>3</v>
      </c>
      <c r="G152" s="1">
        <v>2</v>
      </c>
      <c r="H152">
        <v>4</v>
      </c>
      <c r="I152">
        <v>-2</v>
      </c>
      <c r="J152" s="2">
        <v>1.37</v>
      </c>
      <c r="K152" s="2">
        <v>1.095</v>
      </c>
      <c r="L152" s="2">
        <f>(Table13[[#This Row],[rA]]+Table13[[#This Row],[rA'']])/2</f>
        <v>1.2324999999999999</v>
      </c>
      <c r="M152">
        <v>0.60499999999999998</v>
      </c>
      <c r="N152">
        <v>1.4</v>
      </c>
      <c r="O152" s="3">
        <f>(Table13[[#This Row],[rA adj]]+Table13[[#This Row],[rX]])/(SQRT(2)*(Table13[[#This Row],[rB]]+Table13[[#This Row],[rX]]))</f>
        <v>0.92840828003670139</v>
      </c>
      <c r="P15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4.0399400471006501</v>
      </c>
      <c r="Q152" s="1" t="str">
        <f>IF(Table13[[#This Row],[tau]]&lt;4.18,"YES","NO")</f>
        <v>YES</v>
      </c>
      <c r="R152" s="4">
        <f>ABS(Table13[[#This Row],[rA]]-Table13[[#This Row],[rA'']])</f>
        <v>0.27500000000000013</v>
      </c>
      <c r="S152" s="5">
        <v>0</v>
      </c>
      <c r="T152" s="5">
        <v>0</v>
      </c>
      <c r="U152" s="5">
        <v>0</v>
      </c>
      <c r="V152" s="5">
        <v>0</v>
      </c>
    </row>
    <row r="153" spans="1:22" x14ac:dyDescent="0.25">
      <c r="A153" t="s">
        <v>33</v>
      </c>
      <c r="B153" t="s">
        <v>62</v>
      </c>
      <c r="C153" t="s">
        <v>19</v>
      </c>
      <c r="D153" t="s">
        <v>20</v>
      </c>
      <c r="E153">
        <v>2</v>
      </c>
      <c r="F153">
        <v>2</v>
      </c>
      <c r="G153" s="1">
        <v>0</v>
      </c>
      <c r="H153">
        <v>4</v>
      </c>
      <c r="I153">
        <v>-2</v>
      </c>
      <c r="J153" s="2">
        <v>1.44</v>
      </c>
      <c r="K153" s="2">
        <v>1.02</v>
      </c>
      <c r="L153" s="2">
        <f>(Table13[[#This Row],[rA]]+Table13[[#This Row],[rA'']])/2</f>
        <v>1.23</v>
      </c>
      <c r="M153">
        <v>0.60499999999999998</v>
      </c>
      <c r="N153">
        <v>1.4</v>
      </c>
      <c r="O153" s="3">
        <f>(Table13[[#This Row],[rA adj]]+Table13[[#This Row],[rX]])/(SQRT(2)*(Table13[[#This Row],[rB]]+Table13[[#This Row],[rX]]))</f>
        <v>0.92752660075841387</v>
      </c>
      <c r="P15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4.0446779195473397</v>
      </c>
      <c r="Q153" s="1" t="str">
        <f>IF(Table13[[#This Row],[tau]]&lt;4.18,"YES","NO")</f>
        <v>YES</v>
      </c>
      <c r="R153" s="4">
        <f>ABS(Table13[[#This Row],[rA]]-Table13[[#This Row],[rA'']])</f>
        <v>0.41999999999999993</v>
      </c>
      <c r="S153" s="5">
        <v>0</v>
      </c>
      <c r="T153" s="5">
        <v>0</v>
      </c>
      <c r="U153" s="5">
        <v>0</v>
      </c>
      <c r="V153" s="5">
        <v>0</v>
      </c>
    </row>
    <row r="154" spans="1:22" x14ac:dyDescent="0.25">
      <c r="A154" t="s">
        <v>46</v>
      </c>
      <c r="B154" t="s">
        <v>52</v>
      </c>
      <c r="C154" t="s">
        <v>19</v>
      </c>
      <c r="D154" t="s">
        <v>20</v>
      </c>
      <c r="E154">
        <v>2</v>
      </c>
      <c r="F154">
        <v>2</v>
      </c>
      <c r="G154" s="1">
        <v>0</v>
      </c>
      <c r="H154">
        <v>4</v>
      </c>
      <c r="I154">
        <v>-2</v>
      </c>
      <c r="J154" s="2">
        <v>1.31</v>
      </c>
      <c r="K154" s="2">
        <v>1.1499999999999999</v>
      </c>
      <c r="L154" s="2">
        <f>(Table13[[#This Row],[rA]]+Table13[[#This Row],[rA'']])/2</f>
        <v>1.23</v>
      </c>
      <c r="M154">
        <v>0.60499999999999998</v>
      </c>
      <c r="N154">
        <v>1.4</v>
      </c>
      <c r="O154" s="3">
        <f>(Table13[[#This Row],[rA adj]]+Table13[[#This Row],[rX]])/(SQRT(2)*(Table13[[#This Row],[rB]]+Table13[[#This Row],[rX]]))</f>
        <v>0.92752660075841387</v>
      </c>
      <c r="P15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4.0446779195473397</v>
      </c>
      <c r="Q154" s="1" t="str">
        <f>IF(Table13[[#This Row],[tau]]&lt;4.18,"YES","NO")</f>
        <v>YES</v>
      </c>
      <c r="R154" s="4">
        <f>ABS(Table13[[#This Row],[rA]]-Table13[[#This Row],[rA'']])</f>
        <v>0.16000000000000014</v>
      </c>
      <c r="S154" s="5">
        <v>0</v>
      </c>
      <c r="T154" s="5">
        <v>0</v>
      </c>
      <c r="U154" s="5">
        <v>0</v>
      </c>
      <c r="V154" s="5">
        <v>0</v>
      </c>
    </row>
    <row r="155" spans="1:22" x14ac:dyDescent="0.25">
      <c r="A155" t="s">
        <v>26</v>
      </c>
      <c r="B155" t="s">
        <v>74</v>
      </c>
      <c r="C155" t="s">
        <v>19</v>
      </c>
      <c r="D155" t="s">
        <v>20</v>
      </c>
      <c r="E155">
        <v>1</v>
      </c>
      <c r="F155">
        <v>3</v>
      </c>
      <c r="G155" s="1">
        <v>2</v>
      </c>
      <c r="H155">
        <v>4</v>
      </c>
      <c r="I155">
        <v>-2</v>
      </c>
      <c r="J155" s="2">
        <v>1.88</v>
      </c>
      <c r="K155" s="2">
        <v>0.57999999999999996</v>
      </c>
      <c r="L155" s="2">
        <f>(Table13[[#This Row],[rA]]+Table13[[#This Row],[rA'']])/2</f>
        <v>1.23</v>
      </c>
      <c r="M155">
        <v>0.60499999999999998</v>
      </c>
      <c r="N155">
        <v>1.4</v>
      </c>
      <c r="O155" s="3">
        <f>(Table13[[#This Row],[rA adj]]+Table13[[#This Row],[rX]])/(SQRT(2)*(Table13[[#This Row],[rB]]+Table13[[#This Row],[rX]]))</f>
        <v>0.92752660075841387</v>
      </c>
      <c r="P15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4.0446779195473397</v>
      </c>
      <c r="Q155" s="1" t="str">
        <f>IF(Table13[[#This Row],[tau]]&lt;4.18,"YES","NO")</f>
        <v>YES</v>
      </c>
      <c r="R155" s="4">
        <f>ABS(Table13[[#This Row],[rA]]-Table13[[#This Row],[rA'']])</f>
        <v>1.2999999999999998</v>
      </c>
      <c r="S155" s="5">
        <v>0</v>
      </c>
      <c r="T155" s="5" t="s">
        <v>55</v>
      </c>
      <c r="U155" s="5">
        <v>0</v>
      </c>
      <c r="V155" s="5">
        <v>0</v>
      </c>
    </row>
    <row r="156" spans="1:22" x14ac:dyDescent="0.25">
      <c r="A156" t="s">
        <v>60</v>
      </c>
      <c r="B156" t="s">
        <v>32</v>
      </c>
      <c r="C156" t="s">
        <v>19</v>
      </c>
      <c r="D156" t="s">
        <v>20</v>
      </c>
      <c r="E156">
        <v>1</v>
      </c>
      <c r="F156">
        <v>3</v>
      </c>
      <c r="G156" s="1">
        <v>2</v>
      </c>
      <c r="H156">
        <v>4</v>
      </c>
      <c r="I156">
        <v>-2</v>
      </c>
      <c r="J156" s="2">
        <v>1.28</v>
      </c>
      <c r="K156" s="2">
        <v>1.179</v>
      </c>
      <c r="L156" s="2">
        <f>(Table13[[#This Row],[rA]]+Table13[[#This Row],[rA'']])/2</f>
        <v>1.2295</v>
      </c>
      <c r="M156">
        <v>0.60499999999999998</v>
      </c>
      <c r="N156">
        <v>1.4</v>
      </c>
      <c r="O156" s="3">
        <f>(Table13[[#This Row],[rA adj]]+Table13[[#This Row],[rX]])/(SQRT(2)*(Table13[[#This Row],[rB]]+Table13[[#This Row],[rX]]))</f>
        <v>0.92735026490275652</v>
      </c>
      <c r="P15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4.0456327523066093</v>
      </c>
      <c r="Q156" s="1" t="str">
        <f>IF(Table13[[#This Row],[tau]]&lt;4.18,"YES","NO")</f>
        <v>YES</v>
      </c>
      <c r="R156" s="4">
        <f>ABS(Table13[[#This Row],[rA]]-Table13[[#This Row],[rA'']])</f>
        <v>0.10099999999999998</v>
      </c>
      <c r="S156" s="5">
        <v>0</v>
      </c>
      <c r="T156" s="5">
        <v>0</v>
      </c>
      <c r="U156" s="5">
        <v>0</v>
      </c>
      <c r="V156" s="5">
        <v>0</v>
      </c>
    </row>
    <row r="157" spans="1:22" x14ac:dyDescent="0.25">
      <c r="A157" t="s">
        <v>56</v>
      </c>
      <c r="B157" t="s">
        <v>40</v>
      </c>
      <c r="C157" t="s">
        <v>19</v>
      </c>
      <c r="D157" t="s">
        <v>20</v>
      </c>
      <c r="E157">
        <v>1</v>
      </c>
      <c r="F157">
        <v>3</v>
      </c>
      <c r="G157" s="1">
        <v>2</v>
      </c>
      <c r="H157">
        <v>4</v>
      </c>
      <c r="I157">
        <v>-2</v>
      </c>
      <c r="J157" s="2">
        <v>1.37</v>
      </c>
      <c r="K157" s="2">
        <v>1.083</v>
      </c>
      <c r="L157" s="2">
        <f>(Table13[[#This Row],[rA]]+Table13[[#This Row],[rA'']])/2</f>
        <v>1.2265000000000001</v>
      </c>
      <c r="M157">
        <v>0.60499999999999998</v>
      </c>
      <c r="N157">
        <v>1.4</v>
      </c>
      <c r="O157" s="3">
        <f>(Table13[[#This Row],[rA adj]]+Table13[[#This Row],[rX]])/(SQRT(2)*(Table13[[#This Row],[rB]]+Table13[[#This Row],[rX]]))</f>
        <v>0.92629224976881153</v>
      </c>
      <c r="P15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4.0514130555098653</v>
      </c>
      <c r="Q157" s="1" t="str">
        <f>IF(Table13[[#This Row],[tau]]&lt;4.18,"YES","NO")</f>
        <v>YES</v>
      </c>
      <c r="R157" s="4">
        <f>ABS(Table13[[#This Row],[rA]]-Table13[[#This Row],[rA'']])</f>
        <v>0.28700000000000014</v>
      </c>
      <c r="S157" s="5">
        <v>0</v>
      </c>
      <c r="T157" s="5">
        <v>0</v>
      </c>
      <c r="U157" s="5">
        <v>0</v>
      </c>
      <c r="V157" s="5">
        <v>0</v>
      </c>
    </row>
    <row r="158" spans="1:22" x14ac:dyDescent="0.25">
      <c r="A158" t="s">
        <v>54</v>
      </c>
      <c r="B158" t="s">
        <v>43</v>
      </c>
      <c r="C158" t="s">
        <v>19</v>
      </c>
      <c r="D158" t="s">
        <v>20</v>
      </c>
      <c r="E158">
        <v>1</v>
      </c>
      <c r="F158">
        <v>3</v>
      </c>
      <c r="G158" s="1">
        <v>2</v>
      </c>
      <c r="H158">
        <v>4</v>
      </c>
      <c r="I158">
        <v>-2</v>
      </c>
      <c r="J158" s="2">
        <v>1.39</v>
      </c>
      <c r="K158" s="2">
        <v>1.0620000000000001</v>
      </c>
      <c r="L158" s="2">
        <f>(Table13[[#This Row],[rA]]+Table13[[#This Row],[rA'']])/2</f>
        <v>1.226</v>
      </c>
      <c r="M158">
        <v>0.60499999999999998</v>
      </c>
      <c r="N158">
        <v>1.4</v>
      </c>
      <c r="O158" s="3">
        <f>(Table13[[#This Row],[rA adj]]+Table13[[#This Row],[rX]])/(SQRT(2)*(Table13[[#This Row],[rB]]+Table13[[#This Row],[rX]]))</f>
        <v>0.92611591391315395</v>
      </c>
      <c r="P15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4.0523850464843747</v>
      </c>
      <c r="Q158" s="1" t="str">
        <f>IF(Table13[[#This Row],[tau]]&lt;4.18,"YES","NO")</f>
        <v>YES</v>
      </c>
      <c r="R158" s="4">
        <f>ABS(Table13[[#This Row],[rA]]-Table13[[#This Row],[rA'']])</f>
        <v>0.32799999999999985</v>
      </c>
      <c r="S158" s="5" t="s">
        <v>31</v>
      </c>
      <c r="T158" s="5">
        <v>0</v>
      </c>
      <c r="U158" s="5">
        <v>0</v>
      </c>
      <c r="V158" s="5">
        <v>0</v>
      </c>
    </row>
    <row r="159" spans="1:22" x14ac:dyDescent="0.25">
      <c r="A159" t="s">
        <v>60</v>
      </c>
      <c r="B159" t="s">
        <v>35</v>
      </c>
      <c r="C159" t="s">
        <v>19</v>
      </c>
      <c r="D159" t="s">
        <v>20</v>
      </c>
      <c r="E159">
        <v>1</v>
      </c>
      <c r="F159">
        <v>3</v>
      </c>
      <c r="G159" s="1">
        <v>2</v>
      </c>
      <c r="H159">
        <v>4</v>
      </c>
      <c r="I159">
        <v>-2</v>
      </c>
      <c r="J159" s="2">
        <v>1.28</v>
      </c>
      <c r="K159" s="2">
        <v>1.17</v>
      </c>
      <c r="L159" s="2">
        <f>(Table13[[#This Row],[rA]]+Table13[[#This Row],[rA'']])/2</f>
        <v>1.2250000000000001</v>
      </c>
      <c r="M159">
        <v>0.60499999999999998</v>
      </c>
      <c r="N159">
        <v>1.4</v>
      </c>
      <c r="O159" s="3">
        <f>(Table13[[#This Row],[rA adj]]+Table13[[#This Row],[rX]])/(SQRT(2)*(Table13[[#This Row],[rB]]+Table13[[#This Row],[rX]]))</f>
        <v>0.92576324220183903</v>
      </c>
      <c r="P15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4.0543364603900951</v>
      </c>
      <c r="Q159" s="1" t="str">
        <f>IF(Table13[[#This Row],[tau]]&lt;4.18,"YES","NO")</f>
        <v>YES</v>
      </c>
      <c r="R159" s="4">
        <f>ABS(Table13[[#This Row],[rA]]-Table13[[#This Row],[rA'']])</f>
        <v>0.1100000000000001</v>
      </c>
      <c r="S159" s="5" t="s">
        <v>31</v>
      </c>
      <c r="T159" s="5">
        <v>0</v>
      </c>
      <c r="U159" s="5">
        <v>0</v>
      </c>
      <c r="V159" s="5">
        <v>0</v>
      </c>
    </row>
    <row r="160" spans="1:22" x14ac:dyDescent="0.25">
      <c r="A160" t="s">
        <v>49</v>
      </c>
      <c r="B160" t="s">
        <v>51</v>
      </c>
      <c r="C160" t="s">
        <v>19</v>
      </c>
      <c r="D160" t="s">
        <v>20</v>
      </c>
      <c r="E160">
        <v>3</v>
      </c>
      <c r="F160">
        <v>1</v>
      </c>
      <c r="G160" s="1">
        <v>2</v>
      </c>
      <c r="H160">
        <v>4</v>
      </c>
      <c r="I160">
        <v>-2</v>
      </c>
      <c r="J160" s="2">
        <v>0.94699999999999995</v>
      </c>
      <c r="K160" s="2">
        <v>1.5</v>
      </c>
      <c r="L160" s="2">
        <f>(Table13[[#This Row],[rA]]+Table13[[#This Row],[rA'']])/2</f>
        <v>1.2235</v>
      </c>
      <c r="M160">
        <v>0.60499999999999998</v>
      </c>
      <c r="N160">
        <v>1.4</v>
      </c>
      <c r="O160" s="3">
        <f>(Table13[[#This Row],[rA adj]]+Table13[[#This Row],[rX]])/(SQRT(2)*(Table13[[#This Row],[rB]]+Table13[[#This Row],[rX]]))</f>
        <v>0.92523423463486654</v>
      </c>
      <c r="P16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4.0572822527501042</v>
      </c>
      <c r="Q160" s="1" t="str">
        <f>IF(Table13[[#This Row],[tau]]&lt;4.18,"YES","NO")</f>
        <v>YES</v>
      </c>
      <c r="R160" s="4">
        <f>ABS(Table13[[#This Row],[rA]]-Table13[[#This Row],[rA'']])</f>
        <v>0.55300000000000005</v>
      </c>
      <c r="S160" s="5">
        <v>0</v>
      </c>
      <c r="T160" s="5">
        <v>0</v>
      </c>
      <c r="U160" s="5">
        <v>0</v>
      </c>
      <c r="V160" s="5">
        <v>0</v>
      </c>
    </row>
    <row r="161" spans="1:22" x14ac:dyDescent="0.25">
      <c r="A161" t="s">
        <v>41</v>
      </c>
      <c r="B161" t="s">
        <v>56</v>
      </c>
      <c r="C161" t="s">
        <v>19</v>
      </c>
      <c r="D161" t="s">
        <v>20</v>
      </c>
      <c r="E161">
        <v>3</v>
      </c>
      <c r="F161">
        <v>1</v>
      </c>
      <c r="G161" s="1">
        <v>2</v>
      </c>
      <c r="H161">
        <v>4</v>
      </c>
      <c r="I161">
        <v>-2</v>
      </c>
      <c r="J161" s="2">
        <v>1.075</v>
      </c>
      <c r="K161" s="2">
        <v>1.37</v>
      </c>
      <c r="L161" s="2">
        <f>(Table13[[#This Row],[rA]]+Table13[[#This Row],[rA'']])/2</f>
        <v>1.2225000000000001</v>
      </c>
      <c r="M161">
        <v>0.60499999999999998</v>
      </c>
      <c r="N161">
        <v>1.4</v>
      </c>
      <c r="O161" s="3">
        <f>(Table13[[#This Row],[rA adj]]+Table13[[#This Row],[rX]])/(SQRT(2)*(Table13[[#This Row],[rB]]+Table13[[#This Row],[rX]]))</f>
        <v>0.92488156292355161</v>
      </c>
      <c r="P16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4.0592586337059391</v>
      </c>
      <c r="Q161" s="1" t="str">
        <f>IF(Table13[[#This Row],[tau]]&lt;4.18,"YES","NO")</f>
        <v>YES</v>
      </c>
      <c r="R161" s="4">
        <f>ABS(Table13[[#This Row],[rA]]-Table13[[#This Row],[rA'']])</f>
        <v>0.29500000000000015</v>
      </c>
      <c r="S161" s="5">
        <v>0</v>
      </c>
      <c r="T161" s="5">
        <v>0</v>
      </c>
      <c r="U161" s="5">
        <v>0</v>
      </c>
      <c r="V161" s="5">
        <v>0</v>
      </c>
    </row>
    <row r="162" spans="1:22" x14ac:dyDescent="0.25">
      <c r="A162" t="s">
        <v>54</v>
      </c>
      <c r="B162" t="s">
        <v>44</v>
      </c>
      <c r="C162" t="s">
        <v>19</v>
      </c>
      <c r="D162" t="s">
        <v>20</v>
      </c>
      <c r="E162">
        <v>1</v>
      </c>
      <c r="F162">
        <v>3</v>
      </c>
      <c r="G162" s="1">
        <v>2</v>
      </c>
      <c r="H162">
        <v>4</v>
      </c>
      <c r="I162">
        <v>-2</v>
      </c>
      <c r="J162" s="2">
        <v>1.39</v>
      </c>
      <c r="K162" s="2">
        <v>1.052</v>
      </c>
      <c r="L162" s="2">
        <f>(Table13[[#This Row],[rA]]+Table13[[#This Row],[rA'']])/2</f>
        <v>1.2210000000000001</v>
      </c>
      <c r="M162">
        <v>0.60499999999999998</v>
      </c>
      <c r="N162">
        <v>1.4</v>
      </c>
      <c r="O162" s="3">
        <f>(Table13[[#This Row],[rA adj]]+Table13[[#This Row],[rX]])/(SQRT(2)*(Table13[[#This Row],[rB]]+Table13[[#This Row],[rX]]))</f>
        <v>0.92435255535657912</v>
      </c>
      <c r="P16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4.0622421081540327</v>
      </c>
      <c r="Q162" s="1" t="str">
        <f>IF(Table13[[#This Row],[tau]]&lt;4.18,"YES","NO")</f>
        <v>YES</v>
      </c>
      <c r="R162" s="4">
        <f>ABS(Table13[[#This Row],[rA]]-Table13[[#This Row],[rA'']])</f>
        <v>0.33799999999999986</v>
      </c>
      <c r="S162" s="5" t="s">
        <v>31</v>
      </c>
      <c r="T162" s="5">
        <v>0</v>
      </c>
      <c r="U162" s="5">
        <v>0</v>
      </c>
      <c r="V162" s="5">
        <v>0</v>
      </c>
    </row>
    <row r="163" spans="1:22" x14ac:dyDescent="0.25">
      <c r="A163" t="s">
        <v>30</v>
      </c>
      <c r="B163" t="s">
        <v>61</v>
      </c>
      <c r="C163" t="s">
        <v>19</v>
      </c>
      <c r="D163" t="s">
        <v>20</v>
      </c>
      <c r="E163">
        <v>1</v>
      </c>
      <c r="F163">
        <v>3</v>
      </c>
      <c r="G163" s="1">
        <v>2</v>
      </c>
      <c r="H163">
        <v>4</v>
      </c>
      <c r="I163">
        <v>-2</v>
      </c>
      <c r="J163" s="2">
        <v>1.72</v>
      </c>
      <c r="K163" s="2">
        <v>0.72</v>
      </c>
      <c r="L163" s="2">
        <f>(Table13[[#This Row],[rA]]+Table13[[#This Row],[rA'']])/2</f>
        <v>1.22</v>
      </c>
      <c r="M163">
        <v>0.60499999999999998</v>
      </c>
      <c r="N163">
        <v>1.4</v>
      </c>
      <c r="O163" s="3">
        <f>(Table13[[#This Row],[rA adj]]+Table13[[#This Row],[rX]])/(SQRT(2)*(Table13[[#This Row],[rB]]+Table13[[#This Row],[rX]]))</f>
        <v>0.92399988364526409</v>
      </c>
      <c r="P16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4.064243766017178</v>
      </c>
      <c r="Q163" s="1" t="str">
        <f>IF(Table13[[#This Row],[tau]]&lt;4.18,"YES","NO")</f>
        <v>YES</v>
      </c>
      <c r="R163" s="4">
        <f>ABS(Table13[[#This Row],[rA]]-Table13[[#This Row],[rA'']])</f>
        <v>1</v>
      </c>
      <c r="S163" s="5">
        <v>0</v>
      </c>
      <c r="T163" s="5" t="s">
        <v>55</v>
      </c>
      <c r="U163" s="5">
        <v>0</v>
      </c>
      <c r="V163" s="5">
        <v>0</v>
      </c>
    </row>
    <row r="164" spans="1:22" x14ac:dyDescent="0.25">
      <c r="A164" t="s">
        <v>30</v>
      </c>
      <c r="B164" t="s">
        <v>75</v>
      </c>
      <c r="C164" t="s">
        <v>19</v>
      </c>
      <c r="D164" t="s">
        <v>20</v>
      </c>
      <c r="E164">
        <v>1</v>
      </c>
      <c r="F164">
        <v>3</v>
      </c>
      <c r="G164" s="1">
        <v>2</v>
      </c>
      <c r="H164">
        <v>4</v>
      </c>
      <c r="I164">
        <v>-2</v>
      </c>
      <c r="J164" s="2">
        <v>1.72</v>
      </c>
      <c r="K164" s="2">
        <v>0.72</v>
      </c>
      <c r="L164" s="2">
        <f>(Table13[[#This Row],[rA]]+Table13[[#This Row],[rA'']])/2</f>
        <v>1.22</v>
      </c>
      <c r="M164">
        <v>0.60499999999999998</v>
      </c>
      <c r="N164">
        <v>1.4</v>
      </c>
      <c r="O164" s="3">
        <f>(Table13[[#This Row],[rA adj]]+Table13[[#This Row],[rX]])/(SQRT(2)*(Table13[[#This Row],[rB]]+Table13[[#This Row],[rX]]))</f>
        <v>0.92399988364526409</v>
      </c>
      <c r="P16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4.064243766017178</v>
      </c>
      <c r="Q164" s="1" t="str">
        <f>IF(Table13[[#This Row],[tau]]&lt;4.18,"YES","NO")</f>
        <v>YES</v>
      </c>
      <c r="R164" s="4">
        <f>ABS(Table13[[#This Row],[rA]]-Table13[[#This Row],[rA'']])</f>
        <v>1</v>
      </c>
      <c r="S164" s="5">
        <v>0</v>
      </c>
      <c r="T164" s="5" t="s">
        <v>55</v>
      </c>
      <c r="U164" s="5">
        <v>0</v>
      </c>
      <c r="V164" s="5">
        <v>0</v>
      </c>
    </row>
    <row r="165" spans="1:22" x14ac:dyDescent="0.25">
      <c r="A165" t="s">
        <v>37</v>
      </c>
      <c r="B165" t="s">
        <v>57</v>
      </c>
      <c r="C165" t="s">
        <v>19</v>
      </c>
      <c r="D165" t="s">
        <v>20</v>
      </c>
      <c r="E165">
        <v>1</v>
      </c>
      <c r="F165">
        <v>3</v>
      </c>
      <c r="G165" s="1">
        <v>2</v>
      </c>
      <c r="H165">
        <v>4</v>
      </c>
      <c r="I165">
        <v>-2</v>
      </c>
      <c r="J165" s="2">
        <v>1.64</v>
      </c>
      <c r="K165" s="2">
        <v>0.8</v>
      </c>
      <c r="L165" s="2">
        <f>(Table13[[#This Row],[rA]]+Table13[[#This Row],[rA'']])/2</f>
        <v>1.22</v>
      </c>
      <c r="M165">
        <v>0.60499999999999998</v>
      </c>
      <c r="N165">
        <v>1.4</v>
      </c>
      <c r="O165" s="3">
        <f>(Table13[[#This Row],[rA adj]]+Table13[[#This Row],[rX]])/(SQRT(2)*(Table13[[#This Row],[rB]]+Table13[[#This Row],[rX]]))</f>
        <v>0.92399988364526409</v>
      </c>
      <c r="P16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4.064243766017178</v>
      </c>
      <c r="Q165" s="1" t="str">
        <f>IF(Table13[[#This Row],[tau]]&lt;4.18,"YES","NO")</f>
        <v>YES</v>
      </c>
      <c r="R165" s="4">
        <f>ABS(Table13[[#This Row],[rA]]-Table13[[#This Row],[rA'']])</f>
        <v>0.83999999999999986</v>
      </c>
      <c r="S165" s="5">
        <v>0</v>
      </c>
      <c r="T165" s="5">
        <v>0</v>
      </c>
      <c r="U165" s="5">
        <v>0</v>
      </c>
      <c r="V165" s="5">
        <v>0</v>
      </c>
    </row>
    <row r="166" spans="1:22" x14ac:dyDescent="0.25">
      <c r="A166" t="s">
        <v>54</v>
      </c>
      <c r="B166" t="s">
        <v>45</v>
      </c>
      <c r="C166" t="s">
        <v>19</v>
      </c>
      <c r="D166" t="s">
        <v>20</v>
      </c>
      <c r="E166">
        <v>1</v>
      </c>
      <c r="F166">
        <v>3</v>
      </c>
      <c r="G166" s="1">
        <v>2</v>
      </c>
      <c r="H166">
        <v>4</v>
      </c>
      <c r="I166">
        <v>-2</v>
      </c>
      <c r="J166" s="2">
        <v>1.39</v>
      </c>
      <c r="K166" s="2">
        <v>1.042</v>
      </c>
      <c r="L166" s="2">
        <f>(Table13[[#This Row],[rA]]+Table13[[#This Row],[rA'']])/2</f>
        <v>1.216</v>
      </c>
      <c r="M166">
        <v>0.60499999999999998</v>
      </c>
      <c r="N166">
        <v>1.4</v>
      </c>
      <c r="O166" s="3">
        <f>(Table13[[#This Row],[rA adj]]+Table13[[#This Row],[rX]])/(SQRT(2)*(Table13[[#This Row],[rB]]+Table13[[#This Row],[rX]]))</f>
        <v>0.92258919680000406</v>
      </c>
      <c r="P16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4.072352892893214</v>
      </c>
      <c r="Q166" s="1" t="str">
        <f>IF(Table13[[#This Row],[tau]]&lt;4.18,"YES","NO")</f>
        <v>YES</v>
      </c>
      <c r="R166" s="4">
        <f>ABS(Table13[[#This Row],[rA]]-Table13[[#This Row],[rA'']])</f>
        <v>0.34799999999999986</v>
      </c>
      <c r="S166" s="5" t="s">
        <v>31</v>
      </c>
      <c r="T166" s="5">
        <v>0</v>
      </c>
      <c r="U166" s="5">
        <v>0</v>
      </c>
      <c r="V166" s="5">
        <v>0</v>
      </c>
    </row>
    <row r="167" spans="1:22" x14ac:dyDescent="0.25">
      <c r="A167" t="s">
        <v>56</v>
      </c>
      <c r="B167" t="s">
        <v>43</v>
      </c>
      <c r="C167" t="s">
        <v>19</v>
      </c>
      <c r="D167" t="s">
        <v>20</v>
      </c>
      <c r="E167">
        <v>1</v>
      </c>
      <c r="F167">
        <v>3</v>
      </c>
      <c r="G167" s="1">
        <v>2</v>
      </c>
      <c r="H167">
        <v>4</v>
      </c>
      <c r="I167">
        <v>-2</v>
      </c>
      <c r="J167" s="2">
        <v>1.37</v>
      </c>
      <c r="K167" s="2">
        <v>1.0620000000000001</v>
      </c>
      <c r="L167" s="2">
        <f>(Table13[[#This Row],[rA]]+Table13[[#This Row],[rA'']])/2</f>
        <v>1.2160000000000002</v>
      </c>
      <c r="M167">
        <v>0.60499999999999998</v>
      </c>
      <c r="N167">
        <v>1.4</v>
      </c>
      <c r="O167" s="3">
        <f>(Table13[[#This Row],[rA adj]]+Table13[[#This Row],[rX]])/(SQRT(2)*(Table13[[#This Row],[rB]]+Table13[[#This Row],[rX]]))</f>
        <v>0.92258919680000417</v>
      </c>
      <c r="P16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4.072352892893214</v>
      </c>
      <c r="Q167" s="1" t="str">
        <f>IF(Table13[[#This Row],[tau]]&lt;4.18,"YES","NO")</f>
        <v>YES</v>
      </c>
      <c r="R167" s="4">
        <f>ABS(Table13[[#This Row],[rA]]-Table13[[#This Row],[rA'']])</f>
        <v>0.30800000000000005</v>
      </c>
      <c r="S167" s="5">
        <v>0</v>
      </c>
      <c r="T167" s="5">
        <v>0</v>
      </c>
      <c r="U167" s="5">
        <v>0</v>
      </c>
      <c r="V167" s="5">
        <v>0</v>
      </c>
    </row>
    <row r="168" spans="1:22" x14ac:dyDescent="0.25">
      <c r="A168" t="s">
        <v>18</v>
      </c>
      <c r="B168" t="s">
        <v>37</v>
      </c>
      <c r="C168" t="s">
        <v>61</v>
      </c>
      <c r="D168" t="s">
        <v>20</v>
      </c>
      <c r="E168">
        <v>1</v>
      </c>
      <c r="F168">
        <v>1</v>
      </c>
      <c r="G168" s="1">
        <v>0</v>
      </c>
      <c r="H168">
        <v>5</v>
      </c>
      <c r="I168">
        <v>-2</v>
      </c>
      <c r="J168" s="2">
        <v>0.92</v>
      </c>
      <c r="K168" s="2">
        <v>1.64</v>
      </c>
      <c r="L168" s="2">
        <f>(Table13[[#This Row],[rA]]+Table13[[#This Row],[rA'']])/2</f>
        <v>1.28</v>
      </c>
      <c r="M168">
        <v>0.64</v>
      </c>
      <c r="N168">
        <v>1.4</v>
      </c>
      <c r="O168" s="3">
        <f>(Table13[[#This Row],[rA adj]]+Table13[[#This Row],[rX]])/(SQRT(2)*(Table13[[#This Row],[rB]]+Table13[[#This Row],[rX]]))</f>
        <v>0.92894420273526812</v>
      </c>
      <c r="P16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4.0728900817779268</v>
      </c>
      <c r="Q168" s="1" t="str">
        <f>IF(Table13[[#This Row],[tau]]&lt;4.18,"YES","NO")</f>
        <v>YES</v>
      </c>
      <c r="R168" s="4">
        <f>ABS(Table13[[#This Row],[rA]]-Table13[[#This Row],[rA'']])</f>
        <v>0.71999999999999986</v>
      </c>
      <c r="S168" s="5">
        <v>0</v>
      </c>
      <c r="T168" s="5" t="s">
        <v>55</v>
      </c>
      <c r="U168" s="5">
        <v>0</v>
      </c>
      <c r="V168" s="5">
        <v>0</v>
      </c>
    </row>
    <row r="169" spans="1:22" x14ac:dyDescent="0.25">
      <c r="A169" t="s">
        <v>56</v>
      </c>
      <c r="B169" t="s">
        <v>44</v>
      </c>
      <c r="C169" t="s">
        <v>19</v>
      </c>
      <c r="D169" t="s">
        <v>20</v>
      </c>
      <c r="E169">
        <v>1</v>
      </c>
      <c r="F169">
        <v>3</v>
      </c>
      <c r="G169" s="1">
        <v>2</v>
      </c>
      <c r="H169">
        <v>4</v>
      </c>
      <c r="I169">
        <v>-2</v>
      </c>
      <c r="J169" s="2">
        <v>1.37</v>
      </c>
      <c r="K169" s="2">
        <v>1.052</v>
      </c>
      <c r="L169" s="2">
        <f>(Table13[[#This Row],[rA]]+Table13[[#This Row],[rA'']])/2</f>
        <v>1.2110000000000001</v>
      </c>
      <c r="M169">
        <v>0.60499999999999998</v>
      </c>
      <c r="N169">
        <v>1.4</v>
      </c>
      <c r="O169" s="3">
        <f>(Table13[[#This Row],[rA adj]]+Table13[[#This Row],[rX]])/(SQRT(2)*(Table13[[#This Row],[rB]]+Table13[[#This Row],[rX]]))</f>
        <v>0.92082583824342912</v>
      </c>
      <c r="P16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4.0827237830915948</v>
      </c>
      <c r="Q169" s="1" t="str">
        <f>IF(Table13[[#This Row],[tau]]&lt;4.18,"YES","NO")</f>
        <v>YES</v>
      </c>
      <c r="R169" s="4">
        <f>ABS(Table13[[#This Row],[rA]]-Table13[[#This Row],[rA'']])</f>
        <v>0.31800000000000006</v>
      </c>
      <c r="S169" s="5">
        <v>0</v>
      </c>
      <c r="T169" s="5">
        <v>0</v>
      </c>
      <c r="U169" s="5">
        <v>0</v>
      </c>
      <c r="V169" s="5">
        <v>0</v>
      </c>
    </row>
    <row r="170" spans="1:22" x14ac:dyDescent="0.25">
      <c r="A170" t="s">
        <v>54</v>
      </c>
      <c r="B170" t="s">
        <v>47</v>
      </c>
      <c r="C170" t="s">
        <v>19</v>
      </c>
      <c r="D170" t="s">
        <v>20</v>
      </c>
      <c r="E170">
        <v>1</v>
      </c>
      <c r="F170">
        <v>3</v>
      </c>
      <c r="G170" s="1">
        <v>2</v>
      </c>
      <c r="H170">
        <v>4</v>
      </c>
      <c r="I170">
        <v>-2</v>
      </c>
      <c r="J170" s="2">
        <v>1.39</v>
      </c>
      <c r="K170" s="2">
        <v>1.032</v>
      </c>
      <c r="L170" s="2">
        <f>(Table13[[#This Row],[rA]]+Table13[[#This Row],[rA'']])/2</f>
        <v>1.2109999999999999</v>
      </c>
      <c r="M170">
        <v>0.60499999999999998</v>
      </c>
      <c r="N170">
        <v>1.4</v>
      </c>
      <c r="O170" s="3">
        <f>(Table13[[#This Row],[rA adj]]+Table13[[#This Row],[rX]])/(SQRT(2)*(Table13[[#This Row],[rB]]+Table13[[#This Row],[rX]]))</f>
        <v>0.92082583824342912</v>
      </c>
      <c r="P17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4.0827237830915948</v>
      </c>
      <c r="Q170" s="1" t="str">
        <f>IF(Table13[[#This Row],[tau]]&lt;4.18,"YES","NO")</f>
        <v>YES</v>
      </c>
      <c r="R170" s="4">
        <f>ABS(Table13[[#This Row],[rA]]-Table13[[#This Row],[rA'']])</f>
        <v>0.35799999999999987</v>
      </c>
      <c r="S170" s="5" t="s">
        <v>31</v>
      </c>
      <c r="T170" s="5">
        <v>0</v>
      </c>
      <c r="U170" s="5">
        <v>0</v>
      </c>
      <c r="V170" s="5">
        <v>0</v>
      </c>
    </row>
    <row r="171" spans="1:22" x14ac:dyDescent="0.25">
      <c r="A171" t="s">
        <v>37</v>
      </c>
      <c r="B171" t="s">
        <v>58</v>
      </c>
      <c r="C171" t="s">
        <v>19</v>
      </c>
      <c r="D171" t="s">
        <v>20</v>
      </c>
      <c r="E171">
        <v>1</v>
      </c>
      <c r="F171">
        <v>3</v>
      </c>
      <c r="G171" s="1">
        <v>2</v>
      </c>
      <c r="H171">
        <v>4</v>
      </c>
      <c r="I171">
        <v>-2</v>
      </c>
      <c r="J171" s="2">
        <v>1.64</v>
      </c>
      <c r="K171" s="2">
        <v>0.78</v>
      </c>
      <c r="L171" s="2">
        <f>(Table13[[#This Row],[rA]]+Table13[[#This Row],[rA'']])/2</f>
        <v>1.21</v>
      </c>
      <c r="M171">
        <v>0.60499999999999998</v>
      </c>
      <c r="N171">
        <v>1.4</v>
      </c>
      <c r="O171" s="3">
        <f>(Table13[[#This Row],[rA adj]]+Table13[[#This Row],[rX]])/(SQRT(2)*(Table13[[#This Row],[rB]]+Table13[[#This Row],[rX]]))</f>
        <v>0.9204731665321142</v>
      </c>
      <c r="P17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4.0848297503327125</v>
      </c>
      <c r="Q171" s="1" t="str">
        <f>IF(Table13[[#This Row],[tau]]&lt;4.18,"YES","NO")</f>
        <v>YES</v>
      </c>
      <c r="R171" s="4">
        <f>ABS(Table13[[#This Row],[rA]]-Table13[[#This Row],[rA'']])</f>
        <v>0.85999999999999988</v>
      </c>
      <c r="S171" s="5">
        <v>0</v>
      </c>
      <c r="T171" s="5" t="s">
        <v>55</v>
      </c>
      <c r="U171" s="5">
        <v>0</v>
      </c>
      <c r="V171" s="5">
        <v>0</v>
      </c>
    </row>
    <row r="172" spans="1:22" x14ac:dyDescent="0.25">
      <c r="A172" t="s">
        <v>26</v>
      </c>
      <c r="B172" t="s">
        <v>23</v>
      </c>
      <c r="C172" t="s">
        <v>19</v>
      </c>
      <c r="D172" t="s">
        <v>20</v>
      </c>
      <c r="E172">
        <v>1</v>
      </c>
      <c r="F172">
        <v>3</v>
      </c>
      <c r="G172" s="1">
        <v>2</v>
      </c>
      <c r="H172">
        <v>4</v>
      </c>
      <c r="I172">
        <v>-2</v>
      </c>
      <c r="J172" s="2">
        <v>1.88</v>
      </c>
      <c r="K172" s="2">
        <v>0.54</v>
      </c>
      <c r="L172" s="2">
        <f>(Table13[[#This Row],[rA]]+Table13[[#This Row],[rA'']])/2</f>
        <v>1.21</v>
      </c>
      <c r="M172">
        <v>0.60499999999999998</v>
      </c>
      <c r="N172">
        <v>1.4</v>
      </c>
      <c r="O172" s="3">
        <f>(Table13[[#This Row],[rA adj]]+Table13[[#This Row],[rX]])/(SQRT(2)*(Table13[[#This Row],[rB]]+Table13[[#This Row],[rX]]))</f>
        <v>0.9204731665321142</v>
      </c>
      <c r="P17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4.0848297503327125</v>
      </c>
      <c r="Q172" s="1" t="str">
        <f>IF(Table13[[#This Row],[tau]]&lt;4.18,"YES","NO")</f>
        <v>YES</v>
      </c>
      <c r="R172" s="4">
        <f>ABS(Table13[[#This Row],[rA]]-Table13[[#This Row],[rA'']])</f>
        <v>1.3399999999999999</v>
      </c>
      <c r="S172" s="5">
        <v>0</v>
      </c>
      <c r="T172" s="5">
        <v>0</v>
      </c>
      <c r="U172" s="5">
        <v>0</v>
      </c>
      <c r="V172" s="5">
        <v>0</v>
      </c>
    </row>
    <row r="173" spans="1:22" x14ac:dyDescent="0.25">
      <c r="A173" t="s">
        <v>26</v>
      </c>
      <c r="B173" t="s">
        <v>76</v>
      </c>
      <c r="C173" t="s">
        <v>19</v>
      </c>
      <c r="D173" t="s">
        <v>20</v>
      </c>
      <c r="E173">
        <v>1</v>
      </c>
      <c r="F173">
        <v>3</v>
      </c>
      <c r="G173" s="1">
        <v>2</v>
      </c>
      <c r="H173">
        <v>4</v>
      </c>
      <c r="I173">
        <v>-2</v>
      </c>
      <c r="J173" s="2">
        <v>1.88</v>
      </c>
      <c r="K173" s="2">
        <v>0.53500000000000003</v>
      </c>
      <c r="L173" s="2">
        <f>(Table13[[#This Row],[rA]]+Table13[[#This Row],[rA'']])/2</f>
        <v>1.2075</v>
      </c>
      <c r="M173">
        <v>0.60499999999999998</v>
      </c>
      <c r="N173">
        <v>1.4</v>
      </c>
      <c r="O173" s="3">
        <f>(Table13[[#This Row],[rA adj]]+Table13[[#This Row],[rX]])/(SQRT(2)*(Table13[[#This Row],[rB]]+Table13[[#This Row],[rX]]))</f>
        <v>0.91959148725382678</v>
      </c>
      <c r="P17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4.0901416919927911</v>
      </c>
      <c r="Q173" s="1" t="str">
        <f>IF(Table13[[#This Row],[tau]]&lt;4.18,"YES","NO")</f>
        <v>YES</v>
      </c>
      <c r="R173" s="4">
        <f>ABS(Table13[[#This Row],[rA]]-Table13[[#This Row],[rA'']])</f>
        <v>1.3449999999999998</v>
      </c>
      <c r="S173" s="5">
        <v>0</v>
      </c>
      <c r="T173" s="5" t="s">
        <v>55</v>
      </c>
      <c r="U173" s="5">
        <v>0</v>
      </c>
      <c r="V173" s="5">
        <v>0</v>
      </c>
    </row>
    <row r="174" spans="1:22" x14ac:dyDescent="0.25">
      <c r="A174" t="s">
        <v>56</v>
      </c>
      <c r="B174" t="s">
        <v>45</v>
      </c>
      <c r="C174" t="s">
        <v>19</v>
      </c>
      <c r="D174" t="s">
        <v>20</v>
      </c>
      <c r="E174">
        <v>1</v>
      </c>
      <c r="F174">
        <v>3</v>
      </c>
      <c r="G174" s="1">
        <v>2</v>
      </c>
      <c r="H174">
        <v>4</v>
      </c>
      <c r="I174">
        <v>-2</v>
      </c>
      <c r="J174" s="2">
        <v>1.37</v>
      </c>
      <c r="K174" s="2">
        <v>1.042</v>
      </c>
      <c r="L174" s="2">
        <f>(Table13[[#This Row],[rA]]+Table13[[#This Row],[rA'']])/2</f>
        <v>1.206</v>
      </c>
      <c r="M174">
        <v>0.60499999999999998</v>
      </c>
      <c r="N174">
        <v>1.4</v>
      </c>
      <c r="O174" s="3">
        <f>(Table13[[#This Row],[rA adj]]+Table13[[#This Row],[rX]])/(SQRT(2)*(Table13[[#This Row],[rB]]+Table13[[#This Row],[rX]]))</f>
        <v>0.91906247968685428</v>
      </c>
      <c r="P17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4.0933613741396684</v>
      </c>
      <c r="Q174" s="1" t="str">
        <f>IF(Table13[[#This Row],[tau]]&lt;4.18,"YES","NO")</f>
        <v>YES</v>
      </c>
      <c r="R174" s="4">
        <f>ABS(Table13[[#This Row],[rA]]-Table13[[#This Row],[rA'']])</f>
        <v>0.32800000000000007</v>
      </c>
      <c r="S174" s="5">
        <v>0</v>
      </c>
      <c r="T174" s="5">
        <v>0</v>
      </c>
      <c r="U174" s="5">
        <v>0</v>
      </c>
      <c r="V174" s="5">
        <v>0</v>
      </c>
    </row>
    <row r="175" spans="1:22" x14ac:dyDescent="0.25">
      <c r="A175" t="s">
        <v>30</v>
      </c>
      <c r="B175" t="s">
        <v>64</v>
      </c>
      <c r="C175" t="s">
        <v>19</v>
      </c>
      <c r="D175" t="s">
        <v>20</v>
      </c>
      <c r="E175">
        <v>1</v>
      </c>
      <c r="F175">
        <v>3</v>
      </c>
      <c r="G175" s="1">
        <v>2</v>
      </c>
      <c r="H175">
        <v>4</v>
      </c>
      <c r="I175">
        <v>-2</v>
      </c>
      <c r="J175" s="2">
        <v>1.72</v>
      </c>
      <c r="K175" s="2">
        <v>0.69</v>
      </c>
      <c r="L175" s="2">
        <f>(Table13[[#This Row],[rA]]+Table13[[#This Row],[rA'']])/2</f>
        <v>1.2050000000000001</v>
      </c>
      <c r="M175">
        <v>0.60499999999999998</v>
      </c>
      <c r="N175">
        <v>1.4</v>
      </c>
      <c r="O175" s="3">
        <f>(Table13[[#This Row],[rA adj]]+Table13[[#This Row],[rX]])/(SQRT(2)*(Table13[[#This Row],[rB]]+Table13[[#This Row],[rX]]))</f>
        <v>0.91870980797553925</v>
      </c>
      <c r="P17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4.0955214923660694</v>
      </c>
      <c r="Q175" s="1" t="str">
        <f>IF(Table13[[#This Row],[tau]]&lt;4.18,"YES","NO")</f>
        <v>YES</v>
      </c>
      <c r="R175" s="4">
        <f>ABS(Table13[[#This Row],[rA]]-Table13[[#This Row],[rA'']])</f>
        <v>1.03</v>
      </c>
      <c r="S175" s="5">
        <v>0</v>
      </c>
      <c r="T175" s="5">
        <v>0</v>
      </c>
      <c r="U175" s="5">
        <v>0</v>
      </c>
      <c r="V175" s="5">
        <v>0</v>
      </c>
    </row>
    <row r="176" spans="1:22" x14ac:dyDescent="0.25">
      <c r="A176" t="s">
        <v>34</v>
      </c>
      <c r="B176" t="s">
        <v>72</v>
      </c>
      <c r="C176" t="s">
        <v>19</v>
      </c>
      <c r="D176" t="s">
        <v>20</v>
      </c>
      <c r="E176">
        <v>2</v>
      </c>
      <c r="F176">
        <v>2</v>
      </c>
      <c r="G176" s="1">
        <v>0</v>
      </c>
      <c r="H176">
        <v>4</v>
      </c>
      <c r="I176">
        <v>-2</v>
      </c>
      <c r="J176" s="2">
        <v>1.61</v>
      </c>
      <c r="K176" s="2">
        <v>0.8</v>
      </c>
      <c r="L176" s="2">
        <f>(Table13[[#This Row],[rA]]+Table13[[#This Row],[rA'']])/2</f>
        <v>1.2050000000000001</v>
      </c>
      <c r="M176">
        <v>0.60499999999999998</v>
      </c>
      <c r="N176">
        <v>1.4</v>
      </c>
      <c r="O176" s="3">
        <f>(Table13[[#This Row],[rA adj]]+Table13[[#This Row],[rX]])/(SQRT(2)*(Table13[[#This Row],[rB]]+Table13[[#This Row],[rX]]))</f>
        <v>0.91870980797553925</v>
      </c>
      <c r="P17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4.0955214923660694</v>
      </c>
      <c r="Q176" s="1" t="str">
        <f>IF(Table13[[#This Row],[tau]]&lt;4.18,"YES","NO")</f>
        <v>YES</v>
      </c>
      <c r="R176" s="4">
        <f>ABS(Table13[[#This Row],[rA]]-Table13[[#This Row],[rA'']])</f>
        <v>0.81</v>
      </c>
      <c r="S176" s="5" t="s">
        <v>82</v>
      </c>
      <c r="T176" s="5">
        <v>0</v>
      </c>
      <c r="U176" s="5">
        <v>0</v>
      </c>
      <c r="V176" s="5">
        <v>0</v>
      </c>
    </row>
    <row r="177" spans="1:22" x14ac:dyDescent="0.25">
      <c r="A177" t="s">
        <v>34</v>
      </c>
      <c r="B177" t="s">
        <v>77</v>
      </c>
      <c r="C177" t="s">
        <v>19</v>
      </c>
      <c r="D177" t="s">
        <v>20</v>
      </c>
      <c r="E177">
        <v>2</v>
      </c>
      <c r="F177">
        <v>2</v>
      </c>
      <c r="G177" s="1">
        <v>0</v>
      </c>
      <c r="H177">
        <v>4</v>
      </c>
      <c r="I177">
        <v>-2</v>
      </c>
      <c r="J177" s="2">
        <v>1.61</v>
      </c>
      <c r="K177" s="2">
        <v>0.8</v>
      </c>
      <c r="L177" s="2">
        <f>(Table13[[#This Row],[rA]]+Table13[[#This Row],[rA'']])/2</f>
        <v>1.2050000000000001</v>
      </c>
      <c r="M177">
        <v>0.60499999999999998</v>
      </c>
      <c r="N177">
        <v>1.4</v>
      </c>
      <c r="O177" s="3">
        <f>(Table13[[#This Row],[rA adj]]+Table13[[#This Row],[rX]])/(SQRT(2)*(Table13[[#This Row],[rB]]+Table13[[#This Row],[rX]]))</f>
        <v>0.91870980797553925</v>
      </c>
      <c r="P17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4.0955214923660694</v>
      </c>
      <c r="Q177" s="1" t="str">
        <f>IF(Table13[[#This Row],[tau]]&lt;4.18,"YES","NO")</f>
        <v>YES</v>
      </c>
      <c r="R177" s="4">
        <f>ABS(Table13[[#This Row],[rA]]-Table13[[#This Row],[rA'']])</f>
        <v>0.81</v>
      </c>
      <c r="S177" s="5">
        <v>0</v>
      </c>
      <c r="T177" s="5" t="s">
        <v>55</v>
      </c>
      <c r="U177" s="5">
        <v>0</v>
      </c>
      <c r="V177" s="5">
        <v>0</v>
      </c>
    </row>
    <row r="178" spans="1:22" x14ac:dyDescent="0.25">
      <c r="A178" t="s">
        <v>56</v>
      </c>
      <c r="B178" t="s">
        <v>47</v>
      </c>
      <c r="C178" t="s">
        <v>19</v>
      </c>
      <c r="D178" t="s">
        <v>20</v>
      </c>
      <c r="E178">
        <v>1</v>
      </c>
      <c r="F178">
        <v>3</v>
      </c>
      <c r="G178" s="1">
        <v>2</v>
      </c>
      <c r="H178">
        <v>4</v>
      </c>
      <c r="I178">
        <v>-2</v>
      </c>
      <c r="J178" s="2">
        <v>1.37</v>
      </c>
      <c r="K178" s="2">
        <v>1.032</v>
      </c>
      <c r="L178" s="2">
        <f>(Table13[[#This Row],[rA]]+Table13[[#This Row],[rA'']])/2</f>
        <v>1.2010000000000001</v>
      </c>
      <c r="M178">
        <v>0.60499999999999998</v>
      </c>
      <c r="N178">
        <v>1.4</v>
      </c>
      <c r="O178" s="3">
        <f>(Table13[[#This Row],[rA adj]]+Table13[[#This Row],[rX]])/(SQRT(2)*(Table13[[#This Row],[rB]]+Table13[[#This Row],[rX]]))</f>
        <v>0.91729912113027934</v>
      </c>
      <c r="P17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4.104272483369618</v>
      </c>
      <c r="Q178" s="1" t="str">
        <f>IF(Table13[[#This Row],[tau]]&lt;4.18,"YES","NO")</f>
        <v>YES</v>
      </c>
      <c r="R178" s="4">
        <f>ABS(Table13[[#This Row],[rA]]-Table13[[#This Row],[rA'']])</f>
        <v>0.33800000000000008</v>
      </c>
      <c r="S178" s="5">
        <v>0</v>
      </c>
      <c r="T178" s="5">
        <v>0</v>
      </c>
      <c r="U178" s="5">
        <v>0</v>
      </c>
      <c r="V178" s="5">
        <v>0</v>
      </c>
    </row>
    <row r="179" spans="1:22" x14ac:dyDescent="0.25">
      <c r="A179" t="s">
        <v>54</v>
      </c>
      <c r="B179" t="s">
        <v>48</v>
      </c>
      <c r="C179" t="s">
        <v>19</v>
      </c>
      <c r="D179" t="s">
        <v>20</v>
      </c>
      <c r="E179">
        <v>1</v>
      </c>
      <c r="F179">
        <v>3</v>
      </c>
      <c r="G179" s="1">
        <v>2</v>
      </c>
      <c r="H179">
        <v>4</v>
      </c>
      <c r="I179">
        <v>-2</v>
      </c>
      <c r="J179" s="2">
        <v>1.39</v>
      </c>
      <c r="K179" s="2">
        <v>1.01</v>
      </c>
      <c r="L179" s="2">
        <f>(Table13[[#This Row],[rA]]+Table13[[#This Row],[rA'']])/2</f>
        <v>1.2</v>
      </c>
      <c r="M179">
        <v>0.60499999999999998</v>
      </c>
      <c r="N179">
        <v>1.4</v>
      </c>
      <c r="O179" s="3">
        <f>(Table13[[#This Row],[rA adj]]+Table13[[#This Row],[rX]])/(SQRT(2)*(Table13[[#This Row],[rB]]+Table13[[#This Row],[rX]]))</f>
        <v>0.91694644941896419</v>
      </c>
      <c r="P17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4.1064881434991953</v>
      </c>
      <c r="Q179" s="1" t="str">
        <f>IF(Table13[[#This Row],[tau]]&lt;4.18,"YES","NO")</f>
        <v>YES</v>
      </c>
      <c r="R179" s="4">
        <f>ABS(Table13[[#This Row],[rA]]-Table13[[#This Row],[rA'']])</f>
        <v>0.37999999999999989</v>
      </c>
      <c r="S179" s="5" t="s">
        <v>31</v>
      </c>
      <c r="T179" s="5">
        <v>0</v>
      </c>
      <c r="U179" s="5">
        <v>0</v>
      </c>
      <c r="V179" s="5">
        <v>0</v>
      </c>
    </row>
    <row r="180" spans="1:22" x14ac:dyDescent="0.25">
      <c r="A180" t="s">
        <v>30</v>
      </c>
      <c r="B180" t="s">
        <v>65</v>
      </c>
      <c r="C180" t="s">
        <v>19</v>
      </c>
      <c r="D180" t="s">
        <v>20</v>
      </c>
      <c r="E180">
        <v>1</v>
      </c>
      <c r="F180">
        <v>3</v>
      </c>
      <c r="G180" s="1">
        <v>2</v>
      </c>
      <c r="H180">
        <v>4</v>
      </c>
      <c r="I180">
        <v>-2</v>
      </c>
      <c r="J180" s="2">
        <v>1.72</v>
      </c>
      <c r="K180" s="2">
        <v>0.68</v>
      </c>
      <c r="L180" s="2">
        <f>(Table13[[#This Row],[rA]]+Table13[[#This Row],[rA'']])/2</f>
        <v>1.2</v>
      </c>
      <c r="M180">
        <v>0.60499999999999998</v>
      </c>
      <c r="N180">
        <v>1.4</v>
      </c>
      <c r="O180" s="3">
        <f>(Table13[[#This Row],[rA adj]]+Table13[[#This Row],[rX]])/(SQRT(2)*(Table13[[#This Row],[rB]]+Table13[[#This Row],[rX]]))</f>
        <v>0.91694644941896419</v>
      </c>
      <c r="P18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4.1064881434991953</v>
      </c>
      <c r="Q180" s="1" t="str">
        <f>IF(Table13[[#This Row],[tau]]&lt;4.18,"YES","NO")</f>
        <v>YES</v>
      </c>
      <c r="R180" s="4">
        <f>ABS(Table13[[#This Row],[rA]]-Table13[[#This Row],[rA'']])</f>
        <v>1.04</v>
      </c>
      <c r="S180" s="5">
        <v>0</v>
      </c>
      <c r="T180" s="5">
        <v>0</v>
      </c>
      <c r="U180" s="5">
        <v>0</v>
      </c>
      <c r="V180" s="5">
        <v>0</v>
      </c>
    </row>
    <row r="181" spans="1:22" x14ac:dyDescent="0.25">
      <c r="A181" t="s">
        <v>30</v>
      </c>
      <c r="B181" t="s">
        <v>66</v>
      </c>
      <c r="C181" t="s">
        <v>19</v>
      </c>
      <c r="D181" t="s">
        <v>20</v>
      </c>
      <c r="E181">
        <v>1</v>
      </c>
      <c r="F181">
        <v>3</v>
      </c>
      <c r="G181" s="1">
        <v>2</v>
      </c>
      <c r="H181">
        <v>4</v>
      </c>
      <c r="I181">
        <v>-2</v>
      </c>
      <c r="J181" s="2">
        <v>1.72</v>
      </c>
      <c r="K181" s="2">
        <v>0.68</v>
      </c>
      <c r="L181" s="2">
        <f>(Table13[[#This Row],[rA]]+Table13[[#This Row],[rA'']])/2</f>
        <v>1.2</v>
      </c>
      <c r="M181">
        <v>0.60499999999999998</v>
      </c>
      <c r="N181">
        <v>1.4</v>
      </c>
      <c r="O181" s="3">
        <f>(Table13[[#This Row],[rA adj]]+Table13[[#This Row],[rX]])/(SQRT(2)*(Table13[[#This Row],[rB]]+Table13[[#This Row],[rX]]))</f>
        <v>0.91694644941896419</v>
      </c>
      <c r="P18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4.1064881434991953</v>
      </c>
      <c r="Q181" s="1" t="str">
        <f>IF(Table13[[#This Row],[tau]]&lt;4.18,"YES","NO")</f>
        <v>YES</v>
      </c>
      <c r="R181" s="4">
        <f>ABS(Table13[[#This Row],[rA]]-Table13[[#This Row],[rA'']])</f>
        <v>1.04</v>
      </c>
      <c r="S181" s="5">
        <v>0</v>
      </c>
      <c r="T181" s="5">
        <v>0</v>
      </c>
      <c r="U181" s="5">
        <v>0</v>
      </c>
      <c r="V181" s="5">
        <v>0</v>
      </c>
    </row>
    <row r="182" spans="1:22" x14ac:dyDescent="0.25">
      <c r="A182" t="s">
        <v>37</v>
      </c>
      <c r="B182" t="s">
        <v>59</v>
      </c>
      <c r="C182" t="s">
        <v>19</v>
      </c>
      <c r="D182" t="s">
        <v>20</v>
      </c>
      <c r="E182">
        <v>1</v>
      </c>
      <c r="F182">
        <v>3</v>
      </c>
      <c r="G182" s="1">
        <v>2</v>
      </c>
      <c r="H182">
        <v>4</v>
      </c>
      <c r="I182">
        <v>-2</v>
      </c>
      <c r="J182" s="2">
        <v>1.64</v>
      </c>
      <c r="K182" s="2">
        <v>0.76</v>
      </c>
      <c r="L182" s="2">
        <f>(Table13[[#This Row],[rA]]+Table13[[#This Row],[rA'']])/2</f>
        <v>1.2</v>
      </c>
      <c r="M182">
        <v>0.60499999999999998</v>
      </c>
      <c r="N182">
        <v>1.4</v>
      </c>
      <c r="O182" s="3">
        <f>(Table13[[#This Row],[rA adj]]+Table13[[#This Row],[rX]])/(SQRT(2)*(Table13[[#This Row],[rB]]+Table13[[#This Row],[rX]]))</f>
        <v>0.91694644941896419</v>
      </c>
      <c r="P18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4.1064881434991953</v>
      </c>
      <c r="Q182" s="1" t="str">
        <f>IF(Table13[[#This Row],[tau]]&lt;4.18,"YES","NO")</f>
        <v>YES</v>
      </c>
      <c r="R182" s="4">
        <f>ABS(Table13[[#This Row],[rA]]-Table13[[#This Row],[rA'']])</f>
        <v>0.87999999999999989</v>
      </c>
      <c r="S182" s="5">
        <v>0</v>
      </c>
      <c r="T182" s="5" t="s">
        <v>55</v>
      </c>
      <c r="U182" s="5">
        <v>0</v>
      </c>
      <c r="V182" s="5">
        <v>0</v>
      </c>
    </row>
    <row r="183" spans="1:22" x14ac:dyDescent="0.25">
      <c r="A183" t="s">
        <v>33</v>
      </c>
      <c r="B183" t="s">
        <v>63</v>
      </c>
      <c r="C183" t="s">
        <v>19</v>
      </c>
      <c r="D183" t="s">
        <v>20</v>
      </c>
      <c r="E183">
        <v>2</v>
      </c>
      <c r="F183">
        <v>2</v>
      </c>
      <c r="G183" s="1">
        <v>0</v>
      </c>
      <c r="H183">
        <v>4</v>
      </c>
      <c r="I183">
        <v>-2</v>
      </c>
      <c r="J183" s="2">
        <v>1.44</v>
      </c>
      <c r="K183" s="2">
        <v>0.96</v>
      </c>
      <c r="L183" s="2">
        <f>(Table13[[#This Row],[rA]]+Table13[[#This Row],[rA'']])/2</f>
        <v>1.2</v>
      </c>
      <c r="M183">
        <v>0.60499999999999998</v>
      </c>
      <c r="N183">
        <v>1.4</v>
      </c>
      <c r="O183" s="3">
        <f>(Table13[[#This Row],[rA adj]]+Table13[[#This Row],[rX]])/(SQRT(2)*(Table13[[#This Row],[rB]]+Table13[[#This Row],[rX]]))</f>
        <v>0.91694644941896419</v>
      </c>
      <c r="P18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4.1064881434991953</v>
      </c>
      <c r="Q183" s="1" t="str">
        <f>IF(Table13[[#This Row],[tau]]&lt;4.18,"YES","NO")</f>
        <v>YES</v>
      </c>
      <c r="R183" s="4">
        <f>ABS(Table13[[#This Row],[rA]]-Table13[[#This Row],[rA'']])</f>
        <v>0.48</v>
      </c>
      <c r="S183" s="5" t="s">
        <v>82</v>
      </c>
      <c r="T183" s="5">
        <v>0</v>
      </c>
      <c r="U183" s="5">
        <v>0</v>
      </c>
      <c r="V183" s="5">
        <v>0</v>
      </c>
    </row>
    <row r="184" spans="1:22" x14ac:dyDescent="0.25">
      <c r="A184" t="s">
        <v>34</v>
      </c>
      <c r="B184" t="s">
        <v>68</v>
      </c>
      <c r="C184" t="s">
        <v>19</v>
      </c>
      <c r="D184" t="s">
        <v>20</v>
      </c>
      <c r="E184">
        <v>2</v>
      </c>
      <c r="F184">
        <v>2</v>
      </c>
      <c r="G184" s="1">
        <v>0</v>
      </c>
      <c r="H184">
        <v>4</v>
      </c>
      <c r="I184">
        <v>-2</v>
      </c>
      <c r="J184" s="2">
        <v>1.61</v>
      </c>
      <c r="K184" s="2">
        <v>0.79</v>
      </c>
      <c r="L184" s="2">
        <f>(Table13[[#This Row],[rA]]+Table13[[#This Row],[rA'']])/2</f>
        <v>1.2000000000000002</v>
      </c>
      <c r="M184">
        <v>0.60499999999999998</v>
      </c>
      <c r="N184">
        <v>1.4</v>
      </c>
      <c r="O184" s="3">
        <f>(Table13[[#This Row],[rA adj]]+Table13[[#This Row],[rX]])/(SQRT(2)*(Table13[[#This Row],[rB]]+Table13[[#This Row],[rX]]))</f>
        <v>0.91694644941896442</v>
      </c>
      <c r="P18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4.1064881434991953</v>
      </c>
      <c r="Q184" s="1" t="str">
        <f>IF(Table13[[#This Row],[tau]]&lt;4.18,"YES","NO")</f>
        <v>YES</v>
      </c>
      <c r="R184" s="4">
        <f>ABS(Table13[[#This Row],[rA]]-Table13[[#This Row],[rA'']])</f>
        <v>0.82000000000000006</v>
      </c>
      <c r="S184" s="5">
        <v>0</v>
      </c>
      <c r="T184" s="5" t="s">
        <v>55</v>
      </c>
      <c r="U184" s="5">
        <v>0</v>
      </c>
      <c r="V184" s="5">
        <v>0</v>
      </c>
    </row>
    <row r="185" spans="1:22" x14ac:dyDescent="0.25">
      <c r="A185" t="s">
        <v>60</v>
      </c>
      <c r="B185" t="s">
        <v>36</v>
      </c>
      <c r="C185" t="s">
        <v>19</v>
      </c>
      <c r="D185" t="s">
        <v>20</v>
      </c>
      <c r="E185">
        <v>1</v>
      </c>
      <c r="F185">
        <v>3</v>
      </c>
      <c r="G185" s="1">
        <v>2</v>
      </c>
      <c r="H185">
        <v>4</v>
      </c>
      <c r="I185">
        <v>-2</v>
      </c>
      <c r="J185" s="2">
        <v>1.28</v>
      </c>
      <c r="K185" s="2">
        <v>1.1200000000000001</v>
      </c>
      <c r="L185" s="2">
        <f>(Table13[[#This Row],[rA]]+Table13[[#This Row],[rA'']])/2</f>
        <v>1.2000000000000002</v>
      </c>
      <c r="M185">
        <v>0.60499999999999998</v>
      </c>
      <c r="N185">
        <v>1.4</v>
      </c>
      <c r="O185" s="3">
        <f>(Table13[[#This Row],[rA adj]]+Table13[[#This Row],[rX]])/(SQRT(2)*(Table13[[#This Row],[rB]]+Table13[[#This Row],[rX]]))</f>
        <v>0.91694644941896442</v>
      </c>
      <c r="P18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4.1064881434991953</v>
      </c>
      <c r="Q185" s="1" t="str">
        <f>IF(Table13[[#This Row],[tau]]&lt;4.18,"YES","NO")</f>
        <v>YES</v>
      </c>
      <c r="R185" s="4">
        <f>ABS(Table13[[#This Row],[rA]]-Table13[[#This Row],[rA'']])</f>
        <v>0.15999999999999992</v>
      </c>
      <c r="S185" s="5">
        <v>0</v>
      </c>
      <c r="T185" s="5">
        <v>0</v>
      </c>
      <c r="U185" s="5">
        <v>0</v>
      </c>
      <c r="V185" s="5">
        <v>0</v>
      </c>
    </row>
    <row r="186" spans="1:22" x14ac:dyDescent="0.25">
      <c r="A186" t="s">
        <v>30</v>
      </c>
      <c r="B186" t="s">
        <v>23</v>
      </c>
      <c r="C186" t="s">
        <v>61</v>
      </c>
      <c r="D186" t="s">
        <v>20</v>
      </c>
      <c r="E186">
        <v>1</v>
      </c>
      <c r="F186">
        <v>1</v>
      </c>
      <c r="G186" s="1">
        <v>0</v>
      </c>
      <c r="H186">
        <v>5</v>
      </c>
      <c r="I186">
        <v>-2</v>
      </c>
      <c r="J186" s="2">
        <v>1.72</v>
      </c>
      <c r="K186" s="2">
        <v>0.77</v>
      </c>
      <c r="L186" s="2">
        <f>(Table13[[#This Row],[rA]]+Table13[[#This Row],[rA'']])/2</f>
        <v>1.2450000000000001</v>
      </c>
      <c r="M186">
        <v>0.64</v>
      </c>
      <c r="N186">
        <v>1.4</v>
      </c>
      <c r="O186" s="3">
        <f>(Table13[[#This Row],[rA adj]]+Table13[[#This Row],[rX]])/(SQRT(2)*(Table13[[#This Row],[rB]]+Table13[[#This Row],[rX]]))</f>
        <v>0.91681246874432254</v>
      </c>
      <c r="P18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4.110924008828226</v>
      </c>
      <c r="Q186" s="1" t="str">
        <f>IF(Table13[[#This Row],[tau]]&lt;4.18,"YES","NO")</f>
        <v>YES</v>
      </c>
      <c r="R186" s="4">
        <f>ABS(Table13[[#This Row],[rA]]-Table13[[#This Row],[rA'']])</f>
        <v>0.95</v>
      </c>
      <c r="S186" s="5">
        <v>0</v>
      </c>
      <c r="T186" s="5">
        <v>0</v>
      </c>
      <c r="U186" s="5">
        <v>0</v>
      </c>
      <c r="V186" s="5">
        <v>0</v>
      </c>
    </row>
    <row r="187" spans="1:22" x14ac:dyDescent="0.25">
      <c r="A187" t="s">
        <v>30</v>
      </c>
      <c r="B187" t="s">
        <v>19</v>
      </c>
      <c r="C187" t="s">
        <v>19</v>
      </c>
      <c r="D187" t="s">
        <v>20</v>
      </c>
      <c r="E187">
        <v>1</v>
      </c>
      <c r="F187">
        <v>3</v>
      </c>
      <c r="G187" s="1">
        <v>2</v>
      </c>
      <c r="H187">
        <v>4</v>
      </c>
      <c r="I187">
        <v>-2</v>
      </c>
      <c r="J187" s="2">
        <v>1.72</v>
      </c>
      <c r="K187" s="2">
        <v>0.67</v>
      </c>
      <c r="L187" s="2">
        <f>(Table13[[#This Row],[rA]]+Table13[[#This Row],[rA'']])/2</f>
        <v>1.1950000000000001</v>
      </c>
      <c r="M187">
        <v>0.60499999999999998</v>
      </c>
      <c r="N187">
        <v>1.4</v>
      </c>
      <c r="O187" s="3">
        <f>(Table13[[#This Row],[rA adj]]+Table13[[#This Row],[rX]])/(SQRT(2)*(Table13[[#This Row],[rB]]+Table13[[#This Row],[rX]]))</f>
        <v>0.91518309086238936</v>
      </c>
      <c r="P18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4.117736799837278</v>
      </c>
      <c r="Q187" s="1" t="str">
        <f>IF(Table13[[#This Row],[tau]]&lt;4.18,"YES","NO")</f>
        <v>YES</v>
      </c>
      <c r="R187" s="4">
        <f>ABS(Table13[[#This Row],[rA]]-Table13[[#This Row],[rA'']])</f>
        <v>1.0499999999999998</v>
      </c>
      <c r="S187" s="5">
        <v>0</v>
      </c>
      <c r="T187" s="5" t="s">
        <v>55</v>
      </c>
      <c r="U187" s="5">
        <v>0</v>
      </c>
      <c r="V187" s="5">
        <v>0</v>
      </c>
    </row>
    <row r="188" spans="1:22" x14ac:dyDescent="0.25">
      <c r="A188" t="s">
        <v>60</v>
      </c>
      <c r="B188" t="s">
        <v>38</v>
      </c>
      <c r="C188" t="s">
        <v>19</v>
      </c>
      <c r="D188" t="s">
        <v>20</v>
      </c>
      <c r="E188">
        <v>1</v>
      </c>
      <c r="F188">
        <v>3</v>
      </c>
      <c r="G188" s="1">
        <v>2</v>
      </c>
      <c r="H188">
        <v>4</v>
      </c>
      <c r="I188">
        <v>-2</v>
      </c>
      <c r="J188" s="2">
        <v>1.28</v>
      </c>
      <c r="K188" s="2">
        <v>1.107</v>
      </c>
      <c r="L188" s="2">
        <f>(Table13[[#This Row],[rA]]+Table13[[#This Row],[rA'']])/2</f>
        <v>1.1935</v>
      </c>
      <c r="M188">
        <v>0.60499999999999998</v>
      </c>
      <c r="N188">
        <v>1.4</v>
      </c>
      <c r="O188" s="3">
        <f>(Table13[[#This Row],[rA adj]]+Table13[[#This Row],[rX]])/(SQRT(2)*(Table13[[#This Row],[rB]]+Table13[[#This Row],[rX]]))</f>
        <v>0.91465408329541686</v>
      </c>
      <c r="P18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4.1211674784444252</v>
      </c>
      <c r="Q188" s="1" t="str">
        <f>IF(Table13[[#This Row],[tau]]&lt;4.18,"YES","NO")</f>
        <v>YES</v>
      </c>
      <c r="R188" s="4">
        <f>ABS(Table13[[#This Row],[rA]]-Table13[[#This Row],[rA'']])</f>
        <v>0.17300000000000004</v>
      </c>
      <c r="S188" s="5">
        <v>0</v>
      </c>
      <c r="T188" s="5">
        <v>0</v>
      </c>
      <c r="U188" s="5">
        <v>0</v>
      </c>
      <c r="V188" s="5">
        <v>0</v>
      </c>
    </row>
    <row r="189" spans="1:22" x14ac:dyDescent="0.25">
      <c r="A189" t="s">
        <v>30</v>
      </c>
      <c r="B189" t="s">
        <v>67</v>
      </c>
      <c r="C189" t="s">
        <v>19</v>
      </c>
      <c r="D189" t="s">
        <v>20</v>
      </c>
      <c r="E189">
        <v>1</v>
      </c>
      <c r="F189">
        <v>3</v>
      </c>
      <c r="G189" s="1">
        <v>2</v>
      </c>
      <c r="H189">
        <v>4</v>
      </c>
      <c r="I189">
        <v>-2</v>
      </c>
      <c r="J189" s="2">
        <v>1.72</v>
      </c>
      <c r="K189" s="2">
        <v>0.66500000000000004</v>
      </c>
      <c r="L189" s="2">
        <f>(Table13[[#This Row],[rA]]+Table13[[#This Row],[rA'']])/2</f>
        <v>1.1924999999999999</v>
      </c>
      <c r="M189">
        <v>0.60499999999999998</v>
      </c>
      <c r="N189">
        <v>1.4</v>
      </c>
      <c r="O189" s="3">
        <f>(Table13[[#This Row],[rA adj]]+Table13[[#This Row],[rX]])/(SQRT(2)*(Table13[[#This Row],[rB]]+Table13[[#This Row],[rX]]))</f>
        <v>0.91430141158410194</v>
      </c>
      <c r="P18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4.1234691637208982</v>
      </c>
      <c r="Q189" s="1" t="str">
        <f>IF(Table13[[#This Row],[tau]]&lt;4.18,"YES","NO")</f>
        <v>YES</v>
      </c>
      <c r="R189" s="4">
        <f>ABS(Table13[[#This Row],[rA]]-Table13[[#This Row],[rA'']])</f>
        <v>1.0549999999999999</v>
      </c>
      <c r="S189" s="5">
        <v>0</v>
      </c>
      <c r="T189" s="5">
        <v>0</v>
      </c>
      <c r="U189" s="5">
        <v>0</v>
      </c>
      <c r="V189" s="5">
        <v>0</v>
      </c>
    </row>
    <row r="190" spans="1:22" x14ac:dyDescent="0.25">
      <c r="A190" t="s">
        <v>40</v>
      </c>
      <c r="B190" t="s">
        <v>50</v>
      </c>
      <c r="C190" t="s">
        <v>19</v>
      </c>
      <c r="D190" t="s">
        <v>20</v>
      </c>
      <c r="E190">
        <v>2</v>
      </c>
      <c r="F190">
        <v>2</v>
      </c>
      <c r="G190" s="1">
        <v>0</v>
      </c>
      <c r="H190">
        <v>4</v>
      </c>
      <c r="I190">
        <v>-2</v>
      </c>
      <c r="J190" s="2">
        <v>1.19</v>
      </c>
      <c r="K190" s="2">
        <v>1.19</v>
      </c>
      <c r="L190" s="2">
        <f>(Table13[[#This Row],[rA]]+Table13[[#This Row],[rA'']])/2</f>
        <v>1.19</v>
      </c>
      <c r="M190">
        <v>0.60499999999999998</v>
      </c>
      <c r="N190">
        <v>1.4</v>
      </c>
      <c r="O190" s="3">
        <f>(Table13[[#This Row],[rA adj]]+Table13[[#This Row],[rX]])/(SQRT(2)*(Table13[[#This Row],[rB]]+Table13[[#This Row],[rX]]))</f>
        <v>0.91341973230581441</v>
      </c>
      <c r="P19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4.1292748007332829</v>
      </c>
      <c r="Q190" s="1" t="str">
        <f>IF(Table13[[#This Row],[tau]]&lt;4.18,"YES","NO")</f>
        <v>YES</v>
      </c>
      <c r="R190" s="4">
        <f>ABS(Table13[[#This Row],[rA]]-Table13[[#This Row],[rA'']])</f>
        <v>0</v>
      </c>
      <c r="S190" s="5">
        <v>0</v>
      </c>
      <c r="T190" s="5">
        <v>0</v>
      </c>
      <c r="U190" s="5">
        <v>0</v>
      </c>
      <c r="V190" s="5">
        <v>0</v>
      </c>
    </row>
    <row r="191" spans="1:22" x14ac:dyDescent="0.25">
      <c r="A191" t="s">
        <v>56</v>
      </c>
      <c r="B191" t="s">
        <v>48</v>
      </c>
      <c r="C191" t="s">
        <v>19</v>
      </c>
      <c r="D191" t="s">
        <v>20</v>
      </c>
      <c r="E191">
        <v>1</v>
      </c>
      <c r="F191">
        <v>3</v>
      </c>
      <c r="G191" s="1">
        <v>2</v>
      </c>
      <c r="H191">
        <v>4</v>
      </c>
      <c r="I191">
        <v>-2</v>
      </c>
      <c r="J191" s="2">
        <v>1.37</v>
      </c>
      <c r="K191" s="2">
        <v>1.01</v>
      </c>
      <c r="L191" s="2">
        <f>(Table13[[#This Row],[rA]]+Table13[[#This Row],[rA'']])/2</f>
        <v>1.19</v>
      </c>
      <c r="M191">
        <v>0.60499999999999998</v>
      </c>
      <c r="N191">
        <v>1.4</v>
      </c>
      <c r="O191" s="3">
        <f>(Table13[[#This Row],[rA adj]]+Table13[[#This Row],[rX]])/(SQRT(2)*(Table13[[#This Row],[rB]]+Table13[[#This Row],[rX]]))</f>
        <v>0.91341973230581441</v>
      </c>
      <c r="P19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4.1292748007332829</v>
      </c>
      <c r="Q191" s="1" t="str">
        <f>IF(Table13[[#This Row],[tau]]&lt;4.18,"YES","NO")</f>
        <v>YES</v>
      </c>
      <c r="R191" s="4">
        <f>ABS(Table13[[#This Row],[rA]]-Table13[[#This Row],[rA'']])</f>
        <v>0.3600000000000001</v>
      </c>
      <c r="S191" s="5">
        <v>0</v>
      </c>
      <c r="T191" s="5">
        <v>0</v>
      </c>
      <c r="U191" s="5">
        <v>0</v>
      </c>
      <c r="V191" s="5">
        <v>0</v>
      </c>
    </row>
    <row r="192" spans="1:22" x14ac:dyDescent="0.25">
      <c r="A192" t="s">
        <v>60</v>
      </c>
      <c r="B192" t="s">
        <v>39</v>
      </c>
      <c r="C192" t="s">
        <v>19</v>
      </c>
      <c r="D192" t="s">
        <v>20</v>
      </c>
      <c r="E192">
        <v>1</v>
      </c>
      <c r="F192">
        <v>3</v>
      </c>
      <c r="G192" s="1">
        <v>2</v>
      </c>
      <c r="H192">
        <v>4</v>
      </c>
      <c r="I192">
        <v>-2</v>
      </c>
      <c r="J192" s="2">
        <v>1.28</v>
      </c>
      <c r="K192" s="2">
        <v>1.095</v>
      </c>
      <c r="L192" s="2">
        <f>(Table13[[#This Row],[rA]]+Table13[[#This Row],[rA'']])/2</f>
        <v>1.1875</v>
      </c>
      <c r="M192">
        <v>0.60499999999999998</v>
      </c>
      <c r="N192">
        <v>1.4</v>
      </c>
      <c r="O192" s="3">
        <f>(Table13[[#This Row],[rA adj]]+Table13[[#This Row],[rX]])/(SQRT(2)*(Table13[[#This Row],[rB]]+Table13[[#This Row],[rX]]))</f>
        <v>0.912538053027527</v>
      </c>
      <c r="P19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4.135154668022194</v>
      </c>
      <c r="Q192" s="1" t="str">
        <f>IF(Table13[[#This Row],[tau]]&lt;4.18,"YES","NO")</f>
        <v>YES</v>
      </c>
      <c r="R192" s="4">
        <f>ABS(Table13[[#This Row],[rA]]-Table13[[#This Row],[rA'']])</f>
        <v>0.18500000000000005</v>
      </c>
      <c r="S192" s="5">
        <v>0</v>
      </c>
      <c r="T192" s="5">
        <v>0</v>
      </c>
      <c r="U192" s="5">
        <v>0</v>
      </c>
      <c r="V192" s="5">
        <v>0</v>
      </c>
    </row>
    <row r="193" spans="1:22" x14ac:dyDescent="0.25">
      <c r="A193" t="s">
        <v>53</v>
      </c>
      <c r="B193" t="s">
        <v>51</v>
      </c>
      <c r="C193" t="s">
        <v>19</v>
      </c>
      <c r="D193" t="s">
        <v>20</v>
      </c>
      <c r="E193">
        <v>3</v>
      </c>
      <c r="F193">
        <v>1</v>
      </c>
      <c r="G193" s="1">
        <v>2</v>
      </c>
      <c r="H193">
        <v>4</v>
      </c>
      <c r="I193">
        <v>-2</v>
      </c>
      <c r="J193" s="2">
        <v>0.87</v>
      </c>
      <c r="K193" s="2">
        <v>1.5</v>
      </c>
      <c r="L193" s="2">
        <f>(Table13[[#This Row],[rA]]+Table13[[#This Row],[rA'']])/2</f>
        <v>1.1850000000000001</v>
      </c>
      <c r="M193">
        <v>0.60499999999999998</v>
      </c>
      <c r="N193">
        <v>1.4</v>
      </c>
      <c r="O193" s="3">
        <f>(Table13[[#This Row],[rA adj]]+Table13[[#This Row],[rX]])/(SQRT(2)*(Table13[[#This Row],[rB]]+Table13[[#This Row],[rX]]))</f>
        <v>0.91165637374923958</v>
      </c>
      <c r="P19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4.1411097392795089</v>
      </c>
      <c r="Q193" s="1" t="str">
        <f>IF(Table13[[#This Row],[tau]]&lt;4.18,"YES","NO")</f>
        <v>YES</v>
      </c>
      <c r="R193" s="4">
        <f>ABS(Table13[[#This Row],[rA]]-Table13[[#This Row],[rA'']])</f>
        <v>0.63</v>
      </c>
      <c r="S193" s="5">
        <v>0</v>
      </c>
      <c r="T193" s="5">
        <v>0</v>
      </c>
      <c r="U193" s="5">
        <v>0</v>
      </c>
      <c r="V193" s="5">
        <v>0</v>
      </c>
    </row>
    <row r="194" spans="1:22" x14ac:dyDescent="0.25">
      <c r="A194" t="s">
        <v>62</v>
      </c>
      <c r="B194" t="s">
        <v>28</v>
      </c>
      <c r="C194" t="s">
        <v>19</v>
      </c>
      <c r="D194" t="s">
        <v>20</v>
      </c>
      <c r="E194">
        <v>2</v>
      </c>
      <c r="F194">
        <v>2</v>
      </c>
      <c r="G194" s="1">
        <v>0</v>
      </c>
      <c r="H194">
        <v>4</v>
      </c>
      <c r="I194">
        <v>-2</v>
      </c>
      <c r="J194" s="2">
        <v>1.02</v>
      </c>
      <c r="K194" s="2">
        <v>1.35</v>
      </c>
      <c r="L194" s="2">
        <f>(Table13[[#This Row],[rA]]+Table13[[#This Row],[rA'']])/2</f>
        <v>1.1850000000000001</v>
      </c>
      <c r="M194">
        <v>0.60499999999999998</v>
      </c>
      <c r="N194">
        <v>1.4</v>
      </c>
      <c r="O194" s="3">
        <f>(Table13[[#This Row],[rA adj]]+Table13[[#This Row],[rX]])/(SQRT(2)*(Table13[[#This Row],[rB]]+Table13[[#This Row],[rX]]))</f>
        <v>0.91165637374923958</v>
      </c>
      <c r="P19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4.1411097392795089</v>
      </c>
      <c r="Q194" s="1" t="str">
        <f>IF(Table13[[#This Row],[tau]]&lt;4.18,"YES","NO")</f>
        <v>YES</v>
      </c>
      <c r="R194" s="4">
        <f>ABS(Table13[[#This Row],[rA]]-Table13[[#This Row],[rA'']])</f>
        <v>0.33000000000000007</v>
      </c>
      <c r="S194" s="5">
        <v>0</v>
      </c>
      <c r="T194" s="5">
        <v>0</v>
      </c>
      <c r="U194" s="5">
        <v>0</v>
      </c>
      <c r="V194" s="5">
        <v>0</v>
      </c>
    </row>
    <row r="195" spans="1:22" x14ac:dyDescent="0.25">
      <c r="A195" t="s">
        <v>30</v>
      </c>
      <c r="B195" t="s">
        <v>63</v>
      </c>
      <c r="C195" t="s">
        <v>19</v>
      </c>
      <c r="D195" t="s">
        <v>20</v>
      </c>
      <c r="E195">
        <v>1</v>
      </c>
      <c r="F195">
        <v>3</v>
      </c>
      <c r="G195" s="1">
        <v>2</v>
      </c>
      <c r="H195">
        <v>4</v>
      </c>
      <c r="I195">
        <v>-2</v>
      </c>
      <c r="J195" s="2">
        <v>1.72</v>
      </c>
      <c r="K195" s="2">
        <v>0.64500000000000002</v>
      </c>
      <c r="L195" s="2">
        <f>(Table13[[#This Row],[rA]]+Table13[[#This Row],[rA'']])/2</f>
        <v>1.1825000000000001</v>
      </c>
      <c r="M195">
        <v>0.60499999999999998</v>
      </c>
      <c r="N195">
        <v>1.4</v>
      </c>
      <c r="O195" s="3">
        <f>(Table13[[#This Row],[rA adj]]+Table13[[#This Row],[rX]])/(SQRT(2)*(Table13[[#This Row],[rB]]+Table13[[#This Row],[rX]]))</f>
        <v>0.91077469447095216</v>
      </c>
      <c r="P19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4.147141005099531</v>
      </c>
      <c r="Q195" s="1" t="str">
        <f>IF(Table13[[#This Row],[tau]]&lt;4.18,"YES","NO")</f>
        <v>YES</v>
      </c>
      <c r="R195" s="4">
        <f>ABS(Table13[[#This Row],[rA]]-Table13[[#This Row],[rA'']])</f>
        <v>1.075</v>
      </c>
      <c r="S195" s="5">
        <v>0</v>
      </c>
      <c r="T195" s="5" t="s">
        <v>55</v>
      </c>
      <c r="U195" s="5">
        <v>0</v>
      </c>
      <c r="V195" s="5">
        <v>0</v>
      </c>
    </row>
    <row r="196" spans="1:22" x14ac:dyDescent="0.25">
      <c r="A196" t="s">
        <v>60</v>
      </c>
      <c r="B196" t="s">
        <v>40</v>
      </c>
      <c r="C196" t="s">
        <v>19</v>
      </c>
      <c r="D196" t="s">
        <v>20</v>
      </c>
      <c r="E196">
        <v>1</v>
      </c>
      <c r="F196">
        <v>3</v>
      </c>
      <c r="G196" s="1">
        <v>2</v>
      </c>
      <c r="H196">
        <v>4</v>
      </c>
      <c r="I196">
        <v>-2</v>
      </c>
      <c r="J196" s="2">
        <v>1.28</v>
      </c>
      <c r="K196" s="2">
        <v>1.083</v>
      </c>
      <c r="L196" s="2">
        <f>(Table13[[#This Row],[rA]]+Table13[[#This Row],[rA'']])/2</f>
        <v>1.1815</v>
      </c>
      <c r="M196">
        <v>0.60499999999999998</v>
      </c>
      <c r="N196">
        <v>1.4</v>
      </c>
      <c r="O196" s="3">
        <f>(Table13[[#This Row],[rA adj]]+Table13[[#This Row],[rX]])/(SQRT(2)*(Table13[[#This Row],[rB]]+Table13[[#This Row],[rX]]))</f>
        <v>0.91042202275963713</v>
      </c>
      <c r="P19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4.1495750710778854</v>
      </c>
      <c r="Q196" s="1" t="str">
        <f>IF(Table13[[#This Row],[tau]]&lt;4.18,"YES","NO")</f>
        <v>YES</v>
      </c>
      <c r="R196" s="4">
        <f>ABS(Table13[[#This Row],[rA]]-Table13[[#This Row],[rA'']])</f>
        <v>0.19700000000000006</v>
      </c>
      <c r="S196" s="5">
        <v>0</v>
      </c>
      <c r="T196" s="5">
        <v>0</v>
      </c>
      <c r="U196" s="5">
        <v>0</v>
      </c>
      <c r="V196" s="5">
        <v>0</v>
      </c>
    </row>
    <row r="197" spans="1:22" x14ac:dyDescent="0.25">
      <c r="A197" t="s">
        <v>42</v>
      </c>
      <c r="B197" t="s">
        <v>62</v>
      </c>
      <c r="C197" t="s">
        <v>19</v>
      </c>
      <c r="D197" t="s">
        <v>20</v>
      </c>
      <c r="E197">
        <v>2</v>
      </c>
      <c r="F197">
        <v>2</v>
      </c>
      <c r="G197" s="1">
        <v>0</v>
      </c>
      <c r="H197">
        <v>4</v>
      </c>
      <c r="I197">
        <v>-2</v>
      </c>
      <c r="J197" s="2">
        <v>1.34</v>
      </c>
      <c r="K197" s="2">
        <v>1.02</v>
      </c>
      <c r="L197" s="2">
        <f>(Table13[[#This Row],[rA]]+Table13[[#This Row],[rA'']])/2</f>
        <v>1.1800000000000002</v>
      </c>
      <c r="M197">
        <v>0.60499999999999998</v>
      </c>
      <c r="N197">
        <v>1.4</v>
      </c>
      <c r="O197" s="3">
        <f>(Table13[[#This Row],[rA adj]]+Table13[[#This Row],[rX]])/(SQRT(2)*(Table13[[#This Row],[rB]]+Table13[[#This Row],[rX]]))</f>
        <v>0.90989301519266463</v>
      </c>
      <c r="P19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4.1532494733466496</v>
      </c>
      <c r="Q197" s="1" t="str">
        <f>IF(Table13[[#This Row],[tau]]&lt;4.18,"YES","NO")</f>
        <v>YES</v>
      </c>
      <c r="R197" s="4">
        <f>ABS(Table13[[#This Row],[rA]]-Table13[[#This Row],[rA'']])</f>
        <v>0.32000000000000006</v>
      </c>
      <c r="S197" s="5">
        <v>0</v>
      </c>
      <c r="T197" s="5">
        <v>0</v>
      </c>
      <c r="U197" s="5">
        <v>0</v>
      </c>
      <c r="V197" s="5">
        <v>0</v>
      </c>
    </row>
    <row r="198" spans="1:22" x14ac:dyDescent="0.25">
      <c r="A198" t="s">
        <v>37</v>
      </c>
      <c r="B198" t="s">
        <v>61</v>
      </c>
      <c r="C198" t="s">
        <v>19</v>
      </c>
      <c r="D198" t="s">
        <v>20</v>
      </c>
      <c r="E198">
        <v>1</v>
      </c>
      <c r="F198">
        <v>3</v>
      </c>
      <c r="G198" s="1">
        <v>2</v>
      </c>
      <c r="H198">
        <v>4</v>
      </c>
      <c r="I198">
        <v>-2</v>
      </c>
      <c r="J198" s="2">
        <v>1.64</v>
      </c>
      <c r="K198" s="2">
        <v>0.72</v>
      </c>
      <c r="L198" s="2">
        <f>(Table13[[#This Row],[rA]]+Table13[[#This Row],[rA'']])/2</f>
        <v>1.18</v>
      </c>
      <c r="M198">
        <v>0.60499999999999998</v>
      </c>
      <c r="N198">
        <v>1.4</v>
      </c>
      <c r="O198" s="3">
        <f>(Table13[[#This Row],[rA adj]]+Table13[[#This Row],[rX]])/(SQRT(2)*(Table13[[#This Row],[rB]]+Table13[[#This Row],[rX]]))</f>
        <v>0.90989301519266463</v>
      </c>
      <c r="P19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4.1532494733466496</v>
      </c>
      <c r="Q198" s="1" t="str">
        <f>IF(Table13[[#This Row],[tau]]&lt;4.18,"YES","NO")</f>
        <v>YES</v>
      </c>
      <c r="R198" s="4">
        <f>ABS(Table13[[#This Row],[rA]]-Table13[[#This Row],[rA'']])</f>
        <v>0.91999999999999993</v>
      </c>
      <c r="S198" s="5">
        <v>0</v>
      </c>
      <c r="T198" s="5" t="s">
        <v>55</v>
      </c>
      <c r="U198" s="5">
        <v>0</v>
      </c>
      <c r="V198" s="5">
        <v>0</v>
      </c>
    </row>
    <row r="199" spans="1:22" x14ac:dyDescent="0.25">
      <c r="A199" t="s">
        <v>30</v>
      </c>
      <c r="B199" t="s">
        <v>68</v>
      </c>
      <c r="C199" t="s">
        <v>19</v>
      </c>
      <c r="D199" t="s">
        <v>20</v>
      </c>
      <c r="E199">
        <v>1</v>
      </c>
      <c r="F199">
        <v>3</v>
      </c>
      <c r="G199" s="1">
        <v>2</v>
      </c>
      <c r="H199">
        <v>4</v>
      </c>
      <c r="I199">
        <v>-2</v>
      </c>
      <c r="J199" s="2">
        <v>1.72</v>
      </c>
      <c r="K199" s="2">
        <v>0.64</v>
      </c>
      <c r="L199" s="2">
        <f>(Table13[[#This Row],[rA]]+Table13[[#This Row],[rA'']])/2</f>
        <v>1.18</v>
      </c>
      <c r="M199">
        <v>0.60499999999999998</v>
      </c>
      <c r="N199">
        <v>1.4</v>
      </c>
      <c r="O199" s="3">
        <f>(Table13[[#This Row],[rA adj]]+Table13[[#This Row],[rX]])/(SQRT(2)*(Table13[[#This Row],[rB]]+Table13[[#This Row],[rX]]))</f>
        <v>0.90989301519266463</v>
      </c>
      <c r="P19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4.1532494733466496</v>
      </c>
      <c r="Q199" s="1" t="str">
        <f>IF(Table13[[#This Row],[tau]]&lt;4.18,"YES","NO")</f>
        <v>YES</v>
      </c>
      <c r="R199" s="4">
        <f>ABS(Table13[[#This Row],[rA]]-Table13[[#This Row],[rA'']])</f>
        <v>1.08</v>
      </c>
      <c r="S199" s="5">
        <v>0</v>
      </c>
      <c r="T199" s="5">
        <v>0</v>
      </c>
      <c r="U199" s="5">
        <v>0</v>
      </c>
      <c r="V199" s="5">
        <v>0</v>
      </c>
    </row>
    <row r="200" spans="1:22" x14ac:dyDescent="0.25">
      <c r="A200" t="s">
        <v>37</v>
      </c>
      <c r="B200" t="s">
        <v>75</v>
      </c>
      <c r="C200" t="s">
        <v>19</v>
      </c>
      <c r="D200" t="s">
        <v>20</v>
      </c>
      <c r="E200">
        <v>1</v>
      </c>
      <c r="F200">
        <v>3</v>
      </c>
      <c r="G200" s="1">
        <v>2</v>
      </c>
      <c r="H200">
        <v>4</v>
      </c>
      <c r="I200">
        <v>-2</v>
      </c>
      <c r="J200" s="2">
        <v>1.64</v>
      </c>
      <c r="K200" s="2">
        <v>0.72</v>
      </c>
      <c r="L200" s="2">
        <f>(Table13[[#This Row],[rA]]+Table13[[#This Row],[rA'']])/2</f>
        <v>1.18</v>
      </c>
      <c r="M200">
        <v>0.60499999999999998</v>
      </c>
      <c r="N200">
        <v>1.4</v>
      </c>
      <c r="O200" s="3">
        <f>(Table13[[#This Row],[rA adj]]+Table13[[#This Row],[rX]])/(SQRT(2)*(Table13[[#This Row],[rB]]+Table13[[#This Row],[rX]]))</f>
        <v>0.90989301519266463</v>
      </c>
      <c r="P20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4.1532494733466496</v>
      </c>
      <c r="Q200" s="1" t="str">
        <f>IF(Table13[[#This Row],[tau]]&lt;4.18,"YES","NO")</f>
        <v>YES</v>
      </c>
      <c r="R200" s="4">
        <f>ABS(Table13[[#This Row],[rA]]-Table13[[#This Row],[rA'']])</f>
        <v>0.91999999999999993</v>
      </c>
      <c r="S200" s="5">
        <v>0</v>
      </c>
      <c r="T200" s="5" t="s">
        <v>55</v>
      </c>
      <c r="U200" s="5">
        <v>0</v>
      </c>
      <c r="V200" s="5">
        <v>0</v>
      </c>
    </row>
    <row r="201" spans="1:22" x14ac:dyDescent="0.25">
      <c r="A201" t="s">
        <v>49</v>
      </c>
      <c r="B201" t="s">
        <v>40</v>
      </c>
      <c r="C201" t="s">
        <v>19</v>
      </c>
      <c r="D201" t="s">
        <v>20</v>
      </c>
      <c r="E201">
        <v>2</v>
      </c>
      <c r="F201">
        <v>2</v>
      </c>
      <c r="G201" s="1">
        <v>0</v>
      </c>
      <c r="H201">
        <v>4</v>
      </c>
      <c r="I201">
        <v>-2</v>
      </c>
      <c r="J201" s="2">
        <v>1.17</v>
      </c>
      <c r="K201" s="2">
        <v>1.19</v>
      </c>
      <c r="L201" s="2">
        <f>(Table13[[#This Row],[rA]]+Table13[[#This Row],[rA'']])/2</f>
        <v>1.18</v>
      </c>
      <c r="M201">
        <v>0.60499999999999998</v>
      </c>
      <c r="N201">
        <v>1.4</v>
      </c>
      <c r="O201" s="3">
        <f>(Table13[[#This Row],[rA adj]]+Table13[[#This Row],[rX]])/(SQRT(2)*(Table13[[#This Row],[rB]]+Table13[[#This Row],[rX]]))</f>
        <v>0.90989301519266463</v>
      </c>
      <c r="P20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4.1532494733466496</v>
      </c>
      <c r="Q201" s="1" t="str">
        <f>IF(Table13[[#This Row],[tau]]&lt;4.18,"YES","NO")</f>
        <v>YES</v>
      </c>
      <c r="R201" s="4">
        <f>ABS(Table13[[#This Row],[rA]]-Table13[[#This Row],[rA'']])</f>
        <v>2.0000000000000018E-2</v>
      </c>
      <c r="S201" s="5">
        <v>0</v>
      </c>
      <c r="T201" s="5" t="s">
        <v>55</v>
      </c>
      <c r="U201" s="5">
        <v>0</v>
      </c>
      <c r="V201" s="5">
        <v>0</v>
      </c>
    </row>
    <row r="202" spans="1:22" x14ac:dyDescent="0.25">
      <c r="A202" t="s">
        <v>49</v>
      </c>
      <c r="B202" t="s">
        <v>50</v>
      </c>
      <c r="C202" t="s">
        <v>19</v>
      </c>
      <c r="D202" t="s">
        <v>20</v>
      </c>
      <c r="E202">
        <v>2</v>
      </c>
      <c r="F202">
        <v>2</v>
      </c>
      <c r="G202" s="1">
        <v>0</v>
      </c>
      <c r="H202">
        <v>4</v>
      </c>
      <c r="I202">
        <v>-2</v>
      </c>
      <c r="J202" s="2">
        <v>1.17</v>
      </c>
      <c r="K202" s="2">
        <v>1.19</v>
      </c>
      <c r="L202" s="2">
        <f>(Table13[[#This Row],[rA]]+Table13[[#This Row],[rA'']])/2</f>
        <v>1.18</v>
      </c>
      <c r="M202">
        <v>0.60499999999999998</v>
      </c>
      <c r="N202">
        <v>1.4</v>
      </c>
      <c r="O202" s="3">
        <f>(Table13[[#This Row],[rA adj]]+Table13[[#This Row],[rX]])/(SQRT(2)*(Table13[[#This Row],[rB]]+Table13[[#This Row],[rX]]))</f>
        <v>0.90989301519266463</v>
      </c>
      <c r="P20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4.1532494733466496</v>
      </c>
      <c r="Q202" s="1" t="str">
        <f>IF(Table13[[#This Row],[tau]]&lt;4.18,"YES","NO")</f>
        <v>YES</v>
      </c>
      <c r="R202" s="4">
        <f>ABS(Table13[[#This Row],[rA]]-Table13[[#This Row],[rA'']])</f>
        <v>2.0000000000000018E-2</v>
      </c>
      <c r="S202" s="5">
        <v>0</v>
      </c>
      <c r="T202" s="5">
        <v>0</v>
      </c>
      <c r="U202" s="5">
        <v>0</v>
      </c>
      <c r="V202" s="5">
        <v>0</v>
      </c>
    </row>
    <row r="203" spans="1:22" x14ac:dyDescent="0.25">
      <c r="A203" t="s">
        <v>33</v>
      </c>
      <c r="B203" t="s">
        <v>58</v>
      </c>
      <c r="C203" t="s">
        <v>19</v>
      </c>
      <c r="D203" t="s">
        <v>20</v>
      </c>
      <c r="E203">
        <v>2</v>
      </c>
      <c r="F203">
        <v>2</v>
      </c>
      <c r="G203" s="1">
        <v>0</v>
      </c>
      <c r="H203">
        <v>4</v>
      </c>
      <c r="I203">
        <v>-2</v>
      </c>
      <c r="J203" s="2">
        <v>1.44</v>
      </c>
      <c r="K203" s="2">
        <v>0.92</v>
      </c>
      <c r="L203" s="2">
        <f>(Table13[[#This Row],[rA]]+Table13[[#This Row],[rA'']])/2</f>
        <v>1.18</v>
      </c>
      <c r="M203">
        <v>0.60499999999999998</v>
      </c>
      <c r="N203">
        <v>1.4</v>
      </c>
      <c r="O203" s="3">
        <f>(Table13[[#This Row],[rA adj]]+Table13[[#This Row],[rX]])/(SQRT(2)*(Table13[[#This Row],[rB]]+Table13[[#This Row],[rX]]))</f>
        <v>0.90989301519266463</v>
      </c>
      <c r="P20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4.1532494733466496</v>
      </c>
      <c r="Q203" s="1" t="str">
        <f>IF(Table13[[#This Row],[tau]]&lt;4.18,"YES","NO")</f>
        <v>YES</v>
      </c>
      <c r="R203" s="4">
        <f>ABS(Table13[[#This Row],[rA]]-Table13[[#This Row],[rA'']])</f>
        <v>0.51999999999999991</v>
      </c>
      <c r="S203" s="5" t="s">
        <v>82</v>
      </c>
      <c r="T203" s="5">
        <v>0</v>
      </c>
      <c r="U203" s="5">
        <v>0</v>
      </c>
      <c r="V203" s="5">
        <v>0</v>
      </c>
    </row>
    <row r="204" spans="1:22" x14ac:dyDescent="0.25">
      <c r="A204" t="s">
        <v>41</v>
      </c>
      <c r="B204" t="s">
        <v>60</v>
      </c>
      <c r="C204" t="s">
        <v>19</v>
      </c>
      <c r="D204" t="s">
        <v>20</v>
      </c>
      <c r="E204">
        <v>3</v>
      </c>
      <c r="F204">
        <v>1</v>
      </c>
      <c r="G204" s="1">
        <v>2</v>
      </c>
      <c r="H204">
        <v>4</v>
      </c>
      <c r="I204">
        <v>-2</v>
      </c>
      <c r="J204" s="2">
        <v>1.075</v>
      </c>
      <c r="K204" s="2">
        <v>1.28</v>
      </c>
      <c r="L204" s="2">
        <f>(Table13[[#This Row],[rA]]+Table13[[#This Row],[rA'']])/2</f>
        <v>1.1775</v>
      </c>
      <c r="M204">
        <v>0.60499999999999998</v>
      </c>
      <c r="N204">
        <v>1.4</v>
      </c>
      <c r="O204" s="3">
        <f>(Table13[[#This Row],[rA adj]]+Table13[[#This Row],[rX]])/(SQRT(2)*(Table13[[#This Row],[rB]]+Table13[[#This Row],[rX]]))</f>
        <v>0.90901133591437711</v>
      </c>
      <c r="P20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4.1594361695326505</v>
      </c>
      <c r="Q204" s="1" t="str">
        <f>IF(Table13[[#This Row],[tau]]&lt;4.18,"YES","NO")</f>
        <v>YES</v>
      </c>
      <c r="R204" s="4">
        <f>ABS(Table13[[#This Row],[rA]]-Table13[[#This Row],[rA'']])</f>
        <v>0.20500000000000007</v>
      </c>
      <c r="S204" s="5">
        <v>0</v>
      </c>
      <c r="T204" s="5">
        <v>0</v>
      </c>
      <c r="U204" s="5">
        <v>0</v>
      </c>
      <c r="V204" s="5">
        <v>0</v>
      </c>
    </row>
    <row r="205" spans="1:22" x14ac:dyDescent="0.25">
      <c r="A205" t="s">
        <v>37</v>
      </c>
      <c r="B205" t="s">
        <v>23</v>
      </c>
      <c r="C205" t="s">
        <v>61</v>
      </c>
      <c r="D205" t="s">
        <v>20</v>
      </c>
      <c r="E205">
        <v>1</v>
      </c>
      <c r="F205">
        <v>1</v>
      </c>
      <c r="G205" s="1">
        <v>0</v>
      </c>
      <c r="H205">
        <v>5</v>
      </c>
      <c r="I205">
        <v>-2</v>
      </c>
      <c r="J205" s="2">
        <v>1.64</v>
      </c>
      <c r="K205" s="2">
        <v>0.77</v>
      </c>
      <c r="L205" s="2">
        <f>(Table13[[#This Row],[rA]]+Table13[[#This Row],[rA'']])/2</f>
        <v>1.2050000000000001</v>
      </c>
      <c r="M205">
        <v>0.64</v>
      </c>
      <c r="N205">
        <v>1.4</v>
      </c>
      <c r="O205" s="3">
        <f>(Table13[[#This Row],[rA adj]]+Table13[[#This Row],[rX]])/(SQRT(2)*(Table13[[#This Row],[rB]]+Table13[[#This Row],[rX]]))</f>
        <v>0.90294762989752742</v>
      </c>
      <c r="P20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4.1630241395321708</v>
      </c>
      <c r="Q205" s="1" t="str">
        <f>IF(Table13[[#This Row],[tau]]&lt;4.18,"YES","NO")</f>
        <v>YES</v>
      </c>
      <c r="R205" s="4">
        <f>ABS(Table13[[#This Row],[rA]]-Table13[[#This Row],[rA'']])</f>
        <v>0.86999999999999988</v>
      </c>
      <c r="S205" s="5">
        <v>0</v>
      </c>
      <c r="T205" s="5">
        <v>0</v>
      </c>
      <c r="U205" s="5">
        <v>0</v>
      </c>
      <c r="V205" s="5">
        <v>0</v>
      </c>
    </row>
    <row r="206" spans="1:22" x14ac:dyDescent="0.25">
      <c r="A206" t="s">
        <v>34</v>
      </c>
      <c r="B206" t="s">
        <v>22</v>
      </c>
      <c r="C206" t="s">
        <v>19</v>
      </c>
      <c r="D206" t="s">
        <v>20</v>
      </c>
      <c r="E206">
        <v>2</v>
      </c>
      <c r="F206">
        <v>2</v>
      </c>
      <c r="G206" s="1">
        <v>0</v>
      </c>
      <c r="H206">
        <v>4</v>
      </c>
      <c r="I206">
        <v>-2</v>
      </c>
      <c r="J206" s="2">
        <v>1.61</v>
      </c>
      <c r="K206" s="2">
        <v>0.74</v>
      </c>
      <c r="L206" s="2">
        <f>(Table13[[#This Row],[rA]]+Table13[[#This Row],[rA'']])/2</f>
        <v>1.175</v>
      </c>
      <c r="M206">
        <v>0.60499999999999998</v>
      </c>
      <c r="N206">
        <v>1.4</v>
      </c>
      <c r="O206" s="3">
        <f>(Table13[[#This Row],[rA adj]]+Table13[[#This Row],[rX]])/(SQRT(2)*(Table13[[#This Row],[rB]]+Table13[[#This Row],[rX]]))</f>
        <v>0.9081296566360898</v>
      </c>
      <c r="P20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4.1657021372039331</v>
      </c>
      <c r="Q206" s="1" t="str">
        <f>IF(Table13[[#This Row],[tau]]&lt;4.18,"YES","NO")</f>
        <v>YES</v>
      </c>
      <c r="R206" s="4">
        <f>ABS(Table13[[#This Row],[rA]]-Table13[[#This Row],[rA'']])</f>
        <v>0.87000000000000011</v>
      </c>
      <c r="S206" s="5">
        <v>0</v>
      </c>
      <c r="T206" s="5" t="s">
        <v>55</v>
      </c>
      <c r="U206" s="5">
        <v>0</v>
      </c>
      <c r="V206" s="5">
        <v>0</v>
      </c>
    </row>
    <row r="207" spans="1:22" x14ac:dyDescent="0.25">
      <c r="A207" t="s">
        <v>56</v>
      </c>
      <c r="B207" t="s">
        <v>51</v>
      </c>
      <c r="C207" t="s">
        <v>19</v>
      </c>
      <c r="D207" t="s">
        <v>20</v>
      </c>
      <c r="E207">
        <v>3</v>
      </c>
      <c r="F207">
        <v>1</v>
      </c>
      <c r="G207" s="1">
        <v>2</v>
      </c>
      <c r="H207">
        <v>4</v>
      </c>
      <c r="I207">
        <v>-2</v>
      </c>
      <c r="J207" s="2">
        <v>0.85</v>
      </c>
      <c r="K207" s="2">
        <v>1.5</v>
      </c>
      <c r="L207" s="2">
        <f>(Table13[[#This Row],[rA]]+Table13[[#This Row],[rA'']])/2</f>
        <v>1.175</v>
      </c>
      <c r="M207">
        <v>0.60499999999999998</v>
      </c>
      <c r="N207">
        <v>1.4</v>
      </c>
      <c r="O207" s="3">
        <f>(Table13[[#This Row],[rA adj]]+Table13[[#This Row],[rX]])/(SQRT(2)*(Table13[[#This Row],[rB]]+Table13[[#This Row],[rX]]))</f>
        <v>0.9081296566360898</v>
      </c>
      <c r="P20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4.1657021372039331</v>
      </c>
      <c r="Q207" s="1" t="str">
        <f>IF(Table13[[#This Row],[tau]]&lt;4.18,"YES","NO")</f>
        <v>YES</v>
      </c>
      <c r="R207" s="4">
        <f>ABS(Table13[[#This Row],[rA]]-Table13[[#This Row],[rA'']])</f>
        <v>0.65</v>
      </c>
      <c r="S207" s="5">
        <v>0</v>
      </c>
      <c r="T207" s="5">
        <v>0</v>
      </c>
      <c r="U207" s="5">
        <v>0</v>
      </c>
      <c r="V207" s="5">
        <v>0</v>
      </c>
    </row>
    <row r="208" spans="1:22" x14ac:dyDescent="0.25">
      <c r="A208" t="s">
        <v>60</v>
      </c>
      <c r="B208" t="s">
        <v>43</v>
      </c>
      <c r="C208" t="s">
        <v>19</v>
      </c>
      <c r="D208" t="s">
        <v>20</v>
      </c>
      <c r="E208">
        <v>1</v>
      </c>
      <c r="F208">
        <v>3</v>
      </c>
      <c r="G208" s="1">
        <v>2</v>
      </c>
      <c r="H208">
        <v>4</v>
      </c>
      <c r="I208">
        <v>-2</v>
      </c>
      <c r="J208" s="2">
        <v>1.28</v>
      </c>
      <c r="K208" s="2">
        <v>1.0620000000000001</v>
      </c>
      <c r="L208" s="2">
        <f>(Table13[[#This Row],[rA]]+Table13[[#This Row],[rA'']])/2</f>
        <v>1.171</v>
      </c>
      <c r="M208">
        <v>0.60499999999999998</v>
      </c>
      <c r="N208">
        <v>1.4</v>
      </c>
      <c r="O208" s="3">
        <f>(Table13[[#This Row],[rA adj]]+Table13[[#This Row],[rX]])/(SQRT(2)*(Table13[[#This Row],[rB]]+Table13[[#This Row],[rX]]))</f>
        <v>0.90671896979082967</v>
      </c>
      <c r="P20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4.1758952279069366</v>
      </c>
      <c r="Q208" s="1" t="str">
        <f>IF(Table13[[#This Row],[tau]]&lt;4.18,"YES","NO")</f>
        <v>YES</v>
      </c>
      <c r="R208" s="4">
        <f>ABS(Table13[[#This Row],[rA]]-Table13[[#This Row],[rA'']])</f>
        <v>0.21799999999999997</v>
      </c>
      <c r="S208" s="5">
        <v>0</v>
      </c>
      <c r="T208" s="5">
        <v>0</v>
      </c>
      <c r="U208" s="5">
        <v>0</v>
      </c>
      <c r="V208" s="5">
        <v>0</v>
      </c>
    </row>
    <row r="209" spans="1:22" x14ac:dyDescent="0.25">
      <c r="A209" t="s">
        <v>30</v>
      </c>
      <c r="B209" t="s">
        <v>71</v>
      </c>
      <c r="C209" t="s">
        <v>19</v>
      </c>
      <c r="D209" t="s">
        <v>20</v>
      </c>
      <c r="E209">
        <v>1</v>
      </c>
      <c r="F209">
        <v>3</v>
      </c>
      <c r="G209" s="1">
        <v>2</v>
      </c>
      <c r="H209">
        <v>4</v>
      </c>
      <c r="I209">
        <v>-2</v>
      </c>
      <c r="J209" s="2">
        <v>1.72</v>
      </c>
      <c r="K209" s="2">
        <v>0.62</v>
      </c>
      <c r="L209" s="2">
        <f>(Table13[[#This Row],[rA]]+Table13[[#This Row],[rA'']])/2</f>
        <v>1.17</v>
      </c>
      <c r="M209">
        <v>0.60499999999999998</v>
      </c>
      <c r="N209">
        <v>1.4</v>
      </c>
      <c r="O209" s="3">
        <f>(Table13[[#This Row],[rA adj]]+Table13[[#This Row],[rX]])/(SQRT(2)*(Table13[[#This Row],[rB]]+Table13[[#This Row],[rX]]))</f>
        <v>0.90636629807951474</v>
      </c>
      <c r="P20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4.1784761537563888</v>
      </c>
      <c r="Q209" s="1" t="str">
        <f>IF(Table13[[#This Row],[tau]]&lt;4.18,"YES","NO")</f>
        <v>YES</v>
      </c>
      <c r="R209" s="4">
        <f>ABS(Table13[[#This Row],[rA]]-Table13[[#This Row],[rA'']])</f>
        <v>1.1000000000000001</v>
      </c>
      <c r="S209" s="5">
        <v>0</v>
      </c>
      <c r="T209" s="5" t="s">
        <v>55</v>
      </c>
      <c r="U209" s="5">
        <v>0</v>
      </c>
      <c r="V209" s="5">
        <v>0</v>
      </c>
    </row>
    <row r="210" spans="1:22" x14ac:dyDescent="0.25">
      <c r="A210" t="s">
        <v>33</v>
      </c>
      <c r="B210" t="s">
        <v>69</v>
      </c>
      <c r="C210" t="s">
        <v>19</v>
      </c>
      <c r="D210" t="s">
        <v>20</v>
      </c>
      <c r="E210">
        <v>2</v>
      </c>
      <c r="F210">
        <v>2</v>
      </c>
      <c r="G210" s="1">
        <v>0</v>
      </c>
      <c r="H210">
        <v>4</v>
      </c>
      <c r="I210">
        <v>-2</v>
      </c>
      <c r="J210" s="2">
        <v>1.44</v>
      </c>
      <c r="K210" s="2">
        <v>0.9</v>
      </c>
      <c r="L210" s="2">
        <f>(Table13[[#This Row],[rA]]+Table13[[#This Row],[rA'']])/2</f>
        <v>1.17</v>
      </c>
      <c r="M210">
        <v>0.60499999999999998</v>
      </c>
      <c r="N210">
        <v>1.4</v>
      </c>
      <c r="O210" s="3">
        <f>(Table13[[#This Row],[rA adj]]+Table13[[#This Row],[rX]])/(SQRT(2)*(Table13[[#This Row],[rB]]+Table13[[#This Row],[rX]]))</f>
        <v>0.90636629807951474</v>
      </c>
      <c r="P21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4.1784761537563888</v>
      </c>
      <c r="Q210" s="1" t="str">
        <f>IF(Table13[[#This Row],[tau]]&lt;4.18,"YES","NO")</f>
        <v>YES</v>
      </c>
      <c r="R210" s="4">
        <f>ABS(Table13[[#This Row],[rA]]-Table13[[#This Row],[rA'']])</f>
        <v>0.53999999999999992</v>
      </c>
      <c r="S210" s="5" t="s">
        <v>82</v>
      </c>
      <c r="T210" s="5">
        <v>0</v>
      </c>
      <c r="U210" s="5">
        <v>0</v>
      </c>
      <c r="V210" s="5">
        <v>0</v>
      </c>
    </row>
    <row r="211" spans="1:22" x14ac:dyDescent="0.25">
      <c r="A211" t="s">
        <v>52</v>
      </c>
      <c r="B211" t="s">
        <v>50</v>
      </c>
      <c r="C211" t="s">
        <v>19</v>
      </c>
      <c r="D211" t="s">
        <v>20</v>
      </c>
      <c r="E211">
        <v>2</v>
      </c>
      <c r="F211">
        <v>2</v>
      </c>
      <c r="G211" s="1">
        <v>0</v>
      </c>
      <c r="H211">
        <v>4</v>
      </c>
      <c r="I211">
        <v>-2</v>
      </c>
      <c r="J211" s="2">
        <v>1.1499999999999999</v>
      </c>
      <c r="K211" s="2">
        <v>1.19</v>
      </c>
      <c r="L211" s="2">
        <f>(Table13[[#This Row],[rA]]+Table13[[#This Row],[rA'']])/2</f>
        <v>1.17</v>
      </c>
      <c r="M211">
        <v>0.60499999999999998</v>
      </c>
      <c r="N211">
        <v>1.4</v>
      </c>
      <c r="O211" s="3">
        <f>(Table13[[#This Row],[rA adj]]+Table13[[#This Row],[rX]])/(SQRT(2)*(Table13[[#This Row],[rB]]+Table13[[#This Row],[rX]]))</f>
        <v>0.90636629807951474</v>
      </c>
      <c r="P21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4.1784761537563888</v>
      </c>
      <c r="Q211" s="1" t="str">
        <f>IF(Table13[[#This Row],[tau]]&lt;4.18,"YES","NO")</f>
        <v>YES</v>
      </c>
      <c r="R211" s="4">
        <f>ABS(Table13[[#This Row],[rA]]-Table13[[#This Row],[rA'']])</f>
        <v>4.0000000000000036E-2</v>
      </c>
      <c r="S211" s="5">
        <v>0</v>
      </c>
      <c r="T211" s="5">
        <v>0</v>
      </c>
      <c r="U211" s="5">
        <v>0</v>
      </c>
      <c r="V211" s="5">
        <v>0</v>
      </c>
    </row>
    <row r="212" spans="1:22" x14ac:dyDescent="0.25">
      <c r="A212" t="s">
        <v>40</v>
      </c>
      <c r="B212" t="s">
        <v>52</v>
      </c>
      <c r="C212" t="s">
        <v>19</v>
      </c>
      <c r="D212" t="s">
        <v>20</v>
      </c>
      <c r="E212">
        <v>2</v>
      </c>
      <c r="F212">
        <v>2</v>
      </c>
      <c r="G212" s="1">
        <v>0</v>
      </c>
      <c r="H212">
        <v>4</v>
      </c>
      <c r="I212">
        <v>-2</v>
      </c>
      <c r="J212" s="2">
        <v>1.19</v>
      </c>
      <c r="K212" s="2">
        <v>1.1499999999999999</v>
      </c>
      <c r="L212" s="2">
        <f>(Table13[[#This Row],[rA]]+Table13[[#This Row],[rA'']])/2</f>
        <v>1.17</v>
      </c>
      <c r="M212">
        <v>0.60499999999999998</v>
      </c>
      <c r="N212">
        <v>1.4</v>
      </c>
      <c r="O212" s="3">
        <f>(Table13[[#This Row],[rA adj]]+Table13[[#This Row],[rX]])/(SQRT(2)*(Table13[[#This Row],[rB]]+Table13[[#This Row],[rX]]))</f>
        <v>0.90636629807951474</v>
      </c>
      <c r="P21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4.1784761537563888</v>
      </c>
      <c r="Q212" s="1" t="str">
        <f>IF(Table13[[#This Row],[tau]]&lt;4.18,"YES","NO")</f>
        <v>YES</v>
      </c>
      <c r="R212" s="4">
        <f>ABS(Table13[[#This Row],[rA]]-Table13[[#This Row],[rA'']])</f>
        <v>4.0000000000000036E-2</v>
      </c>
      <c r="S212" s="5">
        <v>0</v>
      </c>
      <c r="T212" s="5">
        <v>0</v>
      </c>
      <c r="U212" s="5">
        <v>0</v>
      </c>
      <c r="V212" s="5">
        <v>0</v>
      </c>
    </row>
    <row r="213" spans="1:22" x14ac:dyDescent="0.25">
      <c r="A213" t="s">
        <v>62</v>
      </c>
      <c r="B213" t="s">
        <v>29</v>
      </c>
      <c r="C213" t="s">
        <v>19</v>
      </c>
      <c r="D213" t="s">
        <v>20</v>
      </c>
      <c r="E213">
        <v>2</v>
      </c>
      <c r="F213">
        <v>2</v>
      </c>
      <c r="G213" s="1">
        <v>0</v>
      </c>
      <c r="H213">
        <v>4</v>
      </c>
      <c r="I213">
        <v>-2</v>
      </c>
      <c r="J213" s="2">
        <v>1.02</v>
      </c>
      <c r="K213" s="2">
        <v>1.32</v>
      </c>
      <c r="L213" s="2">
        <f>(Table13[[#This Row],[rA]]+Table13[[#This Row],[rA'']])/2</f>
        <v>1.17</v>
      </c>
      <c r="M213">
        <v>0.60499999999999998</v>
      </c>
      <c r="N213">
        <v>1.4</v>
      </c>
      <c r="O213" s="3">
        <f>(Table13[[#This Row],[rA adj]]+Table13[[#This Row],[rX]])/(SQRT(2)*(Table13[[#This Row],[rB]]+Table13[[#This Row],[rX]]))</f>
        <v>0.90636629807951474</v>
      </c>
      <c r="P21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4.1784761537563888</v>
      </c>
      <c r="Q213" s="1" t="str">
        <f>IF(Table13[[#This Row],[tau]]&lt;4.18,"YES","NO")</f>
        <v>YES</v>
      </c>
      <c r="R213" s="4">
        <f>ABS(Table13[[#This Row],[rA]]-Table13[[#This Row],[rA'']])</f>
        <v>0.30000000000000004</v>
      </c>
      <c r="S213" s="5">
        <v>0</v>
      </c>
      <c r="T213" s="5">
        <v>0</v>
      </c>
      <c r="U213" s="5">
        <v>0</v>
      </c>
      <c r="V213" s="5">
        <v>0</v>
      </c>
    </row>
    <row r="214" spans="1:22" x14ac:dyDescent="0.25">
      <c r="A214" t="s">
        <v>34</v>
      </c>
      <c r="B214" t="s">
        <v>23</v>
      </c>
      <c r="C214" t="s">
        <v>19</v>
      </c>
      <c r="D214" t="s">
        <v>20</v>
      </c>
      <c r="E214">
        <v>2</v>
      </c>
      <c r="F214">
        <v>2</v>
      </c>
      <c r="G214" s="1">
        <v>0</v>
      </c>
      <c r="H214">
        <v>4</v>
      </c>
      <c r="I214">
        <v>-2</v>
      </c>
      <c r="J214" s="2">
        <v>1.61</v>
      </c>
      <c r="K214" s="2">
        <v>0.73</v>
      </c>
      <c r="L214" s="2">
        <f>(Table13[[#This Row],[rA]]+Table13[[#This Row],[rA'']])/2</f>
        <v>1.17</v>
      </c>
      <c r="M214">
        <v>0.60499999999999998</v>
      </c>
      <c r="N214">
        <v>1.4</v>
      </c>
      <c r="O214" s="3">
        <f>(Table13[[#This Row],[rA adj]]+Table13[[#This Row],[rX]])/(SQRT(2)*(Table13[[#This Row],[rB]]+Table13[[#This Row],[rX]]))</f>
        <v>0.90636629807951474</v>
      </c>
      <c r="P21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4.1784761537563888</v>
      </c>
      <c r="Q214" s="1" t="str">
        <f>IF(Table13[[#This Row],[tau]]&lt;4.18,"YES","NO")</f>
        <v>YES</v>
      </c>
      <c r="R214" s="4">
        <f>ABS(Table13[[#This Row],[rA]]-Table13[[#This Row],[rA'']])</f>
        <v>0.88000000000000012</v>
      </c>
      <c r="S214" s="5">
        <v>0</v>
      </c>
      <c r="T214" s="5" t="s">
        <v>55</v>
      </c>
      <c r="U214" s="5">
        <v>0</v>
      </c>
      <c r="V214" s="5">
        <v>0</v>
      </c>
    </row>
    <row r="215" spans="1:22" x14ac:dyDescent="0.25">
      <c r="A215" t="s">
        <v>34</v>
      </c>
      <c r="B215" t="s">
        <v>24</v>
      </c>
      <c r="C215" t="s">
        <v>19</v>
      </c>
      <c r="D215" t="s">
        <v>20</v>
      </c>
      <c r="E215">
        <v>2</v>
      </c>
      <c r="F215">
        <v>2</v>
      </c>
      <c r="G215" s="1">
        <v>0</v>
      </c>
      <c r="H215">
        <v>4</v>
      </c>
      <c r="I215">
        <v>-2</v>
      </c>
      <c r="J215" s="2">
        <v>1.61</v>
      </c>
      <c r="K215" s="2">
        <v>0.73</v>
      </c>
      <c r="L215" s="2">
        <f>(Table13[[#This Row],[rA]]+Table13[[#This Row],[rA'']])/2</f>
        <v>1.17</v>
      </c>
      <c r="M215">
        <v>0.60499999999999998</v>
      </c>
      <c r="N215">
        <v>1.4</v>
      </c>
      <c r="O215" s="3">
        <f>(Table13[[#This Row],[rA adj]]+Table13[[#This Row],[rX]])/(SQRT(2)*(Table13[[#This Row],[rB]]+Table13[[#This Row],[rX]]))</f>
        <v>0.90636629807951474</v>
      </c>
      <c r="P21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4.1784761537563888</v>
      </c>
      <c r="Q215" s="1" t="str">
        <f>IF(Table13[[#This Row],[tau]]&lt;4.18,"YES","NO")</f>
        <v>YES</v>
      </c>
      <c r="R215" s="4">
        <f>ABS(Table13[[#This Row],[rA]]-Table13[[#This Row],[rA'']])</f>
        <v>0.88000000000000012</v>
      </c>
      <c r="S215" s="5">
        <v>0</v>
      </c>
      <c r="T215" s="5" t="s">
        <v>55</v>
      </c>
      <c r="U215" s="5">
        <v>0</v>
      </c>
      <c r="V215" s="5">
        <v>0</v>
      </c>
    </row>
    <row r="216" spans="1:22" x14ac:dyDescent="0.25">
      <c r="A216" t="s">
        <v>54</v>
      </c>
      <c r="B216" t="s">
        <v>49</v>
      </c>
      <c r="C216" t="s">
        <v>19</v>
      </c>
      <c r="D216" t="s">
        <v>20</v>
      </c>
      <c r="E216">
        <v>1</v>
      </c>
      <c r="F216">
        <v>3</v>
      </c>
      <c r="G216" s="1">
        <v>2</v>
      </c>
      <c r="H216">
        <v>4</v>
      </c>
      <c r="I216">
        <v>-2</v>
      </c>
      <c r="J216" s="2">
        <v>1.39</v>
      </c>
      <c r="K216" s="2">
        <v>0.94699999999999995</v>
      </c>
      <c r="L216" s="2">
        <f>(Table13[[#This Row],[rA]]+Table13[[#This Row],[rA'']])/2</f>
        <v>1.1684999999999999</v>
      </c>
      <c r="M216">
        <v>0.60499999999999998</v>
      </c>
      <c r="N216">
        <v>1.4</v>
      </c>
      <c r="O216" s="3">
        <f>(Table13[[#This Row],[rA adj]]+Table13[[#This Row],[rX]])/(SQRT(2)*(Table13[[#This Row],[rB]]+Table13[[#This Row],[rX]]))</f>
        <v>0.90583729051254225</v>
      </c>
      <c r="P21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4.1823723186806667</v>
      </c>
      <c r="Q216" s="1" t="str">
        <f>IF(Table13[[#This Row],[tau]]&lt;4.18,"YES","NO")</f>
        <v>NO</v>
      </c>
      <c r="R216" s="4">
        <f>ABS(Table13[[#This Row],[rA]]-Table13[[#This Row],[rA'']])</f>
        <v>0.44299999999999995</v>
      </c>
      <c r="S216" s="5">
        <v>0</v>
      </c>
      <c r="T216" s="5">
        <v>0</v>
      </c>
      <c r="U216" s="5">
        <v>0</v>
      </c>
      <c r="V216" s="5" t="s">
        <v>31</v>
      </c>
    </row>
    <row r="217" spans="1:22" x14ac:dyDescent="0.25">
      <c r="A217" t="s">
        <v>30</v>
      </c>
      <c r="B217" t="s">
        <v>72</v>
      </c>
      <c r="C217" t="s">
        <v>19</v>
      </c>
      <c r="D217" t="s">
        <v>20</v>
      </c>
      <c r="E217">
        <v>1</v>
      </c>
      <c r="F217">
        <v>3</v>
      </c>
      <c r="G217" s="1">
        <v>2</v>
      </c>
      <c r="H217">
        <v>4</v>
      </c>
      <c r="I217">
        <v>-2</v>
      </c>
      <c r="J217" s="2">
        <v>1.72</v>
      </c>
      <c r="K217" s="2">
        <v>0.61499999999999999</v>
      </c>
      <c r="L217" s="2">
        <f>(Table13[[#This Row],[rA]]+Table13[[#This Row],[rA'']])/2</f>
        <v>1.1675</v>
      </c>
      <c r="M217">
        <v>0.60499999999999998</v>
      </c>
      <c r="N217">
        <v>1.4</v>
      </c>
      <c r="O217" s="3">
        <f>(Table13[[#This Row],[rA adj]]+Table13[[#This Row],[rX]])/(SQRT(2)*(Table13[[#This Row],[rB]]+Table13[[#This Row],[rX]]))</f>
        <v>0.90548461880122733</v>
      </c>
      <c r="P21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4.1849863835337473</v>
      </c>
      <c r="Q217" s="1" t="str">
        <f>IF(Table13[[#This Row],[tau]]&lt;4.18,"YES","NO")</f>
        <v>NO</v>
      </c>
      <c r="R217" s="4">
        <f>ABS(Table13[[#This Row],[rA]]-Table13[[#This Row],[rA'']])</f>
        <v>1.105</v>
      </c>
      <c r="S217" s="5">
        <v>0</v>
      </c>
      <c r="T217" s="5">
        <v>0</v>
      </c>
      <c r="U217" s="5">
        <v>0</v>
      </c>
      <c r="V217" s="5">
        <v>0</v>
      </c>
    </row>
    <row r="218" spans="1:22" x14ac:dyDescent="0.25">
      <c r="A218" t="s">
        <v>60</v>
      </c>
      <c r="B218" t="s">
        <v>44</v>
      </c>
      <c r="C218" t="s">
        <v>19</v>
      </c>
      <c r="D218" t="s">
        <v>20</v>
      </c>
      <c r="E218">
        <v>1</v>
      </c>
      <c r="F218">
        <v>3</v>
      </c>
      <c r="G218" s="1">
        <v>2</v>
      </c>
      <c r="H218">
        <v>4</v>
      </c>
      <c r="I218">
        <v>-2</v>
      </c>
      <c r="J218" s="2">
        <v>1.28</v>
      </c>
      <c r="K218" s="2">
        <v>1.052</v>
      </c>
      <c r="L218" s="2">
        <f>(Table13[[#This Row],[rA]]+Table13[[#This Row],[rA'']])/2</f>
        <v>1.1659999999999999</v>
      </c>
      <c r="M218">
        <v>0.60499999999999998</v>
      </c>
      <c r="N218">
        <v>1.4</v>
      </c>
      <c r="O218" s="3">
        <f>(Table13[[#This Row],[rA adj]]+Table13[[#This Row],[rX]])/(SQRT(2)*(Table13[[#This Row],[rB]]+Table13[[#This Row],[rX]]))</f>
        <v>0.90495561123425483</v>
      </c>
      <c r="P21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4.1889325932836829</v>
      </c>
      <c r="Q218" s="1" t="str">
        <f>IF(Table13[[#This Row],[tau]]&lt;4.18,"YES","NO")</f>
        <v>NO</v>
      </c>
      <c r="R218" s="4">
        <f>ABS(Table13[[#This Row],[rA]]-Table13[[#This Row],[rA'']])</f>
        <v>0.22799999999999998</v>
      </c>
      <c r="S218" s="5">
        <v>0</v>
      </c>
      <c r="T218" s="5">
        <v>0</v>
      </c>
      <c r="U218" s="5">
        <v>0</v>
      </c>
      <c r="V218" s="5">
        <v>0</v>
      </c>
    </row>
    <row r="219" spans="1:22" x14ac:dyDescent="0.25">
      <c r="A219" t="s">
        <v>30</v>
      </c>
      <c r="B219" t="s">
        <v>69</v>
      </c>
      <c r="C219" t="s">
        <v>19</v>
      </c>
      <c r="D219" t="s">
        <v>20</v>
      </c>
      <c r="E219">
        <v>1</v>
      </c>
      <c r="F219">
        <v>3</v>
      </c>
      <c r="G219" s="1">
        <v>2</v>
      </c>
      <c r="H219">
        <v>4</v>
      </c>
      <c r="I219">
        <v>-2</v>
      </c>
      <c r="J219" s="2">
        <v>1.72</v>
      </c>
      <c r="K219" s="2">
        <v>0.61</v>
      </c>
      <c r="L219" s="2">
        <f>(Table13[[#This Row],[rA]]+Table13[[#This Row],[rA'']])/2</f>
        <v>1.165</v>
      </c>
      <c r="M219">
        <v>0.60499999999999998</v>
      </c>
      <c r="N219">
        <v>1.4</v>
      </c>
      <c r="O219" s="3">
        <f>(Table13[[#This Row],[rA adj]]+Table13[[#This Row],[rX]])/(SQRT(2)*(Table13[[#This Row],[rB]]+Table13[[#This Row],[rX]]))</f>
        <v>0.9046029395229398</v>
      </c>
      <c r="P21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4.1915802474377841</v>
      </c>
      <c r="Q219" s="1" t="str">
        <f>IF(Table13[[#This Row],[tau]]&lt;4.18,"YES","NO")</f>
        <v>NO</v>
      </c>
      <c r="R219" s="4">
        <f>ABS(Table13[[#This Row],[rA]]-Table13[[#This Row],[rA'']])</f>
        <v>1.1099999999999999</v>
      </c>
      <c r="S219" s="5">
        <v>0</v>
      </c>
      <c r="T219" s="5">
        <v>0</v>
      </c>
      <c r="U219" s="5">
        <v>0</v>
      </c>
      <c r="V219" s="5">
        <v>0</v>
      </c>
    </row>
    <row r="220" spans="1:22" x14ac:dyDescent="0.25">
      <c r="A220" t="s">
        <v>46</v>
      </c>
      <c r="B220" t="s">
        <v>62</v>
      </c>
      <c r="C220" t="s">
        <v>19</v>
      </c>
      <c r="D220" t="s">
        <v>20</v>
      </c>
      <c r="E220">
        <v>2</v>
      </c>
      <c r="F220">
        <v>2</v>
      </c>
      <c r="G220" s="1">
        <v>0</v>
      </c>
      <c r="H220">
        <v>4</v>
      </c>
      <c r="I220">
        <v>-2</v>
      </c>
      <c r="J220" s="2">
        <v>1.31</v>
      </c>
      <c r="K220" s="2">
        <v>1.02</v>
      </c>
      <c r="L220" s="2">
        <f>(Table13[[#This Row],[rA]]+Table13[[#This Row],[rA'']])/2</f>
        <v>1.165</v>
      </c>
      <c r="M220">
        <v>0.60499999999999998</v>
      </c>
      <c r="N220">
        <v>1.4</v>
      </c>
      <c r="O220" s="3">
        <f>(Table13[[#This Row],[rA adj]]+Table13[[#This Row],[rX]])/(SQRT(2)*(Table13[[#This Row],[rB]]+Table13[[#This Row],[rX]]))</f>
        <v>0.9046029395229398</v>
      </c>
      <c r="P22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4.1915802474377841</v>
      </c>
      <c r="Q220" s="1" t="str">
        <f>IF(Table13[[#This Row],[tau]]&lt;4.18,"YES","NO")</f>
        <v>NO</v>
      </c>
      <c r="R220" s="4">
        <f>ABS(Table13[[#This Row],[rA]]-Table13[[#This Row],[rA'']])</f>
        <v>0.29000000000000004</v>
      </c>
      <c r="S220" s="5">
        <v>0</v>
      </c>
      <c r="T220" s="5">
        <v>0</v>
      </c>
      <c r="U220" s="5">
        <v>0</v>
      </c>
      <c r="V220" s="5">
        <v>0</v>
      </c>
    </row>
    <row r="221" spans="1:22" x14ac:dyDescent="0.25">
      <c r="A221" t="s">
        <v>45</v>
      </c>
      <c r="B221" t="s">
        <v>50</v>
      </c>
      <c r="C221" t="s">
        <v>19</v>
      </c>
      <c r="D221" t="s">
        <v>20</v>
      </c>
      <c r="E221">
        <v>2</v>
      </c>
      <c r="F221">
        <v>2</v>
      </c>
      <c r="G221" s="1">
        <v>0</v>
      </c>
      <c r="H221">
        <v>4</v>
      </c>
      <c r="I221">
        <v>-2</v>
      </c>
      <c r="J221" s="2">
        <v>1.1399999999999999</v>
      </c>
      <c r="K221" s="2">
        <v>1.19</v>
      </c>
      <c r="L221" s="2">
        <f>(Table13[[#This Row],[rA]]+Table13[[#This Row],[rA'']])/2</f>
        <v>1.165</v>
      </c>
      <c r="M221">
        <v>0.60499999999999998</v>
      </c>
      <c r="N221">
        <v>1.4</v>
      </c>
      <c r="O221" s="3">
        <f>(Table13[[#This Row],[rA adj]]+Table13[[#This Row],[rX]])/(SQRT(2)*(Table13[[#This Row],[rB]]+Table13[[#This Row],[rX]]))</f>
        <v>0.9046029395229398</v>
      </c>
      <c r="P22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4.1915802474377841</v>
      </c>
      <c r="Q221" s="1" t="str">
        <f>IF(Table13[[#This Row],[tau]]&lt;4.18,"YES","NO")</f>
        <v>NO</v>
      </c>
      <c r="R221" s="4">
        <f>ABS(Table13[[#This Row],[rA]]-Table13[[#This Row],[rA'']])</f>
        <v>5.0000000000000044E-2</v>
      </c>
      <c r="S221" s="5">
        <v>0</v>
      </c>
      <c r="T221" s="5">
        <v>0</v>
      </c>
      <c r="U221" s="5">
        <v>0</v>
      </c>
      <c r="V221" s="5">
        <v>0</v>
      </c>
    </row>
    <row r="222" spans="1:22" x14ac:dyDescent="0.25">
      <c r="A222" t="s">
        <v>70</v>
      </c>
      <c r="B222" t="s">
        <v>33</v>
      </c>
      <c r="C222" t="s">
        <v>19</v>
      </c>
      <c r="D222" t="s">
        <v>20</v>
      </c>
      <c r="E222">
        <v>2</v>
      </c>
      <c r="F222">
        <v>2</v>
      </c>
      <c r="G222" s="1">
        <v>0</v>
      </c>
      <c r="H222">
        <v>4</v>
      </c>
      <c r="I222">
        <v>-2</v>
      </c>
      <c r="J222" s="2">
        <v>0.89</v>
      </c>
      <c r="K222" s="2">
        <v>1.44</v>
      </c>
      <c r="L222" s="2">
        <f>(Table13[[#This Row],[rA]]+Table13[[#This Row],[rA'']])/2</f>
        <v>1.165</v>
      </c>
      <c r="M222">
        <v>0.60499999999999998</v>
      </c>
      <c r="N222">
        <v>1.4</v>
      </c>
      <c r="O222" s="3">
        <f>(Table13[[#This Row],[rA adj]]+Table13[[#This Row],[rX]])/(SQRT(2)*(Table13[[#This Row],[rB]]+Table13[[#This Row],[rX]]))</f>
        <v>0.9046029395229398</v>
      </c>
      <c r="P22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4.1915802474377841</v>
      </c>
      <c r="Q222" s="1" t="str">
        <f>IF(Table13[[#This Row],[tau]]&lt;4.18,"YES","NO")</f>
        <v>NO</v>
      </c>
      <c r="R222" s="4">
        <f>ABS(Table13[[#This Row],[rA]]-Table13[[#This Row],[rA'']])</f>
        <v>0.54999999999999993</v>
      </c>
      <c r="S222" s="5">
        <v>0</v>
      </c>
      <c r="T222" s="5">
        <v>0</v>
      </c>
      <c r="U222" s="5">
        <v>0</v>
      </c>
      <c r="V222" s="5">
        <v>0</v>
      </c>
    </row>
    <row r="223" spans="1:22" x14ac:dyDescent="0.25">
      <c r="A223" t="s">
        <v>37</v>
      </c>
      <c r="B223" t="s">
        <v>64</v>
      </c>
      <c r="C223" t="s">
        <v>19</v>
      </c>
      <c r="D223" t="s">
        <v>20</v>
      </c>
      <c r="E223">
        <v>1</v>
      </c>
      <c r="F223">
        <v>3</v>
      </c>
      <c r="G223" s="1">
        <v>2</v>
      </c>
      <c r="H223">
        <v>4</v>
      </c>
      <c r="I223">
        <v>-2</v>
      </c>
      <c r="J223" s="2">
        <v>1.64</v>
      </c>
      <c r="K223" s="2">
        <v>0.69</v>
      </c>
      <c r="L223" s="2">
        <f>(Table13[[#This Row],[rA]]+Table13[[#This Row],[rA'']])/2</f>
        <v>1.165</v>
      </c>
      <c r="M223">
        <v>0.60499999999999998</v>
      </c>
      <c r="N223">
        <v>1.4</v>
      </c>
      <c r="O223" s="3">
        <f>(Table13[[#This Row],[rA adj]]+Table13[[#This Row],[rX]])/(SQRT(2)*(Table13[[#This Row],[rB]]+Table13[[#This Row],[rX]]))</f>
        <v>0.9046029395229398</v>
      </c>
      <c r="P22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4.1915802474377841</v>
      </c>
      <c r="Q223" s="1" t="str">
        <f>IF(Table13[[#This Row],[tau]]&lt;4.18,"YES","NO")</f>
        <v>NO</v>
      </c>
      <c r="R223" s="4">
        <f>ABS(Table13[[#This Row],[rA]]-Table13[[#This Row],[rA'']])</f>
        <v>0.95</v>
      </c>
      <c r="S223" s="5">
        <v>0</v>
      </c>
      <c r="T223" s="5">
        <v>0</v>
      </c>
      <c r="U223" s="5">
        <v>0</v>
      </c>
      <c r="V223" s="5">
        <v>0</v>
      </c>
    </row>
    <row r="224" spans="1:22" x14ac:dyDescent="0.25">
      <c r="A224" t="s">
        <v>60</v>
      </c>
      <c r="B224" t="s">
        <v>45</v>
      </c>
      <c r="C224" t="s">
        <v>19</v>
      </c>
      <c r="D224" t="s">
        <v>20</v>
      </c>
      <c r="E224">
        <v>1</v>
      </c>
      <c r="F224">
        <v>3</v>
      </c>
      <c r="G224" s="1">
        <v>2</v>
      </c>
      <c r="H224">
        <v>4</v>
      </c>
      <c r="I224">
        <v>-2</v>
      </c>
      <c r="J224" s="2">
        <v>1.28</v>
      </c>
      <c r="K224" s="2">
        <v>1.042</v>
      </c>
      <c r="L224" s="2">
        <f>(Table13[[#This Row],[rA]]+Table13[[#This Row],[rA'']])/2</f>
        <v>1.161</v>
      </c>
      <c r="M224">
        <v>0.60499999999999998</v>
      </c>
      <c r="N224">
        <v>1.4</v>
      </c>
      <c r="O224" s="3">
        <f>(Table13[[#This Row],[rA adj]]+Table13[[#This Row],[rX]])/(SQRT(2)*(Table13[[#This Row],[rB]]+Table13[[#This Row],[rX]]))</f>
        <v>0.90319225267767989</v>
      </c>
      <c r="P22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4.2023072415449878</v>
      </c>
      <c r="Q224" s="1" t="str">
        <f>IF(Table13[[#This Row],[tau]]&lt;4.18,"YES","NO")</f>
        <v>NO</v>
      </c>
      <c r="R224" s="4">
        <f>ABS(Table13[[#This Row],[rA]]-Table13[[#This Row],[rA'']])</f>
        <v>0.23799999999999999</v>
      </c>
      <c r="S224" s="5">
        <v>0</v>
      </c>
      <c r="T224" s="5">
        <v>0</v>
      </c>
      <c r="U224" s="5">
        <v>0</v>
      </c>
      <c r="V224" s="5">
        <v>0</v>
      </c>
    </row>
    <row r="225" spans="1:22" x14ac:dyDescent="0.25">
      <c r="A225" t="s">
        <v>49</v>
      </c>
      <c r="B225" t="s">
        <v>52</v>
      </c>
      <c r="C225" t="s">
        <v>19</v>
      </c>
      <c r="D225" t="s">
        <v>20</v>
      </c>
      <c r="E225">
        <v>2</v>
      </c>
      <c r="F225">
        <v>2</v>
      </c>
      <c r="G225" s="1">
        <v>0</v>
      </c>
      <c r="H225">
        <v>4</v>
      </c>
      <c r="I225">
        <v>-2</v>
      </c>
      <c r="J225" s="2">
        <v>1.17</v>
      </c>
      <c r="K225" s="2">
        <v>1.1499999999999999</v>
      </c>
      <c r="L225" s="2">
        <f>(Table13[[#This Row],[rA]]+Table13[[#This Row],[rA'']])/2</f>
        <v>1.1599999999999999</v>
      </c>
      <c r="M225">
        <v>0.60499999999999998</v>
      </c>
      <c r="N225">
        <v>1.4</v>
      </c>
      <c r="O225" s="3">
        <f>(Table13[[#This Row],[rA adj]]+Table13[[#This Row],[rX]])/(SQRT(2)*(Table13[[#This Row],[rB]]+Table13[[#This Row],[rX]]))</f>
        <v>0.90283958096636474</v>
      </c>
      <c r="P22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4.2050234578005803</v>
      </c>
      <c r="Q225" s="1" t="str">
        <f>IF(Table13[[#This Row],[tau]]&lt;4.18,"YES","NO")</f>
        <v>NO</v>
      </c>
      <c r="R225" s="4">
        <f>ABS(Table13[[#This Row],[rA]]-Table13[[#This Row],[rA'']])</f>
        <v>2.0000000000000018E-2</v>
      </c>
      <c r="S225" s="5">
        <v>0</v>
      </c>
      <c r="T225" s="5">
        <v>0</v>
      </c>
      <c r="U225" s="5">
        <v>0</v>
      </c>
      <c r="V225" s="5">
        <v>0</v>
      </c>
    </row>
    <row r="226" spans="1:22" x14ac:dyDescent="0.25">
      <c r="A226" t="s">
        <v>37</v>
      </c>
      <c r="B226" t="s">
        <v>65</v>
      </c>
      <c r="C226" t="s">
        <v>19</v>
      </c>
      <c r="D226" t="s">
        <v>20</v>
      </c>
      <c r="E226">
        <v>1</v>
      </c>
      <c r="F226">
        <v>3</v>
      </c>
      <c r="G226" s="1">
        <v>2</v>
      </c>
      <c r="H226">
        <v>4</v>
      </c>
      <c r="I226">
        <v>-2</v>
      </c>
      <c r="J226" s="2">
        <v>1.64</v>
      </c>
      <c r="K226" s="2">
        <v>0.68</v>
      </c>
      <c r="L226" s="2">
        <f>(Table13[[#This Row],[rA]]+Table13[[#This Row],[rA'']])/2</f>
        <v>1.1599999999999999</v>
      </c>
      <c r="M226">
        <v>0.60499999999999998</v>
      </c>
      <c r="N226">
        <v>1.4</v>
      </c>
      <c r="O226" s="3">
        <f>(Table13[[#This Row],[rA adj]]+Table13[[#This Row],[rX]])/(SQRT(2)*(Table13[[#This Row],[rB]]+Table13[[#This Row],[rX]]))</f>
        <v>0.90283958096636474</v>
      </c>
      <c r="P22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4.2050234578005803</v>
      </c>
      <c r="Q226" s="1" t="str">
        <f>IF(Table13[[#This Row],[tau]]&lt;4.18,"YES","NO")</f>
        <v>NO</v>
      </c>
      <c r="R226" s="4">
        <f>ABS(Table13[[#This Row],[rA]]-Table13[[#This Row],[rA'']])</f>
        <v>0.95999999999999985</v>
      </c>
      <c r="S226" s="5">
        <v>0</v>
      </c>
      <c r="T226" s="5">
        <v>0</v>
      </c>
      <c r="U226" s="5">
        <v>0</v>
      </c>
      <c r="V226" s="5">
        <v>0</v>
      </c>
    </row>
    <row r="227" spans="1:22" x14ac:dyDescent="0.25">
      <c r="A227" t="s">
        <v>37</v>
      </c>
      <c r="B227" t="s">
        <v>66</v>
      </c>
      <c r="C227" t="s">
        <v>19</v>
      </c>
      <c r="D227" t="s">
        <v>20</v>
      </c>
      <c r="E227">
        <v>1</v>
      </c>
      <c r="F227">
        <v>3</v>
      </c>
      <c r="G227" s="1">
        <v>2</v>
      </c>
      <c r="H227">
        <v>4</v>
      </c>
      <c r="I227">
        <v>-2</v>
      </c>
      <c r="J227" s="2">
        <v>1.64</v>
      </c>
      <c r="K227" s="2">
        <v>0.68</v>
      </c>
      <c r="L227" s="2">
        <f>(Table13[[#This Row],[rA]]+Table13[[#This Row],[rA'']])/2</f>
        <v>1.1599999999999999</v>
      </c>
      <c r="M227">
        <v>0.60499999999999998</v>
      </c>
      <c r="N227">
        <v>1.4</v>
      </c>
      <c r="O227" s="3">
        <f>(Table13[[#This Row],[rA adj]]+Table13[[#This Row],[rX]])/(SQRT(2)*(Table13[[#This Row],[rB]]+Table13[[#This Row],[rX]]))</f>
        <v>0.90283958096636474</v>
      </c>
      <c r="P22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4.2050234578005803</v>
      </c>
      <c r="Q227" s="1" t="str">
        <f>IF(Table13[[#This Row],[tau]]&lt;4.18,"YES","NO")</f>
        <v>NO</v>
      </c>
      <c r="R227" s="4">
        <f>ABS(Table13[[#This Row],[rA]]-Table13[[#This Row],[rA'']])</f>
        <v>0.95999999999999985</v>
      </c>
      <c r="S227" s="5">
        <v>0</v>
      </c>
      <c r="T227" s="5">
        <v>0</v>
      </c>
      <c r="U227" s="5">
        <v>0</v>
      </c>
      <c r="V227" s="5">
        <v>0</v>
      </c>
    </row>
    <row r="228" spans="1:22" x14ac:dyDescent="0.25">
      <c r="A228" t="s">
        <v>56</v>
      </c>
      <c r="B228" t="s">
        <v>49</v>
      </c>
      <c r="C228" t="s">
        <v>19</v>
      </c>
      <c r="D228" t="s">
        <v>20</v>
      </c>
      <c r="E228">
        <v>1</v>
      </c>
      <c r="F228">
        <v>3</v>
      </c>
      <c r="G228" s="1">
        <v>2</v>
      </c>
      <c r="H228">
        <v>4</v>
      </c>
      <c r="I228">
        <v>-2</v>
      </c>
      <c r="J228" s="2">
        <v>1.37</v>
      </c>
      <c r="K228" s="2">
        <v>0.94699999999999995</v>
      </c>
      <c r="L228" s="2">
        <f>(Table13[[#This Row],[rA]]+Table13[[#This Row],[rA'']])/2</f>
        <v>1.1585000000000001</v>
      </c>
      <c r="M228">
        <v>0.60499999999999998</v>
      </c>
      <c r="N228">
        <v>1.4</v>
      </c>
      <c r="O228" s="3">
        <f>(Table13[[#This Row],[rA adj]]+Table13[[#This Row],[rX]])/(SQRT(2)*(Table13[[#This Row],[rB]]+Table13[[#This Row],[rX]]))</f>
        <v>0.90231057339939247</v>
      </c>
      <c r="P22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4.2091239404518532</v>
      </c>
      <c r="Q228" s="1" t="str">
        <f>IF(Table13[[#This Row],[tau]]&lt;4.18,"YES","NO")</f>
        <v>NO</v>
      </c>
      <c r="R228" s="4">
        <f>ABS(Table13[[#This Row],[rA]]-Table13[[#This Row],[rA'']])</f>
        <v>0.42300000000000015</v>
      </c>
      <c r="S228" s="5">
        <v>0</v>
      </c>
      <c r="T228" s="5">
        <v>0</v>
      </c>
      <c r="U228" s="5">
        <v>0</v>
      </c>
      <c r="V228" s="5">
        <v>0</v>
      </c>
    </row>
    <row r="229" spans="1:22" x14ac:dyDescent="0.25">
      <c r="A229" t="s">
        <v>60</v>
      </c>
      <c r="B229" t="s">
        <v>47</v>
      </c>
      <c r="C229" t="s">
        <v>19</v>
      </c>
      <c r="D229" t="s">
        <v>20</v>
      </c>
      <c r="E229">
        <v>1</v>
      </c>
      <c r="F229">
        <v>3</v>
      </c>
      <c r="G229" s="1">
        <v>2</v>
      </c>
      <c r="H229">
        <v>4</v>
      </c>
      <c r="I229">
        <v>-2</v>
      </c>
      <c r="J229" s="2">
        <v>1.28</v>
      </c>
      <c r="K229" s="2">
        <v>1.032</v>
      </c>
      <c r="L229" s="2">
        <f>(Table13[[#This Row],[rA]]+Table13[[#This Row],[rA'']])/2</f>
        <v>1.1560000000000001</v>
      </c>
      <c r="M229">
        <v>0.60499999999999998</v>
      </c>
      <c r="N229">
        <v>1.4</v>
      </c>
      <c r="O229" s="3">
        <f>(Table13[[#This Row],[rA adj]]+Table13[[#This Row],[rX]])/(SQRT(2)*(Table13[[#This Row],[rB]]+Table13[[#This Row],[rX]]))</f>
        <v>0.90142889412110494</v>
      </c>
      <c r="P22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4.2160284746196801</v>
      </c>
      <c r="Q229" s="1" t="str">
        <f>IF(Table13[[#This Row],[tau]]&lt;4.18,"YES","NO")</f>
        <v>NO</v>
      </c>
      <c r="R229" s="4">
        <f>ABS(Table13[[#This Row],[rA]]-Table13[[#This Row],[rA'']])</f>
        <v>0.248</v>
      </c>
      <c r="S229" s="5">
        <v>0</v>
      </c>
      <c r="T229" s="5">
        <v>0</v>
      </c>
      <c r="U229" s="5">
        <v>0</v>
      </c>
      <c r="V229" s="5">
        <v>0</v>
      </c>
    </row>
    <row r="230" spans="1:22" x14ac:dyDescent="0.25">
      <c r="A230" t="s">
        <v>63</v>
      </c>
      <c r="B230" t="s">
        <v>28</v>
      </c>
      <c r="C230" t="s">
        <v>19</v>
      </c>
      <c r="D230" t="s">
        <v>20</v>
      </c>
      <c r="E230">
        <v>2</v>
      </c>
      <c r="F230">
        <v>2</v>
      </c>
      <c r="G230" s="1">
        <v>0</v>
      </c>
      <c r="H230">
        <v>4</v>
      </c>
      <c r="I230">
        <v>-2</v>
      </c>
      <c r="J230" s="2">
        <v>0.96</v>
      </c>
      <c r="K230" s="2">
        <v>1.35</v>
      </c>
      <c r="L230" s="2">
        <f>(Table13[[#This Row],[rA]]+Table13[[#This Row],[rA'']])/2</f>
        <v>1.155</v>
      </c>
      <c r="M230">
        <v>0.60499999999999998</v>
      </c>
      <c r="N230">
        <v>1.4</v>
      </c>
      <c r="O230" s="3">
        <f>(Table13[[#This Row],[rA adj]]+Table13[[#This Row],[rX]])/(SQRT(2)*(Table13[[#This Row],[rB]]+Table13[[#This Row],[rX]]))</f>
        <v>0.90107622240978991</v>
      </c>
      <c r="P23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4.2188151538472844</v>
      </c>
      <c r="Q230" s="1" t="str">
        <f>IF(Table13[[#This Row],[tau]]&lt;4.18,"YES","NO")</f>
        <v>NO</v>
      </c>
      <c r="R230" s="4">
        <f>ABS(Table13[[#This Row],[rA]]-Table13[[#This Row],[rA'']])</f>
        <v>0.39000000000000012</v>
      </c>
      <c r="S230" s="5">
        <v>0</v>
      </c>
      <c r="T230" s="5">
        <v>0</v>
      </c>
      <c r="U230" s="5">
        <v>0</v>
      </c>
      <c r="V230" s="5">
        <v>0</v>
      </c>
    </row>
    <row r="231" spans="1:22" x14ac:dyDescent="0.25">
      <c r="A231" t="s">
        <v>37</v>
      </c>
      <c r="B231" t="s">
        <v>19</v>
      </c>
      <c r="C231" t="s">
        <v>19</v>
      </c>
      <c r="D231" t="s">
        <v>20</v>
      </c>
      <c r="E231">
        <v>1</v>
      </c>
      <c r="F231">
        <v>3</v>
      </c>
      <c r="G231" s="1">
        <v>2</v>
      </c>
      <c r="H231">
        <v>4</v>
      </c>
      <c r="I231">
        <v>-2</v>
      </c>
      <c r="J231" s="2">
        <v>1.64</v>
      </c>
      <c r="K231" s="2">
        <v>0.67</v>
      </c>
      <c r="L231" s="2">
        <f>(Table13[[#This Row],[rA]]+Table13[[#This Row],[rA'']])/2</f>
        <v>1.155</v>
      </c>
      <c r="M231">
        <v>0.60499999999999998</v>
      </c>
      <c r="N231">
        <v>1.4</v>
      </c>
      <c r="O231" s="3">
        <f>(Table13[[#This Row],[rA adj]]+Table13[[#This Row],[rX]])/(SQRT(2)*(Table13[[#This Row],[rB]]+Table13[[#This Row],[rX]]))</f>
        <v>0.90107622240978991</v>
      </c>
      <c r="P23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4.2188151538472844</v>
      </c>
      <c r="Q231" s="1" t="str">
        <f>IF(Table13[[#This Row],[tau]]&lt;4.18,"YES","NO")</f>
        <v>NO</v>
      </c>
      <c r="R231" s="4">
        <f>ABS(Table13[[#This Row],[rA]]-Table13[[#This Row],[rA'']])</f>
        <v>0.96999999999999986</v>
      </c>
      <c r="S231" s="5">
        <v>0</v>
      </c>
      <c r="T231" s="5">
        <v>0</v>
      </c>
      <c r="U231" s="5" t="s">
        <v>55</v>
      </c>
      <c r="V231" s="5">
        <v>0</v>
      </c>
    </row>
    <row r="232" spans="1:22" x14ac:dyDescent="0.25">
      <c r="A232" t="s">
        <v>49</v>
      </c>
      <c r="B232" t="s">
        <v>45</v>
      </c>
      <c r="C232" t="s">
        <v>19</v>
      </c>
      <c r="D232" t="s">
        <v>20</v>
      </c>
      <c r="E232">
        <v>2</v>
      </c>
      <c r="F232">
        <v>2</v>
      </c>
      <c r="G232" s="1">
        <v>0</v>
      </c>
      <c r="H232">
        <v>4</v>
      </c>
      <c r="I232">
        <v>-2</v>
      </c>
      <c r="J232" s="2">
        <v>1.17</v>
      </c>
      <c r="K232" s="2">
        <v>1.1399999999999999</v>
      </c>
      <c r="L232" s="2">
        <f>(Table13[[#This Row],[rA]]+Table13[[#This Row],[rA'']])/2</f>
        <v>1.1549999999999998</v>
      </c>
      <c r="M232">
        <v>0.60499999999999998</v>
      </c>
      <c r="N232">
        <v>1.4</v>
      </c>
      <c r="O232" s="3">
        <f>(Table13[[#This Row],[rA adj]]+Table13[[#This Row],[rX]])/(SQRT(2)*(Table13[[#This Row],[rB]]+Table13[[#This Row],[rX]]))</f>
        <v>0.90107622240978991</v>
      </c>
      <c r="P23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4.2188151538472844</v>
      </c>
      <c r="Q232" s="1" t="str">
        <f>IF(Table13[[#This Row],[tau]]&lt;4.18,"YES","NO")</f>
        <v>NO</v>
      </c>
      <c r="R232" s="4">
        <f>ABS(Table13[[#This Row],[rA]]-Table13[[#This Row],[rA'']])</f>
        <v>3.0000000000000027E-2</v>
      </c>
      <c r="S232" s="5">
        <v>0</v>
      </c>
      <c r="T232" s="5">
        <v>0</v>
      </c>
      <c r="U232" s="5">
        <v>0</v>
      </c>
      <c r="V232" s="5">
        <v>0</v>
      </c>
    </row>
    <row r="233" spans="1:22" x14ac:dyDescent="0.25">
      <c r="A233" t="s">
        <v>37</v>
      </c>
      <c r="B233" t="s">
        <v>67</v>
      </c>
      <c r="C233" t="s">
        <v>19</v>
      </c>
      <c r="D233" t="s">
        <v>20</v>
      </c>
      <c r="E233">
        <v>1</v>
      </c>
      <c r="F233">
        <v>3</v>
      </c>
      <c r="G233" s="1">
        <v>2</v>
      </c>
      <c r="H233">
        <v>4</v>
      </c>
      <c r="I233">
        <v>-2</v>
      </c>
      <c r="J233" s="2">
        <v>1.64</v>
      </c>
      <c r="K233" s="2">
        <v>0.66500000000000004</v>
      </c>
      <c r="L233" s="2">
        <f>(Table13[[#This Row],[rA]]+Table13[[#This Row],[rA'']])/2</f>
        <v>1.1524999999999999</v>
      </c>
      <c r="M233">
        <v>0.60499999999999998</v>
      </c>
      <c r="N233">
        <v>1.4</v>
      </c>
      <c r="O233" s="3">
        <f>(Table13[[#This Row],[rA adj]]+Table13[[#This Row],[rX]])/(SQRT(2)*(Table13[[#This Row],[rB]]+Table13[[#This Row],[rX]]))</f>
        <v>0.90019454313150249</v>
      </c>
      <c r="P23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4.2258447056034107</v>
      </c>
      <c r="Q233" s="1" t="str">
        <f>IF(Table13[[#This Row],[tau]]&lt;4.18,"YES","NO")</f>
        <v>NO</v>
      </c>
      <c r="R233" s="4">
        <f>ABS(Table13[[#This Row],[rA]]-Table13[[#This Row],[rA'']])</f>
        <v>0.97499999999999987</v>
      </c>
      <c r="S233" s="5">
        <v>0</v>
      </c>
      <c r="T233" s="5">
        <v>0</v>
      </c>
      <c r="U233" s="5">
        <v>0</v>
      </c>
      <c r="V233" s="5">
        <v>0</v>
      </c>
    </row>
    <row r="234" spans="1:22" x14ac:dyDescent="0.25">
      <c r="A234" t="s">
        <v>30</v>
      </c>
      <c r="B234" t="s">
        <v>74</v>
      </c>
      <c r="C234" t="s">
        <v>19</v>
      </c>
      <c r="D234" t="s">
        <v>20</v>
      </c>
      <c r="E234">
        <v>1</v>
      </c>
      <c r="F234">
        <v>3</v>
      </c>
      <c r="G234" s="1">
        <v>2</v>
      </c>
      <c r="H234">
        <v>4</v>
      </c>
      <c r="I234">
        <v>-2</v>
      </c>
      <c r="J234" s="2">
        <v>1.72</v>
      </c>
      <c r="K234" s="2">
        <v>0.57999999999999996</v>
      </c>
      <c r="L234" s="2">
        <f>(Table13[[#This Row],[rA]]+Table13[[#This Row],[rA'']])/2</f>
        <v>1.1499999999999999</v>
      </c>
      <c r="M234">
        <v>0.60499999999999998</v>
      </c>
      <c r="N234">
        <v>1.4</v>
      </c>
      <c r="O234" s="3">
        <f>(Table13[[#This Row],[rA adj]]+Table13[[#This Row],[rX]])/(SQRT(2)*(Table13[[#This Row],[rB]]+Table13[[#This Row],[rX]]))</f>
        <v>0.89931286385321496</v>
      </c>
      <c r="P23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4.2329650491507955</v>
      </c>
      <c r="Q234" s="1" t="str">
        <f>IF(Table13[[#This Row],[tau]]&lt;4.18,"YES","NO")</f>
        <v>NO</v>
      </c>
      <c r="R234" s="4">
        <f>ABS(Table13[[#This Row],[rA]]-Table13[[#This Row],[rA'']])</f>
        <v>1.1400000000000001</v>
      </c>
      <c r="S234" s="5">
        <v>0</v>
      </c>
      <c r="T234" s="5">
        <v>0</v>
      </c>
      <c r="U234" s="5" t="s">
        <v>55</v>
      </c>
      <c r="V234" s="5">
        <v>0</v>
      </c>
    </row>
    <row r="235" spans="1:22" x14ac:dyDescent="0.25">
      <c r="A235" t="s">
        <v>42</v>
      </c>
      <c r="B235" t="s">
        <v>63</v>
      </c>
      <c r="C235" t="s">
        <v>19</v>
      </c>
      <c r="D235" t="s">
        <v>20</v>
      </c>
      <c r="E235">
        <v>2</v>
      </c>
      <c r="F235">
        <v>2</v>
      </c>
      <c r="G235" s="1">
        <v>0</v>
      </c>
      <c r="H235">
        <v>4</v>
      </c>
      <c r="I235">
        <v>-2</v>
      </c>
      <c r="J235" s="2">
        <v>1.34</v>
      </c>
      <c r="K235" s="2">
        <v>0.96</v>
      </c>
      <c r="L235" s="2">
        <f>(Table13[[#This Row],[rA]]+Table13[[#This Row],[rA'']])/2</f>
        <v>1.1499999999999999</v>
      </c>
      <c r="M235">
        <v>0.60499999999999998</v>
      </c>
      <c r="N235">
        <v>1.4</v>
      </c>
      <c r="O235" s="3">
        <f>(Table13[[#This Row],[rA adj]]+Table13[[#This Row],[rX]])/(SQRT(2)*(Table13[[#This Row],[rB]]+Table13[[#This Row],[rX]]))</f>
        <v>0.89931286385321496</v>
      </c>
      <c r="P23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4.2329650491507955</v>
      </c>
      <c r="Q235" s="1" t="str">
        <f>IF(Table13[[#This Row],[tau]]&lt;4.18,"YES","NO")</f>
        <v>NO</v>
      </c>
      <c r="R235" s="4">
        <f>ABS(Table13[[#This Row],[rA]]-Table13[[#This Row],[rA'']])</f>
        <v>0.38000000000000012</v>
      </c>
      <c r="S235" s="5">
        <v>0</v>
      </c>
      <c r="T235" s="5">
        <v>0</v>
      </c>
      <c r="U235" s="5">
        <v>0</v>
      </c>
      <c r="V235" s="5" t="s">
        <v>31</v>
      </c>
    </row>
    <row r="236" spans="1:22" x14ac:dyDescent="0.25">
      <c r="A236" t="s">
        <v>33</v>
      </c>
      <c r="B236" t="s">
        <v>19</v>
      </c>
      <c r="C236" t="s">
        <v>19</v>
      </c>
      <c r="D236" t="s">
        <v>20</v>
      </c>
      <c r="E236">
        <v>2</v>
      </c>
      <c r="F236">
        <v>2</v>
      </c>
      <c r="G236" s="1">
        <v>0</v>
      </c>
      <c r="H236">
        <v>4</v>
      </c>
      <c r="I236">
        <v>-2</v>
      </c>
      <c r="J236" s="2">
        <v>1.44</v>
      </c>
      <c r="K236" s="2">
        <v>0.86</v>
      </c>
      <c r="L236" s="2">
        <f>(Table13[[#This Row],[rA]]+Table13[[#This Row],[rA'']])/2</f>
        <v>1.1499999999999999</v>
      </c>
      <c r="M236">
        <v>0.60499999999999998</v>
      </c>
      <c r="N236">
        <v>1.4</v>
      </c>
      <c r="O236" s="3">
        <f>(Table13[[#This Row],[rA adj]]+Table13[[#This Row],[rX]])/(SQRT(2)*(Table13[[#This Row],[rB]]+Table13[[#This Row],[rX]]))</f>
        <v>0.89931286385321496</v>
      </c>
      <c r="P23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4.2329650491507955</v>
      </c>
      <c r="Q236" s="1" t="str">
        <f>IF(Table13[[#This Row],[tau]]&lt;4.18,"YES","NO")</f>
        <v>NO</v>
      </c>
      <c r="R236" s="4">
        <f>ABS(Table13[[#This Row],[rA]]-Table13[[#This Row],[rA'']])</f>
        <v>0.57999999999999996</v>
      </c>
      <c r="S236" s="5">
        <v>0</v>
      </c>
      <c r="T236" s="5">
        <v>0</v>
      </c>
      <c r="U236" s="5">
        <v>0</v>
      </c>
      <c r="V236" s="5" t="s">
        <v>82</v>
      </c>
    </row>
    <row r="237" spans="1:22" x14ac:dyDescent="0.25">
      <c r="A237" t="s">
        <v>33</v>
      </c>
      <c r="B237" t="s">
        <v>73</v>
      </c>
      <c r="C237" t="s">
        <v>19</v>
      </c>
      <c r="D237" t="s">
        <v>20</v>
      </c>
      <c r="E237">
        <v>2</v>
      </c>
      <c r="F237">
        <v>2</v>
      </c>
      <c r="G237" s="1">
        <v>0</v>
      </c>
      <c r="H237">
        <v>4</v>
      </c>
      <c r="I237">
        <v>-2</v>
      </c>
      <c r="J237" s="2">
        <v>1.44</v>
      </c>
      <c r="K237" s="2">
        <v>0.86</v>
      </c>
      <c r="L237" s="2">
        <f>(Table13[[#This Row],[rA]]+Table13[[#This Row],[rA'']])/2</f>
        <v>1.1499999999999999</v>
      </c>
      <c r="M237">
        <v>0.60499999999999998</v>
      </c>
      <c r="N237">
        <v>1.4</v>
      </c>
      <c r="O237" s="3">
        <f>(Table13[[#This Row],[rA adj]]+Table13[[#This Row],[rX]])/(SQRT(2)*(Table13[[#This Row],[rB]]+Table13[[#This Row],[rX]]))</f>
        <v>0.89931286385321496</v>
      </c>
      <c r="P23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4.2329650491507955</v>
      </c>
      <c r="Q237" s="1" t="str">
        <f>IF(Table13[[#This Row],[tau]]&lt;4.18,"YES","NO")</f>
        <v>NO</v>
      </c>
      <c r="R237" s="4">
        <f>ABS(Table13[[#This Row],[rA]]-Table13[[#This Row],[rA'']])</f>
        <v>0.57999999999999996</v>
      </c>
      <c r="S237" s="5">
        <v>0</v>
      </c>
      <c r="T237" s="5">
        <v>0</v>
      </c>
      <c r="U237" s="5">
        <v>0</v>
      </c>
      <c r="V237" s="5">
        <v>0</v>
      </c>
    </row>
    <row r="238" spans="1:22" x14ac:dyDescent="0.25">
      <c r="A238" t="s">
        <v>34</v>
      </c>
      <c r="B238" t="s">
        <v>25</v>
      </c>
      <c r="C238" t="s">
        <v>19</v>
      </c>
      <c r="D238" t="s">
        <v>20</v>
      </c>
      <c r="E238">
        <v>2</v>
      </c>
      <c r="F238">
        <v>2</v>
      </c>
      <c r="G238" s="1">
        <v>0</v>
      </c>
      <c r="H238">
        <v>4</v>
      </c>
      <c r="I238">
        <v>-2</v>
      </c>
      <c r="J238" s="2">
        <v>1.61</v>
      </c>
      <c r="K238" s="2">
        <v>0.69</v>
      </c>
      <c r="L238" s="2">
        <f>(Table13[[#This Row],[rA]]+Table13[[#This Row],[rA'']])/2</f>
        <v>1.1499999999999999</v>
      </c>
      <c r="M238">
        <v>0.60499999999999998</v>
      </c>
      <c r="N238">
        <v>1.4</v>
      </c>
      <c r="O238" s="3">
        <f>(Table13[[#This Row],[rA adj]]+Table13[[#This Row],[rX]])/(SQRT(2)*(Table13[[#This Row],[rB]]+Table13[[#This Row],[rX]]))</f>
        <v>0.89931286385321496</v>
      </c>
      <c r="P23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4.2329650491507955</v>
      </c>
      <c r="Q238" s="1" t="str">
        <f>IF(Table13[[#This Row],[tau]]&lt;4.18,"YES","NO")</f>
        <v>NO</v>
      </c>
      <c r="R238" s="4">
        <f>ABS(Table13[[#This Row],[rA]]-Table13[[#This Row],[rA'']])</f>
        <v>0.92000000000000015</v>
      </c>
      <c r="S238" s="5">
        <v>0</v>
      </c>
      <c r="T238" s="5">
        <v>0</v>
      </c>
      <c r="U238" s="5" t="s">
        <v>55</v>
      </c>
      <c r="V238" s="5">
        <v>0</v>
      </c>
    </row>
    <row r="239" spans="1:22" x14ac:dyDescent="0.25">
      <c r="A239" t="s">
        <v>18</v>
      </c>
      <c r="B239" t="s">
        <v>54</v>
      </c>
      <c r="C239" t="s">
        <v>61</v>
      </c>
      <c r="D239" t="s">
        <v>20</v>
      </c>
      <c r="E239">
        <v>1</v>
      </c>
      <c r="F239">
        <v>1</v>
      </c>
      <c r="G239" s="1">
        <v>0</v>
      </c>
      <c r="H239">
        <v>5</v>
      </c>
      <c r="I239">
        <v>-2</v>
      </c>
      <c r="J239" s="2">
        <v>0.92</v>
      </c>
      <c r="K239" s="2">
        <v>1.39</v>
      </c>
      <c r="L239" s="2">
        <f>(Table13[[#This Row],[rA]]+Table13[[#This Row],[rA'']])/2</f>
        <v>1.155</v>
      </c>
      <c r="M239">
        <v>0.64</v>
      </c>
      <c r="N239">
        <v>1.4</v>
      </c>
      <c r="O239" s="3">
        <f>(Table13[[#This Row],[rA adj]]+Table13[[#This Row],[rX]])/(SQRT(2)*(Table13[[#This Row],[rB]]+Table13[[#This Row],[rX]]))</f>
        <v>0.88561658133903354</v>
      </c>
      <c r="P23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4.2442850153088729</v>
      </c>
      <c r="Q239" s="1" t="str">
        <f>IF(Table13[[#This Row],[tau]]&lt;4.18,"YES","NO")</f>
        <v>NO</v>
      </c>
      <c r="R239" s="4">
        <f>ABS(Table13[[#This Row],[rA]]-Table13[[#This Row],[rA'']])</f>
        <v>0.46999999999999986</v>
      </c>
      <c r="S239" s="5">
        <v>0</v>
      </c>
      <c r="T239" s="5">
        <v>0</v>
      </c>
      <c r="U239" s="5">
        <v>0</v>
      </c>
      <c r="V239" s="5" t="s">
        <v>31</v>
      </c>
    </row>
    <row r="240" spans="1:22" x14ac:dyDescent="0.25">
      <c r="A240" t="s">
        <v>45</v>
      </c>
      <c r="B240" t="s">
        <v>52</v>
      </c>
      <c r="C240" t="s">
        <v>19</v>
      </c>
      <c r="D240" t="s">
        <v>20</v>
      </c>
      <c r="E240">
        <v>2</v>
      </c>
      <c r="F240">
        <v>2</v>
      </c>
      <c r="G240" s="1">
        <v>0</v>
      </c>
      <c r="H240">
        <v>4</v>
      </c>
      <c r="I240">
        <v>-2</v>
      </c>
      <c r="J240" s="2">
        <v>1.1399999999999999</v>
      </c>
      <c r="K240" s="2">
        <v>1.1499999999999999</v>
      </c>
      <c r="L240" s="2">
        <f>(Table13[[#This Row],[rA]]+Table13[[#This Row],[rA'']])/2</f>
        <v>1.145</v>
      </c>
      <c r="M240">
        <v>0.60499999999999998</v>
      </c>
      <c r="N240">
        <v>1.4</v>
      </c>
      <c r="O240" s="3">
        <f>(Table13[[#This Row],[rA adj]]+Table13[[#This Row],[rX]])/(SQRT(2)*(Table13[[#This Row],[rB]]+Table13[[#This Row],[rX]]))</f>
        <v>0.89754950529664013</v>
      </c>
      <c r="P24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4.2474832178148958</v>
      </c>
      <c r="Q240" s="1" t="str">
        <f>IF(Table13[[#This Row],[tau]]&lt;4.18,"YES","NO")</f>
        <v>NO</v>
      </c>
      <c r="R240" s="4">
        <f>ABS(Table13[[#This Row],[rA]]-Table13[[#This Row],[rA'']])</f>
        <v>1.0000000000000009E-2</v>
      </c>
      <c r="S240" s="5">
        <v>0</v>
      </c>
      <c r="T240" s="5">
        <v>0</v>
      </c>
      <c r="U240" s="5">
        <v>0</v>
      </c>
      <c r="V240" s="5">
        <v>0</v>
      </c>
    </row>
    <row r="241" spans="1:22" x14ac:dyDescent="0.25">
      <c r="A241" t="s">
        <v>60</v>
      </c>
      <c r="B241" t="s">
        <v>48</v>
      </c>
      <c r="C241" t="s">
        <v>19</v>
      </c>
      <c r="D241" t="s">
        <v>20</v>
      </c>
      <c r="E241">
        <v>1</v>
      </c>
      <c r="F241">
        <v>3</v>
      </c>
      <c r="G241" s="1">
        <v>2</v>
      </c>
      <c r="H241">
        <v>4</v>
      </c>
      <c r="I241">
        <v>-2</v>
      </c>
      <c r="J241" s="2">
        <v>1.28</v>
      </c>
      <c r="K241" s="2">
        <v>1.01</v>
      </c>
      <c r="L241" s="2">
        <f>(Table13[[#This Row],[rA]]+Table13[[#This Row],[rA'']])/2</f>
        <v>1.145</v>
      </c>
      <c r="M241">
        <v>0.60499999999999998</v>
      </c>
      <c r="N241">
        <v>1.4</v>
      </c>
      <c r="O241" s="3">
        <f>(Table13[[#This Row],[rA adj]]+Table13[[#This Row],[rX]])/(SQRT(2)*(Table13[[#This Row],[rB]]+Table13[[#This Row],[rX]]))</f>
        <v>0.89754950529664013</v>
      </c>
      <c r="P24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4.2474832178148958</v>
      </c>
      <c r="Q241" s="1" t="str">
        <f>IF(Table13[[#This Row],[tau]]&lt;4.18,"YES","NO")</f>
        <v>NO</v>
      </c>
      <c r="R241" s="4">
        <f>ABS(Table13[[#This Row],[rA]]-Table13[[#This Row],[rA'']])</f>
        <v>0.27</v>
      </c>
      <c r="S241" s="5">
        <v>0</v>
      </c>
      <c r="T241" s="5">
        <v>0</v>
      </c>
      <c r="U241" s="5">
        <v>0</v>
      </c>
      <c r="V241" s="5">
        <v>0</v>
      </c>
    </row>
    <row r="242" spans="1:22" x14ac:dyDescent="0.25">
      <c r="A242" t="s">
        <v>37</v>
      </c>
      <c r="B242" t="s">
        <v>63</v>
      </c>
      <c r="C242" t="s">
        <v>19</v>
      </c>
      <c r="D242" t="s">
        <v>20</v>
      </c>
      <c r="E242">
        <v>1</v>
      </c>
      <c r="F242">
        <v>3</v>
      </c>
      <c r="G242" s="1">
        <v>2</v>
      </c>
      <c r="H242">
        <v>4</v>
      </c>
      <c r="I242">
        <v>-2</v>
      </c>
      <c r="J242" s="2">
        <v>1.64</v>
      </c>
      <c r="K242" s="2">
        <v>0.64500000000000002</v>
      </c>
      <c r="L242" s="2">
        <f>(Table13[[#This Row],[rA]]+Table13[[#This Row],[rA'']])/2</f>
        <v>1.1425000000000001</v>
      </c>
      <c r="M242">
        <v>0.60499999999999998</v>
      </c>
      <c r="N242">
        <v>1.4</v>
      </c>
      <c r="O242" s="3">
        <f>(Table13[[#This Row],[rA adj]]+Table13[[#This Row],[rX]])/(SQRT(2)*(Table13[[#This Row],[rB]]+Table13[[#This Row],[rX]]))</f>
        <v>0.8966678260183526</v>
      </c>
      <c r="P24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4.2548836555260205</v>
      </c>
      <c r="Q242" s="1" t="str">
        <f>IF(Table13[[#This Row],[tau]]&lt;4.18,"YES","NO")</f>
        <v>NO</v>
      </c>
      <c r="R242" s="4">
        <f>ABS(Table13[[#This Row],[rA]]-Table13[[#This Row],[rA'']])</f>
        <v>0.99499999999999988</v>
      </c>
      <c r="S242" s="5">
        <v>0</v>
      </c>
      <c r="T242" s="5">
        <v>0</v>
      </c>
      <c r="U242" s="5" t="s">
        <v>55</v>
      </c>
      <c r="V242" s="5">
        <v>0</v>
      </c>
    </row>
    <row r="243" spans="1:22" x14ac:dyDescent="0.25">
      <c r="A243" t="s">
        <v>63</v>
      </c>
      <c r="B243" t="s">
        <v>29</v>
      </c>
      <c r="C243" t="s">
        <v>19</v>
      </c>
      <c r="D243" t="s">
        <v>20</v>
      </c>
      <c r="E243">
        <v>2</v>
      </c>
      <c r="F243">
        <v>2</v>
      </c>
      <c r="G243" s="1">
        <v>0</v>
      </c>
      <c r="H243">
        <v>4</v>
      </c>
      <c r="I243">
        <v>-2</v>
      </c>
      <c r="J243" s="2">
        <v>0.96</v>
      </c>
      <c r="K243" s="2">
        <v>1.32</v>
      </c>
      <c r="L243" s="2">
        <f>(Table13[[#This Row],[rA]]+Table13[[#This Row],[rA'']])/2</f>
        <v>1.1400000000000001</v>
      </c>
      <c r="M243">
        <v>0.60499999999999998</v>
      </c>
      <c r="N243">
        <v>1.4</v>
      </c>
      <c r="O243" s="3">
        <f>(Table13[[#This Row],[rA adj]]+Table13[[#This Row],[rX]])/(SQRT(2)*(Table13[[#This Row],[rB]]+Table13[[#This Row],[rX]]))</f>
        <v>0.89578614674006518</v>
      </c>
      <c r="P24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4.2623801113298416</v>
      </c>
      <c r="Q243" s="1" t="str">
        <f>IF(Table13[[#This Row],[tau]]&lt;4.18,"YES","NO")</f>
        <v>NO</v>
      </c>
      <c r="R243" s="4">
        <f>ABS(Table13[[#This Row],[rA]]-Table13[[#This Row],[rA'']])</f>
        <v>0.3600000000000001</v>
      </c>
      <c r="S243" s="5">
        <v>0</v>
      </c>
      <c r="T243" s="5">
        <v>0</v>
      </c>
      <c r="U243" s="5">
        <v>0</v>
      </c>
      <c r="V243" s="5" t="s">
        <v>82</v>
      </c>
    </row>
    <row r="244" spans="1:22" x14ac:dyDescent="0.25">
      <c r="A244" t="s">
        <v>44</v>
      </c>
      <c r="B244" t="s">
        <v>50</v>
      </c>
      <c r="C244" t="s">
        <v>19</v>
      </c>
      <c r="D244" t="s">
        <v>20</v>
      </c>
      <c r="E244">
        <v>2</v>
      </c>
      <c r="F244">
        <v>2</v>
      </c>
      <c r="G244" s="1">
        <v>0</v>
      </c>
      <c r="H244">
        <v>4</v>
      </c>
      <c r="I244">
        <v>-2</v>
      </c>
      <c r="J244" s="2">
        <v>1.0900000000000001</v>
      </c>
      <c r="K244" s="2">
        <v>1.19</v>
      </c>
      <c r="L244" s="2">
        <f>(Table13[[#This Row],[rA]]+Table13[[#This Row],[rA'']])/2</f>
        <v>1.1400000000000001</v>
      </c>
      <c r="M244">
        <v>0.60499999999999998</v>
      </c>
      <c r="N244">
        <v>1.4</v>
      </c>
      <c r="O244" s="3">
        <f>(Table13[[#This Row],[rA adj]]+Table13[[#This Row],[rX]])/(SQRT(2)*(Table13[[#This Row],[rB]]+Table13[[#This Row],[rX]]))</f>
        <v>0.89578614674006518</v>
      </c>
      <c r="P24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4.2623801113298416</v>
      </c>
      <c r="Q244" s="1" t="str">
        <f>IF(Table13[[#This Row],[tau]]&lt;4.18,"YES","NO")</f>
        <v>NO</v>
      </c>
      <c r="R244" s="4">
        <f>ABS(Table13[[#This Row],[rA]]-Table13[[#This Row],[rA'']])</f>
        <v>9.9999999999999867E-2</v>
      </c>
      <c r="S244" s="5">
        <v>0</v>
      </c>
      <c r="T244" s="5">
        <v>0</v>
      </c>
      <c r="U244" s="5">
        <v>0</v>
      </c>
      <c r="V244" s="5">
        <v>0</v>
      </c>
    </row>
    <row r="245" spans="1:22" x14ac:dyDescent="0.25">
      <c r="A245" t="s">
        <v>18</v>
      </c>
      <c r="B245" t="s">
        <v>27</v>
      </c>
      <c r="C245" t="s">
        <v>19</v>
      </c>
      <c r="D245" t="s">
        <v>20</v>
      </c>
      <c r="E245">
        <v>1</v>
      </c>
      <c r="F245">
        <v>3</v>
      </c>
      <c r="G245" s="1">
        <v>2</v>
      </c>
      <c r="H245">
        <v>4</v>
      </c>
      <c r="I245">
        <v>-2</v>
      </c>
      <c r="J245" s="2">
        <v>0.92</v>
      </c>
      <c r="K245" s="2">
        <v>1.36</v>
      </c>
      <c r="L245" s="2">
        <f>(Table13[[#This Row],[rA]]+Table13[[#This Row],[rA'']])/2</f>
        <v>1.1400000000000001</v>
      </c>
      <c r="M245">
        <v>0.60499999999999998</v>
      </c>
      <c r="N245">
        <v>1.4</v>
      </c>
      <c r="O245" s="3">
        <f>(Table13[[#This Row],[rA adj]]+Table13[[#This Row],[rX]])/(SQRT(2)*(Table13[[#This Row],[rB]]+Table13[[#This Row],[rX]]))</f>
        <v>0.89578614674006518</v>
      </c>
      <c r="P24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4.2623801113298416</v>
      </c>
      <c r="Q245" s="1" t="str">
        <f>IF(Table13[[#This Row],[tau]]&lt;4.18,"YES","NO")</f>
        <v>NO</v>
      </c>
      <c r="R245" s="4">
        <f>ABS(Table13[[#This Row],[rA]]-Table13[[#This Row],[rA'']])</f>
        <v>0.44000000000000006</v>
      </c>
      <c r="S245" s="5">
        <v>0</v>
      </c>
      <c r="T245" s="5">
        <v>0</v>
      </c>
      <c r="U245" s="5">
        <v>0</v>
      </c>
      <c r="V245" s="5" t="s">
        <v>31</v>
      </c>
    </row>
    <row r="246" spans="1:22" x14ac:dyDescent="0.25">
      <c r="A246" t="s">
        <v>58</v>
      </c>
      <c r="B246" t="s">
        <v>51</v>
      </c>
      <c r="C246" t="s">
        <v>19</v>
      </c>
      <c r="D246" t="s">
        <v>20</v>
      </c>
      <c r="E246">
        <v>3</v>
      </c>
      <c r="F246">
        <v>1</v>
      </c>
      <c r="G246" s="1">
        <v>2</v>
      </c>
      <c r="H246">
        <v>4</v>
      </c>
      <c r="I246">
        <v>-2</v>
      </c>
      <c r="J246" s="2">
        <v>0.78</v>
      </c>
      <c r="K246" s="2">
        <v>1.5</v>
      </c>
      <c r="L246" s="2">
        <f>(Table13[[#This Row],[rA]]+Table13[[#This Row],[rA'']])/2</f>
        <v>1.1400000000000001</v>
      </c>
      <c r="M246">
        <v>0.60499999999999998</v>
      </c>
      <c r="N246">
        <v>1.4</v>
      </c>
      <c r="O246" s="3">
        <f>(Table13[[#This Row],[rA adj]]+Table13[[#This Row],[rX]])/(SQRT(2)*(Table13[[#This Row],[rB]]+Table13[[#This Row],[rX]]))</f>
        <v>0.89578614674006518</v>
      </c>
      <c r="P24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4.2623801113298416</v>
      </c>
      <c r="Q246" s="1" t="str">
        <f>IF(Table13[[#This Row],[tau]]&lt;4.18,"YES","NO")</f>
        <v>NO</v>
      </c>
      <c r="R246" s="4">
        <f>ABS(Table13[[#This Row],[rA]]-Table13[[#This Row],[rA'']])</f>
        <v>0.72</v>
      </c>
      <c r="S246" s="5">
        <v>0</v>
      </c>
      <c r="T246" s="5">
        <v>0</v>
      </c>
      <c r="U246" s="5">
        <v>0</v>
      </c>
      <c r="V246" s="5">
        <v>0</v>
      </c>
    </row>
    <row r="247" spans="1:22" x14ac:dyDescent="0.25">
      <c r="A247" t="s">
        <v>37</v>
      </c>
      <c r="B247" t="s">
        <v>68</v>
      </c>
      <c r="C247" t="s">
        <v>19</v>
      </c>
      <c r="D247" t="s">
        <v>20</v>
      </c>
      <c r="E247">
        <v>1</v>
      </c>
      <c r="F247">
        <v>3</v>
      </c>
      <c r="G247" s="1">
        <v>2</v>
      </c>
      <c r="H247">
        <v>4</v>
      </c>
      <c r="I247">
        <v>-2</v>
      </c>
      <c r="J247" s="2">
        <v>1.64</v>
      </c>
      <c r="K247" s="2">
        <v>0.64</v>
      </c>
      <c r="L247" s="2">
        <f>(Table13[[#This Row],[rA]]+Table13[[#This Row],[rA'']])/2</f>
        <v>1.1399999999999999</v>
      </c>
      <c r="M247">
        <v>0.60499999999999998</v>
      </c>
      <c r="N247">
        <v>1.4</v>
      </c>
      <c r="O247" s="3">
        <f>(Table13[[#This Row],[rA adj]]+Table13[[#This Row],[rX]])/(SQRT(2)*(Table13[[#This Row],[rB]]+Table13[[#This Row],[rX]]))</f>
        <v>0.89578614674006518</v>
      </c>
      <c r="P24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4.2623801113298416</v>
      </c>
      <c r="Q247" s="1" t="str">
        <f>IF(Table13[[#This Row],[tau]]&lt;4.18,"YES","NO")</f>
        <v>NO</v>
      </c>
      <c r="R247" s="4">
        <f>ABS(Table13[[#This Row],[rA]]-Table13[[#This Row],[rA'']])</f>
        <v>0.99999999999999989</v>
      </c>
      <c r="S247" s="5">
        <v>0</v>
      </c>
      <c r="T247" s="5">
        <v>0</v>
      </c>
      <c r="U247" s="5" t="s">
        <v>55</v>
      </c>
      <c r="V247" s="5">
        <v>0</v>
      </c>
    </row>
    <row r="248" spans="1:22" x14ac:dyDescent="0.25">
      <c r="A248" t="s">
        <v>18</v>
      </c>
      <c r="B248" t="s">
        <v>56</v>
      </c>
      <c r="C248" t="s">
        <v>61</v>
      </c>
      <c r="D248" t="s">
        <v>20</v>
      </c>
      <c r="E248">
        <v>1</v>
      </c>
      <c r="F248">
        <v>1</v>
      </c>
      <c r="G248" s="1">
        <v>0</v>
      </c>
      <c r="H248">
        <v>5</v>
      </c>
      <c r="I248">
        <v>-2</v>
      </c>
      <c r="J248" s="2">
        <v>0.92</v>
      </c>
      <c r="K248" s="2">
        <v>1.37</v>
      </c>
      <c r="L248" s="2">
        <f>(Table13[[#This Row],[rA]]+Table13[[#This Row],[rA'']])/2</f>
        <v>1.145</v>
      </c>
      <c r="M248">
        <v>0.64</v>
      </c>
      <c r="N248">
        <v>1.4</v>
      </c>
      <c r="O248" s="3">
        <f>(Table13[[#This Row],[rA adj]]+Table13[[#This Row],[rX]])/(SQRT(2)*(Table13[[#This Row],[rB]]+Table13[[#This Row],[rX]]))</f>
        <v>0.88215037162733489</v>
      </c>
      <c r="P24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4.2631195732189049</v>
      </c>
      <c r="Q248" s="1" t="str">
        <f>IF(Table13[[#This Row],[tau]]&lt;4.18,"YES","NO")</f>
        <v>NO</v>
      </c>
      <c r="R248" s="4">
        <f>ABS(Table13[[#This Row],[rA]]-Table13[[#This Row],[rA'']])</f>
        <v>0.45000000000000007</v>
      </c>
      <c r="S248" s="5">
        <v>0</v>
      </c>
      <c r="T248" s="5">
        <v>0</v>
      </c>
      <c r="U248" s="5">
        <v>0</v>
      </c>
      <c r="V248" s="5">
        <v>0</v>
      </c>
    </row>
    <row r="249" spans="1:22" x14ac:dyDescent="0.25">
      <c r="A249" t="s">
        <v>54</v>
      </c>
      <c r="B249" t="s">
        <v>51</v>
      </c>
      <c r="C249" t="s">
        <v>19</v>
      </c>
      <c r="D249" t="s">
        <v>20</v>
      </c>
      <c r="E249">
        <v>1</v>
      </c>
      <c r="F249">
        <v>3</v>
      </c>
      <c r="G249" s="1">
        <v>2</v>
      </c>
      <c r="H249">
        <v>4</v>
      </c>
      <c r="I249">
        <v>-2</v>
      </c>
      <c r="J249" s="2">
        <v>1.39</v>
      </c>
      <c r="K249" s="2">
        <v>0.88500000000000001</v>
      </c>
      <c r="L249" s="2">
        <f>(Table13[[#This Row],[rA]]+Table13[[#This Row],[rA'']])/2</f>
        <v>1.1375</v>
      </c>
      <c r="M249">
        <v>0.60499999999999998</v>
      </c>
      <c r="N249">
        <v>1.4</v>
      </c>
      <c r="O249" s="3">
        <f>(Table13[[#This Row],[rA adj]]+Table13[[#This Row],[rX]])/(SQRT(2)*(Table13[[#This Row],[rB]]+Table13[[#This Row],[rX]]))</f>
        <v>0.89490446746177765</v>
      </c>
      <c r="P24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4.2699739535510055</v>
      </c>
      <c r="Q249" s="1" t="str">
        <f>IF(Table13[[#This Row],[tau]]&lt;4.18,"YES","NO")</f>
        <v>NO</v>
      </c>
      <c r="R249" s="4">
        <f>ABS(Table13[[#This Row],[rA]]-Table13[[#This Row],[rA'']])</f>
        <v>0.50499999999999989</v>
      </c>
      <c r="S249" s="5">
        <v>0</v>
      </c>
      <c r="T249" s="5">
        <v>0</v>
      </c>
      <c r="U249" s="5">
        <v>0</v>
      </c>
      <c r="V249" s="5" t="s">
        <v>31</v>
      </c>
    </row>
    <row r="250" spans="1:22" x14ac:dyDescent="0.25">
      <c r="A250" t="s">
        <v>63</v>
      </c>
      <c r="B250" t="s">
        <v>46</v>
      </c>
      <c r="C250" t="s">
        <v>19</v>
      </c>
      <c r="D250" t="s">
        <v>20</v>
      </c>
      <c r="E250">
        <v>2</v>
      </c>
      <c r="F250">
        <v>2</v>
      </c>
      <c r="G250" s="1">
        <v>0</v>
      </c>
      <c r="H250">
        <v>4</v>
      </c>
      <c r="I250">
        <v>-2</v>
      </c>
      <c r="J250" s="2">
        <v>0.96</v>
      </c>
      <c r="K250" s="2">
        <v>1.31</v>
      </c>
      <c r="L250" s="2">
        <f>(Table13[[#This Row],[rA]]+Table13[[#This Row],[rA'']])/2</f>
        <v>1.135</v>
      </c>
      <c r="M250">
        <v>0.60499999999999998</v>
      </c>
      <c r="N250">
        <v>1.4</v>
      </c>
      <c r="O250" s="3">
        <f>(Table13[[#This Row],[rA adj]]+Table13[[#This Row],[rX]])/(SQRT(2)*(Table13[[#This Row],[rB]]+Table13[[#This Row],[rX]]))</f>
        <v>0.89402278818349035</v>
      </c>
      <c r="P25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4.2776665763821811</v>
      </c>
      <c r="Q250" s="1" t="str">
        <f>IF(Table13[[#This Row],[tau]]&lt;4.18,"YES","NO")</f>
        <v>NO</v>
      </c>
      <c r="R250" s="4">
        <f>ABS(Table13[[#This Row],[rA]]-Table13[[#This Row],[rA'']])</f>
        <v>0.35000000000000009</v>
      </c>
      <c r="S250" s="5">
        <v>0</v>
      </c>
      <c r="T250" s="5">
        <v>0</v>
      </c>
      <c r="U250" s="5">
        <v>0</v>
      </c>
      <c r="V250" s="5">
        <v>0</v>
      </c>
    </row>
    <row r="251" spans="1:22" x14ac:dyDescent="0.25">
      <c r="A251" t="s">
        <v>58</v>
      </c>
      <c r="B251" t="s">
        <v>28</v>
      </c>
      <c r="C251" t="s">
        <v>19</v>
      </c>
      <c r="D251" t="s">
        <v>20</v>
      </c>
      <c r="E251">
        <v>2</v>
      </c>
      <c r="F251">
        <v>2</v>
      </c>
      <c r="G251" s="1">
        <v>0</v>
      </c>
      <c r="H251">
        <v>4</v>
      </c>
      <c r="I251">
        <v>-2</v>
      </c>
      <c r="J251" s="2">
        <v>0.92</v>
      </c>
      <c r="K251" s="2">
        <v>1.35</v>
      </c>
      <c r="L251" s="2">
        <f>(Table13[[#This Row],[rA]]+Table13[[#This Row],[rA'']])/2</f>
        <v>1.135</v>
      </c>
      <c r="M251">
        <v>0.60499999999999998</v>
      </c>
      <c r="N251">
        <v>1.4</v>
      </c>
      <c r="O251" s="3">
        <f>(Table13[[#This Row],[rA adj]]+Table13[[#This Row],[rX]])/(SQRT(2)*(Table13[[#This Row],[rB]]+Table13[[#This Row],[rX]]))</f>
        <v>0.89402278818349035</v>
      </c>
      <c r="P25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4.2776665763821811</v>
      </c>
      <c r="Q251" s="1" t="str">
        <f>IF(Table13[[#This Row],[tau]]&lt;4.18,"YES","NO")</f>
        <v>NO</v>
      </c>
      <c r="R251" s="4">
        <f>ABS(Table13[[#This Row],[rA]]-Table13[[#This Row],[rA'']])</f>
        <v>0.43000000000000005</v>
      </c>
      <c r="S251" s="5">
        <v>0</v>
      </c>
      <c r="T251" s="5">
        <v>0</v>
      </c>
      <c r="U251" s="5" t="s">
        <v>55</v>
      </c>
      <c r="V251" s="5">
        <v>0</v>
      </c>
    </row>
    <row r="252" spans="1:22" x14ac:dyDescent="0.25">
      <c r="A252" t="s">
        <v>42</v>
      </c>
      <c r="B252" t="s">
        <v>58</v>
      </c>
      <c r="C252" t="s">
        <v>19</v>
      </c>
      <c r="D252" t="s">
        <v>20</v>
      </c>
      <c r="E252">
        <v>2</v>
      </c>
      <c r="F252">
        <v>2</v>
      </c>
      <c r="G252" s="1">
        <v>0</v>
      </c>
      <c r="H252">
        <v>4</v>
      </c>
      <c r="I252">
        <v>-2</v>
      </c>
      <c r="J252" s="2">
        <v>1.34</v>
      </c>
      <c r="K252" s="2">
        <v>0.92</v>
      </c>
      <c r="L252" s="2">
        <f>(Table13[[#This Row],[rA]]+Table13[[#This Row],[rA'']])/2</f>
        <v>1.1300000000000001</v>
      </c>
      <c r="M252">
        <v>0.60499999999999998</v>
      </c>
      <c r="N252">
        <v>1.4</v>
      </c>
      <c r="O252" s="3">
        <f>(Table13[[#This Row],[rA adj]]+Table13[[#This Row],[rX]])/(SQRT(2)*(Table13[[#This Row],[rB]]+Table13[[#This Row],[rX]]))</f>
        <v>0.8922594296269154</v>
      </c>
      <c r="P25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4.2933538736823991</v>
      </c>
      <c r="Q252" s="1" t="str">
        <f>IF(Table13[[#This Row],[tau]]&lt;4.18,"YES","NO")</f>
        <v>NO</v>
      </c>
      <c r="R252" s="4">
        <f>ABS(Table13[[#This Row],[rA]]-Table13[[#This Row],[rA'']])</f>
        <v>0.42000000000000004</v>
      </c>
      <c r="S252" s="5">
        <v>0</v>
      </c>
      <c r="T252" s="5">
        <v>0</v>
      </c>
      <c r="U252" s="5">
        <v>0</v>
      </c>
      <c r="V252" s="5" t="s">
        <v>31</v>
      </c>
    </row>
    <row r="253" spans="1:22" x14ac:dyDescent="0.25">
      <c r="A253" t="s">
        <v>54</v>
      </c>
      <c r="B253" t="s">
        <v>53</v>
      </c>
      <c r="C253" t="s">
        <v>19</v>
      </c>
      <c r="D253" t="s">
        <v>20</v>
      </c>
      <c r="E253">
        <v>1</v>
      </c>
      <c r="F253">
        <v>3</v>
      </c>
      <c r="G253" s="1">
        <v>2</v>
      </c>
      <c r="H253">
        <v>4</v>
      </c>
      <c r="I253">
        <v>-2</v>
      </c>
      <c r="J253" s="2">
        <v>1.39</v>
      </c>
      <c r="K253" s="2">
        <v>0.87</v>
      </c>
      <c r="L253" s="2">
        <f>(Table13[[#This Row],[rA]]+Table13[[#This Row],[rA'']])/2</f>
        <v>1.1299999999999999</v>
      </c>
      <c r="M253">
        <v>0.60499999999999998</v>
      </c>
      <c r="N253">
        <v>1.4</v>
      </c>
      <c r="O253" s="3">
        <f>(Table13[[#This Row],[rA adj]]+Table13[[#This Row],[rX]])/(SQRT(2)*(Table13[[#This Row],[rB]]+Table13[[#This Row],[rX]]))</f>
        <v>0.89225942962691529</v>
      </c>
      <c r="P25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4.2933538736824008</v>
      </c>
      <c r="Q253" s="1" t="str">
        <f>IF(Table13[[#This Row],[tau]]&lt;4.18,"YES","NO")</f>
        <v>NO</v>
      </c>
      <c r="R253" s="4">
        <f>ABS(Table13[[#This Row],[rA]]-Table13[[#This Row],[rA'']])</f>
        <v>0.51999999999999991</v>
      </c>
      <c r="S253" s="5">
        <v>0</v>
      </c>
      <c r="T253" s="5">
        <v>0</v>
      </c>
      <c r="U253" s="5" t="s">
        <v>55</v>
      </c>
      <c r="V253" s="5">
        <v>0</v>
      </c>
    </row>
    <row r="254" spans="1:22" x14ac:dyDescent="0.25">
      <c r="A254" t="s">
        <v>30</v>
      </c>
      <c r="B254" t="s">
        <v>23</v>
      </c>
      <c r="C254" t="s">
        <v>19</v>
      </c>
      <c r="D254" t="s">
        <v>20</v>
      </c>
      <c r="E254">
        <v>1</v>
      </c>
      <c r="F254">
        <v>3</v>
      </c>
      <c r="G254" s="1">
        <v>2</v>
      </c>
      <c r="H254">
        <v>4</v>
      </c>
      <c r="I254">
        <v>-2</v>
      </c>
      <c r="J254" s="2">
        <v>1.72</v>
      </c>
      <c r="K254" s="2">
        <v>0.54</v>
      </c>
      <c r="L254" s="2">
        <f>(Table13[[#This Row],[rA]]+Table13[[#This Row],[rA'']])/2</f>
        <v>1.1299999999999999</v>
      </c>
      <c r="M254">
        <v>0.60499999999999998</v>
      </c>
      <c r="N254">
        <v>1.4</v>
      </c>
      <c r="O254" s="3">
        <f>(Table13[[#This Row],[rA adj]]+Table13[[#This Row],[rX]])/(SQRT(2)*(Table13[[#This Row],[rB]]+Table13[[#This Row],[rX]]))</f>
        <v>0.89225942962691529</v>
      </c>
      <c r="P25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4.2933538736824008</v>
      </c>
      <c r="Q254" s="1" t="str">
        <f>IF(Table13[[#This Row],[tau]]&lt;4.18,"YES","NO")</f>
        <v>NO</v>
      </c>
      <c r="R254" s="4">
        <f>ABS(Table13[[#This Row],[rA]]-Table13[[#This Row],[rA'']])</f>
        <v>1.18</v>
      </c>
      <c r="S254" s="5">
        <v>0</v>
      </c>
      <c r="T254" s="5">
        <v>0</v>
      </c>
      <c r="U254" s="5" t="s">
        <v>55</v>
      </c>
      <c r="V254" s="5">
        <v>0</v>
      </c>
    </row>
    <row r="255" spans="1:22" x14ac:dyDescent="0.25">
      <c r="A255" t="s">
        <v>49</v>
      </c>
      <c r="B255" t="s">
        <v>44</v>
      </c>
      <c r="C255" t="s">
        <v>19</v>
      </c>
      <c r="D255" t="s">
        <v>20</v>
      </c>
      <c r="E255">
        <v>2</v>
      </c>
      <c r="F255">
        <v>2</v>
      </c>
      <c r="G255" s="1">
        <v>0</v>
      </c>
      <c r="H255">
        <v>4</v>
      </c>
      <c r="I255">
        <v>-2</v>
      </c>
      <c r="J255" s="2">
        <v>1.17</v>
      </c>
      <c r="K255" s="2">
        <v>1.0900000000000001</v>
      </c>
      <c r="L255" s="2">
        <f>(Table13[[#This Row],[rA]]+Table13[[#This Row],[rA'']])/2</f>
        <v>1.1299999999999999</v>
      </c>
      <c r="M255">
        <v>0.60499999999999998</v>
      </c>
      <c r="N255">
        <v>1.4</v>
      </c>
      <c r="O255" s="3">
        <f>(Table13[[#This Row],[rA adj]]+Table13[[#This Row],[rX]])/(SQRT(2)*(Table13[[#This Row],[rB]]+Table13[[#This Row],[rX]]))</f>
        <v>0.89225942962691529</v>
      </c>
      <c r="P25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4.2933538736824008</v>
      </c>
      <c r="Q255" s="1" t="str">
        <f>IF(Table13[[#This Row],[tau]]&lt;4.18,"YES","NO")</f>
        <v>NO</v>
      </c>
      <c r="R255" s="4">
        <f>ABS(Table13[[#This Row],[rA]]-Table13[[#This Row],[rA'']])</f>
        <v>7.9999999999999849E-2</v>
      </c>
      <c r="S255" s="5">
        <v>0</v>
      </c>
      <c r="T255" s="5">
        <v>0</v>
      </c>
      <c r="U255" s="5">
        <v>0</v>
      </c>
      <c r="V255" s="5">
        <v>0</v>
      </c>
    </row>
    <row r="256" spans="1:22" x14ac:dyDescent="0.25">
      <c r="A256" t="s">
        <v>37</v>
      </c>
      <c r="B256" t="s">
        <v>71</v>
      </c>
      <c r="C256" t="s">
        <v>19</v>
      </c>
      <c r="D256" t="s">
        <v>20</v>
      </c>
      <c r="E256">
        <v>1</v>
      </c>
      <c r="F256">
        <v>3</v>
      </c>
      <c r="G256" s="1">
        <v>2</v>
      </c>
      <c r="H256">
        <v>4</v>
      </c>
      <c r="I256">
        <v>-2</v>
      </c>
      <c r="J256" s="2">
        <v>1.64</v>
      </c>
      <c r="K256" s="2">
        <v>0.62</v>
      </c>
      <c r="L256" s="2">
        <f>(Table13[[#This Row],[rA]]+Table13[[#This Row],[rA'']])/2</f>
        <v>1.1299999999999999</v>
      </c>
      <c r="M256">
        <v>0.60499999999999998</v>
      </c>
      <c r="N256">
        <v>1.4</v>
      </c>
      <c r="O256" s="3">
        <f>(Table13[[#This Row],[rA adj]]+Table13[[#This Row],[rX]])/(SQRT(2)*(Table13[[#This Row],[rB]]+Table13[[#This Row],[rX]]))</f>
        <v>0.89225942962691529</v>
      </c>
      <c r="P25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4.2933538736824008</v>
      </c>
      <c r="Q256" s="1" t="str">
        <f>IF(Table13[[#This Row],[tau]]&lt;4.18,"YES","NO")</f>
        <v>NO</v>
      </c>
      <c r="R256" s="4">
        <f>ABS(Table13[[#This Row],[rA]]-Table13[[#This Row],[rA'']])</f>
        <v>1.02</v>
      </c>
      <c r="S256" s="5">
        <v>0</v>
      </c>
      <c r="T256" s="5">
        <v>0</v>
      </c>
      <c r="U256" s="5" t="s">
        <v>55</v>
      </c>
      <c r="V256" s="5">
        <v>0</v>
      </c>
    </row>
    <row r="257" spans="1:22" x14ac:dyDescent="0.25">
      <c r="A257" t="s">
        <v>59</v>
      </c>
      <c r="B257" t="s">
        <v>51</v>
      </c>
      <c r="C257" t="s">
        <v>19</v>
      </c>
      <c r="D257" t="s">
        <v>20</v>
      </c>
      <c r="E257">
        <v>3</v>
      </c>
      <c r="F257">
        <v>1</v>
      </c>
      <c r="G257" s="1">
        <v>2</v>
      </c>
      <c r="H257">
        <v>4</v>
      </c>
      <c r="I257">
        <v>-2</v>
      </c>
      <c r="J257" s="2">
        <v>0.76</v>
      </c>
      <c r="K257" s="2">
        <v>1.5</v>
      </c>
      <c r="L257" s="2">
        <f>(Table13[[#This Row],[rA]]+Table13[[#This Row],[rA'']])/2</f>
        <v>1.1299999999999999</v>
      </c>
      <c r="M257">
        <v>0.60499999999999998</v>
      </c>
      <c r="N257">
        <v>1.4</v>
      </c>
      <c r="O257" s="3">
        <f>(Table13[[#This Row],[rA adj]]+Table13[[#This Row],[rX]])/(SQRT(2)*(Table13[[#This Row],[rB]]+Table13[[#This Row],[rX]]))</f>
        <v>0.89225942962691529</v>
      </c>
      <c r="P25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4.2933538736824008</v>
      </c>
      <c r="Q257" s="1" t="str">
        <f>IF(Table13[[#This Row],[tau]]&lt;4.18,"YES","NO")</f>
        <v>NO</v>
      </c>
      <c r="R257" s="4">
        <f>ABS(Table13[[#This Row],[rA]]-Table13[[#This Row],[rA'']])</f>
        <v>0.74</v>
      </c>
      <c r="S257" s="5">
        <v>0</v>
      </c>
      <c r="T257" s="5">
        <v>0</v>
      </c>
      <c r="U257" s="5">
        <v>0</v>
      </c>
      <c r="V257" s="5">
        <v>0</v>
      </c>
    </row>
    <row r="258" spans="1:22" x14ac:dyDescent="0.25">
      <c r="A258" t="s">
        <v>30</v>
      </c>
      <c r="B258" t="s">
        <v>76</v>
      </c>
      <c r="C258" t="s">
        <v>19</v>
      </c>
      <c r="D258" t="s">
        <v>20</v>
      </c>
      <c r="E258">
        <v>1</v>
      </c>
      <c r="F258">
        <v>3</v>
      </c>
      <c r="G258" s="1">
        <v>2</v>
      </c>
      <c r="H258">
        <v>4</v>
      </c>
      <c r="I258">
        <v>-2</v>
      </c>
      <c r="J258" s="2">
        <v>1.72</v>
      </c>
      <c r="K258" s="2">
        <v>0.53500000000000003</v>
      </c>
      <c r="L258" s="2">
        <f>(Table13[[#This Row],[rA]]+Table13[[#This Row],[rA'']])/2</f>
        <v>1.1274999999999999</v>
      </c>
      <c r="M258">
        <v>0.60499999999999998</v>
      </c>
      <c r="N258">
        <v>1.4</v>
      </c>
      <c r="O258" s="3">
        <f>(Table13[[#This Row],[rA adj]]+Table13[[#This Row],[rX]])/(SQRT(2)*(Table13[[#This Row],[rB]]+Table13[[#This Row],[rX]]))</f>
        <v>0.89137775034862776</v>
      </c>
      <c r="P25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4.3013514714844217</v>
      </c>
      <c r="Q258" s="1" t="str">
        <f>IF(Table13[[#This Row],[tau]]&lt;4.18,"YES","NO")</f>
        <v>NO</v>
      </c>
      <c r="R258" s="4">
        <f>ABS(Table13[[#This Row],[rA]]-Table13[[#This Row],[rA'']])</f>
        <v>1.1850000000000001</v>
      </c>
      <c r="S258" s="5">
        <v>0</v>
      </c>
      <c r="T258" s="5">
        <v>0</v>
      </c>
      <c r="U258" s="5" t="s">
        <v>55</v>
      </c>
      <c r="V258" s="5">
        <v>0</v>
      </c>
    </row>
    <row r="259" spans="1:22" x14ac:dyDescent="0.25">
      <c r="A259" t="s">
        <v>37</v>
      </c>
      <c r="B259" t="s">
        <v>72</v>
      </c>
      <c r="C259" t="s">
        <v>19</v>
      </c>
      <c r="D259" t="s">
        <v>20</v>
      </c>
      <c r="E259">
        <v>1</v>
      </c>
      <c r="F259">
        <v>3</v>
      </c>
      <c r="G259" s="1">
        <v>2</v>
      </c>
      <c r="H259">
        <v>4</v>
      </c>
      <c r="I259">
        <v>-2</v>
      </c>
      <c r="J259" s="2">
        <v>1.64</v>
      </c>
      <c r="K259" s="2">
        <v>0.61499999999999999</v>
      </c>
      <c r="L259" s="2">
        <f>(Table13[[#This Row],[rA]]+Table13[[#This Row],[rA'']])/2</f>
        <v>1.1274999999999999</v>
      </c>
      <c r="M259">
        <v>0.60499999999999998</v>
      </c>
      <c r="N259">
        <v>1.4</v>
      </c>
      <c r="O259" s="3">
        <f>(Table13[[#This Row],[rA adj]]+Table13[[#This Row],[rX]])/(SQRT(2)*(Table13[[#This Row],[rB]]+Table13[[#This Row],[rX]]))</f>
        <v>0.89137775034862776</v>
      </c>
      <c r="P25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4.3013514714844217</v>
      </c>
      <c r="Q259" s="1" t="str">
        <f>IF(Table13[[#This Row],[tau]]&lt;4.18,"YES","NO")</f>
        <v>NO</v>
      </c>
      <c r="R259" s="4">
        <f>ABS(Table13[[#This Row],[rA]]-Table13[[#This Row],[rA'']])</f>
        <v>1.0249999999999999</v>
      </c>
      <c r="S259" s="5">
        <v>0</v>
      </c>
      <c r="T259" s="5">
        <v>0</v>
      </c>
      <c r="U259" s="5" t="s">
        <v>55</v>
      </c>
      <c r="V259" s="5">
        <v>0</v>
      </c>
    </row>
    <row r="260" spans="1:22" x14ac:dyDescent="0.25">
      <c r="A260" t="s">
        <v>56</v>
      </c>
      <c r="B260" t="s">
        <v>51</v>
      </c>
      <c r="C260" t="s">
        <v>19</v>
      </c>
      <c r="D260" t="s">
        <v>20</v>
      </c>
      <c r="E260">
        <v>1</v>
      </c>
      <c r="F260">
        <v>3</v>
      </c>
      <c r="G260" s="1">
        <v>2</v>
      </c>
      <c r="H260">
        <v>4</v>
      </c>
      <c r="I260">
        <v>-2</v>
      </c>
      <c r="J260" s="2">
        <v>1.37</v>
      </c>
      <c r="K260" s="2">
        <v>0.88500000000000001</v>
      </c>
      <c r="L260" s="2">
        <f>(Table13[[#This Row],[rA]]+Table13[[#This Row],[rA'']])/2</f>
        <v>1.1274999999999999</v>
      </c>
      <c r="M260">
        <v>0.60499999999999998</v>
      </c>
      <c r="N260">
        <v>1.4</v>
      </c>
      <c r="O260" s="3">
        <f>(Table13[[#This Row],[rA adj]]+Table13[[#This Row],[rX]])/(SQRT(2)*(Table13[[#This Row],[rB]]+Table13[[#This Row],[rX]]))</f>
        <v>0.89137775034862776</v>
      </c>
      <c r="P26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4.3013514714844217</v>
      </c>
      <c r="Q260" s="1" t="str">
        <f>IF(Table13[[#This Row],[tau]]&lt;4.18,"YES","NO")</f>
        <v>NO</v>
      </c>
      <c r="R260" s="4">
        <f>ABS(Table13[[#This Row],[rA]]-Table13[[#This Row],[rA'']])</f>
        <v>0.4850000000000001</v>
      </c>
      <c r="S260" s="5">
        <v>0</v>
      </c>
      <c r="T260" s="5">
        <v>0</v>
      </c>
      <c r="U260" s="5">
        <v>0</v>
      </c>
      <c r="V260" s="5">
        <v>0</v>
      </c>
    </row>
    <row r="261" spans="1:22" x14ac:dyDescent="0.25">
      <c r="A261" t="s">
        <v>69</v>
      </c>
      <c r="B261" t="s">
        <v>28</v>
      </c>
      <c r="C261" t="s">
        <v>19</v>
      </c>
      <c r="D261" t="s">
        <v>20</v>
      </c>
      <c r="E261">
        <v>2</v>
      </c>
      <c r="F261">
        <v>2</v>
      </c>
      <c r="G261" s="1">
        <v>0</v>
      </c>
      <c r="H261">
        <v>4</v>
      </c>
      <c r="I261">
        <v>-2</v>
      </c>
      <c r="J261" s="2">
        <v>0.9</v>
      </c>
      <c r="K261" s="2">
        <v>1.35</v>
      </c>
      <c r="L261" s="2">
        <f>(Table13[[#This Row],[rA]]+Table13[[#This Row],[rA'']])/2</f>
        <v>1.125</v>
      </c>
      <c r="M261">
        <v>0.60499999999999998</v>
      </c>
      <c r="N261">
        <v>1.4</v>
      </c>
      <c r="O261" s="3">
        <f>(Table13[[#This Row],[rA adj]]+Table13[[#This Row],[rX]])/(SQRT(2)*(Table13[[#This Row],[rB]]+Table13[[#This Row],[rX]]))</f>
        <v>0.89049607107034034</v>
      </c>
      <c r="P26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4.3094536978789222</v>
      </c>
      <c r="Q261" s="1" t="str">
        <f>IF(Table13[[#This Row],[tau]]&lt;4.18,"YES","NO")</f>
        <v>NO</v>
      </c>
      <c r="R261" s="4">
        <f>ABS(Table13[[#This Row],[rA]]-Table13[[#This Row],[rA'']])</f>
        <v>0.45000000000000007</v>
      </c>
      <c r="S261" s="5">
        <v>0</v>
      </c>
      <c r="T261" s="5">
        <v>0</v>
      </c>
      <c r="U261" s="5">
        <v>0</v>
      </c>
      <c r="V261" s="5" t="s">
        <v>82</v>
      </c>
    </row>
    <row r="262" spans="1:22" x14ac:dyDescent="0.25">
      <c r="A262" t="s">
        <v>37</v>
      </c>
      <c r="B262" t="s">
        <v>69</v>
      </c>
      <c r="C262" t="s">
        <v>19</v>
      </c>
      <c r="D262" t="s">
        <v>20</v>
      </c>
      <c r="E262">
        <v>1</v>
      </c>
      <c r="F262">
        <v>3</v>
      </c>
      <c r="G262" s="1">
        <v>2</v>
      </c>
      <c r="H262">
        <v>4</v>
      </c>
      <c r="I262">
        <v>-2</v>
      </c>
      <c r="J262" s="2">
        <v>1.64</v>
      </c>
      <c r="K262" s="2">
        <v>0.61</v>
      </c>
      <c r="L262" s="2">
        <f>(Table13[[#This Row],[rA]]+Table13[[#This Row],[rA'']])/2</f>
        <v>1.125</v>
      </c>
      <c r="M262">
        <v>0.60499999999999998</v>
      </c>
      <c r="N262">
        <v>1.4</v>
      </c>
      <c r="O262" s="3">
        <f>(Table13[[#This Row],[rA adj]]+Table13[[#This Row],[rX]])/(SQRT(2)*(Table13[[#This Row],[rB]]+Table13[[#This Row],[rX]]))</f>
        <v>0.89049607107034034</v>
      </c>
      <c r="P26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4.3094536978789222</v>
      </c>
      <c r="Q262" s="1" t="str">
        <f>IF(Table13[[#This Row],[tau]]&lt;4.18,"YES","NO")</f>
        <v>NO</v>
      </c>
      <c r="R262" s="4">
        <f>ABS(Table13[[#This Row],[rA]]-Table13[[#This Row],[rA'']])</f>
        <v>1.0299999999999998</v>
      </c>
      <c r="S262" s="5">
        <v>0</v>
      </c>
      <c r="T262" s="5">
        <v>0</v>
      </c>
      <c r="U262" s="5" t="s">
        <v>55</v>
      </c>
      <c r="V262" s="5">
        <v>0</v>
      </c>
    </row>
    <row r="263" spans="1:22" x14ac:dyDescent="0.25">
      <c r="A263" t="s">
        <v>54</v>
      </c>
      <c r="B263" t="s">
        <v>56</v>
      </c>
      <c r="C263" t="s">
        <v>19</v>
      </c>
      <c r="D263" t="s">
        <v>20</v>
      </c>
      <c r="E263">
        <v>1</v>
      </c>
      <c r="F263">
        <v>3</v>
      </c>
      <c r="G263" s="1">
        <v>2</v>
      </c>
      <c r="H263">
        <v>4</v>
      </c>
      <c r="I263">
        <v>-2</v>
      </c>
      <c r="J263" s="2">
        <v>1.39</v>
      </c>
      <c r="K263" s="2">
        <v>0.85</v>
      </c>
      <c r="L263" s="2">
        <f>(Table13[[#This Row],[rA]]+Table13[[#This Row],[rA'']])/2</f>
        <v>1.1199999999999999</v>
      </c>
      <c r="M263">
        <v>0.60499999999999998</v>
      </c>
      <c r="N263">
        <v>1.4</v>
      </c>
      <c r="O263" s="3">
        <f>(Table13[[#This Row],[rA adj]]+Table13[[#This Row],[rX]])/(SQRT(2)*(Table13[[#This Row],[rB]]+Table13[[#This Row],[rX]]))</f>
        <v>0.88873271251376529</v>
      </c>
      <c r="P26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4.3259781986322867</v>
      </c>
      <c r="Q263" s="1" t="str">
        <f>IF(Table13[[#This Row],[tau]]&lt;4.18,"YES","NO")</f>
        <v>NO</v>
      </c>
      <c r="R263" s="4">
        <f>ABS(Table13[[#This Row],[rA]]-Table13[[#This Row],[rA'']])</f>
        <v>0.53999999999999992</v>
      </c>
      <c r="S263" s="5">
        <v>0</v>
      </c>
      <c r="T263" s="5">
        <v>0</v>
      </c>
      <c r="U263" s="5">
        <v>0</v>
      </c>
      <c r="V263" s="5">
        <v>0</v>
      </c>
    </row>
    <row r="264" spans="1:22" x14ac:dyDescent="0.25">
      <c r="A264" t="s">
        <v>53</v>
      </c>
      <c r="B264" t="s">
        <v>56</v>
      </c>
      <c r="C264" t="s">
        <v>19</v>
      </c>
      <c r="D264" t="s">
        <v>20</v>
      </c>
      <c r="E264">
        <v>3</v>
      </c>
      <c r="F264">
        <v>1</v>
      </c>
      <c r="G264" s="1">
        <v>2</v>
      </c>
      <c r="H264">
        <v>4</v>
      </c>
      <c r="I264">
        <v>-2</v>
      </c>
      <c r="J264" s="2">
        <v>0.87</v>
      </c>
      <c r="K264" s="2">
        <v>1.37</v>
      </c>
      <c r="L264" s="2">
        <f>(Table13[[#This Row],[rA]]+Table13[[#This Row],[rA'']])/2</f>
        <v>1.1200000000000001</v>
      </c>
      <c r="M264">
        <v>0.60499999999999998</v>
      </c>
      <c r="N264">
        <v>1.4</v>
      </c>
      <c r="O264" s="3">
        <f>(Table13[[#This Row],[rA adj]]+Table13[[#This Row],[rX]])/(SQRT(2)*(Table13[[#This Row],[rB]]+Table13[[#This Row],[rX]]))</f>
        <v>0.88873271251376551</v>
      </c>
      <c r="P26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4.3259781986322867</v>
      </c>
      <c r="Q264" s="1" t="str">
        <f>IF(Table13[[#This Row],[tau]]&lt;4.18,"YES","NO")</f>
        <v>NO</v>
      </c>
      <c r="R264" s="4">
        <f>ABS(Table13[[#This Row],[rA]]-Table13[[#This Row],[rA'']])</f>
        <v>0.50000000000000011</v>
      </c>
      <c r="S264" s="5">
        <v>0</v>
      </c>
      <c r="T264" s="5">
        <v>0</v>
      </c>
      <c r="U264" s="5">
        <v>0</v>
      </c>
      <c r="V264" s="5">
        <v>0</v>
      </c>
    </row>
    <row r="265" spans="1:22" x14ac:dyDescent="0.25">
      <c r="A265" t="s">
        <v>58</v>
      </c>
      <c r="B265" t="s">
        <v>29</v>
      </c>
      <c r="C265" t="s">
        <v>19</v>
      </c>
      <c r="D265" t="s">
        <v>20</v>
      </c>
      <c r="E265">
        <v>2</v>
      </c>
      <c r="F265">
        <v>2</v>
      </c>
      <c r="G265" s="1">
        <v>0</v>
      </c>
      <c r="H265">
        <v>4</v>
      </c>
      <c r="I265">
        <v>-2</v>
      </c>
      <c r="J265" s="2">
        <v>0.92</v>
      </c>
      <c r="K265" s="2">
        <v>1.32</v>
      </c>
      <c r="L265" s="2">
        <f>(Table13[[#This Row],[rA]]+Table13[[#This Row],[rA'']])/2</f>
        <v>1.1200000000000001</v>
      </c>
      <c r="M265">
        <v>0.60499999999999998</v>
      </c>
      <c r="N265">
        <v>1.4</v>
      </c>
      <c r="O265" s="3">
        <f>(Table13[[#This Row],[rA adj]]+Table13[[#This Row],[rX]])/(SQRT(2)*(Table13[[#This Row],[rB]]+Table13[[#This Row],[rX]]))</f>
        <v>0.88873271251376551</v>
      </c>
      <c r="P26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4.3259781986322867</v>
      </c>
      <c r="Q265" s="1" t="str">
        <f>IF(Table13[[#This Row],[tau]]&lt;4.18,"YES","NO")</f>
        <v>NO</v>
      </c>
      <c r="R265" s="4">
        <f>ABS(Table13[[#This Row],[rA]]-Table13[[#This Row],[rA'']])</f>
        <v>0.4</v>
      </c>
      <c r="S265" s="5">
        <v>0</v>
      </c>
      <c r="T265" s="5">
        <v>0</v>
      </c>
      <c r="U265" s="5">
        <v>0</v>
      </c>
      <c r="V265" s="5">
        <v>0</v>
      </c>
    </row>
    <row r="266" spans="1:22" x14ac:dyDescent="0.25">
      <c r="A266" t="s">
        <v>42</v>
      </c>
      <c r="B266" t="s">
        <v>69</v>
      </c>
      <c r="C266" t="s">
        <v>19</v>
      </c>
      <c r="D266" t="s">
        <v>20</v>
      </c>
      <c r="E266">
        <v>2</v>
      </c>
      <c r="F266">
        <v>2</v>
      </c>
      <c r="G266" s="1">
        <v>0</v>
      </c>
      <c r="H266">
        <v>4</v>
      </c>
      <c r="I266">
        <v>-2</v>
      </c>
      <c r="J266" s="2">
        <v>1.34</v>
      </c>
      <c r="K266" s="2">
        <v>0.9</v>
      </c>
      <c r="L266" s="2">
        <f>(Table13[[#This Row],[rA]]+Table13[[#This Row],[rA'']])/2</f>
        <v>1.1200000000000001</v>
      </c>
      <c r="M266">
        <v>0.60499999999999998</v>
      </c>
      <c r="N266">
        <v>1.4</v>
      </c>
      <c r="O266" s="3">
        <f>(Table13[[#This Row],[rA adj]]+Table13[[#This Row],[rX]])/(SQRT(2)*(Table13[[#This Row],[rB]]+Table13[[#This Row],[rX]]))</f>
        <v>0.88873271251376551</v>
      </c>
      <c r="P26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4.3259781986322867</v>
      </c>
      <c r="Q266" s="1" t="str">
        <f>IF(Table13[[#This Row],[tau]]&lt;4.18,"YES","NO")</f>
        <v>NO</v>
      </c>
      <c r="R266" s="4">
        <f>ABS(Table13[[#This Row],[rA]]-Table13[[#This Row],[rA'']])</f>
        <v>0.44000000000000006</v>
      </c>
      <c r="S266" s="5">
        <v>0</v>
      </c>
      <c r="T266" s="5">
        <v>0</v>
      </c>
      <c r="U266" s="5">
        <v>0</v>
      </c>
      <c r="V266" s="5">
        <v>0</v>
      </c>
    </row>
    <row r="267" spans="1:22" x14ac:dyDescent="0.25">
      <c r="A267" t="s">
        <v>44</v>
      </c>
      <c r="B267" t="s">
        <v>52</v>
      </c>
      <c r="C267" t="s">
        <v>19</v>
      </c>
      <c r="D267" t="s">
        <v>20</v>
      </c>
      <c r="E267">
        <v>2</v>
      </c>
      <c r="F267">
        <v>2</v>
      </c>
      <c r="G267" s="1">
        <v>0</v>
      </c>
      <c r="H267">
        <v>4</v>
      </c>
      <c r="I267">
        <v>-2</v>
      </c>
      <c r="J267" s="2">
        <v>1.0900000000000001</v>
      </c>
      <c r="K267" s="2">
        <v>1.1499999999999999</v>
      </c>
      <c r="L267" s="2">
        <f>(Table13[[#This Row],[rA]]+Table13[[#This Row],[rA'']])/2</f>
        <v>1.1200000000000001</v>
      </c>
      <c r="M267">
        <v>0.60499999999999998</v>
      </c>
      <c r="N267">
        <v>1.4</v>
      </c>
      <c r="O267" s="3">
        <f>(Table13[[#This Row],[rA adj]]+Table13[[#This Row],[rX]])/(SQRT(2)*(Table13[[#This Row],[rB]]+Table13[[#This Row],[rX]]))</f>
        <v>0.88873271251376551</v>
      </c>
      <c r="P26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4.3259781986322867</v>
      </c>
      <c r="Q267" s="1" t="str">
        <f>IF(Table13[[#This Row],[tau]]&lt;4.18,"YES","NO")</f>
        <v>NO</v>
      </c>
      <c r="R267" s="4">
        <f>ABS(Table13[[#This Row],[rA]]-Table13[[#This Row],[rA'']])</f>
        <v>5.9999999999999831E-2</v>
      </c>
      <c r="S267" s="5">
        <v>0</v>
      </c>
      <c r="T267" s="5">
        <v>0</v>
      </c>
      <c r="U267" s="5">
        <v>0</v>
      </c>
      <c r="V267" s="5">
        <v>0</v>
      </c>
    </row>
    <row r="268" spans="1:22" x14ac:dyDescent="0.25">
      <c r="A268" t="s">
        <v>33</v>
      </c>
      <c r="B268" t="s">
        <v>72</v>
      </c>
      <c r="C268" t="s">
        <v>19</v>
      </c>
      <c r="D268" t="s">
        <v>20</v>
      </c>
      <c r="E268">
        <v>2</v>
      </c>
      <c r="F268">
        <v>2</v>
      </c>
      <c r="G268" s="1">
        <v>0</v>
      </c>
      <c r="H268">
        <v>4</v>
      </c>
      <c r="I268">
        <v>-2</v>
      </c>
      <c r="J268" s="2">
        <v>1.44</v>
      </c>
      <c r="K268" s="2">
        <v>0.8</v>
      </c>
      <c r="L268" s="2">
        <f>(Table13[[#This Row],[rA]]+Table13[[#This Row],[rA'']])/2</f>
        <v>1.1200000000000001</v>
      </c>
      <c r="M268">
        <v>0.60499999999999998</v>
      </c>
      <c r="N268">
        <v>1.4</v>
      </c>
      <c r="O268" s="3">
        <f>(Table13[[#This Row],[rA adj]]+Table13[[#This Row],[rX]])/(SQRT(2)*(Table13[[#This Row],[rB]]+Table13[[#This Row],[rX]]))</f>
        <v>0.88873271251376551</v>
      </c>
      <c r="P26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4.3259781986322867</v>
      </c>
      <c r="Q268" s="1" t="str">
        <f>IF(Table13[[#This Row],[tau]]&lt;4.18,"YES","NO")</f>
        <v>NO</v>
      </c>
      <c r="R268" s="4">
        <f>ABS(Table13[[#This Row],[rA]]-Table13[[#This Row],[rA'']])</f>
        <v>0.6399999999999999</v>
      </c>
      <c r="S268" s="5">
        <v>0</v>
      </c>
      <c r="T268" s="5">
        <v>0</v>
      </c>
      <c r="U268" s="5">
        <v>0</v>
      </c>
      <c r="V268" s="5">
        <v>0</v>
      </c>
    </row>
    <row r="269" spans="1:22" x14ac:dyDescent="0.25">
      <c r="A269" t="s">
        <v>33</v>
      </c>
      <c r="B269" t="s">
        <v>77</v>
      </c>
      <c r="C269" t="s">
        <v>19</v>
      </c>
      <c r="D269" t="s">
        <v>20</v>
      </c>
      <c r="E269">
        <v>2</v>
      </c>
      <c r="F269">
        <v>2</v>
      </c>
      <c r="G269" s="1">
        <v>0</v>
      </c>
      <c r="H269">
        <v>4</v>
      </c>
      <c r="I269">
        <v>-2</v>
      </c>
      <c r="J269" s="2">
        <v>1.44</v>
      </c>
      <c r="K269" s="2">
        <v>0.8</v>
      </c>
      <c r="L269" s="2">
        <f>(Table13[[#This Row],[rA]]+Table13[[#This Row],[rA'']])/2</f>
        <v>1.1200000000000001</v>
      </c>
      <c r="M269">
        <v>0.60499999999999998</v>
      </c>
      <c r="N269">
        <v>1.4</v>
      </c>
      <c r="O269" s="3">
        <f>(Table13[[#This Row],[rA adj]]+Table13[[#This Row],[rX]])/(SQRT(2)*(Table13[[#This Row],[rB]]+Table13[[#This Row],[rX]]))</f>
        <v>0.88873271251376551</v>
      </c>
      <c r="P26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4.3259781986322867</v>
      </c>
      <c r="Q269" s="1" t="str">
        <f>IF(Table13[[#This Row],[tau]]&lt;4.18,"YES","NO")</f>
        <v>NO</v>
      </c>
      <c r="R269" s="4">
        <f>ABS(Table13[[#This Row],[rA]]-Table13[[#This Row],[rA'']])</f>
        <v>0.6399999999999999</v>
      </c>
      <c r="S269" s="5">
        <v>0</v>
      </c>
      <c r="T269" s="5">
        <v>0</v>
      </c>
      <c r="U269" s="5">
        <v>0</v>
      </c>
      <c r="V269" s="5">
        <v>0</v>
      </c>
    </row>
    <row r="270" spans="1:22" x14ac:dyDescent="0.25">
      <c r="A270" t="s">
        <v>58</v>
      </c>
      <c r="B270" t="s">
        <v>46</v>
      </c>
      <c r="C270" t="s">
        <v>19</v>
      </c>
      <c r="D270" t="s">
        <v>20</v>
      </c>
      <c r="E270">
        <v>2</v>
      </c>
      <c r="F270">
        <v>2</v>
      </c>
      <c r="G270" s="1">
        <v>0</v>
      </c>
      <c r="H270">
        <v>4</v>
      </c>
      <c r="I270">
        <v>-2</v>
      </c>
      <c r="J270" s="2">
        <v>0.92</v>
      </c>
      <c r="K270" s="2">
        <v>1.31</v>
      </c>
      <c r="L270" s="2">
        <f>(Table13[[#This Row],[rA]]+Table13[[#This Row],[rA'']])/2</f>
        <v>1.115</v>
      </c>
      <c r="M270">
        <v>0.60499999999999998</v>
      </c>
      <c r="N270">
        <v>1.4</v>
      </c>
      <c r="O270" s="3">
        <f>(Table13[[#This Row],[rA adj]]+Table13[[#This Row],[rX]])/(SQRT(2)*(Table13[[#This Row],[rB]]+Table13[[#This Row],[rX]]))</f>
        <v>0.88696935395719045</v>
      </c>
      <c r="P27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4.3429400029291241</v>
      </c>
      <c r="Q270" s="1" t="str">
        <f>IF(Table13[[#This Row],[tau]]&lt;4.18,"YES","NO")</f>
        <v>NO</v>
      </c>
      <c r="R270" s="4">
        <f>ABS(Table13[[#This Row],[rA]]-Table13[[#This Row],[rA'']])</f>
        <v>0.39</v>
      </c>
      <c r="S270" s="5">
        <v>0</v>
      </c>
      <c r="T270" s="5">
        <v>0</v>
      </c>
      <c r="U270" s="5">
        <v>0</v>
      </c>
      <c r="V270" s="5">
        <v>0</v>
      </c>
    </row>
    <row r="271" spans="1:22" x14ac:dyDescent="0.25">
      <c r="A271" t="s">
        <v>70</v>
      </c>
      <c r="B271" t="s">
        <v>42</v>
      </c>
      <c r="C271" t="s">
        <v>19</v>
      </c>
      <c r="D271" t="s">
        <v>20</v>
      </c>
      <c r="E271">
        <v>2</v>
      </c>
      <c r="F271">
        <v>2</v>
      </c>
      <c r="G271" s="1">
        <v>0</v>
      </c>
      <c r="H271">
        <v>4</v>
      </c>
      <c r="I271">
        <v>-2</v>
      </c>
      <c r="J271" s="2">
        <v>0.89</v>
      </c>
      <c r="K271" s="2">
        <v>1.34</v>
      </c>
      <c r="L271" s="2">
        <f>(Table13[[#This Row],[rA]]+Table13[[#This Row],[rA'']])/2</f>
        <v>1.115</v>
      </c>
      <c r="M271">
        <v>0.60499999999999998</v>
      </c>
      <c r="N271">
        <v>1.4</v>
      </c>
      <c r="O271" s="3">
        <f>(Table13[[#This Row],[rA adj]]+Table13[[#This Row],[rX]])/(SQRT(2)*(Table13[[#This Row],[rB]]+Table13[[#This Row],[rX]]))</f>
        <v>0.88696935395719045</v>
      </c>
      <c r="P27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4.3429400029291241</v>
      </c>
      <c r="Q271" s="1" t="str">
        <f>IF(Table13[[#This Row],[tau]]&lt;4.18,"YES","NO")</f>
        <v>NO</v>
      </c>
      <c r="R271" s="4">
        <f>ABS(Table13[[#This Row],[rA]]-Table13[[#This Row],[rA'']])</f>
        <v>0.45000000000000007</v>
      </c>
      <c r="S271" s="5">
        <v>0</v>
      </c>
      <c r="T271" s="5">
        <v>0</v>
      </c>
      <c r="U271" s="5">
        <v>0</v>
      </c>
      <c r="V271" s="5">
        <v>0</v>
      </c>
    </row>
    <row r="272" spans="1:22" x14ac:dyDescent="0.25">
      <c r="A272" t="s">
        <v>33</v>
      </c>
      <c r="B272" t="s">
        <v>68</v>
      </c>
      <c r="C272" t="s">
        <v>19</v>
      </c>
      <c r="D272" t="s">
        <v>20</v>
      </c>
      <c r="E272">
        <v>2</v>
      </c>
      <c r="F272">
        <v>2</v>
      </c>
      <c r="G272" s="1">
        <v>0</v>
      </c>
      <c r="H272">
        <v>4</v>
      </c>
      <c r="I272">
        <v>-2</v>
      </c>
      <c r="J272" s="2">
        <v>1.44</v>
      </c>
      <c r="K272" s="2">
        <v>0.79</v>
      </c>
      <c r="L272" s="2">
        <f>(Table13[[#This Row],[rA]]+Table13[[#This Row],[rA'']])/2</f>
        <v>1.115</v>
      </c>
      <c r="M272">
        <v>0.60499999999999998</v>
      </c>
      <c r="N272">
        <v>1.4</v>
      </c>
      <c r="O272" s="3">
        <f>(Table13[[#This Row],[rA adj]]+Table13[[#This Row],[rX]])/(SQRT(2)*(Table13[[#This Row],[rB]]+Table13[[#This Row],[rX]]))</f>
        <v>0.88696935395719045</v>
      </c>
      <c r="P27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4.3429400029291241</v>
      </c>
      <c r="Q272" s="1" t="str">
        <f>IF(Table13[[#This Row],[tau]]&lt;4.18,"YES","NO")</f>
        <v>NO</v>
      </c>
      <c r="R272" s="4">
        <f>ABS(Table13[[#This Row],[rA]]-Table13[[#This Row],[rA'']])</f>
        <v>0.64999999999999991</v>
      </c>
      <c r="S272" s="5">
        <v>0</v>
      </c>
      <c r="T272" s="5">
        <v>0</v>
      </c>
      <c r="U272" s="5" t="s">
        <v>55</v>
      </c>
      <c r="V272" s="5">
        <v>0</v>
      </c>
    </row>
    <row r="273" spans="1:22" x14ac:dyDescent="0.25">
      <c r="A273" t="s">
        <v>60</v>
      </c>
      <c r="B273" t="s">
        <v>49</v>
      </c>
      <c r="C273" t="s">
        <v>19</v>
      </c>
      <c r="D273" t="s">
        <v>20</v>
      </c>
      <c r="E273">
        <v>1</v>
      </c>
      <c r="F273">
        <v>3</v>
      </c>
      <c r="G273" s="1">
        <v>2</v>
      </c>
      <c r="H273">
        <v>4</v>
      </c>
      <c r="I273">
        <v>-2</v>
      </c>
      <c r="J273" s="2">
        <v>1.28</v>
      </c>
      <c r="K273" s="2">
        <v>0.94699999999999995</v>
      </c>
      <c r="L273" s="2">
        <f>(Table13[[#This Row],[rA]]+Table13[[#This Row],[rA'']])/2</f>
        <v>1.1134999999999999</v>
      </c>
      <c r="M273">
        <v>0.60499999999999998</v>
      </c>
      <c r="N273">
        <v>1.4</v>
      </c>
      <c r="O273" s="3">
        <f>(Table13[[#This Row],[rA adj]]+Table13[[#This Row],[rX]])/(SQRT(2)*(Table13[[#This Row],[rB]]+Table13[[#This Row],[rX]]))</f>
        <v>0.88644034639021796</v>
      </c>
      <c r="P27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4.3481157675060711</v>
      </c>
      <c r="Q273" s="1" t="str">
        <f>IF(Table13[[#This Row],[tau]]&lt;4.18,"YES","NO")</f>
        <v>NO</v>
      </c>
      <c r="R273" s="4">
        <f>ABS(Table13[[#This Row],[rA]]-Table13[[#This Row],[rA'']])</f>
        <v>0.33300000000000007</v>
      </c>
      <c r="S273" s="5">
        <v>0</v>
      </c>
      <c r="T273" s="5">
        <v>0</v>
      </c>
      <c r="U273" s="5" t="s">
        <v>55</v>
      </c>
      <c r="V273" s="5">
        <v>0</v>
      </c>
    </row>
    <row r="274" spans="1:22" x14ac:dyDescent="0.25">
      <c r="A274" t="s">
        <v>37</v>
      </c>
      <c r="B274" t="s">
        <v>74</v>
      </c>
      <c r="C274" t="s">
        <v>19</v>
      </c>
      <c r="D274" t="s">
        <v>20</v>
      </c>
      <c r="E274">
        <v>1</v>
      </c>
      <c r="F274">
        <v>3</v>
      </c>
      <c r="G274" s="1">
        <v>2</v>
      </c>
      <c r="H274">
        <v>4</v>
      </c>
      <c r="I274">
        <v>-2</v>
      </c>
      <c r="J274" s="2">
        <v>1.64</v>
      </c>
      <c r="K274" s="2">
        <v>0.57999999999999996</v>
      </c>
      <c r="L274" s="2">
        <f>(Table13[[#This Row],[rA]]+Table13[[#This Row],[rA'']])/2</f>
        <v>1.1099999999999999</v>
      </c>
      <c r="M274">
        <v>0.60499999999999998</v>
      </c>
      <c r="N274">
        <v>1.4</v>
      </c>
      <c r="O274" s="3">
        <f>(Table13[[#This Row],[rA adj]]+Table13[[#This Row],[rX]])/(SQRT(2)*(Table13[[#This Row],[rB]]+Table13[[#This Row],[rX]]))</f>
        <v>0.88520599540061551</v>
      </c>
      <c r="P27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4.3603522387218714</v>
      </c>
      <c r="Q274" s="1" t="str">
        <f>IF(Table13[[#This Row],[tau]]&lt;4.18,"YES","NO")</f>
        <v>NO</v>
      </c>
      <c r="R274" s="4">
        <f>ABS(Table13[[#This Row],[rA]]-Table13[[#This Row],[rA'']])</f>
        <v>1.06</v>
      </c>
      <c r="S274" s="5">
        <v>0</v>
      </c>
      <c r="T274" s="5">
        <v>0</v>
      </c>
      <c r="U274" s="5" t="s">
        <v>55</v>
      </c>
      <c r="V274" s="5">
        <v>0</v>
      </c>
    </row>
    <row r="275" spans="1:22" x14ac:dyDescent="0.25">
      <c r="A275" t="s">
        <v>61</v>
      </c>
      <c r="B275" t="s">
        <v>51</v>
      </c>
      <c r="C275" t="s">
        <v>19</v>
      </c>
      <c r="D275" t="s">
        <v>20</v>
      </c>
      <c r="E275">
        <v>3</v>
      </c>
      <c r="F275">
        <v>1</v>
      </c>
      <c r="G275" s="1">
        <v>2</v>
      </c>
      <c r="H275">
        <v>4</v>
      </c>
      <c r="I275">
        <v>-2</v>
      </c>
      <c r="J275" s="2">
        <v>0.72</v>
      </c>
      <c r="K275" s="2">
        <v>1.5</v>
      </c>
      <c r="L275" s="2">
        <f>(Table13[[#This Row],[rA]]+Table13[[#This Row],[rA'']])/2</f>
        <v>1.1099999999999999</v>
      </c>
      <c r="M275">
        <v>0.60499999999999998</v>
      </c>
      <c r="N275">
        <v>1.4</v>
      </c>
      <c r="O275" s="3">
        <f>(Table13[[#This Row],[rA adj]]+Table13[[#This Row],[rX]])/(SQRT(2)*(Table13[[#This Row],[rB]]+Table13[[#This Row],[rX]]))</f>
        <v>0.88520599540061551</v>
      </c>
      <c r="P27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4.3603522387218714</v>
      </c>
      <c r="Q275" s="1" t="str">
        <f>IF(Table13[[#This Row],[tau]]&lt;4.18,"YES","NO")</f>
        <v>NO</v>
      </c>
      <c r="R275" s="4">
        <f>ABS(Table13[[#This Row],[rA]]-Table13[[#This Row],[rA'']])</f>
        <v>0.78</v>
      </c>
      <c r="S275" s="5">
        <v>0</v>
      </c>
      <c r="T275" s="5">
        <v>0</v>
      </c>
      <c r="U275" s="5" t="s">
        <v>55</v>
      </c>
      <c r="V275" s="5">
        <v>0</v>
      </c>
    </row>
    <row r="276" spans="1:22" x14ac:dyDescent="0.25">
      <c r="A276" t="s">
        <v>69</v>
      </c>
      <c r="B276" t="s">
        <v>29</v>
      </c>
      <c r="C276" t="s">
        <v>19</v>
      </c>
      <c r="D276" t="s">
        <v>20</v>
      </c>
      <c r="E276">
        <v>2</v>
      </c>
      <c r="F276">
        <v>2</v>
      </c>
      <c r="G276" s="1">
        <v>0</v>
      </c>
      <c r="H276">
        <v>4</v>
      </c>
      <c r="I276">
        <v>-2</v>
      </c>
      <c r="J276" s="2">
        <v>0.9</v>
      </c>
      <c r="K276" s="2">
        <v>1.32</v>
      </c>
      <c r="L276" s="2">
        <f>(Table13[[#This Row],[rA]]+Table13[[#This Row],[rA'']])/2</f>
        <v>1.1100000000000001</v>
      </c>
      <c r="M276">
        <v>0.60499999999999998</v>
      </c>
      <c r="N276">
        <v>1.4</v>
      </c>
      <c r="O276" s="3">
        <f>(Table13[[#This Row],[rA adj]]+Table13[[#This Row],[rX]])/(SQRT(2)*(Table13[[#This Row],[rB]]+Table13[[#This Row],[rX]]))</f>
        <v>0.88520599540061551</v>
      </c>
      <c r="P27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4.3603522387218714</v>
      </c>
      <c r="Q276" s="1" t="str">
        <f>IF(Table13[[#This Row],[tau]]&lt;4.18,"YES","NO")</f>
        <v>NO</v>
      </c>
      <c r="R276" s="4">
        <f>ABS(Table13[[#This Row],[rA]]-Table13[[#This Row],[rA'']])</f>
        <v>0.42000000000000004</v>
      </c>
      <c r="S276" s="5">
        <v>0</v>
      </c>
      <c r="T276" s="5">
        <v>0</v>
      </c>
      <c r="U276" s="5">
        <v>0</v>
      </c>
      <c r="V276" s="5" t="s">
        <v>82</v>
      </c>
    </row>
    <row r="277" spans="1:22" x14ac:dyDescent="0.25">
      <c r="A277" t="s">
        <v>18</v>
      </c>
      <c r="B277" t="s">
        <v>60</v>
      </c>
      <c r="C277" t="s">
        <v>61</v>
      </c>
      <c r="D277" t="s">
        <v>20</v>
      </c>
      <c r="E277">
        <v>1</v>
      </c>
      <c r="F277">
        <v>1</v>
      </c>
      <c r="G277" s="1">
        <v>0</v>
      </c>
      <c r="H277">
        <v>5</v>
      </c>
      <c r="I277">
        <v>-2</v>
      </c>
      <c r="J277" s="2">
        <v>0.92</v>
      </c>
      <c r="K277" s="2">
        <v>1.28</v>
      </c>
      <c r="L277" s="2">
        <f>(Table13[[#This Row],[rA]]+Table13[[#This Row],[rA'']])/2</f>
        <v>1.1000000000000001</v>
      </c>
      <c r="M277">
        <v>0.64</v>
      </c>
      <c r="N277">
        <v>1.4</v>
      </c>
      <c r="O277" s="3">
        <f>(Table13[[#This Row],[rA adj]]+Table13[[#This Row],[rX]])/(SQRT(2)*(Table13[[#This Row],[rB]]+Table13[[#This Row],[rX]]))</f>
        <v>0.86655242792469045</v>
      </c>
      <c r="P27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4.360983427168847</v>
      </c>
      <c r="Q277" s="1" t="str">
        <f>IF(Table13[[#This Row],[tau]]&lt;4.18,"YES","NO")</f>
        <v>NO</v>
      </c>
      <c r="R277" s="4">
        <f>ABS(Table13[[#This Row],[rA]]-Table13[[#This Row],[rA'']])</f>
        <v>0.36</v>
      </c>
      <c r="S277" s="5">
        <v>0</v>
      </c>
      <c r="T277" s="5">
        <v>0</v>
      </c>
      <c r="U277" s="5">
        <v>0</v>
      </c>
      <c r="V277" s="5" t="s">
        <v>31</v>
      </c>
    </row>
    <row r="278" spans="1:22" x14ac:dyDescent="0.25">
      <c r="A278" t="s">
        <v>19</v>
      </c>
      <c r="B278" t="s">
        <v>28</v>
      </c>
      <c r="C278" t="s">
        <v>19</v>
      </c>
      <c r="D278" t="s">
        <v>20</v>
      </c>
      <c r="E278">
        <v>2</v>
      </c>
      <c r="F278">
        <v>2</v>
      </c>
      <c r="G278" s="1">
        <v>0</v>
      </c>
      <c r="H278">
        <v>4</v>
      </c>
      <c r="I278">
        <v>-2</v>
      </c>
      <c r="J278" s="2">
        <v>0.86</v>
      </c>
      <c r="K278" s="2">
        <v>1.35</v>
      </c>
      <c r="L278" s="2">
        <f>(Table13[[#This Row],[rA]]+Table13[[#This Row],[rA'']])/2</f>
        <v>1.105</v>
      </c>
      <c r="M278">
        <v>0.60499999999999998</v>
      </c>
      <c r="N278">
        <v>1.4</v>
      </c>
      <c r="O278" s="3">
        <f>(Table13[[#This Row],[rA adj]]+Table13[[#This Row],[rX]])/(SQRT(2)*(Table13[[#This Row],[rB]]+Table13[[#This Row],[rX]]))</f>
        <v>0.88344263684404067</v>
      </c>
      <c r="P27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4.3782285599870185</v>
      </c>
      <c r="Q278" s="1" t="str">
        <f>IF(Table13[[#This Row],[tau]]&lt;4.18,"YES","NO")</f>
        <v>NO</v>
      </c>
      <c r="R278" s="4">
        <f>ABS(Table13[[#This Row],[rA]]-Table13[[#This Row],[rA'']])</f>
        <v>0.4900000000000001</v>
      </c>
      <c r="S278" s="5">
        <v>0</v>
      </c>
      <c r="T278" s="5">
        <v>0</v>
      </c>
      <c r="U278" s="5">
        <v>0</v>
      </c>
      <c r="V278" s="5" t="s">
        <v>82</v>
      </c>
    </row>
    <row r="279" spans="1:22" x14ac:dyDescent="0.25">
      <c r="A279" t="s">
        <v>69</v>
      </c>
      <c r="B279" t="s">
        <v>46</v>
      </c>
      <c r="C279" t="s">
        <v>19</v>
      </c>
      <c r="D279" t="s">
        <v>20</v>
      </c>
      <c r="E279">
        <v>2</v>
      </c>
      <c r="F279">
        <v>2</v>
      </c>
      <c r="G279" s="1">
        <v>0</v>
      </c>
      <c r="H279">
        <v>4</v>
      </c>
      <c r="I279">
        <v>-2</v>
      </c>
      <c r="J279" s="2">
        <v>0.9</v>
      </c>
      <c r="K279" s="2">
        <v>1.31</v>
      </c>
      <c r="L279" s="2">
        <f>(Table13[[#This Row],[rA]]+Table13[[#This Row],[rA'']])/2</f>
        <v>1.105</v>
      </c>
      <c r="M279">
        <v>0.60499999999999998</v>
      </c>
      <c r="N279">
        <v>1.4</v>
      </c>
      <c r="O279" s="3">
        <f>(Table13[[#This Row],[rA adj]]+Table13[[#This Row],[rX]])/(SQRT(2)*(Table13[[#This Row],[rB]]+Table13[[#This Row],[rX]]))</f>
        <v>0.88344263684404067</v>
      </c>
      <c r="P27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4.3782285599870185</v>
      </c>
      <c r="Q279" s="1" t="str">
        <f>IF(Table13[[#This Row],[tau]]&lt;4.18,"YES","NO")</f>
        <v>NO</v>
      </c>
      <c r="R279" s="4">
        <f>ABS(Table13[[#This Row],[rA]]-Table13[[#This Row],[rA'']])</f>
        <v>0.41000000000000003</v>
      </c>
      <c r="S279" s="5">
        <v>0</v>
      </c>
      <c r="T279" s="5">
        <v>0</v>
      </c>
      <c r="U279" s="5">
        <v>0</v>
      </c>
      <c r="V279" s="5">
        <v>0</v>
      </c>
    </row>
    <row r="280" spans="1:22" x14ac:dyDescent="0.25">
      <c r="A280" t="s">
        <v>73</v>
      </c>
      <c r="B280" t="s">
        <v>28</v>
      </c>
      <c r="C280" t="s">
        <v>19</v>
      </c>
      <c r="D280" t="s">
        <v>20</v>
      </c>
      <c r="E280">
        <v>2</v>
      </c>
      <c r="F280">
        <v>2</v>
      </c>
      <c r="G280" s="1">
        <v>0</v>
      </c>
      <c r="H280">
        <v>4</v>
      </c>
      <c r="I280">
        <v>-2</v>
      </c>
      <c r="J280" s="2">
        <v>0.86</v>
      </c>
      <c r="K280" s="2">
        <v>1.35</v>
      </c>
      <c r="L280" s="2">
        <f>(Table13[[#This Row],[rA]]+Table13[[#This Row],[rA'']])/2</f>
        <v>1.105</v>
      </c>
      <c r="M280">
        <v>0.60499999999999998</v>
      </c>
      <c r="N280">
        <v>1.4</v>
      </c>
      <c r="O280" s="3">
        <f>(Table13[[#This Row],[rA adj]]+Table13[[#This Row],[rX]])/(SQRT(2)*(Table13[[#This Row],[rB]]+Table13[[#This Row],[rX]]))</f>
        <v>0.88344263684404067</v>
      </c>
      <c r="P28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4.3782285599870185</v>
      </c>
      <c r="Q280" s="1" t="str">
        <f>IF(Table13[[#This Row],[tau]]&lt;4.18,"YES","NO")</f>
        <v>NO</v>
      </c>
      <c r="R280" s="4">
        <f>ABS(Table13[[#This Row],[rA]]-Table13[[#This Row],[rA'']])</f>
        <v>0.4900000000000001</v>
      </c>
      <c r="S280" s="5">
        <v>0</v>
      </c>
      <c r="T280" s="5">
        <v>0</v>
      </c>
      <c r="U280" s="5">
        <v>0</v>
      </c>
      <c r="V280" s="5">
        <v>0</v>
      </c>
    </row>
    <row r="281" spans="1:22" x14ac:dyDescent="0.25">
      <c r="A281" t="s">
        <v>62</v>
      </c>
      <c r="B281" t="s">
        <v>40</v>
      </c>
      <c r="C281" t="s">
        <v>19</v>
      </c>
      <c r="D281" t="s">
        <v>20</v>
      </c>
      <c r="E281">
        <v>2</v>
      </c>
      <c r="F281">
        <v>2</v>
      </c>
      <c r="G281" s="1">
        <v>0</v>
      </c>
      <c r="H281">
        <v>4</v>
      </c>
      <c r="I281">
        <v>-2</v>
      </c>
      <c r="J281" s="2">
        <v>1.02</v>
      </c>
      <c r="K281" s="2">
        <v>1.19</v>
      </c>
      <c r="L281" s="2">
        <f>(Table13[[#This Row],[rA]]+Table13[[#This Row],[rA'']])/2</f>
        <v>1.105</v>
      </c>
      <c r="M281">
        <v>0.60499999999999998</v>
      </c>
      <c r="N281">
        <v>1.4</v>
      </c>
      <c r="O281" s="3">
        <f>(Table13[[#This Row],[rA adj]]+Table13[[#This Row],[rX]])/(SQRT(2)*(Table13[[#This Row],[rB]]+Table13[[#This Row],[rX]]))</f>
        <v>0.88344263684404067</v>
      </c>
      <c r="P28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4.3782285599870185</v>
      </c>
      <c r="Q281" s="1" t="str">
        <f>IF(Table13[[#This Row],[tau]]&lt;4.18,"YES","NO")</f>
        <v>NO</v>
      </c>
      <c r="R281" s="4">
        <f>ABS(Table13[[#This Row],[rA]]-Table13[[#This Row],[rA'']])</f>
        <v>0.16999999999999993</v>
      </c>
      <c r="S281" s="5">
        <v>0</v>
      </c>
      <c r="T281" s="5">
        <v>0</v>
      </c>
      <c r="U281" s="5">
        <v>0</v>
      </c>
      <c r="V281" s="5">
        <v>0</v>
      </c>
    </row>
    <row r="282" spans="1:22" x14ac:dyDescent="0.25">
      <c r="A282" t="s">
        <v>62</v>
      </c>
      <c r="B282" t="s">
        <v>50</v>
      </c>
      <c r="C282" t="s">
        <v>19</v>
      </c>
      <c r="D282" t="s">
        <v>20</v>
      </c>
      <c r="E282">
        <v>2</v>
      </c>
      <c r="F282">
        <v>2</v>
      </c>
      <c r="G282" s="1">
        <v>0</v>
      </c>
      <c r="H282">
        <v>4</v>
      </c>
      <c r="I282">
        <v>-2</v>
      </c>
      <c r="J282" s="2">
        <v>1.02</v>
      </c>
      <c r="K282" s="2">
        <v>1.19</v>
      </c>
      <c r="L282" s="2">
        <f>(Table13[[#This Row],[rA]]+Table13[[#This Row],[rA'']])/2</f>
        <v>1.105</v>
      </c>
      <c r="M282">
        <v>0.60499999999999998</v>
      </c>
      <c r="N282">
        <v>1.4</v>
      </c>
      <c r="O282" s="3">
        <f>(Table13[[#This Row],[rA adj]]+Table13[[#This Row],[rX]])/(SQRT(2)*(Table13[[#This Row],[rB]]+Table13[[#This Row],[rX]]))</f>
        <v>0.88344263684404067</v>
      </c>
      <c r="P28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4.3782285599870185</v>
      </c>
      <c r="Q282" s="1" t="str">
        <f>IF(Table13[[#This Row],[tau]]&lt;4.18,"YES","NO")</f>
        <v>NO</v>
      </c>
      <c r="R282" s="4">
        <f>ABS(Table13[[#This Row],[rA]]-Table13[[#This Row],[rA'']])</f>
        <v>0.16999999999999993</v>
      </c>
      <c r="S282" s="5">
        <v>0</v>
      </c>
      <c r="T282" s="5">
        <v>0</v>
      </c>
      <c r="U282" s="5">
        <v>0</v>
      </c>
      <c r="V282" s="5">
        <v>0</v>
      </c>
    </row>
    <row r="283" spans="1:22" x14ac:dyDescent="0.25">
      <c r="A283" t="s">
        <v>70</v>
      </c>
      <c r="B283" t="s">
        <v>46</v>
      </c>
      <c r="C283" t="s">
        <v>19</v>
      </c>
      <c r="D283" t="s">
        <v>20</v>
      </c>
      <c r="E283">
        <v>2</v>
      </c>
      <c r="F283">
        <v>2</v>
      </c>
      <c r="G283" s="1">
        <v>0</v>
      </c>
      <c r="H283">
        <v>4</v>
      </c>
      <c r="I283">
        <v>-2</v>
      </c>
      <c r="J283" s="2">
        <v>0.89</v>
      </c>
      <c r="K283" s="2">
        <v>1.31</v>
      </c>
      <c r="L283" s="2">
        <f>(Table13[[#This Row],[rA]]+Table13[[#This Row],[rA'']])/2</f>
        <v>1.1000000000000001</v>
      </c>
      <c r="M283">
        <v>0.60499999999999998</v>
      </c>
      <c r="N283">
        <v>1.4</v>
      </c>
      <c r="O283" s="3">
        <f>(Table13[[#This Row],[rA adj]]+Table13[[#This Row],[rX]])/(SQRT(2)*(Table13[[#This Row],[rB]]+Table13[[#This Row],[rX]]))</f>
        <v>0.88167927828746573</v>
      </c>
      <c r="P28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4.3965831733021989</v>
      </c>
      <c r="Q283" s="1" t="str">
        <f>IF(Table13[[#This Row],[tau]]&lt;4.18,"YES","NO")</f>
        <v>NO</v>
      </c>
      <c r="R283" s="4">
        <f>ABS(Table13[[#This Row],[rA]]-Table13[[#This Row],[rA'']])</f>
        <v>0.42000000000000004</v>
      </c>
      <c r="S283" s="5">
        <v>0</v>
      </c>
      <c r="T283" s="5">
        <v>0</v>
      </c>
      <c r="U283" s="5">
        <v>0</v>
      </c>
      <c r="V283" s="5">
        <v>0</v>
      </c>
    </row>
    <row r="284" spans="1:22" x14ac:dyDescent="0.25">
      <c r="A284" t="s">
        <v>42</v>
      </c>
      <c r="B284" t="s">
        <v>19</v>
      </c>
      <c r="C284" t="s">
        <v>19</v>
      </c>
      <c r="D284" t="s">
        <v>20</v>
      </c>
      <c r="E284">
        <v>2</v>
      </c>
      <c r="F284">
        <v>2</v>
      </c>
      <c r="G284" s="1">
        <v>0</v>
      </c>
      <c r="H284">
        <v>4</v>
      </c>
      <c r="I284">
        <v>-2</v>
      </c>
      <c r="J284" s="2">
        <v>1.34</v>
      </c>
      <c r="K284" s="2">
        <v>0.86</v>
      </c>
      <c r="L284" s="2">
        <f>(Table13[[#This Row],[rA]]+Table13[[#This Row],[rA'']])/2</f>
        <v>1.1000000000000001</v>
      </c>
      <c r="M284">
        <v>0.60499999999999998</v>
      </c>
      <c r="N284">
        <v>1.4</v>
      </c>
      <c r="O284" s="3">
        <f>(Table13[[#This Row],[rA adj]]+Table13[[#This Row],[rX]])/(SQRT(2)*(Table13[[#This Row],[rB]]+Table13[[#This Row],[rX]]))</f>
        <v>0.88167927828746573</v>
      </c>
      <c r="P28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4.3965831733021989</v>
      </c>
      <c r="Q284" s="1" t="str">
        <f>IF(Table13[[#This Row],[tau]]&lt;4.18,"YES","NO")</f>
        <v>NO</v>
      </c>
      <c r="R284" s="4">
        <f>ABS(Table13[[#This Row],[rA]]-Table13[[#This Row],[rA'']])</f>
        <v>0.48000000000000009</v>
      </c>
      <c r="S284" s="5">
        <v>0</v>
      </c>
      <c r="T284" s="5">
        <v>0</v>
      </c>
      <c r="U284" s="5">
        <v>0</v>
      </c>
      <c r="V284" s="5" t="s">
        <v>82</v>
      </c>
    </row>
    <row r="285" spans="1:22" x14ac:dyDescent="0.25">
      <c r="A285" t="s">
        <v>42</v>
      </c>
      <c r="B285" t="s">
        <v>73</v>
      </c>
      <c r="C285" t="s">
        <v>19</v>
      </c>
      <c r="D285" t="s">
        <v>20</v>
      </c>
      <c r="E285">
        <v>2</v>
      </c>
      <c r="F285">
        <v>2</v>
      </c>
      <c r="G285" s="1">
        <v>0</v>
      </c>
      <c r="H285">
        <v>4</v>
      </c>
      <c r="I285">
        <v>-2</v>
      </c>
      <c r="J285" s="2">
        <v>1.34</v>
      </c>
      <c r="K285" s="2">
        <v>0.86</v>
      </c>
      <c r="L285" s="2">
        <f>(Table13[[#This Row],[rA]]+Table13[[#This Row],[rA'']])/2</f>
        <v>1.1000000000000001</v>
      </c>
      <c r="M285">
        <v>0.60499999999999998</v>
      </c>
      <c r="N285">
        <v>1.4</v>
      </c>
      <c r="O285" s="3">
        <f>(Table13[[#This Row],[rA adj]]+Table13[[#This Row],[rX]])/(SQRT(2)*(Table13[[#This Row],[rB]]+Table13[[#This Row],[rX]]))</f>
        <v>0.88167927828746573</v>
      </c>
      <c r="P28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4.3965831733021989</v>
      </c>
      <c r="Q285" s="1" t="str">
        <f>IF(Table13[[#This Row],[tau]]&lt;4.18,"YES","NO")</f>
        <v>NO</v>
      </c>
      <c r="R285" s="4">
        <f>ABS(Table13[[#This Row],[rA]]-Table13[[#This Row],[rA'']])</f>
        <v>0.48000000000000009</v>
      </c>
      <c r="S285" s="5">
        <v>0</v>
      </c>
      <c r="T285" s="5">
        <v>0</v>
      </c>
      <c r="U285" s="5">
        <v>0</v>
      </c>
      <c r="V285" s="5" t="s">
        <v>31</v>
      </c>
    </row>
    <row r="286" spans="1:22" x14ac:dyDescent="0.25">
      <c r="A286" t="s">
        <v>54</v>
      </c>
      <c r="B286" t="s">
        <v>23</v>
      </c>
      <c r="C286" t="s">
        <v>61</v>
      </c>
      <c r="D286" t="s">
        <v>20</v>
      </c>
      <c r="E286">
        <v>1</v>
      </c>
      <c r="F286">
        <v>1</v>
      </c>
      <c r="G286" s="1">
        <v>0</v>
      </c>
      <c r="H286">
        <v>5</v>
      </c>
      <c r="I286">
        <v>-2</v>
      </c>
      <c r="J286" s="2">
        <v>1.39</v>
      </c>
      <c r="K286" s="2">
        <v>0.77</v>
      </c>
      <c r="L286" s="2">
        <f>(Table13[[#This Row],[rA]]+Table13[[#This Row],[rA'']])/2</f>
        <v>1.08</v>
      </c>
      <c r="M286">
        <v>0.64</v>
      </c>
      <c r="N286">
        <v>1.4</v>
      </c>
      <c r="O286" s="3">
        <f>(Table13[[#This Row],[rA adj]]+Table13[[#This Row],[rX]])/(SQRT(2)*(Table13[[#This Row],[rB]]+Table13[[#This Row],[rX]]))</f>
        <v>0.85962000850129294</v>
      </c>
      <c r="P28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4.4125472746241492</v>
      </c>
      <c r="Q286" s="1" t="str">
        <f>IF(Table13[[#This Row],[tau]]&lt;4.18,"YES","NO")</f>
        <v>NO</v>
      </c>
      <c r="R286" s="4">
        <f>ABS(Table13[[#This Row],[rA]]-Table13[[#This Row],[rA'']])</f>
        <v>0.61999999999999988</v>
      </c>
      <c r="S286" s="5">
        <v>0</v>
      </c>
      <c r="T286" s="5">
        <v>0</v>
      </c>
      <c r="U286" s="5">
        <v>0</v>
      </c>
      <c r="V286" s="5">
        <v>0</v>
      </c>
    </row>
    <row r="287" spans="1:22" x14ac:dyDescent="0.25">
      <c r="A287" t="s">
        <v>18</v>
      </c>
      <c r="B287" t="s">
        <v>28</v>
      </c>
      <c r="C287" t="s">
        <v>19</v>
      </c>
      <c r="D287" t="s">
        <v>20</v>
      </c>
      <c r="E287">
        <v>1</v>
      </c>
      <c r="F287">
        <v>3</v>
      </c>
      <c r="G287" s="1">
        <v>2</v>
      </c>
      <c r="H287">
        <v>4</v>
      </c>
      <c r="I287">
        <v>-2</v>
      </c>
      <c r="J287" s="2">
        <v>0.92</v>
      </c>
      <c r="K287" s="2">
        <v>1.27</v>
      </c>
      <c r="L287" s="2">
        <f>(Table13[[#This Row],[rA]]+Table13[[#This Row],[rA'']])/2</f>
        <v>1.095</v>
      </c>
      <c r="M287">
        <v>0.60499999999999998</v>
      </c>
      <c r="N287">
        <v>1.4</v>
      </c>
      <c r="O287" s="3">
        <f>(Table13[[#This Row],[rA adj]]+Table13[[#This Row],[rX]])/(SQRT(2)*(Table13[[#This Row],[rB]]+Table13[[#This Row],[rX]]))</f>
        <v>0.87991591973089089</v>
      </c>
      <c r="P28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4.4154308660506079</v>
      </c>
      <c r="Q287" s="1" t="str">
        <f>IF(Table13[[#This Row],[tau]]&lt;4.18,"YES","NO")</f>
        <v>NO</v>
      </c>
      <c r="R287" s="4">
        <f>ABS(Table13[[#This Row],[rA]]-Table13[[#This Row],[rA'']])</f>
        <v>0.35</v>
      </c>
      <c r="S287" s="5">
        <v>0</v>
      </c>
      <c r="T287" s="5">
        <v>0</v>
      </c>
      <c r="U287" s="5">
        <v>0</v>
      </c>
      <c r="V287" s="5" t="s">
        <v>31</v>
      </c>
    </row>
    <row r="288" spans="1:22" x14ac:dyDescent="0.25">
      <c r="A288" t="s">
        <v>54</v>
      </c>
      <c r="B288" t="s">
        <v>57</v>
      </c>
      <c r="C288" t="s">
        <v>19</v>
      </c>
      <c r="D288" t="s">
        <v>20</v>
      </c>
      <c r="E288">
        <v>1</v>
      </c>
      <c r="F288">
        <v>3</v>
      </c>
      <c r="G288" s="1">
        <v>2</v>
      </c>
      <c r="H288">
        <v>4</v>
      </c>
      <c r="I288">
        <v>-2</v>
      </c>
      <c r="J288" s="2">
        <v>1.39</v>
      </c>
      <c r="K288" s="2">
        <v>0.8</v>
      </c>
      <c r="L288" s="2">
        <f>(Table13[[#This Row],[rA]]+Table13[[#This Row],[rA'']])/2</f>
        <v>1.095</v>
      </c>
      <c r="M288">
        <v>0.60499999999999998</v>
      </c>
      <c r="N288">
        <v>1.4</v>
      </c>
      <c r="O288" s="3">
        <f>(Table13[[#This Row],[rA adj]]+Table13[[#This Row],[rX]])/(SQRT(2)*(Table13[[#This Row],[rB]]+Table13[[#This Row],[rX]]))</f>
        <v>0.87991591973089089</v>
      </c>
      <c r="P28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4.4154308660506079</v>
      </c>
      <c r="Q288" s="1" t="str">
        <f>IF(Table13[[#This Row],[tau]]&lt;4.18,"YES","NO")</f>
        <v>NO</v>
      </c>
      <c r="R288" s="4">
        <f>ABS(Table13[[#This Row],[rA]]-Table13[[#This Row],[rA'']])</f>
        <v>0.58999999999999986</v>
      </c>
      <c r="S288" s="5">
        <v>0</v>
      </c>
      <c r="T288" s="5">
        <v>0</v>
      </c>
      <c r="U288" s="5">
        <v>0</v>
      </c>
      <c r="V288" s="5">
        <v>0</v>
      </c>
    </row>
    <row r="289" spans="1:22" x14ac:dyDescent="0.25">
      <c r="A289" t="s">
        <v>62</v>
      </c>
      <c r="B289" t="s">
        <v>49</v>
      </c>
      <c r="C289" t="s">
        <v>19</v>
      </c>
      <c r="D289" t="s">
        <v>20</v>
      </c>
      <c r="E289">
        <v>2</v>
      </c>
      <c r="F289">
        <v>2</v>
      </c>
      <c r="G289" s="1">
        <v>0</v>
      </c>
      <c r="H289">
        <v>4</v>
      </c>
      <c r="I289">
        <v>-2</v>
      </c>
      <c r="J289" s="2">
        <v>1.02</v>
      </c>
      <c r="K289" s="2">
        <v>1.17</v>
      </c>
      <c r="L289" s="2">
        <f>(Table13[[#This Row],[rA]]+Table13[[#This Row],[rA'']])/2</f>
        <v>1.095</v>
      </c>
      <c r="M289">
        <v>0.60499999999999998</v>
      </c>
      <c r="N289">
        <v>1.4</v>
      </c>
      <c r="O289" s="3">
        <f>(Table13[[#This Row],[rA adj]]+Table13[[#This Row],[rX]])/(SQRT(2)*(Table13[[#This Row],[rB]]+Table13[[#This Row],[rX]]))</f>
        <v>0.87991591973089089</v>
      </c>
      <c r="P28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4.4154308660506079</v>
      </c>
      <c r="Q289" s="1" t="str">
        <f>IF(Table13[[#This Row],[tau]]&lt;4.18,"YES","NO")</f>
        <v>NO</v>
      </c>
      <c r="R289" s="4">
        <f>ABS(Table13[[#This Row],[rA]]-Table13[[#This Row],[rA'']])</f>
        <v>0.14999999999999991</v>
      </c>
      <c r="S289" s="5">
        <v>0</v>
      </c>
      <c r="T289" s="5">
        <v>0</v>
      </c>
      <c r="U289" s="5">
        <v>0</v>
      </c>
      <c r="V289" s="5">
        <v>0</v>
      </c>
    </row>
    <row r="290" spans="1:22" x14ac:dyDescent="0.25">
      <c r="A290" t="s">
        <v>64</v>
      </c>
      <c r="B290" t="s">
        <v>51</v>
      </c>
      <c r="C290" t="s">
        <v>19</v>
      </c>
      <c r="D290" t="s">
        <v>20</v>
      </c>
      <c r="E290">
        <v>3</v>
      </c>
      <c r="F290">
        <v>1</v>
      </c>
      <c r="G290" s="1">
        <v>2</v>
      </c>
      <c r="H290">
        <v>4</v>
      </c>
      <c r="I290">
        <v>-2</v>
      </c>
      <c r="J290" s="2">
        <v>0.69</v>
      </c>
      <c r="K290" s="2">
        <v>1.5</v>
      </c>
      <c r="L290" s="2">
        <f>(Table13[[#This Row],[rA]]+Table13[[#This Row],[rA'']])/2</f>
        <v>1.095</v>
      </c>
      <c r="M290">
        <v>0.60499999999999998</v>
      </c>
      <c r="N290">
        <v>1.4</v>
      </c>
      <c r="O290" s="3">
        <f>(Table13[[#This Row],[rA adj]]+Table13[[#This Row],[rX]])/(SQRT(2)*(Table13[[#This Row],[rB]]+Table13[[#This Row],[rX]]))</f>
        <v>0.87991591973089089</v>
      </c>
      <c r="P29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4.4154308660506079</v>
      </c>
      <c r="Q290" s="1" t="str">
        <f>IF(Table13[[#This Row],[tau]]&lt;4.18,"YES","NO")</f>
        <v>NO</v>
      </c>
      <c r="R290" s="4">
        <f>ABS(Table13[[#This Row],[rA]]-Table13[[#This Row],[rA'']])</f>
        <v>0.81</v>
      </c>
      <c r="S290" s="5">
        <v>0</v>
      </c>
      <c r="T290" s="5">
        <v>0</v>
      </c>
      <c r="U290" s="5">
        <v>0</v>
      </c>
      <c r="V290" s="5">
        <v>0</v>
      </c>
    </row>
    <row r="291" spans="1:22" x14ac:dyDescent="0.25">
      <c r="A291" t="s">
        <v>19</v>
      </c>
      <c r="B291" t="s">
        <v>29</v>
      </c>
      <c r="C291" t="s">
        <v>19</v>
      </c>
      <c r="D291" t="s">
        <v>20</v>
      </c>
      <c r="E291">
        <v>2</v>
      </c>
      <c r="F291">
        <v>2</v>
      </c>
      <c r="G291" s="1">
        <v>0</v>
      </c>
      <c r="H291">
        <v>4</v>
      </c>
      <c r="I291">
        <v>-2</v>
      </c>
      <c r="J291" s="2">
        <v>0.86</v>
      </c>
      <c r="K291" s="2">
        <v>1.32</v>
      </c>
      <c r="L291" s="2">
        <f>(Table13[[#This Row],[rA]]+Table13[[#This Row],[rA'']])/2</f>
        <v>1.0900000000000001</v>
      </c>
      <c r="M291">
        <v>0.60499999999999998</v>
      </c>
      <c r="N291">
        <v>1.4</v>
      </c>
      <c r="O291" s="3">
        <f>(Table13[[#This Row],[rA adj]]+Table13[[#This Row],[rX]])/(SQRT(2)*(Table13[[#This Row],[rB]]+Table13[[#This Row],[rX]]))</f>
        <v>0.87815256117431595</v>
      </c>
      <c r="P29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4.4347870363701922</v>
      </c>
      <c r="Q291" s="1" t="str">
        <f>IF(Table13[[#This Row],[tau]]&lt;4.18,"YES","NO")</f>
        <v>NO</v>
      </c>
      <c r="R291" s="4">
        <f>ABS(Table13[[#This Row],[rA]]-Table13[[#This Row],[rA'']])</f>
        <v>0.46000000000000008</v>
      </c>
      <c r="S291" s="5">
        <v>0</v>
      </c>
      <c r="T291" s="5">
        <v>0</v>
      </c>
      <c r="U291" s="5">
        <v>0</v>
      </c>
      <c r="V291" s="5" t="s">
        <v>82</v>
      </c>
    </row>
    <row r="292" spans="1:22" x14ac:dyDescent="0.25">
      <c r="A292" t="s">
        <v>73</v>
      </c>
      <c r="B292" t="s">
        <v>29</v>
      </c>
      <c r="C292" t="s">
        <v>19</v>
      </c>
      <c r="D292" t="s">
        <v>20</v>
      </c>
      <c r="E292">
        <v>2</v>
      </c>
      <c r="F292">
        <v>2</v>
      </c>
      <c r="G292" s="1">
        <v>0</v>
      </c>
      <c r="H292">
        <v>4</v>
      </c>
      <c r="I292">
        <v>-2</v>
      </c>
      <c r="J292" s="2">
        <v>0.86</v>
      </c>
      <c r="K292" s="2">
        <v>1.32</v>
      </c>
      <c r="L292" s="2">
        <f>(Table13[[#This Row],[rA]]+Table13[[#This Row],[rA'']])/2</f>
        <v>1.0900000000000001</v>
      </c>
      <c r="M292">
        <v>0.60499999999999998</v>
      </c>
      <c r="N292">
        <v>1.4</v>
      </c>
      <c r="O292" s="3">
        <f>(Table13[[#This Row],[rA adj]]+Table13[[#This Row],[rX]])/(SQRT(2)*(Table13[[#This Row],[rB]]+Table13[[#This Row],[rX]]))</f>
        <v>0.87815256117431595</v>
      </c>
      <c r="P29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4.4347870363701922</v>
      </c>
      <c r="Q292" s="1" t="str">
        <f>IF(Table13[[#This Row],[tau]]&lt;4.18,"YES","NO")</f>
        <v>NO</v>
      </c>
      <c r="R292" s="4">
        <f>ABS(Table13[[#This Row],[rA]]-Table13[[#This Row],[rA'']])</f>
        <v>0.46000000000000008</v>
      </c>
      <c r="S292" s="5">
        <v>0</v>
      </c>
      <c r="T292" s="5">
        <v>0</v>
      </c>
      <c r="U292" s="5">
        <v>0</v>
      </c>
      <c r="V292" s="5">
        <v>0</v>
      </c>
    </row>
    <row r="293" spans="1:22" x14ac:dyDescent="0.25">
      <c r="A293" t="s">
        <v>65</v>
      </c>
      <c r="B293" t="s">
        <v>51</v>
      </c>
      <c r="C293" t="s">
        <v>19</v>
      </c>
      <c r="D293" t="s">
        <v>20</v>
      </c>
      <c r="E293">
        <v>3</v>
      </c>
      <c r="F293">
        <v>1</v>
      </c>
      <c r="G293" s="1">
        <v>2</v>
      </c>
      <c r="H293">
        <v>4</v>
      </c>
      <c r="I293">
        <v>-2</v>
      </c>
      <c r="J293" s="2">
        <v>0.68</v>
      </c>
      <c r="K293" s="2">
        <v>1.5</v>
      </c>
      <c r="L293" s="2">
        <f>(Table13[[#This Row],[rA]]+Table13[[#This Row],[rA'']])/2</f>
        <v>1.0900000000000001</v>
      </c>
      <c r="M293">
        <v>0.60499999999999998</v>
      </c>
      <c r="N293">
        <v>1.4</v>
      </c>
      <c r="O293" s="3">
        <f>(Table13[[#This Row],[rA adj]]+Table13[[#This Row],[rX]])/(SQRT(2)*(Table13[[#This Row],[rB]]+Table13[[#This Row],[rX]]))</f>
        <v>0.87815256117431595</v>
      </c>
      <c r="P29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4.4347870363701922</v>
      </c>
      <c r="Q293" s="1" t="str">
        <f>IF(Table13[[#This Row],[tau]]&lt;4.18,"YES","NO")</f>
        <v>NO</v>
      </c>
      <c r="R293" s="4">
        <f>ABS(Table13[[#This Row],[rA]]-Table13[[#This Row],[rA'']])</f>
        <v>0.82</v>
      </c>
      <c r="S293" s="5">
        <v>0</v>
      </c>
      <c r="T293" s="5">
        <v>0</v>
      </c>
      <c r="U293" s="5">
        <v>0</v>
      </c>
      <c r="V293" s="5">
        <v>0</v>
      </c>
    </row>
    <row r="294" spans="1:22" x14ac:dyDescent="0.25">
      <c r="A294" t="s">
        <v>66</v>
      </c>
      <c r="B294" t="s">
        <v>51</v>
      </c>
      <c r="C294" t="s">
        <v>19</v>
      </c>
      <c r="D294" t="s">
        <v>20</v>
      </c>
      <c r="E294">
        <v>3</v>
      </c>
      <c r="F294">
        <v>1</v>
      </c>
      <c r="G294" s="1">
        <v>2</v>
      </c>
      <c r="H294">
        <v>4</v>
      </c>
      <c r="I294">
        <v>-2</v>
      </c>
      <c r="J294" s="2">
        <v>0.68</v>
      </c>
      <c r="K294" s="2">
        <v>1.5</v>
      </c>
      <c r="L294" s="2">
        <f>(Table13[[#This Row],[rA]]+Table13[[#This Row],[rA'']])/2</f>
        <v>1.0900000000000001</v>
      </c>
      <c r="M294">
        <v>0.60499999999999998</v>
      </c>
      <c r="N294">
        <v>1.4</v>
      </c>
      <c r="O294" s="3">
        <f>(Table13[[#This Row],[rA adj]]+Table13[[#This Row],[rX]])/(SQRT(2)*(Table13[[#This Row],[rB]]+Table13[[#This Row],[rX]]))</f>
        <v>0.87815256117431595</v>
      </c>
      <c r="P29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4.4347870363701922</v>
      </c>
      <c r="Q294" s="1" t="str">
        <f>IF(Table13[[#This Row],[tau]]&lt;4.18,"YES","NO")</f>
        <v>NO</v>
      </c>
      <c r="R294" s="4">
        <f>ABS(Table13[[#This Row],[rA]]-Table13[[#This Row],[rA'']])</f>
        <v>0.82</v>
      </c>
      <c r="S294" s="5">
        <v>0</v>
      </c>
      <c r="T294" s="5">
        <v>0</v>
      </c>
      <c r="U294" s="5">
        <v>0</v>
      </c>
      <c r="V294" s="5">
        <v>0</v>
      </c>
    </row>
    <row r="295" spans="1:22" x14ac:dyDescent="0.25">
      <c r="A295" t="s">
        <v>37</v>
      </c>
      <c r="B295" t="s">
        <v>23</v>
      </c>
      <c r="C295" t="s">
        <v>19</v>
      </c>
      <c r="D295" t="s">
        <v>20</v>
      </c>
      <c r="E295">
        <v>1</v>
      </c>
      <c r="F295">
        <v>3</v>
      </c>
      <c r="G295" s="1">
        <v>2</v>
      </c>
      <c r="H295">
        <v>4</v>
      </c>
      <c r="I295">
        <v>-2</v>
      </c>
      <c r="J295" s="2">
        <v>1.64</v>
      </c>
      <c r="K295" s="2">
        <v>0.54</v>
      </c>
      <c r="L295" s="2">
        <f>(Table13[[#This Row],[rA]]+Table13[[#This Row],[rA'']])/2</f>
        <v>1.0899999999999999</v>
      </c>
      <c r="M295">
        <v>0.60499999999999998</v>
      </c>
      <c r="N295">
        <v>1.4</v>
      </c>
      <c r="O295" s="3">
        <f>(Table13[[#This Row],[rA adj]]+Table13[[#This Row],[rX]])/(SQRT(2)*(Table13[[#This Row],[rB]]+Table13[[#This Row],[rX]]))</f>
        <v>0.87815256117431584</v>
      </c>
      <c r="P29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4.434787036370194</v>
      </c>
      <c r="Q295" s="1" t="str">
        <f>IF(Table13[[#This Row],[tau]]&lt;4.18,"YES","NO")</f>
        <v>NO</v>
      </c>
      <c r="R295" s="4">
        <f>ABS(Table13[[#This Row],[rA]]-Table13[[#This Row],[rA'']])</f>
        <v>1.0999999999999999</v>
      </c>
      <c r="S295" s="5">
        <v>0</v>
      </c>
      <c r="T295" s="5">
        <v>0</v>
      </c>
      <c r="U295" s="5">
        <v>0</v>
      </c>
      <c r="V295" s="5">
        <v>0</v>
      </c>
    </row>
    <row r="296" spans="1:22" x14ac:dyDescent="0.25">
      <c r="A296" t="s">
        <v>33</v>
      </c>
      <c r="B296" t="s">
        <v>22</v>
      </c>
      <c r="C296" t="s">
        <v>19</v>
      </c>
      <c r="D296" t="s">
        <v>20</v>
      </c>
      <c r="E296">
        <v>2</v>
      </c>
      <c r="F296">
        <v>2</v>
      </c>
      <c r="G296" s="1">
        <v>0</v>
      </c>
      <c r="H296">
        <v>4</v>
      </c>
      <c r="I296">
        <v>-2</v>
      </c>
      <c r="J296" s="2">
        <v>1.44</v>
      </c>
      <c r="K296" s="2">
        <v>0.74</v>
      </c>
      <c r="L296" s="2">
        <f>(Table13[[#This Row],[rA]]+Table13[[#This Row],[rA'']])/2</f>
        <v>1.0899999999999999</v>
      </c>
      <c r="M296">
        <v>0.60499999999999998</v>
      </c>
      <c r="N296">
        <v>1.4</v>
      </c>
      <c r="O296" s="3">
        <f>(Table13[[#This Row],[rA adj]]+Table13[[#This Row],[rX]])/(SQRT(2)*(Table13[[#This Row],[rB]]+Table13[[#This Row],[rX]]))</f>
        <v>0.87815256117431584</v>
      </c>
      <c r="P29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4.434787036370194</v>
      </c>
      <c r="Q296" s="1" t="str">
        <f>IF(Table13[[#This Row],[tau]]&lt;4.18,"YES","NO")</f>
        <v>NO</v>
      </c>
      <c r="R296" s="4">
        <f>ABS(Table13[[#This Row],[rA]]-Table13[[#This Row],[rA'']])</f>
        <v>0.7</v>
      </c>
      <c r="S296" s="5">
        <v>0</v>
      </c>
      <c r="T296" s="5">
        <v>0</v>
      </c>
      <c r="U296" s="5">
        <v>0</v>
      </c>
      <c r="V296" s="5">
        <v>0</v>
      </c>
    </row>
    <row r="297" spans="1:22" x14ac:dyDescent="0.25">
      <c r="A297" t="s">
        <v>37</v>
      </c>
      <c r="B297" t="s">
        <v>76</v>
      </c>
      <c r="C297" t="s">
        <v>19</v>
      </c>
      <c r="D297" t="s">
        <v>20</v>
      </c>
      <c r="E297">
        <v>1</v>
      </c>
      <c r="F297">
        <v>3</v>
      </c>
      <c r="G297" s="1">
        <v>2</v>
      </c>
      <c r="H297">
        <v>4</v>
      </c>
      <c r="I297">
        <v>-2</v>
      </c>
      <c r="J297" s="2">
        <v>1.64</v>
      </c>
      <c r="K297" s="2">
        <v>0.53500000000000003</v>
      </c>
      <c r="L297" s="2">
        <f>(Table13[[#This Row],[rA]]+Table13[[#This Row],[rA'']])/2</f>
        <v>1.0874999999999999</v>
      </c>
      <c r="M297">
        <v>0.60499999999999998</v>
      </c>
      <c r="N297">
        <v>1.4</v>
      </c>
      <c r="O297" s="3">
        <f>(Table13[[#This Row],[rA adj]]+Table13[[#This Row],[rX]])/(SQRT(2)*(Table13[[#This Row],[rB]]+Table13[[#This Row],[rX]]))</f>
        <v>0.87727088189602831</v>
      </c>
      <c r="P29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4.4446607873309603</v>
      </c>
      <c r="Q297" s="1" t="str">
        <f>IF(Table13[[#This Row],[tau]]&lt;4.18,"YES","NO")</f>
        <v>NO</v>
      </c>
      <c r="R297" s="4">
        <f>ABS(Table13[[#This Row],[rA]]-Table13[[#This Row],[rA'']])</f>
        <v>1.105</v>
      </c>
      <c r="S297" s="5">
        <v>0</v>
      </c>
      <c r="T297" s="5">
        <v>0</v>
      </c>
      <c r="U297" s="5" t="s">
        <v>55</v>
      </c>
      <c r="V297" s="5">
        <v>0</v>
      </c>
    </row>
    <row r="298" spans="1:22" x14ac:dyDescent="0.25">
      <c r="A298" t="s">
        <v>54</v>
      </c>
      <c r="B298" t="s">
        <v>58</v>
      </c>
      <c r="C298" t="s">
        <v>19</v>
      </c>
      <c r="D298" t="s">
        <v>20</v>
      </c>
      <c r="E298">
        <v>1</v>
      </c>
      <c r="F298">
        <v>3</v>
      </c>
      <c r="G298" s="1">
        <v>2</v>
      </c>
      <c r="H298">
        <v>4</v>
      </c>
      <c r="I298">
        <v>-2</v>
      </c>
      <c r="J298" s="2">
        <v>1.39</v>
      </c>
      <c r="K298" s="2">
        <v>0.78</v>
      </c>
      <c r="L298" s="2">
        <f>(Table13[[#This Row],[rA]]+Table13[[#This Row],[rA'']])/2</f>
        <v>1.085</v>
      </c>
      <c r="M298">
        <v>0.60499999999999998</v>
      </c>
      <c r="N298">
        <v>1.4</v>
      </c>
      <c r="O298" s="3">
        <f>(Table13[[#This Row],[rA adj]]+Table13[[#This Row],[rX]])/(SQRT(2)*(Table13[[#This Row],[rB]]+Table13[[#This Row],[rX]]))</f>
        <v>0.87638920261774089</v>
      </c>
      <c r="P29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4.4546677249748576</v>
      </c>
      <c r="Q298" s="1" t="str">
        <f>IF(Table13[[#This Row],[tau]]&lt;4.18,"YES","NO")</f>
        <v>NO</v>
      </c>
      <c r="R298" s="4">
        <f>ABS(Table13[[#This Row],[rA]]-Table13[[#This Row],[rA'']])</f>
        <v>0.60999999999999988</v>
      </c>
      <c r="S298" s="5">
        <v>0</v>
      </c>
      <c r="T298" s="5">
        <v>0</v>
      </c>
      <c r="U298" s="5" t="s">
        <v>55</v>
      </c>
      <c r="V298" s="5">
        <v>0</v>
      </c>
    </row>
    <row r="299" spans="1:22" x14ac:dyDescent="0.25">
      <c r="A299" t="s">
        <v>19</v>
      </c>
      <c r="B299" t="s">
        <v>46</v>
      </c>
      <c r="C299" t="s">
        <v>19</v>
      </c>
      <c r="D299" t="s">
        <v>20</v>
      </c>
      <c r="E299">
        <v>2</v>
      </c>
      <c r="F299">
        <v>2</v>
      </c>
      <c r="G299" s="1">
        <v>0</v>
      </c>
      <c r="H299">
        <v>4</v>
      </c>
      <c r="I299">
        <v>-2</v>
      </c>
      <c r="J299" s="2">
        <v>0.86</v>
      </c>
      <c r="K299" s="2">
        <v>1.31</v>
      </c>
      <c r="L299" s="2">
        <f>(Table13[[#This Row],[rA]]+Table13[[#This Row],[rA'']])/2</f>
        <v>1.085</v>
      </c>
      <c r="M299">
        <v>0.60499999999999998</v>
      </c>
      <c r="N299">
        <v>1.4</v>
      </c>
      <c r="O299" s="3">
        <f>(Table13[[#This Row],[rA adj]]+Table13[[#This Row],[rX]])/(SQRT(2)*(Table13[[#This Row],[rB]]+Table13[[#This Row],[rX]]))</f>
        <v>0.87638920261774089</v>
      </c>
      <c r="P29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4.4546677249748576</v>
      </c>
      <c r="Q299" s="1" t="str">
        <f>IF(Table13[[#This Row],[tau]]&lt;4.18,"YES","NO")</f>
        <v>NO</v>
      </c>
      <c r="R299" s="4">
        <f>ABS(Table13[[#This Row],[rA]]-Table13[[#This Row],[rA'']])</f>
        <v>0.45000000000000007</v>
      </c>
      <c r="S299" s="5">
        <v>0</v>
      </c>
      <c r="T299" s="5">
        <v>0</v>
      </c>
      <c r="U299" s="5">
        <v>0</v>
      </c>
      <c r="V299" s="5" t="s">
        <v>82</v>
      </c>
    </row>
    <row r="300" spans="1:22" x14ac:dyDescent="0.25">
      <c r="A300" t="s">
        <v>19</v>
      </c>
      <c r="B300" t="s">
        <v>51</v>
      </c>
      <c r="C300" t="s">
        <v>19</v>
      </c>
      <c r="D300" t="s">
        <v>20</v>
      </c>
      <c r="E300">
        <v>3</v>
      </c>
      <c r="F300">
        <v>1</v>
      </c>
      <c r="G300" s="1">
        <v>2</v>
      </c>
      <c r="H300">
        <v>4</v>
      </c>
      <c r="I300">
        <v>-2</v>
      </c>
      <c r="J300" s="2">
        <v>0.67</v>
      </c>
      <c r="K300" s="2">
        <v>1.5</v>
      </c>
      <c r="L300" s="2">
        <f>(Table13[[#This Row],[rA]]+Table13[[#This Row],[rA'']])/2</f>
        <v>1.085</v>
      </c>
      <c r="M300">
        <v>0.60499999999999998</v>
      </c>
      <c r="N300">
        <v>1.4</v>
      </c>
      <c r="O300" s="3">
        <f>(Table13[[#This Row],[rA adj]]+Table13[[#This Row],[rX]])/(SQRT(2)*(Table13[[#This Row],[rB]]+Table13[[#This Row],[rX]]))</f>
        <v>0.87638920261774089</v>
      </c>
      <c r="P30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4.4546677249748576</v>
      </c>
      <c r="Q300" s="1" t="str">
        <f>IF(Table13[[#This Row],[tau]]&lt;4.18,"YES","NO")</f>
        <v>NO</v>
      </c>
      <c r="R300" s="4">
        <f>ABS(Table13[[#This Row],[rA]]-Table13[[#This Row],[rA'']])</f>
        <v>0.83</v>
      </c>
      <c r="S300" s="5">
        <v>0</v>
      </c>
      <c r="T300" s="5">
        <v>0</v>
      </c>
      <c r="U300" s="5" t="s">
        <v>55</v>
      </c>
      <c r="V300" s="5">
        <v>0</v>
      </c>
    </row>
    <row r="301" spans="1:22" x14ac:dyDescent="0.25">
      <c r="A301" t="s">
        <v>33</v>
      </c>
      <c r="B301" t="s">
        <v>23</v>
      </c>
      <c r="C301" t="s">
        <v>19</v>
      </c>
      <c r="D301" t="s">
        <v>20</v>
      </c>
      <c r="E301">
        <v>2</v>
      </c>
      <c r="F301">
        <v>2</v>
      </c>
      <c r="G301" s="1">
        <v>0</v>
      </c>
      <c r="H301">
        <v>4</v>
      </c>
      <c r="I301">
        <v>-2</v>
      </c>
      <c r="J301" s="2">
        <v>1.44</v>
      </c>
      <c r="K301" s="2">
        <v>0.73</v>
      </c>
      <c r="L301" s="2">
        <f>(Table13[[#This Row],[rA]]+Table13[[#This Row],[rA'']])/2</f>
        <v>1.085</v>
      </c>
      <c r="M301">
        <v>0.60499999999999998</v>
      </c>
      <c r="N301">
        <v>1.4</v>
      </c>
      <c r="O301" s="3">
        <f>(Table13[[#This Row],[rA adj]]+Table13[[#This Row],[rX]])/(SQRT(2)*(Table13[[#This Row],[rB]]+Table13[[#This Row],[rX]]))</f>
        <v>0.87638920261774089</v>
      </c>
      <c r="P30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4.4546677249748576</v>
      </c>
      <c r="Q301" s="1" t="str">
        <f>IF(Table13[[#This Row],[tau]]&lt;4.18,"YES","NO")</f>
        <v>NO</v>
      </c>
      <c r="R301" s="4">
        <f>ABS(Table13[[#This Row],[rA]]-Table13[[#This Row],[rA'']])</f>
        <v>0.71</v>
      </c>
      <c r="S301" s="5">
        <v>0</v>
      </c>
      <c r="T301" s="5">
        <v>0</v>
      </c>
      <c r="U301" s="5">
        <v>0</v>
      </c>
      <c r="V301" s="5" t="s">
        <v>31</v>
      </c>
    </row>
    <row r="302" spans="1:22" x14ac:dyDescent="0.25">
      <c r="A302" t="s">
        <v>33</v>
      </c>
      <c r="B302" t="s">
        <v>24</v>
      </c>
      <c r="C302" t="s">
        <v>19</v>
      </c>
      <c r="D302" t="s">
        <v>20</v>
      </c>
      <c r="E302">
        <v>2</v>
      </c>
      <c r="F302">
        <v>2</v>
      </c>
      <c r="G302" s="1">
        <v>0</v>
      </c>
      <c r="H302">
        <v>4</v>
      </c>
      <c r="I302">
        <v>-2</v>
      </c>
      <c r="J302" s="2">
        <v>1.44</v>
      </c>
      <c r="K302" s="2">
        <v>0.73</v>
      </c>
      <c r="L302" s="2">
        <f>(Table13[[#This Row],[rA]]+Table13[[#This Row],[rA'']])/2</f>
        <v>1.085</v>
      </c>
      <c r="M302">
        <v>0.60499999999999998</v>
      </c>
      <c r="N302">
        <v>1.4</v>
      </c>
      <c r="O302" s="3">
        <f>(Table13[[#This Row],[rA adj]]+Table13[[#This Row],[rX]])/(SQRT(2)*(Table13[[#This Row],[rB]]+Table13[[#This Row],[rX]]))</f>
        <v>0.87638920261774089</v>
      </c>
      <c r="P30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4.4546677249748576</v>
      </c>
      <c r="Q302" s="1" t="str">
        <f>IF(Table13[[#This Row],[tau]]&lt;4.18,"YES","NO")</f>
        <v>NO</v>
      </c>
      <c r="R302" s="4">
        <f>ABS(Table13[[#This Row],[rA]]-Table13[[#This Row],[rA'']])</f>
        <v>0.71</v>
      </c>
      <c r="S302" s="5">
        <v>0</v>
      </c>
      <c r="T302" s="5">
        <v>0</v>
      </c>
      <c r="U302" s="5" t="s">
        <v>55</v>
      </c>
      <c r="V302" s="5">
        <v>0</v>
      </c>
    </row>
    <row r="303" spans="1:22" x14ac:dyDescent="0.25">
      <c r="A303" t="s">
        <v>73</v>
      </c>
      <c r="B303" t="s">
        <v>46</v>
      </c>
      <c r="C303" t="s">
        <v>19</v>
      </c>
      <c r="D303" t="s">
        <v>20</v>
      </c>
      <c r="E303">
        <v>2</v>
      </c>
      <c r="F303">
        <v>2</v>
      </c>
      <c r="G303" s="1">
        <v>0</v>
      </c>
      <c r="H303">
        <v>4</v>
      </c>
      <c r="I303">
        <v>-2</v>
      </c>
      <c r="J303" s="2">
        <v>0.86</v>
      </c>
      <c r="K303" s="2">
        <v>1.31</v>
      </c>
      <c r="L303" s="2">
        <f>(Table13[[#This Row],[rA]]+Table13[[#This Row],[rA'']])/2</f>
        <v>1.085</v>
      </c>
      <c r="M303">
        <v>0.60499999999999998</v>
      </c>
      <c r="N303">
        <v>1.4</v>
      </c>
      <c r="O303" s="3">
        <f>(Table13[[#This Row],[rA adj]]+Table13[[#This Row],[rX]])/(SQRT(2)*(Table13[[#This Row],[rB]]+Table13[[#This Row],[rX]]))</f>
        <v>0.87638920261774089</v>
      </c>
      <c r="P30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4.4546677249748576</v>
      </c>
      <c r="Q303" s="1" t="str">
        <f>IF(Table13[[#This Row],[tau]]&lt;4.18,"YES","NO")</f>
        <v>NO</v>
      </c>
      <c r="R303" s="4">
        <f>ABS(Table13[[#This Row],[rA]]-Table13[[#This Row],[rA'']])</f>
        <v>0.45000000000000007</v>
      </c>
      <c r="S303" s="5">
        <v>0</v>
      </c>
      <c r="T303" s="5">
        <v>0</v>
      </c>
      <c r="U303" s="5">
        <v>0</v>
      </c>
      <c r="V303" s="5">
        <v>0</v>
      </c>
    </row>
    <row r="304" spans="1:22" x14ac:dyDescent="0.25">
      <c r="A304" t="s">
        <v>56</v>
      </c>
      <c r="B304" t="s">
        <v>57</v>
      </c>
      <c r="C304" t="s">
        <v>19</v>
      </c>
      <c r="D304" t="s">
        <v>20</v>
      </c>
      <c r="E304">
        <v>1</v>
      </c>
      <c r="F304">
        <v>3</v>
      </c>
      <c r="G304" s="1">
        <v>2</v>
      </c>
      <c r="H304">
        <v>4</v>
      </c>
      <c r="I304">
        <v>-2</v>
      </c>
      <c r="J304" s="2">
        <v>1.37</v>
      </c>
      <c r="K304" s="2">
        <v>0.8</v>
      </c>
      <c r="L304" s="2">
        <f>(Table13[[#This Row],[rA]]+Table13[[#This Row],[rA'']])/2</f>
        <v>1.085</v>
      </c>
      <c r="M304">
        <v>0.60499999999999998</v>
      </c>
      <c r="N304">
        <v>1.4</v>
      </c>
      <c r="O304" s="3">
        <f>(Table13[[#This Row],[rA adj]]+Table13[[#This Row],[rX]])/(SQRT(2)*(Table13[[#This Row],[rB]]+Table13[[#This Row],[rX]]))</f>
        <v>0.87638920261774089</v>
      </c>
      <c r="P30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4.4546677249748576</v>
      </c>
      <c r="Q304" s="1" t="str">
        <f>IF(Table13[[#This Row],[tau]]&lt;4.18,"YES","NO")</f>
        <v>NO</v>
      </c>
      <c r="R304" s="4">
        <f>ABS(Table13[[#This Row],[rA]]-Table13[[#This Row],[rA'']])</f>
        <v>0.57000000000000006</v>
      </c>
      <c r="S304" s="5">
        <v>0</v>
      </c>
      <c r="T304" s="5">
        <v>0</v>
      </c>
      <c r="U304" s="5">
        <v>0</v>
      </c>
      <c r="V304" s="5">
        <v>0</v>
      </c>
    </row>
    <row r="305" spans="1:22" x14ac:dyDescent="0.25">
      <c r="A305" t="s">
        <v>62</v>
      </c>
      <c r="B305" t="s">
        <v>52</v>
      </c>
      <c r="C305" t="s">
        <v>19</v>
      </c>
      <c r="D305" t="s">
        <v>20</v>
      </c>
      <c r="E305">
        <v>2</v>
      </c>
      <c r="F305">
        <v>2</v>
      </c>
      <c r="G305" s="1">
        <v>0</v>
      </c>
      <c r="H305">
        <v>4</v>
      </c>
      <c r="I305">
        <v>-2</v>
      </c>
      <c r="J305" s="2">
        <v>1.02</v>
      </c>
      <c r="K305" s="2">
        <v>1.1499999999999999</v>
      </c>
      <c r="L305" s="2">
        <f>(Table13[[#This Row],[rA]]+Table13[[#This Row],[rA'']])/2</f>
        <v>1.085</v>
      </c>
      <c r="M305">
        <v>0.60499999999999998</v>
      </c>
      <c r="N305">
        <v>1.4</v>
      </c>
      <c r="O305" s="3">
        <f>(Table13[[#This Row],[rA adj]]+Table13[[#This Row],[rX]])/(SQRT(2)*(Table13[[#This Row],[rB]]+Table13[[#This Row],[rX]]))</f>
        <v>0.87638920261774089</v>
      </c>
      <c r="P30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4.4546677249748576</v>
      </c>
      <c r="Q305" s="1" t="str">
        <f>IF(Table13[[#This Row],[tau]]&lt;4.18,"YES","NO")</f>
        <v>NO</v>
      </c>
      <c r="R305" s="4">
        <f>ABS(Table13[[#This Row],[rA]]-Table13[[#This Row],[rA'']])</f>
        <v>0.12999999999999989</v>
      </c>
      <c r="S305" s="5">
        <v>0</v>
      </c>
      <c r="T305" s="5">
        <v>0</v>
      </c>
      <c r="U305" s="5">
        <v>0</v>
      </c>
      <c r="V305" s="5">
        <v>0</v>
      </c>
    </row>
    <row r="306" spans="1:22" x14ac:dyDescent="0.25">
      <c r="A306" t="s">
        <v>60</v>
      </c>
      <c r="B306" t="s">
        <v>51</v>
      </c>
      <c r="C306" t="s">
        <v>19</v>
      </c>
      <c r="D306" t="s">
        <v>20</v>
      </c>
      <c r="E306">
        <v>1</v>
      </c>
      <c r="F306">
        <v>3</v>
      </c>
      <c r="G306" s="1">
        <v>2</v>
      </c>
      <c r="H306">
        <v>4</v>
      </c>
      <c r="I306">
        <v>-2</v>
      </c>
      <c r="J306" s="2">
        <v>1.28</v>
      </c>
      <c r="K306" s="2">
        <v>0.88500000000000001</v>
      </c>
      <c r="L306" s="2">
        <f>(Table13[[#This Row],[rA]]+Table13[[#This Row],[rA'']])/2</f>
        <v>1.0825</v>
      </c>
      <c r="M306">
        <v>0.60499999999999998</v>
      </c>
      <c r="N306">
        <v>1.4</v>
      </c>
      <c r="O306" s="3">
        <f>(Table13[[#This Row],[rA adj]]+Table13[[#This Row],[rX]])/(SQRT(2)*(Table13[[#This Row],[rB]]+Table13[[#This Row],[rX]]))</f>
        <v>0.87550752333945348</v>
      </c>
      <c r="P30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4.4648099603435831</v>
      </c>
      <c r="Q306" s="1" t="str">
        <f>IF(Table13[[#This Row],[tau]]&lt;4.18,"YES","NO")</f>
        <v>NO</v>
      </c>
      <c r="R306" s="4">
        <f>ABS(Table13[[#This Row],[rA]]-Table13[[#This Row],[rA'']])</f>
        <v>0.39500000000000002</v>
      </c>
      <c r="S306" s="5">
        <v>0</v>
      </c>
      <c r="T306" s="5">
        <v>0</v>
      </c>
      <c r="U306" s="5">
        <v>0</v>
      </c>
      <c r="V306" s="5">
        <v>0</v>
      </c>
    </row>
    <row r="307" spans="1:22" x14ac:dyDescent="0.25">
      <c r="A307" t="s">
        <v>18</v>
      </c>
      <c r="B307" t="s">
        <v>29</v>
      </c>
      <c r="C307" t="s">
        <v>19</v>
      </c>
      <c r="D307" t="s">
        <v>20</v>
      </c>
      <c r="E307">
        <v>1</v>
      </c>
      <c r="F307">
        <v>3</v>
      </c>
      <c r="G307" s="1">
        <v>2</v>
      </c>
      <c r="H307">
        <v>4</v>
      </c>
      <c r="I307">
        <v>-2</v>
      </c>
      <c r="J307" s="2">
        <v>0.92</v>
      </c>
      <c r="K307" s="2">
        <v>1.24</v>
      </c>
      <c r="L307" s="2">
        <f>(Table13[[#This Row],[rA]]+Table13[[#This Row],[rA'']])/2</f>
        <v>1.08</v>
      </c>
      <c r="M307">
        <v>0.60499999999999998</v>
      </c>
      <c r="N307">
        <v>1.4</v>
      </c>
      <c r="O307" s="3">
        <f>(Table13[[#This Row],[rA adj]]+Table13[[#This Row],[rX]])/(SQRT(2)*(Table13[[#This Row],[rB]]+Table13[[#This Row],[rX]]))</f>
        <v>0.87462584406116606</v>
      </c>
      <c r="P30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4.4750896489855734</v>
      </c>
      <c r="Q307" s="1" t="str">
        <f>IF(Table13[[#This Row],[tau]]&lt;4.18,"YES","NO")</f>
        <v>NO</v>
      </c>
      <c r="R307" s="4">
        <f>ABS(Table13[[#This Row],[rA]]-Table13[[#This Row],[rA'']])</f>
        <v>0.31999999999999995</v>
      </c>
      <c r="S307" s="5">
        <v>0</v>
      </c>
      <c r="T307" s="5">
        <v>0</v>
      </c>
      <c r="U307" s="5" t="s">
        <v>55</v>
      </c>
      <c r="V307" s="5">
        <v>0</v>
      </c>
    </row>
    <row r="308" spans="1:22" x14ac:dyDescent="0.25">
      <c r="A308" t="s">
        <v>62</v>
      </c>
      <c r="B308" t="s">
        <v>45</v>
      </c>
      <c r="C308" t="s">
        <v>19</v>
      </c>
      <c r="D308" t="s">
        <v>20</v>
      </c>
      <c r="E308">
        <v>2</v>
      </c>
      <c r="F308">
        <v>2</v>
      </c>
      <c r="G308" s="1">
        <v>0</v>
      </c>
      <c r="H308">
        <v>4</v>
      </c>
      <c r="I308">
        <v>-2</v>
      </c>
      <c r="J308" s="2">
        <v>1.02</v>
      </c>
      <c r="K308" s="2">
        <v>1.1399999999999999</v>
      </c>
      <c r="L308" s="2">
        <f>(Table13[[#This Row],[rA]]+Table13[[#This Row],[rA'']])/2</f>
        <v>1.08</v>
      </c>
      <c r="M308">
        <v>0.60499999999999998</v>
      </c>
      <c r="N308">
        <v>1.4</v>
      </c>
      <c r="O308" s="3">
        <f>(Table13[[#This Row],[rA adj]]+Table13[[#This Row],[rX]])/(SQRT(2)*(Table13[[#This Row],[rB]]+Table13[[#This Row],[rX]]))</f>
        <v>0.87462584406116606</v>
      </c>
      <c r="P30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4.4750896489855734</v>
      </c>
      <c r="Q308" s="1" t="str">
        <f>IF(Table13[[#This Row],[tau]]&lt;4.18,"YES","NO")</f>
        <v>NO</v>
      </c>
      <c r="R308" s="4">
        <f>ABS(Table13[[#This Row],[rA]]-Table13[[#This Row],[rA'']])</f>
        <v>0.11999999999999988</v>
      </c>
      <c r="S308" s="5">
        <v>0</v>
      </c>
      <c r="T308" s="5">
        <v>0</v>
      </c>
      <c r="U308" s="5">
        <v>0</v>
      </c>
      <c r="V308" s="5">
        <v>0</v>
      </c>
    </row>
    <row r="309" spans="1:22" x14ac:dyDescent="0.25">
      <c r="A309" t="s">
        <v>63</v>
      </c>
      <c r="B309" t="s">
        <v>40</v>
      </c>
      <c r="C309" t="s">
        <v>19</v>
      </c>
      <c r="D309" t="s">
        <v>20</v>
      </c>
      <c r="E309">
        <v>2</v>
      </c>
      <c r="F309">
        <v>2</v>
      </c>
      <c r="G309" s="1">
        <v>0</v>
      </c>
      <c r="H309">
        <v>4</v>
      </c>
      <c r="I309">
        <v>-2</v>
      </c>
      <c r="J309" s="2">
        <v>0.96</v>
      </c>
      <c r="K309" s="2">
        <v>1.19</v>
      </c>
      <c r="L309" s="2">
        <f>(Table13[[#This Row],[rA]]+Table13[[#This Row],[rA'']])/2</f>
        <v>1.075</v>
      </c>
      <c r="M309">
        <v>0.60499999999999998</v>
      </c>
      <c r="N309">
        <v>1.4</v>
      </c>
      <c r="O309" s="3">
        <f>(Table13[[#This Row],[rA adj]]+Table13[[#This Row],[rX]])/(SQRT(2)*(Table13[[#This Row],[rB]]+Table13[[#This Row],[rX]]))</f>
        <v>0.872862485504591</v>
      </c>
      <c r="P30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4.4960702379211455</v>
      </c>
      <c r="Q309" s="1" t="str">
        <f>IF(Table13[[#This Row],[tau]]&lt;4.18,"YES","NO")</f>
        <v>NO</v>
      </c>
      <c r="R309" s="4">
        <f>ABS(Table13[[#This Row],[rA]]-Table13[[#This Row],[rA'']])</f>
        <v>0.22999999999999998</v>
      </c>
      <c r="S309" s="5">
        <v>0</v>
      </c>
      <c r="T309" s="5">
        <v>0</v>
      </c>
      <c r="U309" s="5">
        <v>0</v>
      </c>
      <c r="V309" s="5" t="s">
        <v>83</v>
      </c>
    </row>
    <row r="310" spans="1:22" x14ac:dyDescent="0.25">
      <c r="A310" t="s">
        <v>54</v>
      </c>
      <c r="B310" t="s">
        <v>59</v>
      </c>
      <c r="C310" t="s">
        <v>19</v>
      </c>
      <c r="D310" t="s">
        <v>20</v>
      </c>
      <c r="E310">
        <v>1</v>
      </c>
      <c r="F310">
        <v>3</v>
      </c>
      <c r="G310" s="1">
        <v>2</v>
      </c>
      <c r="H310">
        <v>4</v>
      </c>
      <c r="I310">
        <v>-2</v>
      </c>
      <c r="J310" s="2">
        <v>1.39</v>
      </c>
      <c r="K310" s="2">
        <v>0.76</v>
      </c>
      <c r="L310" s="2">
        <f>(Table13[[#This Row],[rA]]+Table13[[#This Row],[rA'']])/2</f>
        <v>1.075</v>
      </c>
      <c r="M310">
        <v>0.60499999999999998</v>
      </c>
      <c r="N310">
        <v>1.4</v>
      </c>
      <c r="O310" s="3">
        <f>(Table13[[#This Row],[rA adj]]+Table13[[#This Row],[rX]])/(SQRT(2)*(Table13[[#This Row],[rB]]+Table13[[#This Row],[rX]]))</f>
        <v>0.872862485504591</v>
      </c>
      <c r="P31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4.4960702379211455</v>
      </c>
      <c r="Q310" s="1" t="str">
        <f>IF(Table13[[#This Row],[tau]]&lt;4.18,"YES","NO")</f>
        <v>NO</v>
      </c>
      <c r="R310" s="4">
        <f>ABS(Table13[[#This Row],[rA]]-Table13[[#This Row],[rA'']])</f>
        <v>0.62999999999999989</v>
      </c>
      <c r="S310" s="5">
        <v>0</v>
      </c>
      <c r="T310" s="5">
        <v>0</v>
      </c>
      <c r="U310" s="5" t="s">
        <v>55</v>
      </c>
      <c r="V310" s="5">
        <v>0</v>
      </c>
    </row>
    <row r="311" spans="1:22" x14ac:dyDescent="0.25">
      <c r="A311" t="s">
        <v>63</v>
      </c>
      <c r="B311" t="s">
        <v>50</v>
      </c>
      <c r="C311" t="s">
        <v>19</v>
      </c>
      <c r="D311" t="s">
        <v>20</v>
      </c>
      <c r="E311">
        <v>2</v>
      </c>
      <c r="F311">
        <v>2</v>
      </c>
      <c r="G311" s="1">
        <v>0</v>
      </c>
      <c r="H311">
        <v>4</v>
      </c>
      <c r="I311">
        <v>-2</v>
      </c>
      <c r="J311" s="2">
        <v>0.96</v>
      </c>
      <c r="K311" s="2">
        <v>1.19</v>
      </c>
      <c r="L311" s="2">
        <f>(Table13[[#This Row],[rA]]+Table13[[#This Row],[rA'']])/2</f>
        <v>1.075</v>
      </c>
      <c r="M311">
        <v>0.60499999999999998</v>
      </c>
      <c r="N311">
        <v>1.4</v>
      </c>
      <c r="O311" s="3">
        <f>(Table13[[#This Row],[rA adj]]+Table13[[#This Row],[rX]])/(SQRT(2)*(Table13[[#This Row],[rB]]+Table13[[#This Row],[rX]]))</f>
        <v>0.872862485504591</v>
      </c>
      <c r="P31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4.4960702379211455</v>
      </c>
      <c r="Q311" s="1" t="str">
        <f>IF(Table13[[#This Row],[tau]]&lt;4.18,"YES","NO")</f>
        <v>NO</v>
      </c>
      <c r="R311" s="4">
        <f>ABS(Table13[[#This Row],[rA]]-Table13[[#This Row],[rA'']])</f>
        <v>0.22999999999999998</v>
      </c>
      <c r="S311" s="5">
        <v>0</v>
      </c>
      <c r="T311" s="5">
        <v>0</v>
      </c>
      <c r="U311" s="5">
        <v>0</v>
      </c>
      <c r="V311" s="5">
        <v>0</v>
      </c>
    </row>
    <row r="312" spans="1:22" x14ac:dyDescent="0.25">
      <c r="A312" t="s">
        <v>26</v>
      </c>
      <c r="B312" t="s">
        <v>2</v>
      </c>
      <c r="C312" t="s">
        <v>19</v>
      </c>
      <c r="D312" t="s">
        <v>20</v>
      </c>
      <c r="E312">
        <v>1</v>
      </c>
      <c r="F312">
        <v>3</v>
      </c>
      <c r="G312" s="1">
        <v>2</v>
      </c>
      <c r="H312">
        <v>4</v>
      </c>
      <c r="I312">
        <v>-2</v>
      </c>
      <c r="J312" s="2">
        <v>1.88</v>
      </c>
      <c r="K312" s="2">
        <v>0.27</v>
      </c>
      <c r="L312" s="2">
        <f>(Table13[[#This Row],[rA]]+Table13[[#This Row],[rA'']])/2</f>
        <v>1.075</v>
      </c>
      <c r="M312">
        <v>0.60499999999999998</v>
      </c>
      <c r="N312">
        <v>1.4</v>
      </c>
      <c r="O312" s="3">
        <f>(Table13[[#This Row],[rA adj]]+Table13[[#This Row],[rX]])/(SQRT(2)*(Table13[[#This Row],[rB]]+Table13[[#This Row],[rX]]))</f>
        <v>0.872862485504591</v>
      </c>
      <c r="P31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4.4960702379211455</v>
      </c>
      <c r="Q312" s="1" t="str">
        <f>IF(Table13[[#This Row],[tau]]&lt;4.18,"YES","NO")</f>
        <v>NO</v>
      </c>
      <c r="R312" s="4">
        <f>ABS(Table13[[#This Row],[rA]]-Table13[[#This Row],[rA'']])</f>
        <v>1.6099999999999999</v>
      </c>
      <c r="S312" s="5">
        <v>0</v>
      </c>
      <c r="T312" s="5">
        <v>0</v>
      </c>
      <c r="U312" s="5">
        <v>0</v>
      </c>
      <c r="V312" s="5">
        <v>0</v>
      </c>
    </row>
    <row r="313" spans="1:22" x14ac:dyDescent="0.25">
      <c r="A313" t="s">
        <v>53</v>
      </c>
      <c r="B313" t="s">
        <v>60</v>
      </c>
      <c r="C313" t="s">
        <v>19</v>
      </c>
      <c r="D313" t="s">
        <v>20</v>
      </c>
      <c r="E313">
        <v>3</v>
      </c>
      <c r="F313">
        <v>1</v>
      </c>
      <c r="G313" s="1">
        <v>2</v>
      </c>
      <c r="H313">
        <v>4</v>
      </c>
      <c r="I313">
        <v>-2</v>
      </c>
      <c r="J313" s="2">
        <v>0.87</v>
      </c>
      <c r="K313" s="2">
        <v>1.28</v>
      </c>
      <c r="L313" s="2">
        <f>(Table13[[#This Row],[rA]]+Table13[[#This Row],[rA'']])/2</f>
        <v>1.075</v>
      </c>
      <c r="M313">
        <v>0.60499999999999998</v>
      </c>
      <c r="N313">
        <v>1.4</v>
      </c>
      <c r="O313" s="3">
        <f>(Table13[[#This Row],[rA adj]]+Table13[[#This Row],[rX]])/(SQRT(2)*(Table13[[#This Row],[rB]]+Table13[[#This Row],[rX]]))</f>
        <v>0.872862485504591</v>
      </c>
      <c r="P31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4.4960702379211455</v>
      </c>
      <c r="Q313" s="1" t="str">
        <f>IF(Table13[[#This Row],[tau]]&lt;4.18,"YES","NO")</f>
        <v>NO</v>
      </c>
      <c r="R313" s="4">
        <f>ABS(Table13[[#This Row],[rA]]-Table13[[#This Row],[rA'']])</f>
        <v>0.41000000000000003</v>
      </c>
      <c r="S313" s="5">
        <v>0</v>
      </c>
      <c r="T313" s="5">
        <v>0</v>
      </c>
      <c r="U313" s="5">
        <v>0</v>
      </c>
      <c r="V313" s="5">
        <v>0</v>
      </c>
    </row>
    <row r="314" spans="1:22" x14ac:dyDescent="0.25">
      <c r="A314" t="s">
        <v>72</v>
      </c>
      <c r="B314" t="s">
        <v>28</v>
      </c>
      <c r="C314" t="s">
        <v>19</v>
      </c>
      <c r="D314" t="s">
        <v>20</v>
      </c>
      <c r="E314">
        <v>2</v>
      </c>
      <c r="F314">
        <v>2</v>
      </c>
      <c r="G314" s="1">
        <v>0</v>
      </c>
      <c r="H314">
        <v>4</v>
      </c>
      <c r="I314">
        <v>-2</v>
      </c>
      <c r="J314" s="2">
        <v>0.8</v>
      </c>
      <c r="K314" s="2">
        <v>1.35</v>
      </c>
      <c r="L314" s="2">
        <f>(Table13[[#This Row],[rA]]+Table13[[#This Row],[rA'']])/2</f>
        <v>1.0750000000000002</v>
      </c>
      <c r="M314">
        <v>0.60499999999999998</v>
      </c>
      <c r="N314">
        <v>1.4</v>
      </c>
      <c r="O314" s="3">
        <f>(Table13[[#This Row],[rA adj]]+Table13[[#This Row],[rX]])/(SQRT(2)*(Table13[[#This Row],[rB]]+Table13[[#This Row],[rX]]))</f>
        <v>0.87286248550459111</v>
      </c>
      <c r="P31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4.4960702379211455</v>
      </c>
      <c r="Q314" s="1" t="str">
        <f>IF(Table13[[#This Row],[tau]]&lt;4.18,"YES","NO")</f>
        <v>NO</v>
      </c>
      <c r="R314" s="4">
        <f>ABS(Table13[[#This Row],[rA]]-Table13[[#This Row],[rA'']])</f>
        <v>0.55000000000000004</v>
      </c>
      <c r="S314" s="5">
        <v>0</v>
      </c>
      <c r="T314" s="5">
        <v>0</v>
      </c>
      <c r="U314" s="5" t="s">
        <v>55</v>
      </c>
      <c r="V314" s="5">
        <v>0</v>
      </c>
    </row>
    <row r="315" spans="1:22" x14ac:dyDescent="0.25">
      <c r="A315" t="s">
        <v>77</v>
      </c>
      <c r="B315" t="s">
        <v>28</v>
      </c>
      <c r="C315" t="s">
        <v>19</v>
      </c>
      <c r="D315" t="s">
        <v>20</v>
      </c>
      <c r="E315">
        <v>2</v>
      </c>
      <c r="F315">
        <v>2</v>
      </c>
      <c r="G315" s="1">
        <v>0</v>
      </c>
      <c r="H315">
        <v>4</v>
      </c>
      <c r="I315">
        <v>-2</v>
      </c>
      <c r="J315" s="2">
        <v>0.8</v>
      </c>
      <c r="K315" s="2">
        <v>1.35</v>
      </c>
      <c r="L315" s="2">
        <f>(Table13[[#This Row],[rA]]+Table13[[#This Row],[rA'']])/2</f>
        <v>1.0750000000000002</v>
      </c>
      <c r="M315">
        <v>0.60499999999999998</v>
      </c>
      <c r="N315">
        <v>1.4</v>
      </c>
      <c r="O315" s="3">
        <f>(Table13[[#This Row],[rA adj]]+Table13[[#This Row],[rX]])/(SQRT(2)*(Table13[[#This Row],[rB]]+Table13[[#This Row],[rX]]))</f>
        <v>0.87286248550459111</v>
      </c>
      <c r="P31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4.4960702379211455</v>
      </c>
      <c r="Q315" s="1" t="str">
        <f>IF(Table13[[#This Row],[tau]]&lt;4.18,"YES","NO")</f>
        <v>NO</v>
      </c>
      <c r="R315" s="4">
        <f>ABS(Table13[[#This Row],[rA]]-Table13[[#This Row],[rA'']])</f>
        <v>0.55000000000000004</v>
      </c>
      <c r="S315" s="5">
        <v>0</v>
      </c>
      <c r="T315" s="5">
        <v>0</v>
      </c>
      <c r="U315" s="5">
        <v>0</v>
      </c>
      <c r="V315" s="5">
        <v>0</v>
      </c>
    </row>
    <row r="316" spans="1:22" x14ac:dyDescent="0.25">
      <c r="A316" t="s">
        <v>58</v>
      </c>
      <c r="B316" t="s">
        <v>56</v>
      </c>
      <c r="C316" t="s">
        <v>19</v>
      </c>
      <c r="D316" t="s">
        <v>20</v>
      </c>
      <c r="E316">
        <v>3</v>
      </c>
      <c r="F316">
        <v>1</v>
      </c>
      <c r="G316" s="1">
        <v>2</v>
      </c>
      <c r="H316">
        <v>4</v>
      </c>
      <c r="I316">
        <v>-2</v>
      </c>
      <c r="J316" s="2">
        <v>0.78</v>
      </c>
      <c r="K316" s="2">
        <v>1.37</v>
      </c>
      <c r="L316" s="2">
        <f>(Table13[[#This Row],[rA]]+Table13[[#This Row],[rA'']])/2</f>
        <v>1.0750000000000002</v>
      </c>
      <c r="M316">
        <v>0.60499999999999998</v>
      </c>
      <c r="N316">
        <v>1.4</v>
      </c>
      <c r="O316" s="3">
        <f>(Table13[[#This Row],[rA adj]]+Table13[[#This Row],[rX]])/(SQRT(2)*(Table13[[#This Row],[rB]]+Table13[[#This Row],[rX]]))</f>
        <v>0.87286248550459111</v>
      </c>
      <c r="P31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4.4960702379211455</v>
      </c>
      <c r="Q316" s="1" t="str">
        <f>IF(Table13[[#This Row],[tau]]&lt;4.18,"YES","NO")</f>
        <v>NO</v>
      </c>
      <c r="R316" s="4">
        <f>ABS(Table13[[#This Row],[rA]]-Table13[[#This Row],[rA'']])</f>
        <v>0.59000000000000008</v>
      </c>
      <c r="S316" s="5">
        <v>0</v>
      </c>
      <c r="T316" s="5">
        <v>0</v>
      </c>
      <c r="U316" s="5">
        <v>0</v>
      </c>
      <c r="V316" s="5">
        <v>0</v>
      </c>
    </row>
    <row r="317" spans="1:22" x14ac:dyDescent="0.25">
      <c r="A317" t="s">
        <v>63</v>
      </c>
      <c r="B317" t="s">
        <v>51</v>
      </c>
      <c r="C317" t="s">
        <v>19</v>
      </c>
      <c r="D317" t="s">
        <v>20</v>
      </c>
      <c r="E317">
        <v>3</v>
      </c>
      <c r="F317">
        <v>1</v>
      </c>
      <c r="G317" s="1">
        <v>2</v>
      </c>
      <c r="H317">
        <v>4</v>
      </c>
      <c r="I317">
        <v>-2</v>
      </c>
      <c r="J317" s="2">
        <v>0.64500000000000002</v>
      </c>
      <c r="K317" s="2">
        <v>1.5</v>
      </c>
      <c r="L317" s="2">
        <f>(Table13[[#This Row],[rA]]+Table13[[#This Row],[rA'']])/2</f>
        <v>1.0725</v>
      </c>
      <c r="M317">
        <v>0.60499999999999998</v>
      </c>
      <c r="N317">
        <v>1.4</v>
      </c>
      <c r="O317" s="3">
        <f>(Table13[[#This Row],[rA adj]]+Table13[[#This Row],[rX]])/(SQRT(2)*(Table13[[#This Row],[rB]]+Table13[[#This Row],[rX]]))</f>
        <v>0.8719808062263037</v>
      </c>
      <c r="P31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4.5067756826348067</v>
      </c>
      <c r="Q317" s="1" t="str">
        <f>IF(Table13[[#This Row],[tau]]&lt;4.18,"YES","NO")</f>
        <v>NO</v>
      </c>
      <c r="R317" s="4">
        <f>ABS(Table13[[#This Row],[rA]]-Table13[[#This Row],[rA'']])</f>
        <v>0.85499999999999998</v>
      </c>
      <c r="S317" s="5">
        <v>0</v>
      </c>
      <c r="T317" s="5">
        <v>0</v>
      </c>
      <c r="U317" s="5">
        <v>0</v>
      </c>
      <c r="V317" s="5">
        <v>0</v>
      </c>
    </row>
    <row r="318" spans="1:22" x14ac:dyDescent="0.25">
      <c r="A318" t="s">
        <v>42</v>
      </c>
      <c r="B318" t="s">
        <v>72</v>
      </c>
      <c r="C318" t="s">
        <v>19</v>
      </c>
      <c r="D318" t="s">
        <v>20</v>
      </c>
      <c r="E318">
        <v>2</v>
      </c>
      <c r="F318">
        <v>2</v>
      </c>
      <c r="G318" s="1">
        <v>0</v>
      </c>
      <c r="H318">
        <v>4</v>
      </c>
      <c r="I318">
        <v>-2</v>
      </c>
      <c r="J318" s="2">
        <v>1.34</v>
      </c>
      <c r="K318" s="2">
        <v>0.8</v>
      </c>
      <c r="L318" s="2">
        <f>(Table13[[#This Row],[rA]]+Table13[[#This Row],[rA'']])/2</f>
        <v>1.07</v>
      </c>
      <c r="M318">
        <v>0.60499999999999998</v>
      </c>
      <c r="N318">
        <v>1.4</v>
      </c>
      <c r="O318" s="3">
        <f>(Table13[[#This Row],[rA adj]]+Table13[[#This Row],[rX]])/(SQRT(2)*(Table13[[#This Row],[rB]]+Table13[[#This Row],[rX]]))</f>
        <v>0.87109912694801606</v>
      </c>
      <c r="P31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4.517627672011125</v>
      </c>
      <c r="Q318" s="1" t="str">
        <f>IF(Table13[[#This Row],[tau]]&lt;4.18,"YES","NO")</f>
        <v>NO</v>
      </c>
      <c r="R318" s="4">
        <f>ABS(Table13[[#This Row],[rA]]-Table13[[#This Row],[rA'']])</f>
        <v>0.54</v>
      </c>
      <c r="S318" s="5">
        <v>0</v>
      </c>
      <c r="T318" s="5">
        <v>0</v>
      </c>
      <c r="U318" s="5">
        <v>0</v>
      </c>
      <c r="V318" s="5" t="s">
        <v>82</v>
      </c>
    </row>
    <row r="319" spans="1:22" x14ac:dyDescent="0.25">
      <c r="A319" t="s">
        <v>68</v>
      </c>
      <c r="B319" t="s">
        <v>28</v>
      </c>
      <c r="C319" t="s">
        <v>19</v>
      </c>
      <c r="D319" t="s">
        <v>20</v>
      </c>
      <c r="E319">
        <v>2</v>
      </c>
      <c r="F319">
        <v>2</v>
      </c>
      <c r="G319" s="1">
        <v>0</v>
      </c>
      <c r="H319">
        <v>4</v>
      </c>
      <c r="I319">
        <v>-2</v>
      </c>
      <c r="J319" s="2">
        <v>0.79</v>
      </c>
      <c r="K319" s="2">
        <v>1.35</v>
      </c>
      <c r="L319" s="2">
        <f>(Table13[[#This Row],[rA]]+Table13[[#This Row],[rA'']])/2</f>
        <v>1.07</v>
      </c>
      <c r="M319">
        <v>0.60499999999999998</v>
      </c>
      <c r="N319">
        <v>1.4</v>
      </c>
      <c r="O319" s="3">
        <f>(Table13[[#This Row],[rA adj]]+Table13[[#This Row],[rX]])/(SQRT(2)*(Table13[[#This Row],[rB]]+Table13[[#This Row],[rX]]))</f>
        <v>0.87109912694801606</v>
      </c>
      <c r="P31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4.517627672011125</v>
      </c>
      <c r="Q319" s="1" t="str">
        <f>IF(Table13[[#This Row],[tau]]&lt;4.18,"YES","NO")</f>
        <v>NO</v>
      </c>
      <c r="R319" s="4">
        <f>ABS(Table13[[#This Row],[rA]]-Table13[[#This Row],[rA'']])</f>
        <v>0.56000000000000005</v>
      </c>
      <c r="S319" s="5">
        <v>0</v>
      </c>
      <c r="T319" s="5">
        <v>0</v>
      </c>
      <c r="U319" s="5">
        <v>0</v>
      </c>
      <c r="V319" s="5">
        <v>0</v>
      </c>
    </row>
    <row r="320" spans="1:22" x14ac:dyDescent="0.25">
      <c r="A320" t="s">
        <v>42</v>
      </c>
      <c r="B320" t="s">
        <v>77</v>
      </c>
      <c r="C320" t="s">
        <v>19</v>
      </c>
      <c r="D320" t="s">
        <v>20</v>
      </c>
      <c r="E320">
        <v>2</v>
      </c>
      <c r="F320">
        <v>2</v>
      </c>
      <c r="G320" s="1">
        <v>0</v>
      </c>
      <c r="H320">
        <v>4</v>
      </c>
      <c r="I320">
        <v>-2</v>
      </c>
      <c r="J320" s="2">
        <v>1.34</v>
      </c>
      <c r="K320" s="2">
        <v>0.8</v>
      </c>
      <c r="L320" s="2">
        <f>(Table13[[#This Row],[rA]]+Table13[[#This Row],[rA'']])/2</f>
        <v>1.07</v>
      </c>
      <c r="M320">
        <v>0.60499999999999998</v>
      </c>
      <c r="N320">
        <v>1.4</v>
      </c>
      <c r="O320" s="3">
        <f>(Table13[[#This Row],[rA adj]]+Table13[[#This Row],[rX]])/(SQRT(2)*(Table13[[#This Row],[rB]]+Table13[[#This Row],[rX]]))</f>
        <v>0.87109912694801606</v>
      </c>
      <c r="P32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4.517627672011125</v>
      </c>
      <c r="Q320" s="1" t="str">
        <f>IF(Table13[[#This Row],[tau]]&lt;4.18,"YES","NO")</f>
        <v>NO</v>
      </c>
      <c r="R320" s="4">
        <f>ABS(Table13[[#This Row],[rA]]-Table13[[#This Row],[rA'']])</f>
        <v>0.54</v>
      </c>
      <c r="S320" s="5">
        <v>0</v>
      </c>
      <c r="T320" s="5">
        <v>0</v>
      </c>
      <c r="U320" s="5">
        <v>0</v>
      </c>
      <c r="V320" s="5">
        <v>0</v>
      </c>
    </row>
    <row r="321" spans="1:22" x14ac:dyDescent="0.25">
      <c r="A321" t="s">
        <v>68</v>
      </c>
      <c r="B321" t="s">
        <v>51</v>
      </c>
      <c r="C321" t="s">
        <v>19</v>
      </c>
      <c r="D321" t="s">
        <v>20</v>
      </c>
      <c r="E321">
        <v>3</v>
      </c>
      <c r="F321">
        <v>1</v>
      </c>
      <c r="G321" s="1">
        <v>2</v>
      </c>
      <c r="H321">
        <v>4</v>
      </c>
      <c r="I321">
        <v>-2</v>
      </c>
      <c r="J321" s="2">
        <v>0.64</v>
      </c>
      <c r="K321" s="2">
        <v>1.5</v>
      </c>
      <c r="L321" s="2">
        <f>(Table13[[#This Row],[rA]]+Table13[[#This Row],[rA'']])/2</f>
        <v>1.07</v>
      </c>
      <c r="M321">
        <v>0.60499999999999998</v>
      </c>
      <c r="N321">
        <v>1.4</v>
      </c>
      <c r="O321" s="3">
        <f>(Table13[[#This Row],[rA adj]]+Table13[[#This Row],[rX]])/(SQRT(2)*(Table13[[#This Row],[rB]]+Table13[[#This Row],[rX]]))</f>
        <v>0.87109912694801606</v>
      </c>
      <c r="P32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4.517627672011125</v>
      </c>
      <c r="Q321" s="1" t="str">
        <f>IF(Table13[[#This Row],[tau]]&lt;4.18,"YES","NO")</f>
        <v>NO</v>
      </c>
      <c r="R321" s="4">
        <f>ABS(Table13[[#This Row],[rA]]-Table13[[#This Row],[rA'']])</f>
        <v>0.86</v>
      </c>
      <c r="S321" s="5">
        <v>0</v>
      </c>
      <c r="T321" s="5">
        <v>0</v>
      </c>
      <c r="U321" s="5">
        <v>0</v>
      </c>
      <c r="V321" s="5">
        <v>0</v>
      </c>
    </row>
    <row r="322" spans="1:22" x14ac:dyDescent="0.25">
      <c r="A322" t="s">
        <v>63</v>
      </c>
      <c r="B322" t="s">
        <v>49</v>
      </c>
      <c r="C322" t="s">
        <v>19</v>
      </c>
      <c r="D322" t="s">
        <v>20</v>
      </c>
      <c r="E322">
        <v>2</v>
      </c>
      <c r="F322">
        <v>2</v>
      </c>
      <c r="G322" s="1">
        <v>0</v>
      </c>
      <c r="H322">
        <v>4</v>
      </c>
      <c r="I322">
        <v>-2</v>
      </c>
      <c r="J322" s="2">
        <v>0.96</v>
      </c>
      <c r="K322" s="2">
        <v>1.17</v>
      </c>
      <c r="L322" s="2">
        <f>(Table13[[#This Row],[rA]]+Table13[[#This Row],[rA'']])/2</f>
        <v>1.0649999999999999</v>
      </c>
      <c r="M322">
        <v>0.60499999999999998</v>
      </c>
      <c r="N322">
        <v>1.4</v>
      </c>
      <c r="O322" s="3">
        <f>(Table13[[#This Row],[rA adj]]+Table13[[#This Row],[rX]])/(SQRT(2)*(Table13[[#This Row],[rB]]+Table13[[#This Row],[rX]]))</f>
        <v>0.86933576839144122</v>
      </c>
      <c r="P32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4.5397809230076067</v>
      </c>
      <c r="Q322" s="1" t="str">
        <f>IF(Table13[[#This Row],[tau]]&lt;4.18,"YES","NO")</f>
        <v>NO</v>
      </c>
      <c r="R322" s="4">
        <f>ABS(Table13[[#This Row],[rA]]-Table13[[#This Row],[rA'']])</f>
        <v>0.20999999999999996</v>
      </c>
      <c r="S322" s="5">
        <v>0</v>
      </c>
      <c r="T322" s="5">
        <v>0</v>
      </c>
      <c r="U322" s="5">
        <v>0</v>
      </c>
      <c r="V322" s="5">
        <v>0</v>
      </c>
    </row>
    <row r="323" spans="1:22" x14ac:dyDescent="0.25">
      <c r="A323" t="s">
        <v>42</v>
      </c>
      <c r="B323" t="s">
        <v>68</v>
      </c>
      <c r="C323" t="s">
        <v>19</v>
      </c>
      <c r="D323" t="s">
        <v>20</v>
      </c>
      <c r="E323">
        <v>2</v>
      </c>
      <c r="F323">
        <v>2</v>
      </c>
      <c r="G323" s="1">
        <v>0</v>
      </c>
      <c r="H323">
        <v>4</v>
      </c>
      <c r="I323">
        <v>-2</v>
      </c>
      <c r="J323" s="2">
        <v>1.34</v>
      </c>
      <c r="K323" s="2">
        <v>0.79</v>
      </c>
      <c r="L323" s="2">
        <f>(Table13[[#This Row],[rA]]+Table13[[#This Row],[rA'']])/2</f>
        <v>1.0649999999999999</v>
      </c>
      <c r="M323">
        <v>0.60499999999999998</v>
      </c>
      <c r="N323">
        <v>1.4</v>
      </c>
      <c r="O323" s="3">
        <f>(Table13[[#This Row],[rA adj]]+Table13[[#This Row],[rX]])/(SQRT(2)*(Table13[[#This Row],[rB]]+Table13[[#This Row],[rX]]))</f>
        <v>0.86933576839144122</v>
      </c>
      <c r="P32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4.5397809230076067</v>
      </c>
      <c r="Q323" s="1" t="str">
        <f>IF(Table13[[#This Row],[tau]]&lt;4.18,"YES","NO")</f>
        <v>NO</v>
      </c>
      <c r="R323" s="4">
        <f>ABS(Table13[[#This Row],[rA]]-Table13[[#This Row],[rA'']])</f>
        <v>0.55000000000000004</v>
      </c>
      <c r="S323" s="5">
        <v>0</v>
      </c>
      <c r="T323" s="5">
        <v>0</v>
      </c>
      <c r="U323" s="5">
        <v>0</v>
      </c>
      <c r="V323" s="5" t="s">
        <v>82</v>
      </c>
    </row>
    <row r="324" spans="1:22" x14ac:dyDescent="0.25">
      <c r="A324" t="s">
        <v>23</v>
      </c>
      <c r="B324" t="s">
        <v>27</v>
      </c>
      <c r="C324" t="s">
        <v>19</v>
      </c>
      <c r="D324" t="s">
        <v>20</v>
      </c>
      <c r="E324">
        <v>1</v>
      </c>
      <c r="F324">
        <v>3</v>
      </c>
      <c r="G324" s="1">
        <v>2</v>
      </c>
      <c r="H324">
        <v>4</v>
      </c>
      <c r="I324">
        <v>-2</v>
      </c>
      <c r="J324" s="2">
        <v>0.77</v>
      </c>
      <c r="K324" s="2">
        <v>1.36</v>
      </c>
      <c r="L324" s="2">
        <f>(Table13[[#This Row],[rA]]+Table13[[#This Row],[rA'']])/2</f>
        <v>1.0649999999999999</v>
      </c>
      <c r="M324">
        <v>0.60499999999999998</v>
      </c>
      <c r="N324">
        <v>1.4</v>
      </c>
      <c r="O324" s="3">
        <f>(Table13[[#This Row],[rA adj]]+Table13[[#This Row],[rX]])/(SQRT(2)*(Table13[[#This Row],[rB]]+Table13[[#This Row],[rX]]))</f>
        <v>0.86933576839144122</v>
      </c>
      <c r="P32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4.5397809230076067</v>
      </c>
      <c r="Q324" s="1" t="str">
        <f>IF(Table13[[#This Row],[tau]]&lt;4.18,"YES","NO")</f>
        <v>NO</v>
      </c>
      <c r="R324" s="4">
        <f>ABS(Table13[[#This Row],[rA]]-Table13[[#This Row],[rA'']])</f>
        <v>0.59000000000000008</v>
      </c>
      <c r="S324" s="5">
        <v>0</v>
      </c>
      <c r="T324" s="5">
        <v>0</v>
      </c>
      <c r="U324" s="5">
        <v>0</v>
      </c>
      <c r="V324" s="5" t="s">
        <v>82</v>
      </c>
    </row>
    <row r="325" spans="1:22" x14ac:dyDescent="0.25">
      <c r="A325" t="s">
        <v>33</v>
      </c>
      <c r="B325" t="s">
        <v>25</v>
      </c>
      <c r="C325" t="s">
        <v>19</v>
      </c>
      <c r="D325" t="s">
        <v>20</v>
      </c>
      <c r="E325">
        <v>2</v>
      </c>
      <c r="F325">
        <v>2</v>
      </c>
      <c r="G325" s="1">
        <v>0</v>
      </c>
      <c r="H325">
        <v>4</v>
      </c>
      <c r="I325">
        <v>-2</v>
      </c>
      <c r="J325" s="2">
        <v>1.44</v>
      </c>
      <c r="K325" s="2">
        <v>0.69</v>
      </c>
      <c r="L325" s="2">
        <f>(Table13[[#This Row],[rA]]+Table13[[#This Row],[rA'']])/2</f>
        <v>1.0649999999999999</v>
      </c>
      <c r="M325">
        <v>0.60499999999999998</v>
      </c>
      <c r="N325">
        <v>1.4</v>
      </c>
      <c r="O325" s="3">
        <f>(Table13[[#This Row],[rA adj]]+Table13[[#This Row],[rX]])/(SQRT(2)*(Table13[[#This Row],[rB]]+Table13[[#This Row],[rX]]))</f>
        <v>0.86933576839144122</v>
      </c>
      <c r="P32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4.5397809230076067</v>
      </c>
      <c r="Q325" s="1" t="str">
        <f>IF(Table13[[#This Row],[tau]]&lt;4.18,"YES","NO")</f>
        <v>NO</v>
      </c>
      <c r="R325" s="4">
        <f>ABS(Table13[[#This Row],[rA]]-Table13[[#This Row],[rA'']])</f>
        <v>0.75</v>
      </c>
      <c r="S325" s="5">
        <v>0</v>
      </c>
      <c r="T325" s="5">
        <v>0</v>
      </c>
      <c r="U325" s="5">
        <v>0</v>
      </c>
      <c r="V325" s="5">
        <v>0</v>
      </c>
    </row>
    <row r="326" spans="1:22" x14ac:dyDescent="0.25">
      <c r="A326" t="s">
        <v>56</v>
      </c>
      <c r="B326" t="s">
        <v>59</v>
      </c>
      <c r="C326" t="s">
        <v>19</v>
      </c>
      <c r="D326" t="s">
        <v>20</v>
      </c>
      <c r="E326">
        <v>1</v>
      </c>
      <c r="F326">
        <v>3</v>
      </c>
      <c r="G326" s="1">
        <v>2</v>
      </c>
      <c r="H326">
        <v>4</v>
      </c>
      <c r="I326">
        <v>-2</v>
      </c>
      <c r="J326" s="2">
        <v>1.37</v>
      </c>
      <c r="K326" s="2">
        <v>0.76</v>
      </c>
      <c r="L326" s="2">
        <f>(Table13[[#This Row],[rA]]+Table13[[#This Row],[rA'']])/2</f>
        <v>1.0649999999999999</v>
      </c>
      <c r="M326">
        <v>0.60499999999999998</v>
      </c>
      <c r="N326">
        <v>1.4</v>
      </c>
      <c r="O326" s="3">
        <f>(Table13[[#This Row],[rA adj]]+Table13[[#This Row],[rX]])/(SQRT(2)*(Table13[[#This Row],[rB]]+Table13[[#This Row],[rX]]))</f>
        <v>0.86933576839144122</v>
      </c>
      <c r="P32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4.5397809230076067</v>
      </c>
      <c r="Q326" s="1" t="str">
        <f>IF(Table13[[#This Row],[tau]]&lt;4.18,"YES","NO")</f>
        <v>NO</v>
      </c>
      <c r="R326" s="4">
        <f>ABS(Table13[[#This Row],[rA]]-Table13[[#This Row],[rA'']])</f>
        <v>0.6100000000000001</v>
      </c>
      <c r="S326" s="5">
        <v>0</v>
      </c>
      <c r="T326" s="5">
        <v>0</v>
      </c>
      <c r="U326" s="5">
        <v>0</v>
      </c>
      <c r="V326" s="5">
        <v>0</v>
      </c>
    </row>
    <row r="327" spans="1:22" x14ac:dyDescent="0.25">
      <c r="A327" t="s">
        <v>60</v>
      </c>
      <c r="B327" t="s">
        <v>56</v>
      </c>
      <c r="C327" t="s">
        <v>19</v>
      </c>
      <c r="D327" t="s">
        <v>20</v>
      </c>
      <c r="E327">
        <v>1</v>
      </c>
      <c r="F327">
        <v>3</v>
      </c>
      <c r="G327" s="1">
        <v>2</v>
      </c>
      <c r="H327">
        <v>4</v>
      </c>
      <c r="I327">
        <v>-2</v>
      </c>
      <c r="J327" s="2">
        <v>1.28</v>
      </c>
      <c r="K327" s="2">
        <v>0.85</v>
      </c>
      <c r="L327" s="2">
        <f>(Table13[[#This Row],[rA]]+Table13[[#This Row],[rA'']])/2</f>
        <v>1.0649999999999999</v>
      </c>
      <c r="M327">
        <v>0.60499999999999998</v>
      </c>
      <c r="N327">
        <v>1.4</v>
      </c>
      <c r="O327" s="3">
        <f>(Table13[[#This Row],[rA adj]]+Table13[[#This Row],[rX]])/(SQRT(2)*(Table13[[#This Row],[rB]]+Table13[[#This Row],[rX]]))</f>
        <v>0.86933576839144122</v>
      </c>
      <c r="P32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4.5397809230076067</v>
      </c>
      <c r="Q327" s="1" t="str">
        <f>IF(Table13[[#This Row],[tau]]&lt;4.18,"YES","NO")</f>
        <v>NO</v>
      </c>
      <c r="R327" s="4">
        <f>ABS(Table13[[#This Row],[rA]]-Table13[[#This Row],[rA'']])</f>
        <v>0.43000000000000005</v>
      </c>
      <c r="S327" s="5">
        <v>0</v>
      </c>
      <c r="T327" s="5">
        <v>0</v>
      </c>
      <c r="U327" s="5">
        <v>0</v>
      </c>
      <c r="V327" s="5">
        <v>0</v>
      </c>
    </row>
    <row r="328" spans="1:22" x14ac:dyDescent="0.25">
      <c r="A328" t="s">
        <v>72</v>
      </c>
      <c r="B328" t="s">
        <v>29</v>
      </c>
      <c r="C328" t="s">
        <v>19</v>
      </c>
      <c r="D328" t="s">
        <v>20</v>
      </c>
      <c r="E328">
        <v>2</v>
      </c>
      <c r="F328">
        <v>2</v>
      </c>
      <c r="G328" s="1">
        <v>0</v>
      </c>
      <c r="H328">
        <v>4</v>
      </c>
      <c r="I328">
        <v>-2</v>
      </c>
      <c r="J328" s="2">
        <v>0.8</v>
      </c>
      <c r="K328" s="2">
        <v>1.32</v>
      </c>
      <c r="L328" s="2">
        <f>(Table13[[#This Row],[rA]]+Table13[[#This Row],[rA'']])/2</f>
        <v>1.06</v>
      </c>
      <c r="M328">
        <v>0.60499999999999998</v>
      </c>
      <c r="N328">
        <v>1.4</v>
      </c>
      <c r="O328" s="3">
        <f>(Table13[[#This Row],[rA adj]]+Table13[[#This Row],[rX]])/(SQRT(2)*(Table13[[#This Row],[rB]]+Table13[[#This Row],[rX]]))</f>
        <v>0.86757240983486628</v>
      </c>
      <c r="P32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4.5625497976881046</v>
      </c>
      <c r="Q328" s="1" t="str">
        <f>IF(Table13[[#This Row],[tau]]&lt;4.18,"YES","NO")</f>
        <v>NO</v>
      </c>
      <c r="R328" s="4">
        <f>ABS(Table13[[#This Row],[rA]]-Table13[[#This Row],[rA'']])</f>
        <v>0.52</v>
      </c>
      <c r="S328" s="5">
        <v>0</v>
      </c>
      <c r="T328" s="5">
        <v>0</v>
      </c>
      <c r="U328" s="5">
        <v>0</v>
      </c>
      <c r="V328" s="5">
        <v>0</v>
      </c>
    </row>
    <row r="329" spans="1:22" x14ac:dyDescent="0.25">
      <c r="A329" t="s">
        <v>77</v>
      </c>
      <c r="B329" t="s">
        <v>29</v>
      </c>
      <c r="C329" t="s">
        <v>19</v>
      </c>
      <c r="D329" t="s">
        <v>20</v>
      </c>
      <c r="E329">
        <v>2</v>
      </c>
      <c r="F329">
        <v>2</v>
      </c>
      <c r="G329" s="1">
        <v>0</v>
      </c>
      <c r="H329">
        <v>4</v>
      </c>
      <c r="I329">
        <v>-2</v>
      </c>
      <c r="J329" s="2">
        <v>0.8</v>
      </c>
      <c r="K329" s="2">
        <v>1.32</v>
      </c>
      <c r="L329" s="2">
        <f>(Table13[[#This Row],[rA]]+Table13[[#This Row],[rA'']])/2</f>
        <v>1.06</v>
      </c>
      <c r="M329">
        <v>0.60499999999999998</v>
      </c>
      <c r="N329">
        <v>1.4</v>
      </c>
      <c r="O329" s="3">
        <f>(Table13[[#This Row],[rA adj]]+Table13[[#This Row],[rX]])/(SQRT(2)*(Table13[[#This Row],[rB]]+Table13[[#This Row],[rX]]))</f>
        <v>0.86757240983486628</v>
      </c>
      <c r="P32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4.5625497976881046</v>
      </c>
      <c r="Q329" s="1" t="str">
        <f>IF(Table13[[#This Row],[tau]]&lt;4.18,"YES","NO")</f>
        <v>NO</v>
      </c>
      <c r="R329" s="4">
        <f>ABS(Table13[[#This Row],[rA]]-Table13[[#This Row],[rA'']])</f>
        <v>0.52</v>
      </c>
      <c r="S329" s="5">
        <v>0</v>
      </c>
      <c r="T329" s="5">
        <v>0</v>
      </c>
      <c r="U329" s="5">
        <v>0</v>
      </c>
      <c r="V329" s="5">
        <v>0</v>
      </c>
    </row>
    <row r="330" spans="1:22" x14ac:dyDescent="0.25">
      <c r="A330" t="s">
        <v>71</v>
      </c>
      <c r="B330" t="s">
        <v>51</v>
      </c>
      <c r="C330" t="s">
        <v>19</v>
      </c>
      <c r="D330" t="s">
        <v>20</v>
      </c>
      <c r="E330">
        <v>3</v>
      </c>
      <c r="F330">
        <v>1</v>
      </c>
      <c r="G330" s="1">
        <v>2</v>
      </c>
      <c r="H330">
        <v>4</v>
      </c>
      <c r="I330">
        <v>-2</v>
      </c>
      <c r="J330" s="2">
        <v>0.62</v>
      </c>
      <c r="K330" s="2">
        <v>1.5</v>
      </c>
      <c r="L330" s="2">
        <f>(Table13[[#This Row],[rA]]+Table13[[#This Row],[rA'']])/2</f>
        <v>1.06</v>
      </c>
      <c r="M330">
        <v>0.60499999999999998</v>
      </c>
      <c r="N330">
        <v>1.4</v>
      </c>
      <c r="O330" s="3">
        <f>(Table13[[#This Row],[rA adj]]+Table13[[#This Row],[rX]])/(SQRT(2)*(Table13[[#This Row],[rB]]+Table13[[#This Row],[rX]]))</f>
        <v>0.86757240983486628</v>
      </c>
      <c r="P33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4.5625497976881046</v>
      </c>
      <c r="Q330" s="1" t="str">
        <f>IF(Table13[[#This Row],[tau]]&lt;4.18,"YES","NO")</f>
        <v>NO</v>
      </c>
      <c r="R330" s="4">
        <f>ABS(Table13[[#This Row],[rA]]-Table13[[#This Row],[rA'']])</f>
        <v>0.88</v>
      </c>
      <c r="S330" s="5">
        <v>0</v>
      </c>
      <c r="T330" s="5">
        <v>0</v>
      </c>
      <c r="U330" s="5">
        <v>0</v>
      </c>
      <c r="V330" s="5">
        <v>0</v>
      </c>
    </row>
    <row r="331" spans="1:22" x14ac:dyDescent="0.25">
      <c r="A331" t="s">
        <v>72</v>
      </c>
      <c r="B331" t="s">
        <v>51</v>
      </c>
      <c r="C331" t="s">
        <v>19</v>
      </c>
      <c r="D331" t="s">
        <v>20</v>
      </c>
      <c r="E331">
        <v>3</v>
      </c>
      <c r="F331">
        <v>1</v>
      </c>
      <c r="G331" s="1">
        <v>2</v>
      </c>
      <c r="H331">
        <v>4</v>
      </c>
      <c r="I331">
        <v>-2</v>
      </c>
      <c r="J331" s="2">
        <v>0.61499999999999999</v>
      </c>
      <c r="K331" s="2">
        <v>1.5</v>
      </c>
      <c r="L331" s="2">
        <f>(Table13[[#This Row],[rA]]+Table13[[#This Row],[rA'']])/2</f>
        <v>1.0575000000000001</v>
      </c>
      <c r="M331">
        <v>0.60499999999999998</v>
      </c>
      <c r="N331">
        <v>1.4</v>
      </c>
      <c r="O331" s="3">
        <f>(Table13[[#This Row],[rA adj]]+Table13[[#This Row],[rX]])/(SQRT(2)*(Table13[[#This Row],[rB]]+Table13[[#This Row],[rX]]))</f>
        <v>0.86669073055657886</v>
      </c>
      <c r="P33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4.5741715232115574</v>
      </c>
      <c r="Q331" s="1" t="str">
        <f>IF(Table13[[#This Row],[tau]]&lt;4.18,"YES","NO")</f>
        <v>NO</v>
      </c>
      <c r="R331" s="4">
        <f>ABS(Table13[[#This Row],[rA]]-Table13[[#This Row],[rA'']])</f>
        <v>0.88500000000000001</v>
      </c>
      <c r="S331" s="5">
        <v>0</v>
      </c>
      <c r="T331" s="5">
        <v>0</v>
      </c>
      <c r="U331" s="5">
        <v>0</v>
      </c>
      <c r="V331" s="5">
        <v>0</v>
      </c>
    </row>
    <row r="332" spans="1:22" x14ac:dyDescent="0.25">
      <c r="A332" t="s">
        <v>68</v>
      </c>
      <c r="B332" t="s">
        <v>29</v>
      </c>
      <c r="C332" t="s">
        <v>19</v>
      </c>
      <c r="D332" t="s">
        <v>20</v>
      </c>
      <c r="E332">
        <v>2</v>
      </c>
      <c r="F332">
        <v>2</v>
      </c>
      <c r="G332" s="1">
        <v>0</v>
      </c>
      <c r="H332">
        <v>4</v>
      </c>
      <c r="I332">
        <v>-2</v>
      </c>
      <c r="J332" s="2">
        <v>0.79</v>
      </c>
      <c r="K332" s="2">
        <v>1.32</v>
      </c>
      <c r="L332" s="2">
        <f>(Table13[[#This Row],[rA]]+Table13[[#This Row],[rA'']])/2</f>
        <v>1.0550000000000002</v>
      </c>
      <c r="M332">
        <v>0.60499999999999998</v>
      </c>
      <c r="N332">
        <v>1.4</v>
      </c>
      <c r="O332" s="3">
        <f>(Table13[[#This Row],[rA adj]]+Table13[[#This Row],[rX]])/(SQRT(2)*(Table13[[#This Row],[rB]]+Table13[[#This Row],[rX]]))</f>
        <v>0.86580905127829133</v>
      </c>
      <c r="P33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4.5859549842588336</v>
      </c>
      <c r="Q332" s="1" t="str">
        <f>IF(Table13[[#This Row],[tau]]&lt;4.18,"YES","NO")</f>
        <v>NO</v>
      </c>
      <c r="R332" s="4">
        <f>ABS(Table13[[#This Row],[rA]]-Table13[[#This Row],[rA'']])</f>
        <v>0.53</v>
      </c>
      <c r="S332" s="5">
        <v>0</v>
      </c>
      <c r="T332" s="5">
        <v>0</v>
      </c>
      <c r="U332" s="5">
        <v>0</v>
      </c>
      <c r="V332" s="5">
        <v>0</v>
      </c>
    </row>
    <row r="333" spans="1:22" x14ac:dyDescent="0.25">
      <c r="A333" t="s">
        <v>72</v>
      </c>
      <c r="B333" t="s">
        <v>46</v>
      </c>
      <c r="C333" t="s">
        <v>19</v>
      </c>
      <c r="D333" t="s">
        <v>20</v>
      </c>
      <c r="E333">
        <v>2</v>
      </c>
      <c r="F333">
        <v>2</v>
      </c>
      <c r="G333" s="1">
        <v>0</v>
      </c>
      <c r="H333">
        <v>4</v>
      </c>
      <c r="I333">
        <v>-2</v>
      </c>
      <c r="J333" s="2">
        <v>0.8</v>
      </c>
      <c r="K333" s="2">
        <v>1.31</v>
      </c>
      <c r="L333" s="2">
        <f>(Table13[[#This Row],[rA]]+Table13[[#This Row],[rA'']])/2</f>
        <v>1.0550000000000002</v>
      </c>
      <c r="M333">
        <v>0.60499999999999998</v>
      </c>
      <c r="N333">
        <v>1.4</v>
      </c>
      <c r="O333" s="3">
        <f>(Table13[[#This Row],[rA adj]]+Table13[[#This Row],[rX]])/(SQRT(2)*(Table13[[#This Row],[rB]]+Table13[[#This Row],[rX]]))</f>
        <v>0.86580905127829133</v>
      </c>
      <c r="P33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4.5859549842588336</v>
      </c>
      <c r="Q333" s="1" t="str">
        <f>IF(Table13[[#This Row],[tau]]&lt;4.18,"YES","NO")</f>
        <v>NO</v>
      </c>
      <c r="R333" s="4">
        <f>ABS(Table13[[#This Row],[rA]]-Table13[[#This Row],[rA'']])</f>
        <v>0.51</v>
      </c>
      <c r="S333" s="5">
        <v>0</v>
      </c>
      <c r="T333" s="5">
        <v>0</v>
      </c>
      <c r="U333" s="5">
        <v>0</v>
      </c>
      <c r="V333" s="5">
        <v>0</v>
      </c>
    </row>
    <row r="334" spans="1:22" x14ac:dyDescent="0.25">
      <c r="A334" t="s">
        <v>46</v>
      </c>
      <c r="B334" t="s">
        <v>77</v>
      </c>
      <c r="C334" t="s">
        <v>19</v>
      </c>
      <c r="D334" t="s">
        <v>20</v>
      </c>
      <c r="E334">
        <v>2</v>
      </c>
      <c r="F334">
        <v>2</v>
      </c>
      <c r="G334" s="1">
        <v>0</v>
      </c>
      <c r="H334">
        <v>4</v>
      </c>
      <c r="I334">
        <v>-2</v>
      </c>
      <c r="J334" s="2">
        <v>1.31</v>
      </c>
      <c r="K334" s="2">
        <v>0.8</v>
      </c>
      <c r="L334" s="2">
        <f>(Table13[[#This Row],[rA]]+Table13[[#This Row],[rA'']])/2</f>
        <v>1.0550000000000002</v>
      </c>
      <c r="M334">
        <v>0.60499999999999998</v>
      </c>
      <c r="N334">
        <v>1.4</v>
      </c>
      <c r="O334" s="3">
        <f>(Table13[[#This Row],[rA adj]]+Table13[[#This Row],[rX]])/(SQRT(2)*(Table13[[#This Row],[rB]]+Table13[[#This Row],[rX]]))</f>
        <v>0.86580905127829133</v>
      </c>
      <c r="P33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4.5859549842588336</v>
      </c>
      <c r="Q334" s="1" t="str">
        <f>IF(Table13[[#This Row],[tau]]&lt;4.18,"YES","NO")</f>
        <v>NO</v>
      </c>
      <c r="R334" s="4">
        <f>ABS(Table13[[#This Row],[rA]]-Table13[[#This Row],[rA'']])</f>
        <v>0.51</v>
      </c>
      <c r="S334" s="5">
        <v>0</v>
      </c>
      <c r="T334" s="5">
        <v>0</v>
      </c>
      <c r="U334" s="5">
        <v>0</v>
      </c>
      <c r="V334" s="5">
        <v>0</v>
      </c>
    </row>
    <row r="335" spans="1:22" x14ac:dyDescent="0.25">
      <c r="A335" t="s">
        <v>62</v>
      </c>
      <c r="B335" t="s">
        <v>44</v>
      </c>
      <c r="C335" t="s">
        <v>19</v>
      </c>
      <c r="D335" t="s">
        <v>20</v>
      </c>
      <c r="E335">
        <v>2</v>
      </c>
      <c r="F335">
        <v>2</v>
      </c>
      <c r="G335" s="1">
        <v>0</v>
      </c>
      <c r="H335">
        <v>4</v>
      </c>
      <c r="I335">
        <v>-2</v>
      </c>
      <c r="J335" s="2">
        <v>1.02</v>
      </c>
      <c r="K335" s="2">
        <v>1.0900000000000001</v>
      </c>
      <c r="L335" s="2">
        <f>(Table13[[#This Row],[rA]]+Table13[[#This Row],[rA'']])/2</f>
        <v>1.0550000000000002</v>
      </c>
      <c r="M335">
        <v>0.60499999999999998</v>
      </c>
      <c r="N335">
        <v>1.4</v>
      </c>
      <c r="O335" s="3">
        <f>(Table13[[#This Row],[rA adj]]+Table13[[#This Row],[rX]])/(SQRT(2)*(Table13[[#This Row],[rB]]+Table13[[#This Row],[rX]]))</f>
        <v>0.86580905127829133</v>
      </c>
      <c r="P33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4.5859549842588336</v>
      </c>
      <c r="Q335" s="1" t="str">
        <f>IF(Table13[[#This Row],[tau]]&lt;4.18,"YES","NO")</f>
        <v>NO</v>
      </c>
      <c r="R335" s="4">
        <f>ABS(Table13[[#This Row],[rA]]-Table13[[#This Row],[rA'']])</f>
        <v>7.0000000000000062E-2</v>
      </c>
      <c r="S335" s="5">
        <v>0</v>
      </c>
      <c r="T335" s="5">
        <v>0</v>
      </c>
      <c r="U335" s="5">
        <v>0</v>
      </c>
      <c r="V335" s="5">
        <v>0</v>
      </c>
    </row>
    <row r="336" spans="1:22" x14ac:dyDescent="0.25">
      <c r="A336" t="s">
        <v>54</v>
      </c>
      <c r="B336" t="s">
        <v>61</v>
      </c>
      <c r="C336" t="s">
        <v>19</v>
      </c>
      <c r="D336" t="s">
        <v>20</v>
      </c>
      <c r="E336">
        <v>1</v>
      </c>
      <c r="F336">
        <v>3</v>
      </c>
      <c r="G336" s="1">
        <v>2</v>
      </c>
      <c r="H336">
        <v>4</v>
      </c>
      <c r="I336">
        <v>-2</v>
      </c>
      <c r="J336" s="2">
        <v>1.39</v>
      </c>
      <c r="K336" s="2">
        <v>0.72</v>
      </c>
      <c r="L336" s="2">
        <f>(Table13[[#This Row],[rA]]+Table13[[#This Row],[rA'']])/2</f>
        <v>1.0549999999999999</v>
      </c>
      <c r="M336">
        <v>0.60499999999999998</v>
      </c>
      <c r="N336">
        <v>1.4</v>
      </c>
      <c r="O336" s="3">
        <f>(Table13[[#This Row],[rA adj]]+Table13[[#This Row],[rX]])/(SQRT(2)*(Table13[[#This Row],[rB]]+Table13[[#This Row],[rX]]))</f>
        <v>0.86580905127829133</v>
      </c>
      <c r="P33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4.5859549842588354</v>
      </c>
      <c r="Q336" s="1" t="str">
        <f>IF(Table13[[#This Row],[tau]]&lt;4.18,"YES","NO")</f>
        <v>NO</v>
      </c>
      <c r="R336" s="4">
        <f>ABS(Table13[[#This Row],[rA]]-Table13[[#This Row],[rA'']])</f>
        <v>0.66999999999999993</v>
      </c>
      <c r="S336" s="5">
        <v>0</v>
      </c>
      <c r="T336" s="5">
        <v>0</v>
      </c>
      <c r="U336" s="5">
        <v>0</v>
      </c>
      <c r="V336" s="5">
        <v>0</v>
      </c>
    </row>
    <row r="337" spans="1:22" x14ac:dyDescent="0.25">
      <c r="A337" t="s">
        <v>58</v>
      </c>
      <c r="B337" t="s">
        <v>40</v>
      </c>
      <c r="C337" t="s">
        <v>19</v>
      </c>
      <c r="D337" t="s">
        <v>20</v>
      </c>
      <c r="E337">
        <v>2</v>
      </c>
      <c r="F337">
        <v>2</v>
      </c>
      <c r="G337" s="1">
        <v>0</v>
      </c>
      <c r="H337">
        <v>4</v>
      </c>
      <c r="I337">
        <v>-2</v>
      </c>
      <c r="J337" s="2">
        <v>0.92</v>
      </c>
      <c r="K337" s="2">
        <v>1.19</v>
      </c>
      <c r="L337" s="2">
        <f>(Table13[[#This Row],[rA]]+Table13[[#This Row],[rA'']])/2</f>
        <v>1.0549999999999999</v>
      </c>
      <c r="M337">
        <v>0.60499999999999998</v>
      </c>
      <c r="N337">
        <v>1.4</v>
      </c>
      <c r="O337" s="3">
        <f>(Table13[[#This Row],[rA adj]]+Table13[[#This Row],[rX]])/(SQRT(2)*(Table13[[#This Row],[rB]]+Table13[[#This Row],[rX]]))</f>
        <v>0.86580905127829133</v>
      </c>
      <c r="P33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4.5859549842588354</v>
      </c>
      <c r="Q337" s="1" t="str">
        <f>IF(Table13[[#This Row],[tau]]&lt;4.18,"YES","NO")</f>
        <v>NO</v>
      </c>
      <c r="R337" s="4">
        <f>ABS(Table13[[#This Row],[rA]]-Table13[[#This Row],[rA'']])</f>
        <v>0.26999999999999991</v>
      </c>
      <c r="S337" s="5">
        <v>0</v>
      </c>
      <c r="T337" s="5">
        <v>0</v>
      </c>
      <c r="U337" s="5">
        <v>0</v>
      </c>
      <c r="V337" s="5">
        <v>0</v>
      </c>
    </row>
    <row r="338" spans="1:22" x14ac:dyDescent="0.25">
      <c r="A338" t="s">
        <v>54</v>
      </c>
      <c r="B338" t="s">
        <v>75</v>
      </c>
      <c r="C338" t="s">
        <v>19</v>
      </c>
      <c r="D338" t="s">
        <v>20</v>
      </c>
      <c r="E338">
        <v>1</v>
      </c>
      <c r="F338">
        <v>3</v>
      </c>
      <c r="G338" s="1">
        <v>2</v>
      </c>
      <c r="H338">
        <v>4</v>
      </c>
      <c r="I338">
        <v>-2</v>
      </c>
      <c r="J338" s="2">
        <v>1.39</v>
      </c>
      <c r="K338" s="2">
        <v>0.72</v>
      </c>
      <c r="L338" s="2">
        <f>(Table13[[#This Row],[rA]]+Table13[[#This Row],[rA'']])/2</f>
        <v>1.0549999999999999</v>
      </c>
      <c r="M338">
        <v>0.60499999999999998</v>
      </c>
      <c r="N338">
        <v>1.4</v>
      </c>
      <c r="O338" s="3">
        <f>(Table13[[#This Row],[rA adj]]+Table13[[#This Row],[rX]])/(SQRT(2)*(Table13[[#This Row],[rB]]+Table13[[#This Row],[rX]]))</f>
        <v>0.86580905127829133</v>
      </c>
      <c r="P33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4.5859549842588354</v>
      </c>
      <c r="Q338" s="1" t="str">
        <f>IF(Table13[[#This Row],[tau]]&lt;4.18,"YES","NO")</f>
        <v>NO</v>
      </c>
      <c r="R338" s="4">
        <f>ABS(Table13[[#This Row],[rA]]-Table13[[#This Row],[rA'']])</f>
        <v>0.66999999999999993</v>
      </c>
      <c r="S338" s="5">
        <v>0</v>
      </c>
      <c r="T338" s="5">
        <v>0</v>
      </c>
      <c r="U338" s="5">
        <v>0</v>
      </c>
      <c r="V338" s="5">
        <v>0</v>
      </c>
    </row>
    <row r="339" spans="1:22" x14ac:dyDescent="0.25">
      <c r="A339" t="s">
        <v>63</v>
      </c>
      <c r="B339" t="s">
        <v>52</v>
      </c>
      <c r="C339" t="s">
        <v>19</v>
      </c>
      <c r="D339" t="s">
        <v>20</v>
      </c>
      <c r="E339">
        <v>2</v>
      </c>
      <c r="F339">
        <v>2</v>
      </c>
      <c r="G339" s="1">
        <v>0</v>
      </c>
      <c r="H339">
        <v>4</v>
      </c>
      <c r="I339">
        <v>-2</v>
      </c>
      <c r="J339" s="2">
        <v>0.96</v>
      </c>
      <c r="K339" s="2">
        <v>1.1499999999999999</v>
      </c>
      <c r="L339" s="2">
        <f>(Table13[[#This Row],[rA]]+Table13[[#This Row],[rA'']])/2</f>
        <v>1.0549999999999999</v>
      </c>
      <c r="M339">
        <v>0.60499999999999998</v>
      </c>
      <c r="N339">
        <v>1.4</v>
      </c>
      <c r="O339" s="3">
        <f>(Table13[[#This Row],[rA adj]]+Table13[[#This Row],[rX]])/(SQRT(2)*(Table13[[#This Row],[rB]]+Table13[[#This Row],[rX]]))</f>
        <v>0.86580905127829133</v>
      </c>
      <c r="P33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4.5859549842588354</v>
      </c>
      <c r="Q339" s="1" t="str">
        <f>IF(Table13[[#This Row],[tau]]&lt;4.18,"YES","NO")</f>
        <v>NO</v>
      </c>
      <c r="R339" s="4">
        <f>ABS(Table13[[#This Row],[rA]]-Table13[[#This Row],[rA'']])</f>
        <v>0.18999999999999995</v>
      </c>
      <c r="S339" s="5">
        <v>0</v>
      </c>
      <c r="T339" s="5">
        <v>0</v>
      </c>
      <c r="U339" s="5">
        <v>0</v>
      </c>
      <c r="V339" s="5">
        <v>0</v>
      </c>
    </row>
    <row r="340" spans="1:22" x14ac:dyDescent="0.25">
      <c r="A340" t="s">
        <v>58</v>
      </c>
      <c r="B340" t="s">
        <v>50</v>
      </c>
      <c r="C340" t="s">
        <v>19</v>
      </c>
      <c r="D340" t="s">
        <v>20</v>
      </c>
      <c r="E340">
        <v>2</v>
      </c>
      <c r="F340">
        <v>2</v>
      </c>
      <c r="G340" s="1">
        <v>0</v>
      </c>
      <c r="H340">
        <v>4</v>
      </c>
      <c r="I340">
        <v>-2</v>
      </c>
      <c r="J340" s="2">
        <v>0.92</v>
      </c>
      <c r="K340" s="2">
        <v>1.19</v>
      </c>
      <c r="L340" s="2">
        <f>(Table13[[#This Row],[rA]]+Table13[[#This Row],[rA'']])/2</f>
        <v>1.0549999999999999</v>
      </c>
      <c r="M340">
        <v>0.60499999999999998</v>
      </c>
      <c r="N340">
        <v>1.4</v>
      </c>
      <c r="O340" s="3">
        <f>(Table13[[#This Row],[rA adj]]+Table13[[#This Row],[rX]])/(SQRT(2)*(Table13[[#This Row],[rB]]+Table13[[#This Row],[rX]]))</f>
        <v>0.86580905127829133</v>
      </c>
      <c r="P34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4.5859549842588354</v>
      </c>
      <c r="Q340" s="1" t="str">
        <f>IF(Table13[[#This Row],[tau]]&lt;4.18,"YES","NO")</f>
        <v>NO</v>
      </c>
      <c r="R340" s="4">
        <f>ABS(Table13[[#This Row],[rA]]-Table13[[#This Row],[rA'']])</f>
        <v>0.26999999999999991</v>
      </c>
      <c r="S340" s="5">
        <v>0</v>
      </c>
      <c r="T340" s="5">
        <v>0</v>
      </c>
      <c r="U340" s="5">
        <v>0</v>
      </c>
      <c r="V340" s="5">
        <v>0</v>
      </c>
    </row>
    <row r="341" spans="1:22" x14ac:dyDescent="0.25">
      <c r="A341" t="s">
        <v>69</v>
      </c>
      <c r="B341" t="s">
        <v>51</v>
      </c>
      <c r="C341" t="s">
        <v>19</v>
      </c>
      <c r="D341" t="s">
        <v>20</v>
      </c>
      <c r="E341">
        <v>3</v>
      </c>
      <c r="F341">
        <v>1</v>
      </c>
      <c r="G341" s="1">
        <v>2</v>
      </c>
      <c r="H341">
        <v>4</v>
      </c>
      <c r="I341">
        <v>-2</v>
      </c>
      <c r="J341" s="2">
        <v>0.61</v>
      </c>
      <c r="K341" s="2">
        <v>1.5</v>
      </c>
      <c r="L341" s="2">
        <f>(Table13[[#This Row],[rA]]+Table13[[#This Row],[rA'']])/2</f>
        <v>1.0549999999999999</v>
      </c>
      <c r="M341">
        <v>0.60499999999999998</v>
      </c>
      <c r="N341">
        <v>1.4</v>
      </c>
      <c r="O341" s="3">
        <f>(Table13[[#This Row],[rA adj]]+Table13[[#This Row],[rX]])/(SQRT(2)*(Table13[[#This Row],[rB]]+Table13[[#This Row],[rX]]))</f>
        <v>0.86580905127829133</v>
      </c>
      <c r="P34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4.5859549842588354</v>
      </c>
      <c r="Q341" s="1" t="str">
        <f>IF(Table13[[#This Row],[tau]]&lt;4.18,"YES","NO")</f>
        <v>NO</v>
      </c>
      <c r="R341" s="4">
        <f>ABS(Table13[[#This Row],[rA]]-Table13[[#This Row],[rA'']])</f>
        <v>0.89</v>
      </c>
      <c r="S341" s="5">
        <v>0</v>
      </c>
      <c r="T341" s="5">
        <v>0</v>
      </c>
      <c r="U341" s="5">
        <v>0</v>
      </c>
      <c r="V341" s="5">
        <v>0</v>
      </c>
    </row>
    <row r="342" spans="1:22" x14ac:dyDescent="0.25">
      <c r="A342" t="s">
        <v>23</v>
      </c>
      <c r="B342" t="s">
        <v>60</v>
      </c>
      <c r="C342" t="s">
        <v>61</v>
      </c>
      <c r="D342" t="s">
        <v>20</v>
      </c>
      <c r="E342">
        <v>1</v>
      </c>
      <c r="F342">
        <v>1</v>
      </c>
      <c r="G342" s="1">
        <v>0</v>
      </c>
      <c r="H342">
        <v>5</v>
      </c>
      <c r="I342">
        <v>-2</v>
      </c>
      <c r="J342" s="2">
        <v>0.77</v>
      </c>
      <c r="K342" s="2">
        <v>1.28</v>
      </c>
      <c r="L342" s="2">
        <f>(Table13[[#This Row],[rA]]+Table13[[#This Row],[rA'']])/2</f>
        <v>1.0249999999999999</v>
      </c>
      <c r="M342">
        <v>0.64</v>
      </c>
      <c r="N342">
        <v>1.4</v>
      </c>
      <c r="O342" s="3">
        <f>(Table13[[#This Row],[rA adj]]+Table13[[#This Row],[rX]])/(SQRT(2)*(Table13[[#This Row],[rB]]+Table13[[#This Row],[rX]]))</f>
        <v>0.84055585508694963</v>
      </c>
      <c r="P34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4.5879914612001986</v>
      </c>
      <c r="Q342" s="1" t="str">
        <f>IF(Table13[[#This Row],[tau]]&lt;4.18,"YES","NO")</f>
        <v>NO</v>
      </c>
      <c r="R342" s="4">
        <f>ABS(Table13[[#This Row],[rA]]-Table13[[#This Row],[rA'']])</f>
        <v>0.51</v>
      </c>
      <c r="S342" s="5">
        <v>0</v>
      </c>
      <c r="T342" s="5">
        <v>0</v>
      </c>
      <c r="U342" s="5">
        <v>0</v>
      </c>
      <c r="V342" s="5">
        <v>0</v>
      </c>
    </row>
    <row r="343" spans="1:22" x14ac:dyDescent="0.25">
      <c r="A343" t="s">
        <v>68</v>
      </c>
      <c r="B343" t="s">
        <v>46</v>
      </c>
      <c r="C343" t="s">
        <v>19</v>
      </c>
      <c r="D343" t="s">
        <v>20</v>
      </c>
      <c r="E343">
        <v>2</v>
      </c>
      <c r="F343">
        <v>2</v>
      </c>
      <c r="G343" s="1">
        <v>0</v>
      </c>
      <c r="H343">
        <v>4</v>
      </c>
      <c r="I343">
        <v>-2</v>
      </c>
      <c r="J343" s="2">
        <v>0.79</v>
      </c>
      <c r="K343" s="2">
        <v>1.31</v>
      </c>
      <c r="L343" s="2">
        <f>(Table13[[#This Row],[rA]]+Table13[[#This Row],[rA'']])/2</f>
        <v>1.05</v>
      </c>
      <c r="M343">
        <v>0.60499999999999998</v>
      </c>
      <c r="N343">
        <v>1.4</v>
      </c>
      <c r="O343" s="3">
        <f>(Table13[[#This Row],[rA adj]]+Table13[[#This Row],[rX]])/(SQRT(2)*(Table13[[#This Row],[rB]]+Table13[[#This Row],[rX]]))</f>
        <v>0.8640456927217165</v>
      </c>
      <c r="P34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4.6100181018865332</v>
      </c>
      <c r="Q343" s="1" t="str">
        <f>IF(Table13[[#This Row],[tau]]&lt;4.18,"YES","NO")</f>
        <v>NO</v>
      </c>
      <c r="R343" s="4">
        <f>ABS(Table13[[#This Row],[rA]]-Table13[[#This Row],[rA'']])</f>
        <v>0.52</v>
      </c>
      <c r="S343" s="5">
        <v>0</v>
      </c>
      <c r="T343" s="5">
        <v>0</v>
      </c>
      <c r="U343" s="5">
        <v>0</v>
      </c>
      <c r="V343" s="5">
        <v>0</v>
      </c>
    </row>
    <row r="344" spans="1:22" x14ac:dyDescent="0.25">
      <c r="A344" t="s">
        <v>63</v>
      </c>
      <c r="B344" t="s">
        <v>45</v>
      </c>
      <c r="C344" t="s">
        <v>19</v>
      </c>
      <c r="D344" t="s">
        <v>20</v>
      </c>
      <c r="E344">
        <v>2</v>
      </c>
      <c r="F344">
        <v>2</v>
      </c>
      <c r="G344" s="1">
        <v>0</v>
      </c>
      <c r="H344">
        <v>4</v>
      </c>
      <c r="I344">
        <v>-2</v>
      </c>
      <c r="J344" s="2">
        <v>0.96</v>
      </c>
      <c r="K344" s="2">
        <v>1.1399999999999999</v>
      </c>
      <c r="L344" s="2">
        <f>(Table13[[#This Row],[rA]]+Table13[[#This Row],[rA'']])/2</f>
        <v>1.0499999999999998</v>
      </c>
      <c r="M344">
        <v>0.60499999999999998</v>
      </c>
      <c r="N344">
        <v>1.4</v>
      </c>
      <c r="O344" s="3">
        <f>(Table13[[#This Row],[rA adj]]+Table13[[#This Row],[rX]])/(SQRT(2)*(Table13[[#This Row],[rB]]+Table13[[#This Row],[rX]]))</f>
        <v>0.86404569272171639</v>
      </c>
      <c r="P34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4.6100181018865332</v>
      </c>
      <c r="Q344" s="1" t="str">
        <f>IF(Table13[[#This Row],[tau]]&lt;4.18,"YES","NO")</f>
        <v>NO</v>
      </c>
      <c r="R344" s="4">
        <f>ABS(Table13[[#This Row],[rA]]-Table13[[#This Row],[rA'']])</f>
        <v>0.17999999999999994</v>
      </c>
      <c r="S344" s="5">
        <v>0</v>
      </c>
      <c r="T344" s="5">
        <v>0</v>
      </c>
      <c r="U344" s="5">
        <v>0</v>
      </c>
      <c r="V344" s="5">
        <v>0</v>
      </c>
    </row>
    <row r="345" spans="1:22" x14ac:dyDescent="0.25">
      <c r="A345" t="s">
        <v>18</v>
      </c>
      <c r="B345" t="s">
        <v>32</v>
      </c>
      <c r="C345" t="s">
        <v>19</v>
      </c>
      <c r="D345" t="s">
        <v>20</v>
      </c>
      <c r="E345">
        <v>1</v>
      </c>
      <c r="F345">
        <v>3</v>
      </c>
      <c r="G345" s="1">
        <v>2</v>
      </c>
      <c r="H345">
        <v>4</v>
      </c>
      <c r="I345">
        <v>-2</v>
      </c>
      <c r="J345" s="2">
        <v>0.92</v>
      </c>
      <c r="K345" s="2">
        <v>1.179</v>
      </c>
      <c r="L345" s="2">
        <f>(Table13[[#This Row],[rA]]+Table13[[#This Row],[rA'']])/2</f>
        <v>1.0495000000000001</v>
      </c>
      <c r="M345">
        <v>0.60499999999999998</v>
      </c>
      <c r="N345">
        <v>1.4</v>
      </c>
      <c r="O345" s="3">
        <f>(Table13[[#This Row],[rA adj]]+Table13[[#This Row],[rX]])/(SQRT(2)*(Table13[[#This Row],[rB]]+Table13[[#This Row],[rX]]))</f>
        <v>0.86386935686605892</v>
      </c>
      <c r="P34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4.6124614612542985</v>
      </c>
      <c r="Q345" s="1" t="str">
        <f>IF(Table13[[#This Row],[tau]]&lt;4.18,"YES","NO")</f>
        <v>NO</v>
      </c>
      <c r="R345" s="4">
        <f>ABS(Table13[[#This Row],[rA]]-Table13[[#This Row],[rA'']])</f>
        <v>0.25900000000000001</v>
      </c>
      <c r="S345" s="5">
        <v>0</v>
      </c>
      <c r="T345" s="5">
        <v>0</v>
      </c>
      <c r="U345" s="5">
        <v>0</v>
      </c>
      <c r="V345" s="5">
        <v>0</v>
      </c>
    </row>
    <row r="346" spans="1:22" x14ac:dyDescent="0.25">
      <c r="A346" t="s">
        <v>58</v>
      </c>
      <c r="B346" t="s">
        <v>49</v>
      </c>
      <c r="C346" t="s">
        <v>19</v>
      </c>
      <c r="D346" t="s">
        <v>20</v>
      </c>
      <c r="E346">
        <v>2</v>
      </c>
      <c r="F346">
        <v>2</v>
      </c>
      <c r="G346" s="1">
        <v>0</v>
      </c>
      <c r="H346">
        <v>4</v>
      </c>
      <c r="I346">
        <v>-2</v>
      </c>
      <c r="J346" s="2">
        <v>0.92</v>
      </c>
      <c r="K346" s="2">
        <v>1.17</v>
      </c>
      <c r="L346" s="2">
        <f>(Table13[[#This Row],[rA]]+Table13[[#This Row],[rA'']])/2</f>
        <v>1.0449999999999999</v>
      </c>
      <c r="M346">
        <v>0.60499999999999998</v>
      </c>
      <c r="N346">
        <v>1.4</v>
      </c>
      <c r="O346" s="3">
        <f>(Table13[[#This Row],[rA adj]]+Table13[[#This Row],[rX]])/(SQRT(2)*(Table13[[#This Row],[rB]]+Table13[[#This Row],[rX]]))</f>
        <v>0.86228233416514144</v>
      </c>
      <c r="P34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4.6347617536076502</v>
      </c>
      <c r="Q346" s="1" t="str">
        <f>IF(Table13[[#This Row],[tau]]&lt;4.18,"YES","NO")</f>
        <v>NO</v>
      </c>
      <c r="R346" s="4">
        <f>ABS(Table13[[#This Row],[rA]]-Table13[[#This Row],[rA'']])</f>
        <v>0.24999999999999989</v>
      </c>
      <c r="S346" s="5">
        <v>0</v>
      </c>
      <c r="T346" s="5">
        <v>0</v>
      </c>
      <c r="U346" s="5">
        <v>0</v>
      </c>
      <c r="V346" s="5">
        <v>0</v>
      </c>
    </row>
    <row r="347" spans="1:22" x14ac:dyDescent="0.25">
      <c r="A347" t="s">
        <v>69</v>
      </c>
      <c r="B347" t="s">
        <v>40</v>
      </c>
      <c r="C347" t="s">
        <v>19</v>
      </c>
      <c r="D347" t="s">
        <v>20</v>
      </c>
      <c r="E347">
        <v>2</v>
      </c>
      <c r="F347">
        <v>2</v>
      </c>
      <c r="G347" s="1">
        <v>0</v>
      </c>
      <c r="H347">
        <v>4</v>
      </c>
      <c r="I347">
        <v>-2</v>
      </c>
      <c r="J347" s="2">
        <v>0.9</v>
      </c>
      <c r="K347" s="2">
        <v>1.19</v>
      </c>
      <c r="L347" s="2">
        <f>(Table13[[#This Row],[rA]]+Table13[[#This Row],[rA'']])/2</f>
        <v>1.0449999999999999</v>
      </c>
      <c r="M347">
        <v>0.60499999999999998</v>
      </c>
      <c r="N347">
        <v>1.4</v>
      </c>
      <c r="O347" s="3">
        <f>(Table13[[#This Row],[rA adj]]+Table13[[#This Row],[rX]])/(SQRT(2)*(Table13[[#This Row],[rB]]+Table13[[#This Row],[rX]]))</f>
        <v>0.86228233416514144</v>
      </c>
      <c r="P34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4.6347617536076502</v>
      </c>
      <c r="Q347" s="1" t="str">
        <f>IF(Table13[[#This Row],[tau]]&lt;4.18,"YES","NO")</f>
        <v>NO</v>
      </c>
      <c r="R347" s="4">
        <f>ABS(Table13[[#This Row],[rA]]-Table13[[#This Row],[rA'']])</f>
        <v>0.28999999999999992</v>
      </c>
      <c r="S347" s="5">
        <v>0</v>
      </c>
      <c r="T347" s="5">
        <v>0</v>
      </c>
      <c r="U347" s="5">
        <v>0</v>
      </c>
      <c r="V347" s="5">
        <v>0</v>
      </c>
    </row>
    <row r="348" spans="1:22" x14ac:dyDescent="0.25">
      <c r="A348" t="s">
        <v>69</v>
      </c>
      <c r="B348" t="s">
        <v>50</v>
      </c>
      <c r="C348" t="s">
        <v>19</v>
      </c>
      <c r="D348" t="s">
        <v>20</v>
      </c>
      <c r="E348">
        <v>2</v>
      </c>
      <c r="F348">
        <v>2</v>
      </c>
      <c r="G348" s="1">
        <v>0</v>
      </c>
      <c r="H348">
        <v>4</v>
      </c>
      <c r="I348">
        <v>-2</v>
      </c>
      <c r="J348" s="2">
        <v>0.9</v>
      </c>
      <c r="K348" s="2">
        <v>1.19</v>
      </c>
      <c r="L348" s="2">
        <f>(Table13[[#This Row],[rA]]+Table13[[#This Row],[rA'']])/2</f>
        <v>1.0449999999999999</v>
      </c>
      <c r="M348">
        <v>0.60499999999999998</v>
      </c>
      <c r="N348">
        <v>1.4</v>
      </c>
      <c r="O348" s="3">
        <f>(Table13[[#This Row],[rA adj]]+Table13[[#This Row],[rX]])/(SQRT(2)*(Table13[[#This Row],[rB]]+Table13[[#This Row],[rX]]))</f>
        <v>0.86228233416514144</v>
      </c>
      <c r="P34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4.6347617536076502</v>
      </c>
      <c r="Q348" s="1" t="str">
        <f>IF(Table13[[#This Row],[tau]]&lt;4.18,"YES","NO")</f>
        <v>NO</v>
      </c>
      <c r="R348" s="4">
        <f>ABS(Table13[[#This Row],[rA]]-Table13[[#This Row],[rA'']])</f>
        <v>0.28999999999999992</v>
      </c>
      <c r="S348" s="5">
        <v>0</v>
      </c>
      <c r="T348" s="5">
        <v>0</v>
      </c>
      <c r="U348" s="5">
        <v>0</v>
      </c>
      <c r="V348" s="5">
        <v>0</v>
      </c>
    </row>
    <row r="349" spans="1:22" x14ac:dyDescent="0.25">
      <c r="A349" t="s">
        <v>61</v>
      </c>
      <c r="B349" t="s">
        <v>56</v>
      </c>
      <c r="C349" t="s">
        <v>19</v>
      </c>
      <c r="D349" t="s">
        <v>20</v>
      </c>
      <c r="E349">
        <v>3</v>
      </c>
      <c r="F349">
        <v>1</v>
      </c>
      <c r="G349" s="1">
        <v>2</v>
      </c>
      <c r="H349">
        <v>4</v>
      </c>
      <c r="I349">
        <v>-2</v>
      </c>
      <c r="J349" s="2">
        <v>0.72</v>
      </c>
      <c r="K349" s="2">
        <v>1.37</v>
      </c>
      <c r="L349" s="2">
        <f>(Table13[[#This Row],[rA]]+Table13[[#This Row],[rA'']])/2</f>
        <v>1.0449999999999999</v>
      </c>
      <c r="M349">
        <v>0.60499999999999998</v>
      </c>
      <c r="N349">
        <v>1.4</v>
      </c>
      <c r="O349" s="3">
        <f>(Table13[[#This Row],[rA adj]]+Table13[[#This Row],[rX]])/(SQRT(2)*(Table13[[#This Row],[rB]]+Table13[[#This Row],[rX]]))</f>
        <v>0.86228233416514144</v>
      </c>
      <c r="P34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4.6347617536076502</v>
      </c>
      <c r="Q349" s="1" t="str">
        <f>IF(Table13[[#This Row],[tau]]&lt;4.18,"YES","NO")</f>
        <v>NO</v>
      </c>
      <c r="R349" s="4">
        <f>ABS(Table13[[#This Row],[rA]]-Table13[[#This Row],[rA'']])</f>
        <v>0.65000000000000013</v>
      </c>
      <c r="S349" s="5">
        <v>0</v>
      </c>
      <c r="T349" s="5">
        <v>0</v>
      </c>
      <c r="U349" s="5">
        <v>0</v>
      </c>
      <c r="V349" s="5">
        <v>0</v>
      </c>
    </row>
    <row r="350" spans="1:22" x14ac:dyDescent="0.25">
      <c r="A350" t="s">
        <v>18</v>
      </c>
      <c r="B350" t="s">
        <v>35</v>
      </c>
      <c r="C350" t="s">
        <v>19</v>
      </c>
      <c r="D350" t="s">
        <v>20</v>
      </c>
      <c r="E350">
        <v>1</v>
      </c>
      <c r="F350">
        <v>3</v>
      </c>
      <c r="G350" s="1">
        <v>2</v>
      </c>
      <c r="H350">
        <v>4</v>
      </c>
      <c r="I350">
        <v>-2</v>
      </c>
      <c r="J350" s="7">
        <v>0.92</v>
      </c>
      <c r="K350" s="7">
        <v>1.17</v>
      </c>
      <c r="L350" s="2">
        <f>(Table13[[#This Row],[rA]]+Table13[[#This Row],[rA'']])/2</f>
        <v>1.0449999999999999</v>
      </c>
      <c r="M350">
        <v>0.60499999999999998</v>
      </c>
      <c r="N350">
        <v>1.4</v>
      </c>
      <c r="O350" s="3">
        <f>(Table13[[#This Row],[rA adj]]+Table13[[#This Row],[rX]])/(SQRT(2)*(Table13[[#This Row],[rB]]+Table13[[#This Row],[rX]]))</f>
        <v>0.86228233416514144</v>
      </c>
      <c r="P35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4.6347617536076502</v>
      </c>
      <c r="Q350" s="1" t="str">
        <f>IF(Table13[[#This Row],[tau]]&lt;4.18,"YES","NO")</f>
        <v>NO</v>
      </c>
      <c r="R350" s="4">
        <f>ABS(Table13[[#This Row],[rA]]-Table13[[#This Row],[rA'']])</f>
        <v>0.24999999999999989</v>
      </c>
      <c r="S350" s="5">
        <v>0</v>
      </c>
      <c r="T350" s="5">
        <v>0</v>
      </c>
      <c r="U350" s="5">
        <v>0</v>
      </c>
      <c r="V350" s="5">
        <v>0</v>
      </c>
    </row>
    <row r="351" spans="1:22" x14ac:dyDescent="0.25">
      <c r="A351" t="s">
        <v>54</v>
      </c>
      <c r="B351" t="s">
        <v>64</v>
      </c>
      <c r="C351" t="s">
        <v>19</v>
      </c>
      <c r="D351" t="s">
        <v>20</v>
      </c>
      <c r="E351">
        <v>1</v>
      </c>
      <c r="F351">
        <v>3</v>
      </c>
      <c r="G351" s="1">
        <v>2</v>
      </c>
      <c r="H351">
        <v>4</v>
      </c>
      <c r="I351">
        <v>-2</v>
      </c>
      <c r="J351" s="2">
        <v>1.39</v>
      </c>
      <c r="K351" s="2">
        <v>0.69</v>
      </c>
      <c r="L351" s="2">
        <f>(Table13[[#This Row],[rA]]+Table13[[#This Row],[rA'']])/2</f>
        <v>1.04</v>
      </c>
      <c r="M351">
        <v>0.60499999999999998</v>
      </c>
      <c r="N351">
        <v>1.4</v>
      </c>
      <c r="O351" s="3">
        <f>(Table13[[#This Row],[rA adj]]+Table13[[#This Row],[rX]])/(SQRT(2)*(Table13[[#This Row],[rB]]+Table13[[#This Row],[rX]]))</f>
        <v>0.86051897560856649</v>
      </c>
      <c r="P35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4.6602095828867043</v>
      </c>
      <c r="Q351" s="1" t="str">
        <f>IF(Table13[[#This Row],[tau]]&lt;4.18,"YES","NO")</f>
        <v>NO</v>
      </c>
      <c r="R351" s="4">
        <f>ABS(Table13[[#This Row],[rA]]-Table13[[#This Row],[rA'']])</f>
        <v>0.7</v>
      </c>
      <c r="S351" s="5">
        <v>0</v>
      </c>
      <c r="T351" s="5">
        <v>0</v>
      </c>
      <c r="U351" s="5">
        <v>0</v>
      </c>
      <c r="V351" s="5">
        <v>0</v>
      </c>
    </row>
    <row r="352" spans="1:22" x14ac:dyDescent="0.25">
      <c r="A352" t="s">
        <v>28</v>
      </c>
      <c r="B352" t="s">
        <v>24</v>
      </c>
      <c r="C352" t="s">
        <v>19</v>
      </c>
      <c r="D352" t="s">
        <v>20</v>
      </c>
      <c r="E352">
        <v>2</v>
      </c>
      <c r="F352">
        <v>2</v>
      </c>
      <c r="G352" s="1">
        <v>0</v>
      </c>
      <c r="H352">
        <v>4</v>
      </c>
      <c r="I352">
        <v>-2</v>
      </c>
      <c r="J352" s="2">
        <v>1.35</v>
      </c>
      <c r="K352" s="2">
        <v>0.73</v>
      </c>
      <c r="L352" s="2">
        <f>(Table13[[#This Row],[rA]]+Table13[[#This Row],[rA'']])/2</f>
        <v>1.04</v>
      </c>
      <c r="M352">
        <v>0.60499999999999998</v>
      </c>
      <c r="N352">
        <v>1.4</v>
      </c>
      <c r="O352" s="3">
        <f>(Table13[[#This Row],[rA adj]]+Table13[[#This Row],[rX]])/(SQRT(2)*(Table13[[#This Row],[rB]]+Table13[[#This Row],[rX]]))</f>
        <v>0.86051897560856649</v>
      </c>
      <c r="P35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4.6602095828867043</v>
      </c>
      <c r="Q352" s="1" t="str">
        <f>IF(Table13[[#This Row],[tau]]&lt;4.18,"YES","NO")</f>
        <v>NO</v>
      </c>
      <c r="R352" s="4">
        <f>ABS(Table13[[#This Row],[rA]]-Table13[[#This Row],[rA'']])</f>
        <v>0.62000000000000011</v>
      </c>
      <c r="S352" s="5">
        <v>0</v>
      </c>
      <c r="T352" s="5">
        <v>0</v>
      </c>
      <c r="U352" s="5">
        <v>0</v>
      </c>
      <c r="V352" s="5">
        <v>0</v>
      </c>
    </row>
    <row r="353" spans="1:22" x14ac:dyDescent="0.25">
      <c r="A353" t="s">
        <v>70</v>
      </c>
      <c r="B353" t="s">
        <v>50</v>
      </c>
      <c r="C353" t="s">
        <v>19</v>
      </c>
      <c r="D353" t="s">
        <v>20</v>
      </c>
      <c r="E353">
        <v>2</v>
      </c>
      <c r="F353">
        <v>2</v>
      </c>
      <c r="G353" s="1">
        <v>0</v>
      </c>
      <c r="H353">
        <v>4</v>
      </c>
      <c r="I353">
        <v>-2</v>
      </c>
      <c r="J353" s="2">
        <v>0.89</v>
      </c>
      <c r="K353" s="2">
        <v>1.19</v>
      </c>
      <c r="L353" s="2">
        <f>(Table13[[#This Row],[rA]]+Table13[[#This Row],[rA'']])/2</f>
        <v>1.04</v>
      </c>
      <c r="M353">
        <v>0.60499999999999998</v>
      </c>
      <c r="N353">
        <v>1.4</v>
      </c>
      <c r="O353" s="3">
        <f>(Table13[[#This Row],[rA adj]]+Table13[[#This Row],[rX]])/(SQRT(2)*(Table13[[#This Row],[rB]]+Table13[[#This Row],[rX]]))</f>
        <v>0.86051897560856649</v>
      </c>
      <c r="P35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4.6602095828867043</v>
      </c>
      <c r="Q353" s="1" t="str">
        <f>IF(Table13[[#This Row],[tau]]&lt;4.18,"YES","NO")</f>
        <v>NO</v>
      </c>
      <c r="R353" s="4">
        <f>ABS(Table13[[#This Row],[rA]]-Table13[[#This Row],[rA'']])</f>
        <v>0.29999999999999993</v>
      </c>
      <c r="S353" s="5">
        <v>0</v>
      </c>
      <c r="T353" s="5">
        <v>0</v>
      </c>
      <c r="U353" s="5">
        <v>0</v>
      </c>
      <c r="V353" s="5">
        <v>0</v>
      </c>
    </row>
    <row r="354" spans="1:22" x14ac:dyDescent="0.25">
      <c r="A354" t="s">
        <v>42</v>
      </c>
      <c r="B354" t="s">
        <v>22</v>
      </c>
      <c r="C354" t="s">
        <v>19</v>
      </c>
      <c r="D354" t="s">
        <v>20</v>
      </c>
      <c r="E354">
        <v>2</v>
      </c>
      <c r="F354">
        <v>2</v>
      </c>
      <c r="G354" s="1">
        <v>0</v>
      </c>
      <c r="H354">
        <v>4</v>
      </c>
      <c r="I354">
        <v>-2</v>
      </c>
      <c r="J354" s="2">
        <v>1.34</v>
      </c>
      <c r="K354" s="2">
        <v>0.74</v>
      </c>
      <c r="L354" s="2">
        <f>(Table13[[#This Row],[rA]]+Table13[[#This Row],[rA'']])/2</f>
        <v>1.04</v>
      </c>
      <c r="M354">
        <v>0.60499999999999998</v>
      </c>
      <c r="N354">
        <v>1.4</v>
      </c>
      <c r="O354" s="3">
        <f>(Table13[[#This Row],[rA adj]]+Table13[[#This Row],[rX]])/(SQRT(2)*(Table13[[#This Row],[rB]]+Table13[[#This Row],[rX]]))</f>
        <v>0.86051897560856649</v>
      </c>
      <c r="P35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4.6602095828867043</v>
      </c>
      <c r="Q354" s="1" t="str">
        <f>IF(Table13[[#This Row],[tau]]&lt;4.18,"YES","NO")</f>
        <v>NO</v>
      </c>
      <c r="R354" s="4">
        <f>ABS(Table13[[#This Row],[rA]]-Table13[[#This Row],[rA'']])</f>
        <v>0.60000000000000009</v>
      </c>
      <c r="S354" s="5">
        <v>0</v>
      </c>
      <c r="T354" s="5">
        <v>0</v>
      </c>
      <c r="U354" s="5">
        <v>0</v>
      </c>
      <c r="V354" s="5">
        <v>0</v>
      </c>
    </row>
    <row r="355" spans="1:22" x14ac:dyDescent="0.25">
      <c r="A355" t="s">
        <v>74</v>
      </c>
      <c r="B355" t="s">
        <v>51</v>
      </c>
      <c r="C355" t="s">
        <v>19</v>
      </c>
      <c r="D355" t="s">
        <v>20</v>
      </c>
      <c r="E355">
        <v>3</v>
      </c>
      <c r="F355">
        <v>1</v>
      </c>
      <c r="G355" s="1">
        <v>2</v>
      </c>
      <c r="H355">
        <v>4</v>
      </c>
      <c r="I355">
        <v>-2</v>
      </c>
      <c r="J355" s="2">
        <v>0.57999999999999996</v>
      </c>
      <c r="K355" s="2">
        <v>1.5</v>
      </c>
      <c r="L355" s="2">
        <f>(Table13[[#This Row],[rA]]+Table13[[#This Row],[rA'']])/2</f>
        <v>1.04</v>
      </c>
      <c r="M355">
        <v>0.60499999999999998</v>
      </c>
      <c r="N355">
        <v>1.4</v>
      </c>
      <c r="O355" s="3">
        <f>(Table13[[#This Row],[rA adj]]+Table13[[#This Row],[rX]])/(SQRT(2)*(Table13[[#This Row],[rB]]+Table13[[#This Row],[rX]]))</f>
        <v>0.86051897560856649</v>
      </c>
      <c r="P35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4.6602095828867043</v>
      </c>
      <c r="Q355" s="1" t="str">
        <f>IF(Table13[[#This Row],[tau]]&lt;4.18,"YES","NO")</f>
        <v>NO</v>
      </c>
      <c r="R355" s="4">
        <f>ABS(Table13[[#This Row],[rA]]-Table13[[#This Row],[rA'']])</f>
        <v>0.92</v>
      </c>
      <c r="S355" s="5">
        <v>0</v>
      </c>
      <c r="T355" s="5">
        <v>0</v>
      </c>
      <c r="U355" s="5">
        <v>0</v>
      </c>
      <c r="V355" s="5">
        <v>0</v>
      </c>
    </row>
    <row r="356" spans="1:22" x14ac:dyDescent="0.25">
      <c r="A356" t="s">
        <v>60</v>
      </c>
      <c r="B356" t="s">
        <v>57</v>
      </c>
      <c r="C356" t="s">
        <v>19</v>
      </c>
      <c r="D356" t="s">
        <v>20</v>
      </c>
      <c r="E356">
        <v>1</v>
      </c>
      <c r="F356">
        <v>3</v>
      </c>
      <c r="G356" s="1">
        <v>2</v>
      </c>
      <c r="H356">
        <v>4</v>
      </c>
      <c r="I356">
        <v>-2</v>
      </c>
      <c r="J356" s="2">
        <v>1.28</v>
      </c>
      <c r="K356" s="2">
        <v>0.8</v>
      </c>
      <c r="L356" s="2">
        <f>(Table13[[#This Row],[rA]]+Table13[[#This Row],[rA'']])/2</f>
        <v>1.04</v>
      </c>
      <c r="M356">
        <v>0.60499999999999998</v>
      </c>
      <c r="N356">
        <v>1.4</v>
      </c>
      <c r="O356" s="3">
        <f>(Table13[[#This Row],[rA adj]]+Table13[[#This Row],[rX]])/(SQRT(2)*(Table13[[#This Row],[rB]]+Table13[[#This Row],[rX]]))</f>
        <v>0.86051897560856649</v>
      </c>
      <c r="P35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4.6602095828867043</v>
      </c>
      <c r="Q356" s="1" t="str">
        <f>IF(Table13[[#This Row],[tau]]&lt;4.18,"YES","NO")</f>
        <v>NO</v>
      </c>
      <c r="R356" s="4">
        <f>ABS(Table13[[#This Row],[rA]]-Table13[[#This Row],[rA'']])</f>
        <v>0.48</v>
      </c>
      <c r="S356" s="5">
        <v>0</v>
      </c>
      <c r="T356" s="5">
        <v>0</v>
      </c>
      <c r="U356" s="5">
        <v>0</v>
      </c>
      <c r="V356" s="5">
        <v>0</v>
      </c>
    </row>
    <row r="357" spans="1:22" x14ac:dyDescent="0.25">
      <c r="A357" t="s">
        <v>42</v>
      </c>
      <c r="B357" t="s">
        <v>23</v>
      </c>
      <c r="C357" t="s">
        <v>19</v>
      </c>
      <c r="D357" t="s">
        <v>20</v>
      </c>
      <c r="E357">
        <v>2</v>
      </c>
      <c r="F357">
        <v>2</v>
      </c>
      <c r="G357" s="1">
        <v>0</v>
      </c>
      <c r="H357">
        <v>4</v>
      </c>
      <c r="I357">
        <v>-2</v>
      </c>
      <c r="J357" s="2">
        <v>1.34</v>
      </c>
      <c r="K357" s="2">
        <v>0.73</v>
      </c>
      <c r="L357" s="2">
        <f>(Table13[[#This Row],[rA]]+Table13[[#This Row],[rA'']])/2</f>
        <v>1.0350000000000001</v>
      </c>
      <c r="M357">
        <v>0.60499999999999998</v>
      </c>
      <c r="N357">
        <v>1.4</v>
      </c>
      <c r="O357" s="3">
        <f>(Table13[[#This Row],[rA adj]]+Table13[[#This Row],[rX]])/(SQRT(2)*(Table13[[#This Row],[rB]]+Table13[[#This Row],[rX]]))</f>
        <v>0.85875561705199166</v>
      </c>
      <c r="P35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4.6863863341207974</v>
      </c>
      <c r="Q357" s="1" t="str">
        <f>IF(Table13[[#This Row],[tau]]&lt;4.18,"YES","NO")</f>
        <v>NO</v>
      </c>
      <c r="R357" s="4">
        <f>ABS(Table13[[#This Row],[rA]]-Table13[[#This Row],[rA'']])</f>
        <v>0.6100000000000001</v>
      </c>
      <c r="S357" s="5">
        <v>0</v>
      </c>
      <c r="T357" s="5">
        <v>0</v>
      </c>
      <c r="U357" s="5">
        <v>0</v>
      </c>
      <c r="V357" s="5">
        <v>0</v>
      </c>
    </row>
    <row r="358" spans="1:22" x14ac:dyDescent="0.25">
      <c r="A358" t="s">
        <v>42</v>
      </c>
      <c r="B358" t="s">
        <v>24</v>
      </c>
      <c r="C358" t="s">
        <v>19</v>
      </c>
      <c r="D358" t="s">
        <v>20</v>
      </c>
      <c r="E358">
        <v>2</v>
      </c>
      <c r="F358">
        <v>2</v>
      </c>
      <c r="G358" s="1">
        <v>0</v>
      </c>
      <c r="H358">
        <v>4</v>
      </c>
      <c r="I358">
        <v>-2</v>
      </c>
      <c r="J358" s="2">
        <v>1.34</v>
      </c>
      <c r="K358" s="2">
        <v>0.73</v>
      </c>
      <c r="L358" s="2">
        <f>(Table13[[#This Row],[rA]]+Table13[[#This Row],[rA'']])/2</f>
        <v>1.0350000000000001</v>
      </c>
      <c r="M358">
        <v>0.60499999999999998</v>
      </c>
      <c r="N358">
        <v>1.4</v>
      </c>
      <c r="O358" s="3">
        <f>(Table13[[#This Row],[rA adj]]+Table13[[#This Row],[rX]])/(SQRT(2)*(Table13[[#This Row],[rB]]+Table13[[#This Row],[rX]]))</f>
        <v>0.85875561705199166</v>
      </c>
      <c r="P35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4.6863863341207974</v>
      </c>
      <c r="Q358" s="1" t="str">
        <f>IF(Table13[[#This Row],[tau]]&lt;4.18,"YES","NO")</f>
        <v>NO</v>
      </c>
      <c r="R358" s="4">
        <f>ABS(Table13[[#This Row],[rA]]-Table13[[#This Row],[rA'']])</f>
        <v>0.6100000000000001</v>
      </c>
      <c r="S358" s="5">
        <v>0</v>
      </c>
      <c r="T358" s="5">
        <v>0</v>
      </c>
      <c r="U358" s="5">
        <v>0</v>
      </c>
      <c r="V358" s="5">
        <v>0</v>
      </c>
    </row>
    <row r="359" spans="1:22" x14ac:dyDescent="0.25">
      <c r="A359" t="s">
        <v>69</v>
      </c>
      <c r="B359" t="s">
        <v>49</v>
      </c>
      <c r="C359" t="s">
        <v>19</v>
      </c>
      <c r="D359" t="s">
        <v>20</v>
      </c>
      <c r="E359">
        <v>2</v>
      </c>
      <c r="F359">
        <v>2</v>
      </c>
      <c r="G359" s="1">
        <v>0</v>
      </c>
      <c r="H359">
        <v>4</v>
      </c>
      <c r="I359">
        <v>-2</v>
      </c>
      <c r="J359" s="2">
        <v>0.9</v>
      </c>
      <c r="K359" s="2">
        <v>1.17</v>
      </c>
      <c r="L359" s="2">
        <f>(Table13[[#This Row],[rA]]+Table13[[#This Row],[rA'']])/2</f>
        <v>1.0349999999999999</v>
      </c>
      <c r="M359">
        <v>0.60499999999999998</v>
      </c>
      <c r="N359">
        <v>1.4</v>
      </c>
      <c r="O359" s="3">
        <f>(Table13[[#This Row],[rA adj]]+Table13[[#This Row],[rX]])/(SQRT(2)*(Table13[[#This Row],[rB]]+Table13[[#This Row],[rX]]))</f>
        <v>0.85875561705199155</v>
      </c>
      <c r="P35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4.6863863341207974</v>
      </c>
      <c r="Q359" s="1" t="str">
        <f>IF(Table13[[#This Row],[tau]]&lt;4.18,"YES","NO")</f>
        <v>NO</v>
      </c>
      <c r="R359" s="4">
        <f>ABS(Table13[[#This Row],[rA]]-Table13[[#This Row],[rA'']])</f>
        <v>0.26999999999999991</v>
      </c>
      <c r="S359" s="5">
        <v>0</v>
      </c>
      <c r="T359" s="5">
        <v>0</v>
      </c>
      <c r="U359" s="5">
        <v>0</v>
      </c>
      <c r="V359" s="5">
        <v>0</v>
      </c>
    </row>
    <row r="360" spans="1:22" x14ac:dyDescent="0.25">
      <c r="A360" t="s">
        <v>54</v>
      </c>
      <c r="B360" t="s">
        <v>65</v>
      </c>
      <c r="C360" t="s">
        <v>19</v>
      </c>
      <c r="D360" t="s">
        <v>20</v>
      </c>
      <c r="E360">
        <v>1</v>
      </c>
      <c r="F360">
        <v>3</v>
      </c>
      <c r="G360" s="1">
        <v>2</v>
      </c>
      <c r="H360">
        <v>4</v>
      </c>
      <c r="I360">
        <v>-2</v>
      </c>
      <c r="J360" s="2">
        <v>1.39</v>
      </c>
      <c r="K360" s="2">
        <v>0.68</v>
      </c>
      <c r="L360" s="2">
        <f>(Table13[[#This Row],[rA]]+Table13[[#This Row],[rA'']])/2</f>
        <v>1.0349999999999999</v>
      </c>
      <c r="M360">
        <v>0.60499999999999998</v>
      </c>
      <c r="N360">
        <v>1.4</v>
      </c>
      <c r="O360" s="3">
        <f>(Table13[[#This Row],[rA adj]]+Table13[[#This Row],[rX]])/(SQRT(2)*(Table13[[#This Row],[rB]]+Table13[[#This Row],[rX]]))</f>
        <v>0.85875561705199155</v>
      </c>
      <c r="P36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4.6863863341207974</v>
      </c>
      <c r="Q360" s="1" t="str">
        <f>IF(Table13[[#This Row],[tau]]&lt;4.18,"YES","NO")</f>
        <v>NO</v>
      </c>
      <c r="R360" s="4">
        <f>ABS(Table13[[#This Row],[rA]]-Table13[[#This Row],[rA'']])</f>
        <v>0.70999999999999985</v>
      </c>
      <c r="S360" s="5">
        <v>0</v>
      </c>
      <c r="T360" s="5">
        <v>0</v>
      </c>
      <c r="U360" s="5">
        <v>0</v>
      </c>
      <c r="V360" s="5">
        <v>0</v>
      </c>
    </row>
    <row r="361" spans="1:22" x14ac:dyDescent="0.25">
      <c r="A361" t="s">
        <v>54</v>
      </c>
      <c r="B361" t="s">
        <v>66</v>
      </c>
      <c r="C361" t="s">
        <v>19</v>
      </c>
      <c r="D361" t="s">
        <v>20</v>
      </c>
      <c r="E361">
        <v>1</v>
      </c>
      <c r="F361">
        <v>3</v>
      </c>
      <c r="G361" s="1">
        <v>2</v>
      </c>
      <c r="H361">
        <v>4</v>
      </c>
      <c r="I361">
        <v>-2</v>
      </c>
      <c r="J361" s="2">
        <v>1.39</v>
      </c>
      <c r="K361" s="2">
        <v>0.68</v>
      </c>
      <c r="L361" s="2">
        <f>(Table13[[#This Row],[rA]]+Table13[[#This Row],[rA'']])/2</f>
        <v>1.0349999999999999</v>
      </c>
      <c r="M361">
        <v>0.60499999999999998</v>
      </c>
      <c r="N361">
        <v>1.4</v>
      </c>
      <c r="O361" s="3">
        <f>(Table13[[#This Row],[rA adj]]+Table13[[#This Row],[rX]])/(SQRT(2)*(Table13[[#This Row],[rB]]+Table13[[#This Row],[rX]]))</f>
        <v>0.85875561705199155</v>
      </c>
      <c r="P36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4.6863863341207974</v>
      </c>
      <c r="Q361" s="1" t="str">
        <f>IF(Table13[[#This Row],[tau]]&lt;4.18,"YES","NO")</f>
        <v>NO</v>
      </c>
      <c r="R361" s="4">
        <f>ABS(Table13[[#This Row],[rA]]-Table13[[#This Row],[rA'']])</f>
        <v>0.70999999999999985</v>
      </c>
      <c r="S361" s="5">
        <v>0</v>
      </c>
      <c r="T361" s="5">
        <v>0</v>
      </c>
      <c r="U361" s="5">
        <v>0</v>
      </c>
      <c r="V361" s="5">
        <v>0</v>
      </c>
    </row>
    <row r="362" spans="1:22" x14ac:dyDescent="0.25">
      <c r="A362" t="s">
        <v>58</v>
      </c>
      <c r="B362" t="s">
        <v>52</v>
      </c>
      <c r="C362" t="s">
        <v>19</v>
      </c>
      <c r="D362" t="s">
        <v>20</v>
      </c>
      <c r="E362">
        <v>2</v>
      </c>
      <c r="F362">
        <v>2</v>
      </c>
      <c r="G362" s="1">
        <v>0</v>
      </c>
      <c r="H362">
        <v>4</v>
      </c>
      <c r="I362">
        <v>-2</v>
      </c>
      <c r="J362" s="2">
        <v>0.92</v>
      </c>
      <c r="K362" s="2">
        <v>1.1499999999999999</v>
      </c>
      <c r="L362" s="2">
        <f>(Table13[[#This Row],[rA]]+Table13[[#This Row],[rA'']])/2</f>
        <v>1.0349999999999999</v>
      </c>
      <c r="M362">
        <v>0.60499999999999998</v>
      </c>
      <c r="N362">
        <v>1.4</v>
      </c>
      <c r="O362" s="3">
        <f>(Table13[[#This Row],[rA adj]]+Table13[[#This Row],[rX]])/(SQRT(2)*(Table13[[#This Row],[rB]]+Table13[[#This Row],[rX]]))</f>
        <v>0.85875561705199155</v>
      </c>
      <c r="P36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4.6863863341207974</v>
      </c>
      <c r="Q362" s="1" t="str">
        <f>IF(Table13[[#This Row],[tau]]&lt;4.18,"YES","NO")</f>
        <v>NO</v>
      </c>
      <c r="R362" s="4">
        <f>ABS(Table13[[#This Row],[rA]]-Table13[[#This Row],[rA'']])</f>
        <v>0.22999999999999987</v>
      </c>
      <c r="S362" s="5">
        <v>0</v>
      </c>
      <c r="T362" s="5">
        <v>0</v>
      </c>
      <c r="U362" s="5">
        <v>0</v>
      </c>
      <c r="V362" s="5">
        <v>0</v>
      </c>
    </row>
    <row r="363" spans="1:22" x14ac:dyDescent="0.25">
      <c r="A363" t="s">
        <v>21</v>
      </c>
      <c r="B363" t="s">
        <v>34</v>
      </c>
      <c r="C363" t="s">
        <v>19</v>
      </c>
      <c r="D363" t="s">
        <v>20</v>
      </c>
      <c r="E363">
        <v>2</v>
      </c>
      <c r="F363">
        <v>2</v>
      </c>
      <c r="G363" s="1">
        <v>0</v>
      </c>
      <c r="H363">
        <v>4</v>
      </c>
      <c r="I363">
        <v>-2</v>
      </c>
      <c r="J363" s="2">
        <v>0.45</v>
      </c>
      <c r="K363" s="2">
        <v>1.61</v>
      </c>
      <c r="L363" s="2">
        <f>(Table13[[#This Row],[rA]]+Table13[[#This Row],[rA'']])/2</f>
        <v>1.03</v>
      </c>
      <c r="M363">
        <v>0.60499999999999998</v>
      </c>
      <c r="N363">
        <v>1.4</v>
      </c>
      <c r="O363" s="3">
        <f>(Table13[[#This Row],[rA adj]]+Table13[[#This Row],[rX]])/(SQRT(2)*(Table13[[#This Row],[rB]]+Table13[[#This Row],[rX]]))</f>
        <v>0.8569922584954166</v>
      </c>
      <c r="P36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4.7133179174152833</v>
      </c>
      <c r="Q363" s="1" t="str">
        <f>IF(Table13[[#This Row],[tau]]&lt;4.18,"YES","NO")</f>
        <v>NO</v>
      </c>
      <c r="R363" s="4">
        <f>ABS(Table13[[#This Row],[rA]]-Table13[[#This Row],[rA'']])</f>
        <v>1.1600000000000001</v>
      </c>
      <c r="S363" s="5">
        <v>0</v>
      </c>
      <c r="T363" s="5">
        <v>0</v>
      </c>
      <c r="U363" s="5">
        <v>0</v>
      </c>
      <c r="V363" s="5">
        <v>0</v>
      </c>
    </row>
    <row r="364" spans="1:22" x14ac:dyDescent="0.25">
      <c r="A364" t="s">
        <v>70</v>
      </c>
      <c r="B364" t="s">
        <v>49</v>
      </c>
      <c r="C364" t="s">
        <v>19</v>
      </c>
      <c r="D364" t="s">
        <v>20</v>
      </c>
      <c r="E364">
        <v>2</v>
      </c>
      <c r="F364">
        <v>2</v>
      </c>
      <c r="G364" s="1">
        <v>0</v>
      </c>
      <c r="H364">
        <v>4</v>
      </c>
      <c r="I364">
        <v>-2</v>
      </c>
      <c r="J364" s="2">
        <v>0.89</v>
      </c>
      <c r="K364" s="2">
        <v>1.17</v>
      </c>
      <c r="L364" s="2">
        <f>(Table13[[#This Row],[rA]]+Table13[[#This Row],[rA'']])/2</f>
        <v>1.03</v>
      </c>
      <c r="M364">
        <v>0.60499999999999998</v>
      </c>
      <c r="N364">
        <v>1.4</v>
      </c>
      <c r="O364" s="3">
        <f>(Table13[[#This Row],[rA adj]]+Table13[[#This Row],[rX]])/(SQRT(2)*(Table13[[#This Row],[rB]]+Table13[[#This Row],[rX]]))</f>
        <v>0.8569922584954166</v>
      </c>
      <c r="P36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4.7133179174152833</v>
      </c>
      <c r="Q364" s="1" t="str">
        <f>IF(Table13[[#This Row],[tau]]&lt;4.18,"YES","NO")</f>
        <v>NO</v>
      </c>
      <c r="R364" s="4">
        <f>ABS(Table13[[#This Row],[rA]]-Table13[[#This Row],[rA'']])</f>
        <v>0.27999999999999992</v>
      </c>
      <c r="S364" s="5">
        <v>0</v>
      </c>
      <c r="T364" s="5">
        <v>0</v>
      </c>
      <c r="U364" s="5">
        <v>0</v>
      </c>
      <c r="V364" s="5">
        <v>0</v>
      </c>
    </row>
    <row r="365" spans="1:22" x14ac:dyDescent="0.25">
      <c r="A365" t="s">
        <v>58</v>
      </c>
      <c r="B365" t="s">
        <v>45</v>
      </c>
      <c r="C365" t="s">
        <v>19</v>
      </c>
      <c r="D365" t="s">
        <v>20</v>
      </c>
      <c r="E365">
        <v>2</v>
      </c>
      <c r="F365">
        <v>2</v>
      </c>
      <c r="G365" s="1">
        <v>0</v>
      </c>
      <c r="H365">
        <v>4</v>
      </c>
      <c r="I365">
        <v>-2</v>
      </c>
      <c r="J365" s="2">
        <v>0.92</v>
      </c>
      <c r="K365" s="2">
        <v>1.1399999999999999</v>
      </c>
      <c r="L365" s="2">
        <f>(Table13[[#This Row],[rA]]+Table13[[#This Row],[rA'']])/2</f>
        <v>1.03</v>
      </c>
      <c r="M365">
        <v>0.60499999999999998</v>
      </c>
      <c r="N365">
        <v>1.4</v>
      </c>
      <c r="O365" s="3">
        <f>(Table13[[#This Row],[rA adj]]+Table13[[#This Row],[rX]])/(SQRT(2)*(Table13[[#This Row],[rB]]+Table13[[#This Row],[rX]]))</f>
        <v>0.8569922584954166</v>
      </c>
      <c r="P36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4.7133179174152833</v>
      </c>
      <c r="Q365" s="1" t="str">
        <f>IF(Table13[[#This Row],[tau]]&lt;4.18,"YES","NO")</f>
        <v>NO</v>
      </c>
      <c r="R365" s="4">
        <f>ABS(Table13[[#This Row],[rA]]-Table13[[#This Row],[rA'']])</f>
        <v>0.21999999999999986</v>
      </c>
      <c r="S365" s="5">
        <v>0</v>
      </c>
      <c r="T365" s="5">
        <v>0</v>
      </c>
      <c r="U365" s="5">
        <v>0</v>
      </c>
      <c r="V365" s="5">
        <v>0</v>
      </c>
    </row>
    <row r="366" spans="1:22" x14ac:dyDescent="0.25">
      <c r="A366" t="s">
        <v>54</v>
      </c>
      <c r="B366" t="s">
        <v>19</v>
      </c>
      <c r="C366" t="s">
        <v>19</v>
      </c>
      <c r="D366" t="s">
        <v>20</v>
      </c>
      <c r="E366">
        <v>1</v>
      </c>
      <c r="F366">
        <v>3</v>
      </c>
      <c r="G366" s="1">
        <v>2</v>
      </c>
      <c r="H366">
        <v>4</v>
      </c>
      <c r="I366">
        <v>-2</v>
      </c>
      <c r="J366" s="2">
        <v>1.39</v>
      </c>
      <c r="K366" s="2">
        <v>0.67</v>
      </c>
      <c r="L366" s="2">
        <f>(Table13[[#This Row],[rA]]+Table13[[#This Row],[rA'']])/2</f>
        <v>1.03</v>
      </c>
      <c r="M366">
        <v>0.60499999999999998</v>
      </c>
      <c r="N366">
        <v>1.4</v>
      </c>
      <c r="O366" s="3">
        <f>(Table13[[#This Row],[rA adj]]+Table13[[#This Row],[rX]])/(SQRT(2)*(Table13[[#This Row],[rB]]+Table13[[#This Row],[rX]]))</f>
        <v>0.8569922584954166</v>
      </c>
      <c r="P36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4.7133179174152833</v>
      </c>
      <c r="Q366" s="1" t="str">
        <f>IF(Table13[[#This Row],[tau]]&lt;4.18,"YES","NO")</f>
        <v>NO</v>
      </c>
      <c r="R366" s="4">
        <f>ABS(Table13[[#This Row],[rA]]-Table13[[#This Row],[rA'']])</f>
        <v>0.71999999999999986</v>
      </c>
      <c r="S366" s="5">
        <v>0</v>
      </c>
      <c r="T366" s="5">
        <v>0</v>
      </c>
      <c r="U366" s="5">
        <v>0</v>
      </c>
      <c r="V366" s="5">
        <v>0</v>
      </c>
    </row>
    <row r="367" spans="1:22" x14ac:dyDescent="0.25">
      <c r="A367" t="s">
        <v>64</v>
      </c>
      <c r="B367" t="s">
        <v>56</v>
      </c>
      <c r="C367" t="s">
        <v>19</v>
      </c>
      <c r="D367" t="s">
        <v>20</v>
      </c>
      <c r="E367">
        <v>3</v>
      </c>
      <c r="F367">
        <v>1</v>
      </c>
      <c r="G367" s="1">
        <v>2</v>
      </c>
      <c r="H367">
        <v>4</v>
      </c>
      <c r="I367">
        <v>-2</v>
      </c>
      <c r="J367" s="2">
        <v>0.69</v>
      </c>
      <c r="K367" s="2">
        <v>1.37</v>
      </c>
      <c r="L367" s="2">
        <f>(Table13[[#This Row],[rA]]+Table13[[#This Row],[rA'']])/2</f>
        <v>1.03</v>
      </c>
      <c r="M367">
        <v>0.60499999999999998</v>
      </c>
      <c r="N367">
        <v>1.4</v>
      </c>
      <c r="O367" s="3">
        <f>(Table13[[#This Row],[rA adj]]+Table13[[#This Row],[rX]])/(SQRT(2)*(Table13[[#This Row],[rB]]+Table13[[#This Row],[rX]]))</f>
        <v>0.8569922584954166</v>
      </c>
      <c r="P36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4.7133179174152833</v>
      </c>
      <c r="Q367" s="1" t="str">
        <f>IF(Table13[[#This Row],[tau]]&lt;4.18,"YES","NO")</f>
        <v>NO</v>
      </c>
      <c r="R367" s="4">
        <f>ABS(Table13[[#This Row],[rA]]-Table13[[#This Row],[rA'']])</f>
        <v>0.68000000000000016</v>
      </c>
      <c r="S367" s="5">
        <v>0</v>
      </c>
      <c r="T367" s="5">
        <v>0</v>
      </c>
      <c r="U367" s="5">
        <v>0</v>
      </c>
      <c r="V367" s="5">
        <v>0</v>
      </c>
    </row>
    <row r="368" spans="1:22" x14ac:dyDescent="0.25">
      <c r="A368" t="s">
        <v>58</v>
      </c>
      <c r="B368" t="s">
        <v>60</v>
      </c>
      <c r="C368" t="s">
        <v>19</v>
      </c>
      <c r="D368" t="s">
        <v>20</v>
      </c>
      <c r="E368">
        <v>3</v>
      </c>
      <c r="F368">
        <v>1</v>
      </c>
      <c r="G368" s="1">
        <v>2</v>
      </c>
      <c r="H368">
        <v>4</v>
      </c>
      <c r="I368">
        <v>-2</v>
      </c>
      <c r="J368" s="2">
        <v>0.78</v>
      </c>
      <c r="K368" s="2">
        <v>1.28</v>
      </c>
      <c r="L368" s="2">
        <f>(Table13[[#This Row],[rA]]+Table13[[#This Row],[rA'']])/2</f>
        <v>1.03</v>
      </c>
      <c r="M368">
        <v>0.60499999999999998</v>
      </c>
      <c r="N368">
        <v>1.4</v>
      </c>
      <c r="O368" s="3">
        <f>(Table13[[#This Row],[rA adj]]+Table13[[#This Row],[rX]])/(SQRT(2)*(Table13[[#This Row],[rB]]+Table13[[#This Row],[rX]]))</f>
        <v>0.8569922584954166</v>
      </c>
      <c r="P36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4.7133179174152833</v>
      </c>
      <c r="Q368" s="1" t="str">
        <f>IF(Table13[[#This Row],[tau]]&lt;4.18,"YES","NO")</f>
        <v>NO</v>
      </c>
      <c r="R368" s="4">
        <f>ABS(Table13[[#This Row],[rA]]-Table13[[#This Row],[rA'']])</f>
        <v>0.5</v>
      </c>
      <c r="S368" s="5">
        <v>0</v>
      </c>
      <c r="T368" s="5">
        <v>0</v>
      </c>
      <c r="U368" s="5">
        <v>0</v>
      </c>
      <c r="V368" s="5">
        <v>0</v>
      </c>
    </row>
    <row r="369" spans="1:22" x14ac:dyDescent="0.25">
      <c r="A369" t="s">
        <v>54</v>
      </c>
      <c r="B369" t="s">
        <v>67</v>
      </c>
      <c r="C369" t="s">
        <v>19</v>
      </c>
      <c r="D369" t="s">
        <v>20</v>
      </c>
      <c r="E369">
        <v>1</v>
      </c>
      <c r="F369">
        <v>3</v>
      </c>
      <c r="G369" s="1">
        <v>2</v>
      </c>
      <c r="H369">
        <v>4</v>
      </c>
      <c r="I369">
        <v>-2</v>
      </c>
      <c r="J369" s="2">
        <v>1.39</v>
      </c>
      <c r="K369" s="2">
        <v>0.66500000000000004</v>
      </c>
      <c r="L369" s="2">
        <f>(Table13[[#This Row],[rA]]+Table13[[#This Row],[rA'']])/2</f>
        <v>1.0274999999999999</v>
      </c>
      <c r="M369">
        <v>0.60499999999999998</v>
      </c>
      <c r="N369">
        <v>1.4</v>
      </c>
      <c r="O369" s="3">
        <f>(Table13[[#This Row],[rA adj]]+Table13[[#This Row],[rX]])/(SQRT(2)*(Table13[[#This Row],[rB]]+Table13[[#This Row],[rX]]))</f>
        <v>0.85611057921712919</v>
      </c>
      <c r="P36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4.7270752037199646</v>
      </c>
      <c r="Q369" s="1" t="str">
        <f>IF(Table13[[#This Row],[tau]]&lt;4.18,"YES","NO")</f>
        <v>NO</v>
      </c>
      <c r="R369" s="4">
        <f>ABS(Table13[[#This Row],[rA]]-Table13[[#This Row],[rA'']])</f>
        <v>0.72499999999999987</v>
      </c>
      <c r="S369" s="5">
        <v>0</v>
      </c>
      <c r="T369" s="5">
        <v>0</v>
      </c>
      <c r="U369" s="5">
        <v>0</v>
      </c>
      <c r="V369" s="5">
        <v>0</v>
      </c>
    </row>
    <row r="370" spans="1:22" x14ac:dyDescent="0.25">
      <c r="A370" t="s">
        <v>65</v>
      </c>
      <c r="B370" t="s">
        <v>56</v>
      </c>
      <c r="C370" t="s">
        <v>19</v>
      </c>
      <c r="D370" t="s">
        <v>20</v>
      </c>
      <c r="E370">
        <v>3</v>
      </c>
      <c r="F370">
        <v>1</v>
      </c>
      <c r="G370" s="1">
        <v>2</v>
      </c>
      <c r="H370">
        <v>4</v>
      </c>
      <c r="I370">
        <v>-2</v>
      </c>
      <c r="J370" s="2">
        <v>0.68</v>
      </c>
      <c r="K370" s="2">
        <v>1.37</v>
      </c>
      <c r="L370" s="2">
        <f>(Table13[[#This Row],[rA]]+Table13[[#This Row],[rA'']])/2</f>
        <v>1.0250000000000001</v>
      </c>
      <c r="M370">
        <v>0.60499999999999998</v>
      </c>
      <c r="N370">
        <v>1.4</v>
      </c>
      <c r="O370" s="3">
        <f>(Table13[[#This Row],[rA adj]]+Table13[[#This Row],[rX]])/(SQRT(2)*(Table13[[#This Row],[rB]]+Table13[[#This Row],[rX]]))</f>
        <v>0.85522889993884166</v>
      </c>
      <c r="P37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4.7410314779865299</v>
      </c>
      <c r="Q370" s="1" t="str">
        <f>IF(Table13[[#This Row],[tau]]&lt;4.18,"YES","NO")</f>
        <v>NO</v>
      </c>
      <c r="R370" s="4">
        <f>ABS(Table13[[#This Row],[rA]]-Table13[[#This Row],[rA'']])</f>
        <v>0.69000000000000006</v>
      </c>
      <c r="S370" s="5">
        <v>0</v>
      </c>
      <c r="T370" s="5">
        <v>0</v>
      </c>
      <c r="U370" s="5">
        <v>0</v>
      </c>
      <c r="V370" s="5">
        <v>0</v>
      </c>
    </row>
    <row r="371" spans="1:22" x14ac:dyDescent="0.25">
      <c r="A371" t="s">
        <v>66</v>
      </c>
      <c r="B371" t="s">
        <v>56</v>
      </c>
      <c r="C371" t="s">
        <v>19</v>
      </c>
      <c r="D371" t="s">
        <v>20</v>
      </c>
      <c r="E371">
        <v>3</v>
      </c>
      <c r="F371">
        <v>1</v>
      </c>
      <c r="G371" s="1">
        <v>2</v>
      </c>
      <c r="H371">
        <v>4</v>
      </c>
      <c r="I371">
        <v>-2</v>
      </c>
      <c r="J371" s="2">
        <v>0.68</v>
      </c>
      <c r="K371" s="2">
        <v>1.37</v>
      </c>
      <c r="L371" s="2">
        <f>(Table13[[#This Row],[rA]]+Table13[[#This Row],[rA'']])/2</f>
        <v>1.0250000000000001</v>
      </c>
      <c r="M371">
        <v>0.60499999999999998</v>
      </c>
      <c r="N371">
        <v>1.4</v>
      </c>
      <c r="O371" s="3">
        <f>(Table13[[#This Row],[rA adj]]+Table13[[#This Row],[rX]])/(SQRT(2)*(Table13[[#This Row],[rB]]+Table13[[#This Row],[rX]]))</f>
        <v>0.85522889993884166</v>
      </c>
      <c r="P37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4.7410314779865299</v>
      </c>
      <c r="Q371" s="1" t="str">
        <f>IF(Table13[[#This Row],[tau]]&lt;4.18,"YES","NO")</f>
        <v>NO</v>
      </c>
      <c r="R371" s="4">
        <f>ABS(Table13[[#This Row],[rA]]-Table13[[#This Row],[rA'']])</f>
        <v>0.69000000000000006</v>
      </c>
      <c r="S371" s="5">
        <v>0</v>
      </c>
      <c r="T371" s="5">
        <v>0</v>
      </c>
      <c r="U371" s="5">
        <v>0</v>
      </c>
      <c r="V371" s="5">
        <v>0</v>
      </c>
    </row>
    <row r="372" spans="1:22" x14ac:dyDescent="0.25">
      <c r="A372" t="s">
        <v>19</v>
      </c>
      <c r="B372" t="s">
        <v>40</v>
      </c>
      <c r="C372" t="s">
        <v>19</v>
      </c>
      <c r="D372" t="s">
        <v>20</v>
      </c>
      <c r="E372">
        <v>2</v>
      </c>
      <c r="F372">
        <v>2</v>
      </c>
      <c r="G372" s="1">
        <v>0</v>
      </c>
      <c r="H372">
        <v>4</v>
      </c>
      <c r="I372">
        <v>-2</v>
      </c>
      <c r="J372" s="2">
        <v>0.86</v>
      </c>
      <c r="K372" s="2">
        <v>1.19</v>
      </c>
      <c r="L372" s="2">
        <f>(Table13[[#This Row],[rA]]+Table13[[#This Row],[rA'']])/2</f>
        <v>1.0249999999999999</v>
      </c>
      <c r="M372">
        <v>0.60499999999999998</v>
      </c>
      <c r="N372">
        <v>1.4</v>
      </c>
      <c r="O372" s="3">
        <f>(Table13[[#This Row],[rA adj]]+Table13[[#This Row],[rX]])/(SQRT(2)*(Table13[[#This Row],[rB]]+Table13[[#This Row],[rX]]))</f>
        <v>0.85522889993884166</v>
      </c>
      <c r="P37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4.7410314779865317</v>
      </c>
      <c r="Q372" s="1" t="str">
        <f>IF(Table13[[#This Row],[tau]]&lt;4.18,"YES","NO")</f>
        <v>NO</v>
      </c>
      <c r="R372" s="4">
        <f>ABS(Table13[[#This Row],[rA]]-Table13[[#This Row],[rA'']])</f>
        <v>0.32999999999999996</v>
      </c>
      <c r="S372" s="5">
        <v>0</v>
      </c>
      <c r="T372" s="5">
        <v>0</v>
      </c>
      <c r="U372" s="5">
        <v>0</v>
      </c>
      <c r="V372" s="5">
        <v>0</v>
      </c>
    </row>
    <row r="373" spans="1:22" x14ac:dyDescent="0.25">
      <c r="A373" t="s">
        <v>63</v>
      </c>
      <c r="B373" t="s">
        <v>44</v>
      </c>
      <c r="C373" t="s">
        <v>19</v>
      </c>
      <c r="D373" t="s">
        <v>20</v>
      </c>
      <c r="E373">
        <v>2</v>
      </c>
      <c r="F373">
        <v>2</v>
      </c>
      <c r="G373" s="1">
        <v>0</v>
      </c>
      <c r="H373">
        <v>4</v>
      </c>
      <c r="I373">
        <v>-2</v>
      </c>
      <c r="J373" s="2">
        <v>0.96</v>
      </c>
      <c r="K373" s="2">
        <v>1.0900000000000001</v>
      </c>
      <c r="L373" s="2">
        <f>(Table13[[#This Row],[rA]]+Table13[[#This Row],[rA'']])/2</f>
        <v>1.0249999999999999</v>
      </c>
      <c r="M373">
        <v>0.60499999999999998</v>
      </c>
      <c r="N373">
        <v>1.4</v>
      </c>
      <c r="O373" s="3">
        <f>(Table13[[#This Row],[rA adj]]+Table13[[#This Row],[rX]])/(SQRT(2)*(Table13[[#This Row],[rB]]+Table13[[#This Row],[rX]]))</f>
        <v>0.85522889993884166</v>
      </c>
      <c r="P37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4.7410314779865317</v>
      </c>
      <c r="Q373" s="1" t="str">
        <f>IF(Table13[[#This Row],[tau]]&lt;4.18,"YES","NO")</f>
        <v>NO</v>
      </c>
      <c r="R373" s="4">
        <f>ABS(Table13[[#This Row],[rA]]-Table13[[#This Row],[rA'']])</f>
        <v>0.13000000000000012</v>
      </c>
      <c r="S373" s="5">
        <v>0</v>
      </c>
      <c r="T373" s="5">
        <v>0</v>
      </c>
      <c r="U373" s="5">
        <v>0</v>
      </c>
      <c r="V373" s="5">
        <v>0</v>
      </c>
    </row>
    <row r="374" spans="1:22" x14ac:dyDescent="0.25">
      <c r="A374" t="s">
        <v>22</v>
      </c>
      <c r="B374" t="s">
        <v>46</v>
      </c>
      <c r="C374" t="s">
        <v>19</v>
      </c>
      <c r="D374" t="s">
        <v>20</v>
      </c>
      <c r="E374">
        <v>2</v>
      </c>
      <c r="F374">
        <v>2</v>
      </c>
      <c r="G374" s="1">
        <v>0</v>
      </c>
      <c r="H374">
        <v>4</v>
      </c>
      <c r="I374">
        <v>-2</v>
      </c>
      <c r="J374" s="2">
        <v>0.74</v>
      </c>
      <c r="K374" s="2">
        <v>1.31</v>
      </c>
      <c r="L374" s="2">
        <f>(Table13[[#This Row],[rA]]+Table13[[#This Row],[rA'']])/2</f>
        <v>1.0249999999999999</v>
      </c>
      <c r="M374">
        <v>0.60499999999999998</v>
      </c>
      <c r="N374">
        <v>1.4</v>
      </c>
      <c r="O374" s="3">
        <f>(Table13[[#This Row],[rA adj]]+Table13[[#This Row],[rX]])/(SQRT(2)*(Table13[[#This Row],[rB]]+Table13[[#This Row],[rX]]))</f>
        <v>0.85522889993884166</v>
      </c>
      <c r="P37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4.7410314779865317</v>
      </c>
      <c r="Q374" s="1" t="str">
        <f>IF(Table13[[#This Row],[tau]]&lt;4.18,"YES","NO")</f>
        <v>NO</v>
      </c>
      <c r="R374" s="4">
        <f>ABS(Table13[[#This Row],[rA]]-Table13[[#This Row],[rA'']])</f>
        <v>0.57000000000000006</v>
      </c>
      <c r="S374" s="5">
        <v>0</v>
      </c>
      <c r="T374" s="5">
        <v>0</v>
      </c>
      <c r="U374" s="5">
        <v>0</v>
      </c>
      <c r="V374" s="5">
        <v>0</v>
      </c>
    </row>
    <row r="375" spans="1:22" x14ac:dyDescent="0.25">
      <c r="A375" t="s">
        <v>73</v>
      </c>
      <c r="B375" t="s">
        <v>40</v>
      </c>
      <c r="C375" t="s">
        <v>19</v>
      </c>
      <c r="D375" t="s">
        <v>20</v>
      </c>
      <c r="E375">
        <v>2</v>
      </c>
      <c r="F375">
        <v>2</v>
      </c>
      <c r="G375" s="1">
        <v>0</v>
      </c>
      <c r="H375">
        <v>4</v>
      </c>
      <c r="I375">
        <v>-2</v>
      </c>
      <c r="J375" s="2">
        <v>0.86</v>
      </c>
      <c r="K375" s="2">
        <v>1.19</v>
      </c>
      <c r="L375" s="2">
        <f>(Table13[[#This Row],[rA]]+Table13[[#This Row],[rA'']])/2</f>
        <v>1.0249999999999999</v>
      </c>
      <c r="M375">
        <v>0.60499999999999998</v>
      </c>
      <c r="N375">
        <v>1.4</v>
      </c>
      <c r="O375" s="3">
        <f>(Table13[[#This Row],[rA adj]]+Table13[[#This Row],[rX]])/(SQRT(2)*(Table13[[#This Row],[rB]]+Table13[[#This Row],[rX]]))</f>
        <v>0.85522889993884166</v>
      </c>
      <c r="P37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4.7410314779865317</v>
      </c>
      <c r="Q375" s="1" t="str">
        <f>IF(Table13[[#This Row],[tau]]&lt;4.18,"YES","NO")</f>
        <v>NO</v>
      </c>
      <c r="R375" s="4">
        <f>ABS(Table13[[#This Row],[rA]]-Table13[[#This Row],[rA'']])</f>
        <v>0.32999999999999996</v>
      </c>
      <c r="S375" s="5">
        <v>0</v>
      </c>
      <c r="T375" s="5">
        <v>0</v>
      </c>
      <c r="U375" s="5">
        <v>0</v>
      </c>
      <c r="V375" s="5">
        <v>0</v>
      </c>
    </row>
    <row r="376" spans="1:22" x14ac:dyDescent="0.25">
      <c r="A376" t="s">
        <v>29</v>
      </c>
      <c r="B376" t="s">
        <v>24</v>
      </c>
      <c r="C376" t="s">
        <v>19</v>
      </c>
      <c r="D376" t="s">
        <v>20</v>
      </c>
      <c r="E376">
        <v>2</v>
      </c>
      <c r="F376">
        <v>2</v>
      </c>
      <c r="G376" s="1">
        <v>0</v>
      </c>
      <c r="H376">
        <v>4</v>
      </c>
      <c r="I376">
        <v>-2</v>
      </c>
      <c r="J376" s="2">
        <v>1.32</v>
      </c>
      <c r="K376" s="2">
        <v>0.73</v>
      </c>
      <c r="L376" s="2">
        <f>(Table13[[#This Row],[rA]]+Table13[[#This Row],[rA'']])/2</f>
        <v>1.0249999999999999</v>
      </c>
      <c r="M376">
        <v>0.60499999999999998</v>
      </c>
      <c r="N376">
        <v>1.4</v>
      </c>
      <c r="O376" s="3">
        <f>(Table13[[#This Row],[rA adj]]+Table13[[#This Row],[rX]])/(SQRT(2)*(Table13[[#This Row],[rB]]+Table13[[#This Row],[rX]]))</f>
        <v>0.85522889993884166</v>
      </c>
      <c r="P37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4.7410314779865317</v>
      </c>
      <c r="Q376" s="1" t="str">
        <f>IF(Table13[[#This Row],[tau]]&lt;4.18,"YES","NO")</f>
        <v>NO</v>
      </c>
      <c r="R376" s="4">
        <f>ABS(Table13[[#This Row],[rA]]-Table13[[#This Row],[rA'']])</f>
        <v>0.59000000000000008</v>
      </c>
      <c r="S376" s="5">
        <v>0</v>
      </c>
      <c r="T376" s="5">
        <v>0</v>
      </c>
      <c r="U376" s="5">
        <v>0</v>
      </c>
      <c r="V376" s="5">
        <v>0</v>
      </c>
    </row>
    <row r="377" spans="1:22" x14ac:dyDescent="0.25">
      <c r="A377" t="s">
        <v>19</v>
      </c>
      <c r="B377" t="s">
        <v>50</v>
      </c>
      <c r="C377" t="s">
        <v>19</v>
      </c>
      <c r="D377" t="s">
        <v>20</v>
      </c>
      <c r="E377">
        <v>2</v>
      </c>
      <c r="F377">
        <v>2</v>
      </c>
      <c r="G377" s="1">
        <v>0</v>
      </c>
      <c r="H377">
        <v>4</v>
      </c>
      <c r="I377">
        <v>-2</v>
      </c>
      <c r="J377" s="2">
        <v>0.86</v>
      </c>
      <c r="K377" s="2">
        <v>1.19</v>
      </c>
      <c r="L377" s="2">
        <f>(Table13[[#This Row],[rA]]+Table13[[#This Row],[rA'']])/2</f>
        <v>1.0249999999999999</v>
      </c>
      <c r="M377">
        <v>0.60499999999999998</v>
      </c>
      <c r="N377">
        <v>1.4</v>
      </c>
      <c r="O377" s="3">
        <f>(Table13[[#This Row],[rA adj]]+Table13[[#This Row],[rX]])/(SQRT(2)*(Table13[[#This Row],[rB]]+Table13[[#This Row],[rX]]))</f>
        <v>0.85522889993884166</v>
      </c>
      <c r="P37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4.7410314779865317</v>
      </c>
      <c r="Q377" s="1" t="str">
        <f>IF(Table13[[#This Row],[tau]]&lt;4.18,"YES","NO")</f>
        <v>NO</v>
      </c>
      <c r="R377" s="4">
        <f>ABS(Table13[[#This Row],[rA]]-Table13[[#This Row],[rA'']])</f>
        <v>0.32999999999999996</v>
      </c>
      <c r="S377" s="5">
        <v>0</v>
      </c>
      <c r="T377" s="5">
        <v>0</v>
      </c>
      <c r="U377" s="5">
        <v>0</v>
      </c>
      <c r="V377" s="5">
        <v>0</v>
      </c>
    </row>
    <row r="378" spans="1:22" x14ac:dyDescent="0.25">
      <c r="A378" t="s">
        <v>69</v>
      </c>
      <c r="B378" t="s">
        <v>52</v>
      </c>
      <c r="C378" t="s">
        <v>19</v>
      </c>
      <c r="D378" t="s">
        <v>20</v>
      </c>
      <c r="E378">
        <v>2</v>
      </c>
      <c r="F378">
        <v>2</v>
      </c>
      <c r="G378" s="1">
        <v>0</v>
      </c>
      <c r="H378">
        <v>4</v>
      </c>
      <c r="I378">
        <v>-2</v>
      </c>
      <c r="J378" s="2">
        <v>0.9</v>
      </c>
      <c r="K378" s="2">
        <v>1.1499999999999999</v>
      </c>
      <c r="L378" s="2">
        <f>(Table13[[#This Row],[rA]]+Table13[[#This Row],[rA'']])/2</f>
        <v>1.0249999999999999</v>
      </c>
      <c r="M378">
        <v>0.60499999999999998</v>
      </c>
      <c r="N378">
        <v>1.4</v>
      </c>
      <c r="O378" s="3">
        <f>(Table13[[#This Row],[rA adj]]+Table13[[#This Row],[rX]])/(SQRT(2)*(Table13[[#This Row],[rB]]+Table13[[#This Row],[rX]]))</f>
        <v>0.85522889993884166</v>
      </c>
      <c r="P37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4.7410314779865317</v>
      </c>
      <c r="Q378" s="1" t="str">
        <f>IF(Table13[[#This Row],[tau]]&lt;4.18,"YES","NO")</f>
        <v>NO</v>
      </c>
      <c r="R378" s="4">
        <f>ABS(Table13[[#This Row],[rA]]-Table13[[#This Row],[rA'']])</f>
        <v>0.24999999999999989</v>
      </c>
      <c r="S378" s="5">
        <v>0</v>
      </c>
      <c r="T378" s="5">
        <v>0</v>
      </c>
      <c r="U378" s="5">
        <v>0</v>
      </c>
      <c r="V378" s="5">
        <v>0</v>
      </c>
    </row>
    <row r="379" spans="1:22" x14ac:dyDescent="0.25">
      <c r="A379" t="s">
        <v>73</v>
      </c>
      <c r="B379" t="s">
        <v>50</v>
      </c>
      <c r="C379" t="s">
        <v>19</v>
      </c>
      <c r="D379" t="s">
        <v>20</v>
      </c>
      <c r="E379">
        <v>2</v>
      </c>
      <c r="F379">
        <v>2</v>
      </c>
      <c r="G379" s="1">
        <v>0</v>
      </c>
      <c r="H379">
        <v>4</v>
      </c>
      <c r="I379">
        <v>-2</v>
      </c>
      <c r="J379" s="2">
        <v>0.86</v>
      </c>
      <c r="K379" s="2">
        <v>1.19</v>
      </c>
      <c r="L379" s="2">
        <f>(Table13[[#This Row],[rA]]+Table13[[#This Row],[rA'']])/2</f>
        <v>1.0249999999999999</v>
      </c>
      <c r="M379">
        <v>0.60499999999999998</v>
      </c>
      <c r="N379">
        <v>1.4</v>
      </c>
      <c r="O379" s="3">
        <f>(Table13[[#This Row],[rA adj]]+Table13[[#This Row],[rX]])/(SQRT(2)*(Table13[[#This Row],[rB]]+Table13[[#This Row],[rX]]))</f>
        <v>0.85522889993884166</v>
      </c>
      <c r="P37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4.7410314779865317</v>
      </c>
      <c r="Q379" s="1" t="str">
        <f>IF(Table13[[#This Row],[tau]]&lt;4.18,"YES","NO")</f>
        <v>NO</v>
      </c>
      <c r="R379" s="4">
        <f>ABS(Table13[[#This Row],[rA]]-Table13[[#This Row],[rA'']])</f>
        <v>0.32999999999999996</v>
      </c>
      <c r="S379" s="5">
        <v>0</v>
      </c>
      <c r="T379" s="5">
        <v>0</v>
      </c>
      <c r="U379" s="5">
        <v>0</v>
      </c>
      <c r="V379" s="5">
        <v>0</v>
      </c>
    </row>
    <row r="380" spans="1:22" x14ac:dyDescent="0.25">
      <c r="A380" t="s">
        <v>18</v>
      </c>
      <c r="B380" t="s">
        <v>36</v>
      </c>
      <c r="C380" t="s">
        <v>19</v>
      </c>
      <c r="D380" t="s">
        <v>20</v>
      </c>
      <c r="E380">
        <v>1</v>
      </c>
      <c r="F380">
        <v>3</v>
      </c>
      <c r="G380" s="1">
        <v>2</v>
      </c>
      <c r="H380">
        <v>4</v>
      </c>
      <c r="I380">
        <v>-2</v>
      </c>
      <c r="J380" s="2">
        <v>0.92</v>
      </c>
      <c r="K380" s="2">
        <v>1.1200000000000001</v>
      </c>
      <c r="L380" s="2">
        <f>(Table13[[#This Row],[rA]]+Table13[[#This Row],[rA'']])/2</f>
        <v>1.02</v>
      </c>
      <c r="M380">
        <v>0.60499999999999998</v>
      </c>
      <c r="N380">
        <v>1.4</v>
      </c>
      <c r="O380" s="3">
        <f>(Table13[[#This Row],[rA adj]]+Table13[[#This Row],[rX]])/(SQRT(2)*(Table13[[#This Row],[rB]]+Table13[[#This Row],[rX]]))</f>
        <v>0.85346554138226682</v>
      </c>
      <c r="P38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4.7695554705820218</v>
      </c>
      <c r="Q380" s="1" t="str">
        <f>IF(Table13[[#This Row],[tau]]&lt;4.18,"YES","NO")</f>
        <v>NO</v>
      </c>
      <c r="R380" s="4">
        <f>ABS(Table13[[#This Row],[rA]]-Table13[[#This Row],[rA'']])</f>
        <v>0.20000000000000007</v>
      </c>
      <c r="S380" s="5">
        <v>0</v>
      </c>
      <c r="T380" s="5">
        <v>0</v>
      </c>
      <c r="U380" s="5">
        <v>0</v>
      </c>
      <c r="V380" s="5">
        <v>0</v>
      </c>
    </row>
    <row r="381" spans="1:22" x14ac:dyDescent="0.25">
      <c r="A381" t="s">
        <v>69</v>
      </c>
      <c r="B381" t="s">
        <v>45</v>
      </c>
      <c r="C381" t="s">
        <v>19</v>
      </c>
      <c r="D381" t="s">
        <v>20</v>
      </c>
      <c r="E381">
        <v>2</v>
      </c>
      <c r="F381">
        <v>2</v>
      </c>
      <c r="G381" s="1">
        <v>0</v>
      </c>
      <c r="H381">
        <v>4</v>
      </c>
      <c r="I381">
        <v>-2</v>
      </c>
      <c r="J381" s="2">
        <v>0.9</v>
      </c>
      <c r="K381" s="2">
        <v>1.1399999999999999</v>
      </c>
      <c r="L381" s="2">
        <f>(Table13[[#This Row],[rA]]+Table13[[#This Row],[rA'']])/2</f>
        <v>1.02</v>
      </c>
      <c r="M381">
        <v>0.60499999999999998</v>
      </c>
      <c r="N381">
        <v>1.4</v>
      </c>
      <c r="O381" s="3">
        <f>(Table13[[#This Row],[rA adj]]+Table13[[#This Row],[rX]])/(SQRT(2)*(Table13[[#This Row],[rB]]+Table13[[#This Row],[rX]]))</f>
        <v>0.85346554138226682</v>
      </c>
      <c r="P38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4.7695554705820218</v>
      </c>
      <c r="Q381" s="1" t="str">
        <f>IF(Table13[[#This Row],[tau]]&lt;4.18,"YES","NO")</f>
        <v>NO</v>
      </c>
      <c r="R381" s="4">
        <f>ABS(Table13[[#This Row],[rA]]-Table13[[#This Row],[rA'']])</f>
        <v>0.23999999999999988</v>
      </c>
      <c r="S381" s="5">
        <v>0</v>
      </c>
      <c r="T381" s="5">
        <v>0</v>
      </c>
      <c r="U381" s="5">
        <v>0</v>
      </c>
      <c r="V381" s="5">
        <v>0</v>
      </c>
    </row>
    <row r="382" spans="1:22" x14ac:dyDescent="0.25">
      <c r="A382" t="s">
        <v>23</v>
      </c>
      <c r="B382" t="s">
        <v>46</v>
      </c>
      <c r="C382" t="s">
        <v>19</v>
      </c>
      <c r="D382" t="s">
        <v>20</v>
      </c>
      <c r="E382">
        <v>2</v>
      </c>
      <c r="F382">
        <v>2</v>
      </c>
      <c r="G382" s="1">
        <v>0</v>
      </c>
      <c r="H382">
        <v>4</v>
      </c>
      <c r="I382">
        <v>-2</v>
      </c>
      <c r="J382" s="2">
        <v>0.73</v>
      </c>
      <c r="K382" s="2">
        <v>1.31</v>
      </c>
      <c r="L382" s="2">
        <f>(Table13[[#This Row],[rA]]+Table13[[#This Row],[rA'']])/2</f>
        <v>1.02</v>
      </c>
      <c r="M382">
        <v>0.60499999999999998</v>
      </c>
      <c r="N382">
        <v>1.4</v>
      </c>
      <c r="O382" s="3">
        <f>(Table13[[#This Row],[rA adj]]+Table13[[#This Row],[rX]])/(SQRT(2)*(Table13[[#This Row],[rB]]+Table13[[#This Row],[rX]]))</f>
        <v>0.85346554138226682</v>
      </c>
      <c r="P38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4.7695554705820218</v>
      </c>
      <c r="Q382" s="1" t="str">
        <f>IF(Table13[[#This Row],[tau]]&lt;4.18,"YES","NO")</f>
        <v>NO</v>
      </c>
      <c r="R382" s="4">
        <f>ABS(Table13[[#This Row],[rA]]-Table13[[#This Row],[rA'']])</f>
        <v>0.58000000000000007</v>
      </c>
      <c r="S382" s="5">
        <v>0</v>
      </c>
      <c r="T382" s="5">
        <v>0</v>
      </c>
      <c r="U382" s="5">
        <v>0</v>
      </c>
      <c r="V382" s="5">
        <v>0</v>
      </c>
    </row>
    <row r="383" spans="1:22" x14ac:dyDescent="0.25">
      <c r="A383" t="s">
        <v>23</v>
      </c>
      <c r="B383" t="s">
        <v>28</v>
      </c>
      <c r="C383" t="s">
        <v>19</v>
      </c>
      <c r="D383" t="s">
        <v>20</v>
      </c>
      <c r="E383">
        <v>1</v>
      </c>
      <c r="F383">
        <v>3</v>
      </c>
      <c r="G383" s="1">
        <v>2</v>
      </c>
      <c r="H383">
        <v>4</v>
      </c>
      <c r="I383">
        <v>-2</v>
      </c>
      <c r="J383" s="2">
        <v>0.77</v>
      </c>
      <c r="K383" s="2">
        <v>1.27</v>
      </c>
      <c r="L383" s="2">
        <f>(Table13[[#This Row],[rA]]+Table13[[#This Row],[rA'']])/2</f>
        <v>1.02</v>
      </c>
      <c r="M383">
        <v>0.60499999999999998</v>
      </c>
      <c r="N383">
        <v>1.4</v>
      </c>
      <c r="O383" s="3">
        <f>(Table13[[#This Row],[rA adj]]+Table13[[#This Row],[rX]])/(SQRT(2)*(Table13[[#This Row],[rB]]+Table13[[#This Row],[rX]]))</f>
        <v>0.85346554138226682</v>
      </c>
      <c r="P38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4.7695554705820218</v>
      </c>
      <c r="Q383" s="1" t="str">
        <f>IF(Table13[[#This Row],[tau]]&lt;4.18,"YES","NO")</f>
        <v>NO</v>
      </c>
      <c r="R383" s="4">
        <f>ABS(Table13[[#This Row],[rA]]-Table13[[#This Row],[rA'']])</f>
        <v>0.5</v>
      </c>
      <c r="S383" s="5">
        <v>0</v>
      </c>
      <c r="T383" s="5">
        <v>0</v>
      </c>
      <c r="U383" s="5">
        <v>0</v>
      </c>
      <c r="V383" s="5">
        <v>0</v>
      </c>
    </row>
    <row r="384" spans="1:22" x14ac:dyDescent="0.25">
      <c r="A384" t="s">
        <v>46</v>
      </c>
      <c r="B384" t="s">
        <v>24</v>
      </c>
      <c r="C384" t="s">
        <v>19</v>
      </c>
      <c r="D384" t="s">
        <v>20</v>
      </c>
      <c r="E384">
        <v>2</v>
      </c>
      <c r="F384">
        <v>2</v>
      </c>
      <c r="G384" s="1">
        <v>0</v>
      </c>
      <c r="H384">
        <v>4</v>
      </c>
      <c r="I384">
        <v>-2</v>
      </c>
      <c r="J384" s="2">
        <v>1.31</v>
      </c>
      <c r="K384" s="2">
        <v>0.73</v>
      </c>
      <c r="L384" s="2">
        <f>(Table13[[#This Row],[rA]]+Table13[[#This Row],[rA'']])/2</f>
        <v>1.02</v>
      </c>
      <c r="M384">
        <v>0.60499999999999998</v>
      </c>
      <c r="N384">
        <v>1.4</v>
      </c>
      <c r="O384" s="3">
        <f>(Table13[[#This Row],[rA adj]]+Table13[[#This Row],[rX]])/(SQRT(2)*(Table13[[#This Row],[rB]]+Table13[[#This Row],[rX]]))</f>
        <v>0.85346554138226682</v>
      </c>
      <c r="P38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4.7695554705820218</v>
      </c>
      <c r="Q384" s="1" t="str">
        <f>IF(Table13[[#This Row],[tau]]&lt;4.18,"YES","NO")</f>
        <v>NO</v>
      </c>
      <c r="R384" s="4">
        <f>ABS(Table13[[#This Row],[rA]]-Table13[[#This Row],[rA'']])</f>
        <v>0.58000000000000007</v>
      </c>
      <c r="S384" s="5">
        <v>0</v>
      </c>
      <c r="T384" s="5">
        <v>0</v>
      </c>
      <c r="U384" s="5">
        <v>0</v>
      </c>
      <c r="V384" s="5">
        <v>0</v>
      </c>
    </row>
    <row r="385" spans="1:22" x14ac:dyDescent="0.25">
      <c r="A385" t="s">
        <v>70</v>
      </c>
      <c r="B385" t="s">
        <v>52</v>
      </c>
      <c r="C385" t="s">
        <v>19</v>
      </c>
      <c r="D385" t="s">
        <v>20</v>
      </c>
      <c r="E385">
        <v>2</v>
      </c>
      <c r="F385">
        <v>2</v>
      </c>
      <c r="G385" s="1">
        <v>0</v>
      </c>
      <c r="H385">
        <v>4</v>
      </c>
      <c r="I385">
        <v>-2</v>
      </c>
      <c r="J385" s="2">
        <v>0.89</v>
      </c>
      <c r="K385" s="2">
        <v>1.1499999999999999</v>
      </c>
      <c r="L385" s="2">
        <f>(Table13[[#This Row],[rA]]+Table13[[#This Row],[rA'']])/2</f>
        <v>1.02</v>
      </c>
      <c r="M385">
        <v>0.60499999999999998</v>
      </c>
      <c r="N385">
        <v>1.4</v>
      </c>
      <c r="O385" s="3">
        <f>(Table13[[#This Row],[rA adj]]+Table13[[#This Row],[rX]])/(SQRT(2)*(Table13[[#This Row],[rB]]+Table13[[#This Row],[rX]]))</f>
        <v>0.85346554138226682</v>
      </c>
      <c r="P38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4.7695554705820218</v>
      </c>
      <c r="Q385" s="1" t="str">
        <f>IF(Table13[[#This Row],[tau]]&lt;4.18,"YES","NO")</f>
        <v>NO</v>
      </c>
      <c r="R385" s="4">
        <f>ABS(Table13[[#This Row],[rA]]-Table13[[#This Row],[rA'']])</f>
        <v>0.2599999999999999</v>
      </c>
      <c r="S385" s="5">
        <v>0</v>
      </c>
      <c r="T385" s="5">
        <v>0</v>
      </c>
      <c r="U385" s="5">
        <v>0</v>
      </c>
      <c r="V385" s="5">
        <v>0</v>
      </c>
    </row>
    <row r="386" spans="1:22" x14ac:dyDescent="0.25">
      <c r="A386" t="s">
        <v>19</v>
      </c>
      <c r="B386" t="s">
        <v>56</v>
      </c>
      <c r="C386" t="s">
        <v>19</v>
      </c>
      <c r="D386" t="s">
        <v>20</v>
      </c>
      <c r="E386">
        <v>3</v>
      </c>
      <c r="F386">
        <v>1</v>
      </c>
      <c r="G386" s="1">
        <v>2</v>
      </c>
      <c r="H386">
        <v>4</v>
      </c>
      <c r="I386">
        <v>-2</v>
      </c>
      <c r="J386" s="2">
        <v>0.67</v>
      </c>
      <c r="K386" s="2">
        <v>1.37</v>
      </c>
      <c r="L386" s="2">
        <f>(Table13[[#This Row],[rA]]+Table13[[#This Row],[rA'']])/2</f>
        <v>1.02</v>
      </c>
      <c r="M386">
        <v>0.60499999999999998</v>
      </c>
      <c r="N386">
        <v>1.4</v>
      </c>
      <c r="O386" s="3">
        <f>(Table13[[#This Row],[rA adj]]+Table13[[#This Row],[rX]])/(SQRT(2)*(Table13[[#This Row],[rB]]+Table13[[#This Row],[rX]]))</f>
        <v>0.85346554138226682</v>
      </c>
      <c r="P38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4.7695554705820218</v>
      </c>
      <c r="Q386" s="1" t="str">
        <f>IF(Table13[[#This Row],[tau]]&lt;4.18,"YES","NO")</f>
        <v>NO</v>
      </c>
      <c r="R386" s="4">
        <f>ABS(Table13[[#This Row],[rA]]-Table13[[#This Row],[rA'']])</f>
        <v>0.70000000000000007</v>
      </c>
      <c r="S386" s="5">
        <v>0</v>
      </c>
      <c r="T386" s="5">
        <v>0</v>
      </c>
      <c r="U386" s="5">
        <v>0</v>
      </c>
      <c r="V386" s="5">
        <v>0</v>
      </c>
    </row>
    <row r="387" spans="1:22" x14ac:dyDescent="0.25">
      <c r="A387" t="s">
        <v>60</v>
      </c>
      <c r="B387" t="s">
        <v>59</v>
      </c>
      <c r="C387" t="s">
        <v>19</v>
      </c>
      <c r="D387" t="s">
        <v>20</v>
      </c>
      <c r="E387">
        <v>1</v>
      </c>
      <c r="F387">
        <v>3</v>
      </c>
      <c r="G387" s="1">
        <v>2</v>
      </c>
      <c r="H387">
        <v>4</v>
      </c>
      <c r="I387">
        <v>-2</v>
      </c>
      <c r="J387" s="2">
        <v>1.28</v>
      </c>
      <c r="K387" s="2">
        <v>0.76</v>
      </c>
      <c r="L387" s="2">
        <f>(Table13[[#This Row],[rA]]+Table13[[#This Row],[rA'']])/2</f>
        <v>1.02</v>
      </c>
      <c r="M387">
        <v>0.60499999999999998</v>
      </c>
      <c r="N387">
        <v>1.4</v>
      </c>
      <c r="O387" s="3">
        <f>(Table13[[#This Row],[rA adj]]+Table13[[#This Row],[rX]])/(SQRT(2)*(Table13[[#This Row],[rB]]+Table13[[#This Row],[rX]]))</f>
        <v>0.85346554138226682</v>
      </c>
      <c r="P38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4.7695554705820218</v>
      </c>
      <c r="Q387" s="1" t="str">
        <f>IF(Table13[[#This Row],[tau]]&lt;4.18,"YES","NO")</f>
        <v>NO</v>
      </c>
      <c r="R387" s="4">
        <f>ABS(Table13[[#This Row],[rA]]-Table13[[#This Row],[rA'']])</f>
        <v>0.52</v>
      </c>
      <c r="S387" s="5">
        <v>0</v>
      </c>
      <c r="T387" s="5">
        <v>0</v>
      </c>
      <c r="U387" s="5">
        <v>0</v>
      </c>
      <c r="V387" s="5">
        <v>0</v>
      </c>
    </row>
    <row r="388" spans="1:22" x14ac:dyDescent="0.25">
      <c r="A388" t="s">
        <v>54</v>
      </c>
      <c r="B388" t="s">
        <v>63</v>
      </c>
      <c r="C388" t="s">
        <v>19</v>
      </c>
      <c r="D388" t="s">
        <v>20</v>
      </c>
      <c r="E388">
        <v>1</v>
      </c>
      <c r="F388">
        <v>3</v>
      </c>
      <c r="G388" s="1">
        <v>2</v>
      </c>
      <c r="H388">
        <v>4</v>
      </c>
      <c r="I388">
        <v>-2</v>
      </c>
      <c r="J388" s="2">
        <v>1.39</v>
      </c>
      <c r="K388" s="2">
        <v>0.64500000000000002</v>
      </c>
      <c r="L388" s="2">
        <f>(Table13[[#This Row],[rA]]+Table13[[#This Row],[rA'']])/2</f>
        <v>1.0175000000000001</v>
      </c>
      <c r="M388">
        <v>0.60499999999999998</v>
      </c>
      <c r="N388">
        <v>1.4</v>
      </c>
      <c r="O388" s="3">
        <f>(Table13[[#This Row],[rA adj]]+Table13[[#This Row],[rX]])/(SQRT(2)*(Table13[[#This Row],[rB]]+Table13[[#This Row],[rX]]))</f>
        <v>0.85258386210397941</v>
      </c>
      <c r="P38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4.7841306486076931</v>
      </c>
      <c r="Q388" s="1" t="str">
        <f>IF(Table13[[#This Row],[tau]]&lt;4.18,"YES","NO")</f>
        <v>NO</v>
      </c>
      <c r="R388" s="4">
        <f>ABS(Table13[[#This Row],[rA]]-Table13[[#This Row],[rA'']])</f>
        <v>0.74499999999999988</v>
      </c>
      <c r="S388" s="5">
        <v>0</v>
      </c>
      <c r="T388" s="5">
        <v>0</v>
      </c>
      <c r="U388" s="5">
        <v>0</v>
      </c>
      <c r="V388" s="5">
        <v>0</v>
      </c>
    </row>
    <row r="389" spans="1:22" x14ac:dyDescent="0.25">
      <c r="A389" t="s">
        <v>76</v>
      </c>
      <c r="B389" t="s">
        <v>51</v>
      </c>
      <c r="C389" t="s">
        <v>19</v>
      </c>
      <c r="D389" t="s">
        <v>20</v>
      </c>
      <c r="E389">
        <v>3</v>
      </c>
      <c r="F389">
        <v>1</v>
      </c>
      <c r="G389" s="1">
        <v>2</v>
      </c>
      <c r="H389">
        <v>4</v>
      </c>
      <c r="I389">
        <v>-2</v>
      </c>
      <c r="J389" s="2">
        <v>0.53500000000000003</v>
      </c>
      <c r="K389" s="2">
        <v>1.5</v>
      </c>
      <c r="L389" s="2">
        <f>(Table13[[#This Row],[rA]]+Table13[[#This Row],[rA'']])/2</f>
        <v>1.0175000000000001</v>
      </c>
      <c r="M389">
        <v>0.60499999999999998</v>
      </c>
      <c r="N389">
        <v>1.4</v>
      </c>
      <c r="O389" s="3">
        <f>(Table13[[#This Row],[rA adj]]+Table13[[#This Row],[rX]])/(SQRT(2)*(Table13[[#This Row],[rB]]+Table13[[#This Row],[rX]]))</f>
        <v>0.85258386210397941</v>
      </c>
      <c r="P38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4.7841306486076931</v>
      </c>
      <c r="Q389" s="1" t="str">
        <f>IF(Table13[[#This Row],[tau]]&lt;4.18,"YES","NO")</f>
        <v>NO</v>
      </c>
      <c r="R389" s="4">
        <f>ABS(Table13[[#This Row],[rA]]-Table13[[#This Row],[rA'']])</f>
        <v>0.96499999999999997</v>
      </c>
      <c r="S389" s="5">
        <v>0</v>
      </c>
      <c r="T389" s="5">
        <v>0</v>
      </c>
      <c r="U389" s="5">
        <v>0</v>
      </c>
      <c r="V389" s="5">
        <v>0</v>
      </c>
    </row>
    <row r="390" spans="1:22" x14ac:dyDescent="0.25">
      <c r="A390" t="s">
        <v>67</v>
      </c>
      <c r="B390" t="s">
        <v>56</v>
      </c>
      <c r="C390" t="s">
        <v>19</v>
      </c>
      <c r="D390" t="s">
        <v>20</v>
      </c>
      <c r="E390">
        <v>3</v>
      </c>
      <c r="F390">
        <v>1</v>
      </c>
      <c r="G390" s="1">
        <v>2</v>
      </c>
      <c r="H390">
        <v>4</v>
      </c>
      <c r="I390">
        <v>-2</v>
      </c>
      <c r="J390" s="2">
        <v>0.66500000000000004</v>
      </c>
      <c r="K390" s="2">
        <v>1.37</v>
      </c>
      <c r="L390" s="2">
        <f>(Table13[[#This Row],[rA]]+Table13[[#This Row],[rA'']])/2</f>
        <v>1.0175000000000001</v>
      </c>
      <c r="M390">
        <v>0.60499999999999998</v>
      </c>
      <c r="N390">
        <v>1.4</v>
      </c>
      <c r="O390" s="3">
        <f>(Table13[[#This Row],[rA adj]]+Table13[[#This Row],[rX]])/(SQRT(2)*(Table13[[#This Row],[rB]]+Table13[[#This Row],[rX]]))</f>
        <v>0.85258386210397941</v>
      </c>
      <c r="P39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4.7841306486076931</v>
      </c>
      <c r="Q390" s="1" t="str">
        <f>IF(Table13[[#This Row],[tau]]&lt;4.18,"YES","NO")</f>
        <v>NO</v>
      </c>
      <c r="R390" s="4">
        <f>ABS(Table13[[#This Row],[rA]]-Table13[[#This Row],[rA'']])</f>
        <v>0.70500000000000007</v>
      </c>
      <c r="S390" s="5">
        <v>0</v>
      </c>
      <c r="T390" s="5">
        <v>0</v>
      </c>
      <c r="U390" s="5">
        <v>0</v>
      </c>
      <c r="V390" s="5">
        <v>0</v>
      </c>
    </row>
    <row r="391" spans="1:22" x14ac:dyDescent="0.25">
      <c r="A391" t="s">
        <v>42</v>
      </c>
      <c r="B391" t="s">
        <v>25</v>
      </c>
      <c r="C391" t="s">
        <v>19</v>
      </c>
      <c r="D391" t="s">
        <v>20</v>
      </c>
      <c r="E391">
        <v>2</v>
      </c>
      <c r="F391">
        <v>2</v>
      </c>
      <c r="G391" s="1">
        <v>0</v>
      </c>
      <c r="H391">
        <v>4</v>
      </c>
      <c r="I391">
        <v>-2</v>
      </c>
      <c r="J391" s="2">
        <v>1.34</v>
      </c>
      <c r="K391" s="2">
        <v>0.69</v>
      </c>
      <c r="L391" s="2">
        <f>(Table13[[#This Row],[rA]]+Table13[[#This Row],[rA'']])/2</f>
        <v>1.0150000000000001</v>
      </c>
      <c r="M391">
        <v>0.60499999999999998</v>
      </c>
      <c r="N391">
        <v>1.4</v>
      </c>
      <c r="O391" s="3">
        <f>(Table13[[#This Row],[rA adj]]+Table13[[#This Row],[rX]])/(SQRT(2)*(Table13[[#This Row],[rB]]+Table13[[#This Row],[rX]]))</f>
        <v>0.85170218282569188</v>
      </c>
      <c r="P39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4.7989197393460792</v>
      </c>
      <c r="Q391" s="1" t="str">
        <f>IF(Table13[[#This Row],[tau]]&lt;4.18,"YES","NO")</f>
        <v>NO</v>
      </c>
      <c r="R391" s="4">
        <f>ABS(Table13[[#This Row],[rA]]-Table13[[#This Row],[rA'']])</f>
        <v>0.65000000000000013</v>
      </c>
      <c r="S391" s="5">
        <v>0</v>
      </c>
      <c r="T391" s="5">
        <v>0</v>
      </c>
      <c r="U391" s="5">
        <v>0</v>
      </c>
      <c r="V391" s="5">
        <v>0</v>
      </c>
    </row>
    <row r="392" spans="1:22" x14ac:dyDescent="0.25">
      <c r="A392" t="s">
        <v>19</v>
      </c>
      <c r="B392" t="s">
        <v>49</v>
      </c>
      <c r="C392" t="s">
        <v>19</v>
      </c>
      <c r="D392" t="s">
        <v>20</v>
      </c>
      <c r="E392">
        <v>2</v>
      </c>
      <c r="F392">
        <v>2</v>
      </c>
      <c r="G392" s="1">
        <v>0</v>
      </c>
      <c r="H392">
        <v>4</v>
      </c>
      <c r="I392">
        <v>-2</v>
      </c>
      <c r="J392" s="2">
        <v>0.86</v>
      </c>
      <c r="K392" s="2">
        <v>1.17</v>
      </c>
      <c r="L392" s="2">
        <f>(Table13[[#This Row],[rA]]+Table13[[#This Row],[rA'']])/2</f>
        <v>1.0149999999999999</v>
      </c>
      <c r="M392">
        <v>0.60499999999999998</v>
      </c>
      <c r="N392">
        <v>1.4</v>
      </c>
      <c r="O392" s="3">
        <f>(Table13[[#This Row],[rA adj]]+Table13[[#This Row],[rX]])/(SQRT(2)*(Table13[[#This Row],[rB]]+Table13[[#This Row],[rX]]))</f>
        <v>0.85170218282569188</v>
      </c>
      <c r="P39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4.7989197393460792</v>
      </c>
      <c r="Q392" s="1" t="str">
        <f>IF(Table13[[#This Row],[tau]]&lt;4.18,"YES","NO")</f>
        <v>NO</v>
      </c>
      <c r="R392" s="4">
        <f>ABS(Table13[[#This Row],[rA]]-Table13[[#This Row],[rA'']])</f>
        <v>0.30999999999999994</v>
      </c>
      <c r="S392" s="5">
        <v>0</v>
      </c>
      <c r="T392" s="5">
        <v>0</v>
      </c>
      <c r="U392" s="5">
        <v>0</v>
      </c>
      <c r="V392" s="5">
        <v>0</v>
      </c>
    </row>
    <row r="393" spans="1:22" x14ac:dyDescent="0.25">
      <c r="A393" t="s">
        <v>73</v>
      </c>
      <c r="B393" t="s">
        <v>49</v>
      </c>
      <c r="C393" t="s">
        <v>19</v>
      </c>
      <c r="D393" t="s">
        <v>20</v>
      </c>
      <c r="E393">
        <v>2</v>
      </c>
      <c r="F393">
        <v>2</v>
      </c>
      <c r="G393" s="1">
        <v>0</v>
      </c>
      <c r="H393">
        <v>4</v>
      </c>
      <c r="I393">
        <v>-2</v>
      </c>
      <c r="J393" s="2">
        <v>0.86</v>
      </c>
      <c r="K393" s="2">
        <v>1.17</v>
      </c>
      <c r="L393" s="2">
        <f>(Table13[[#This Row],[rA]]+Table13[[#This Row],[rA'']])/2</f>
        <v>1.0149999999999999</v>
      </c>
      <c r="M393">
        <v>0.60499999999999998</v>
      </c>
      <c r="N393">
        <v>1.4</v>
      </c>
      <c r="O393" s="3">
        <f>(Table13[[#This Row],[rA adj]]+Table13[[#This Row],[rX]])/(SQRT(2)*(Table13[[#This Row],[rB]]+Table13[[#This Row],[rX]]))</f>
        <v>0.85170218282569188</v>
      </c>
      <c r="P39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4.7989197393460792</v>
      </c>
      <c r="Q393" s="1" t="str">
        <f>IF(Table13[[#This Row],[tau]]&lt;4.18,"YES","NO")</f>
        <v>NO</v>
      </c>
      <c r="R393" s="4">
        <f>ABS(Table13[[#This Row],[rA]]-Table13[[#This Row],[rA'']])</f>
        <v>0.30999999999999994</v>
      </c>
      <c r="S393" s="5">
        <v>0</v>
      </c>
      <c r="T393" s="5">
        <v>0</v>
      </c>
      <c r="U393" s="5">
        <v>0</v>
      </c>
      <c r="V393" s="5">
        <v>0</v>
      </c>
    </row>
    <row r="394" spans="1:22" x14ac:dyDescent="0.25">
      <c r="A394" t="s">
        <v>54</v>
      </c>
      <c r="B394" t="s">
        <v>68</v>
      </c>
      <c r="C394" t="s">
        <v>19</v>
      </c>
      <c r="D394" t="s">
        <v>20</v>
      </c>
      <c r="E394">
        <v>1</v>
      </c>
      <c r="F394">
        <v>3</v>
      </c>
      <c r="G394" s="1">
        <v>2</v>
      </c>
      <c r="H394">
        <v>4</v>
      </c>
      <c r="I394">
        <v>-2</v>
      </c>
      <c r="J394" s="2">
        <v>1.39</v>
      </c>
      <c r="K394" s="2">
        <v>0.64</v>
      </c>
      <c r="L394" s="2">
        <f>(Table13[[#This Row],[rA]]+Table13[[#This Row],[rA'']])/2</f>
        <v>1.0149999999999999</v>
      </c>
      <c r="M394">
        <v>0.60499999999999998</v>
      </c>
      <c r="N394">
        <v>1.4</v>
      </c>
      <c r="O394" s="3">
        <f>(Table13[[#This Row],[rA adj]]+Table13[[#This Row],[rX]])/(SQRT(2)*(Table13[[#This Row],[rB]]+Table13[[#This Row],[rX]]))</f>
        <v>0.85170218282569188</v>
      </c>
      <c r="P39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4.7989197393460792</v>
      </c>
      <c r="Q394" s="1" t="str">
        <f>IF(Table13[[#This Row],[tau]]&lt;4.18,"YES","NO")</f>
        <v>NO</v>
      </c>
      <c r="R394" s="4">
        <f>ABS(Table13[[#This Row],[rA]]-Table13[[#This Row],[rA'']])</f>
        <v>0.74999999999999989</v>
      </c>
      <c r="S394" s="5">
        <v>0</v>
      </c>
      <c r="T394" s="5">
        <v>0</v>
      </c>
      <c r="U394" s="5">
        <v>0</v>
      </c>
      <c r="V394" s="5">
        <v>0</v>
      </c>
    </row>
    <row r="395" spans="1:22" x14ac:dyDescent="0.25">
      <c r="A395" t="s">
        <v>18</v>
      </c>
      <c r="B395" t="s">
        <v>38</v>
      </c>
      <c r="C395" t="s">
        <v>19</v>
      </c>
      <c r="D395" t="s">
        <v>20</v>
      </c>
      <c r="E395">
        <v>1</v>
      </c>
      <c r="F395">
        <v>3</v>
      </c>
      <c r="G395" s="1">
        <v>2</v>
      </c>
      <c r="H395">
        <v>4</v>
      </c>
      <c r="I395">
        <v>-2</v>
      </c>
      <c r="J395" s="2">
        <v>0.92</v>
      </c>
      <c r="K395" s="2">
        <v>1.107</v>
      </c>
      <c r="L395" s="2">
        <f>(Table13[[#This Row],[rA]]+Table13[[#This Row],[rA'']])/2</f>
        <v>1.0135000000000001</v>
      </c>
      <c r="M395">
        <v>0.60499999999999998</v>
      </c>
      <c r="N395">
        <v>1.4</v>
      </c>
      <c r="O395" s="3">
        <f>(Table13[[#This Row],[rA adj]]+Table13[[#This Row],[rX]])/(SQRT(2)*(Table13[[#This Row],[rB]]+Table13[[#This Row],[rX]]))</f>
        <v>0.85117317525871938</v>
      </c>
      <c r="P39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4.8078975159134334</v>
      </c>
      <c r="Q395" s="1" t="str">
        <f>IF(Table13[[#This Row],[tau]]&lt;4.18,"YES","NO")</f>
        <v>NO</v>
      </c>
      <c r="R395" s="4">
        <f>ABS(Table13[[#This Row],[rA]]-Table13[[#This Row],[rA'']])</f>
        <v>0.18699999999999994</v>
      </c>
      <c r="S395" s="5">
        <v>0</v>
      </c>
      <c r="T395" s="5">
        <v>0</v>
      </c>
      <c r="U395" s="5">
        <v>0</v>
      </c>
      <c r="V395" s="5">
        <v>0</v>
      </c>
    </row>
    <row r="396" spans="1:22" x14ac:dyDescent="0.25">
      <c r="A396" t="s">
        <v>18</v>
      </c>
      <c r="B396" t="s">
        <v>39</v>
      </c>
      <c r="C396" t="s">
        <v>19</v>
      </c>
      <c r="D396" t="s">
        <v>20</v>
      </c>
      <c r="E396">
        <v>1</v>
      </c>
      <c r="F396">
        <v>3</v>
      </c>
      <c r="G396" s="1">
        <v>2</v>
      </c>
      <c r="H396">
        <v>4</v>
      </c>
      <c r="I396">
        <v>-2</v>
      </c>
      <c r="J396" s="2">
        <v>0.92</v>
      </c>
      <c r="K396" s="2">
        <v>1.095</v>
      </c>
      <c r="L396" s="2">
        <f>(Table13[[#This Row],[rA]]+Table13[[#This Row],[rA'']])/2</f>
        <v>1.0075000000000001</v>
      </c>
      <c r="M396">
        <v>0.60499999999999998</v>
      </c>
      <c r="N396">
        <v>1.4</v>
      </c>
      <c r="O396" s="3">
        <f>(Table13[[#This Row],[rA adj]]+Table13[[#This Row],[rX]])/(SQRT(2)*(Table13[[#This Row],[rB]]+Table13[[#This Row],[rX]]))</f>
        <v>0.8490571449908294</v>
      </c>
      <c r="P39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4.8446105972497033</v>
      </c>
      <c r="Q396" s="1" t="str">
        <f>IF(Table13[[#This Row],[tau]]&lt;4.18,"YES","NO")</f>
        <v>NO</v>
      </c>
      <c r="R396" s="4">
        <f>ABS(Table13[[#This Row],[rA]]-Table13[[#This Row],[rA'']])</f>
        <v>0.17499999999999993</v>
      </c>
      <c r="S396" s="5">
        <v>0</v>
      </c>
      <c r="T396" s="5">
        <v>0</v>
      </c>
      <c r="U396" s="5">
        <v>0</v>
      </c>
      <c r="V396" s="5">
        <v>0</v>
      </c>
    </row>
    <row r="397" spans="1:22" x14ac:dyDescent="0.25">
      <c r="A397" t="s">
        <v>63</v>
      </c>
      <c r="B397" t="s">
        <v>56</v>
      </c>
      <c r="C397" t="s">
        <v>19</v>
      </c>
      <c r="D397" t="s">
        <v>20</v>
      </c>
      <c r="E397">
        <v>3</v>
      </c>
      <c r="F397">
        <v>1</v>
      </c>
      <c r="G397" s="1">
        <v>2</v>
      </c>
      <c r="H397">
        <v>4</v>
      </c>
      <c r="I397">
        <v>-2</v>
      </c>
      <c r="J397" s="2">
        <v>0.64500000000000002</v>
      </c>
      <c r="K397" s="2">
        <v>1.37</v>
      </c>
      <c r="L397" s="2">
        <f>(Table13[[#This Row],[rA]]+Table13[[#This Row],[rA'']])/2</f>
        <v>1.0075000000000001</v>
      </c>
      <c r="M397">
        <v>0.60499999999999998</v>
      </c>
      <c r="N397">
        <v>1.4</v>
      </c>
      <c r="O397" s="3">
        <f>(Table13[[#This Row],[rA adj]]+Table13[[#This Row],[rX]])/(SQRT(2)*(Table13[[#This Row],[rB]]+Table13[[#This Row],[rX]]))</f>
        <v>0.8490571449908294</v>
      </c>
      <c r="P39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4.8446105972497033</v>
      </c>
      <c r="Q397" s="1" t="str">
        <f>IF(Table13[[#This Row],[tau]]&lt;4.18,"YES","NO")</f>
        <v>NO</v>
      </c>
      <c r="R397" s="4">
        <f>ABS(Table13[[#This Row],[rA]]-Table13[[#This Row],[rA'']])</f>
        <v>0.72500000000000009</v>
      </c>
      <c r="S397" s="5">
        <v>0</v>
      </c>
      <c r="T397" s="5">
        <v>0</v>
      </c>
      <c r="U397" s="5">
        <v>0</v>
      </c>
      <c r="V397" s="5">
        <v>0</v>
      </c>
    </row>
    <row r="398" spans="1:22" x14ac:dyDescent="0.25">
      <c r="A398" t="s">
        <v>58</v>
      </c>
      <c r="B398" t="s">
        <v>44</v>
      </c>
      <c r="C398" t="s">
        <v>19</v>
      </c>
      <c r="D398" t="s">
        <v>20</v>
      </c>
      <c r="E398">
        <v>2</v>
      </c>
      <c r="F398">
        <v>2</v>
      </c>
      <c r="G398" s="1">
        <v>0</v>
      </c>
      <c r="H398">
        <v>4</v>
      </c>
      <c r="I398">
        <v>-2</v>
      </c>
      <c r="J398" s="2">
        <v>0.92</v>
      </c>
      <c r="K398" s="2">
        <v>1.0900000000000001</v>
      </c>
      <c r="L398" s="2">
        <f>(Table13[[#This Row],[rA]]+Table13[[#This Row],[rA'']])/2</f>
        <v>1.0050000000000001</v>
      </c>
      <c r="M398">
        <v>0.60499999999999998</v>
      </c>
      <c r="N398">
        <v>1.4</v>
      </c>
      <c r="O398" s="3">
        <f>(Table13[[#This Row],[rA adj]]+Table13[[#This Row],[rX]])/(SQRT(2)*(Table13[[#This Row],[rB]]+Table13[[#This Row],[rX]]))</f>
        <v>0.8481754657125421</v>
      </c>
      <c r="P39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4.8602959500674014</v>
      </c>
      <c r="Q398" s="1" t="str">
        <f>IF(Table13[[#This Row],[tau]]&lt;4.18,"YES","NO")</f>
        <v>NO</v>
      </c>
      <c r="R398" s="4">
        <f>ABS(Table13[[#This Row],[rA]]-Table13[[#This Row],[rA'']])</f>
        <v>0.17000000000000004</v>
      </c>
      <c r="S398" s="5">
        <v>0</v>
      </c>
      <c r="T398" s="5">
        <v>0</v>
      </c>
      <c r="U398" s="5">
        <v>0</v>
      </c>
      <c r="V398" s="5">
        <v>0</v>
      </c>
    </row>
    <row r="399" spans="1:22" x14ac:dyDescent="0.25">
      <c r="A399" t="s">
        <v>68</v>
      </c>
      <c r="B399" t="s">
        <v>56</v>
      </c>
      <c r="C399" t="s">
        <v>19</v>
      </c>
      <c r="D399" t="s">
        <v>20</v>
      </c>
      <c r="E399">
        <v>3</v>
      </c>
      <c r="F399">
        <v>1</v>
      </c>
      <c r="G399" s="1">
        <v>2</v>
      </c>
      <c r="H399">
        <v>4</v>
      </c>
      <c r="I399">
        <v>-2</v>
      </c>
      <c r="J399" s="2">
        <v>0.64</v>
      </c>
      <c r="K399" s="2">
        <v>1.37</v>
      </c>
      <c r="L399" s="2">
        <f>(Table13[[#This Row],[rA]]+Table13[[#This Row],[rA'']])/2</f>
        <v>1.0050000000000001</v>
      </c>
      <c r="M399">
        <v>0.60499999999999998</v>
      </c>
      <c r="N399">
        <v>1.4</v>
      </c>
      <c r="O399" s="3">
        <f>(Table13[[#This Row],[rA adj]]+Table13[[#This Row],[rX]])/(SQRT(2)*(Table13[[#This Row],[rB]]+Table13[[#This Row],[rX]]))</f>
        <v>0.8481754657125421</v>
      </c>
      <c r="P39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4.8602959500674014</v>
      </c>
      <c r="Q399" s="1" t="str">
        <f>IF(Table13[[#This Row],[tau]]&lt;4.18,"YES","NO")</f>
        <v>NO</v>
      </c>
      <c r="R399" s="4">
        <f>ABS(Table13[[#This Row],[rA]]-Table13[[#This Row],[rA'']])</f>
        <v>0.73000000000000009</v>
      </c>
      <c r="S399" s="5">
        <v>0</v>
      </c>
      <c r="T399" s="5">
        <v>0</v>
      </c>
      <c r="U399" s="5">
        <v>0</v>
      </c>
      <c r="V399" s="5">
        <v>0</v>
      </c>
    </row>
    <row r="400" spans="1:22" x14ac:dyDescent="0.25">
      <c r="A400" t="s">
        <v>23</v>
      </c>
      <c r="B400" t="s">
        <v>29</v>
      </c>
      <c r="C400" t="s">
        <v>19</v>
      </c>
      <c r="D400" t="s">
        <v>20</v>
      </c>
      <c r="E400">
        <v>1</v>
      </c>
      <c r="F400">
        <v>3</v>
      </c>
      <c r="G400" s="1">
        <v>2</v>
      </c>
      <c r="H400">
        <v>4</v>
      </c>
      <c r="I400">
        <v>-2</v>
      </c>
      <c r="J400" s="2">
        <v>0.77</v>
      </c>
      <c r="K400" s="2">
        <v>1.24</v>
      </c>
      <c r="L400" s="2">
        <f>(Table13[[#This Row],[rA]]+Table13[[#This Row],[rA'']])/2</f>
        <v>1.0049999999999999</v>
      </c>
      <c r="M400">
        <v>0.60499999999999998</v>
      </c>
      <c r="N400">
        <v>1.4</v>
      </c>
      <c r="O400" s="3">
        <f>(Table13[[#This Row],[rA adj]]+Table13[[#This Row],[rX]])/(SQRT(2)*(Table13[[#This Row],[rB]]+Table13[[#This Row],[rX]]))</f>
        <v>0.84817546571254199</v>
      </c>
      <c r="P40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4.8602959500674032</v>
      </c>
      <c r="Q400" s="1" t="str">
        <f>IF(Table13[[#This Row],[tau]]&lt;4.18,"YES","NO")</f>
        <v>NO</v>
      </c>
      <c r="R400" s="4">
        <f>ABS(Table13[[#This Row],[rA]]-Table13[[#This Row],[rA'']])</f>
        <v>0.47</v>
      </c>
      <c r="S400" s="5">
        <v>0</v>
      </c>
      <c r="T400" s="5">
        <v>0</v>
      </c>
      <c r="U400" s="5">
        <v>0</v>
      </c>
      <c r="V400" s="5">
        <v>0</v>
      </c>
    </row>
    <row r="401" spans="1:22" x14ac:dyDescent="0.25">
      <c r="A401" t="s">
        <v>54</v>
      </c>
      <c r="B401" t="s">
        <v>71</v>
      </c>
      <c r="C401" t="s">
        <v>19</v>
      </c>
      <c r="D401" t="s">
        <v>20</v>
      </c>
      <c r="E401">
        <v>1</v>
      </c>
      <c r="F401">
        <v>3</v>
      </c>
      <c r="G401" s="1">
        <v>2</v>
      </c>
      <c r="H401">
        <v>4</v>
      </c>
      <c r="I401">
        <v>-2</v>
      </c>
      <c r="J401" s="2">
        <v>1.39</v>
      </c>
      <c r="K401" s="2">
        <v>0.62</v>
      </c>
      <c r="L401" s="2">
        <f>(Table13[[#This Row],[rA]]+Table13[[#This Row],[rA'']])/2</f>
        <v>1.0049999999999999</v>
      </c>
      <c r="M401">
        <v>0.60499999999999998</v>
      </c>
      <c r="N401">
        <v>1.4</v>
      </c>
      <c r="O401" s="3">
        <f>(Table13[[#This Row],[rA adj]]+Table13[[#This Row],[rX]])/(SQRT(2)*(Table13[[#This Row],[rB]]+Table13[[#This Row],[rX]]))</f>
        <v>0.84817546571254199</v>
      </c>
      <c r="P40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4.8602959500674032</v>
      </c>
      <c r="Q401" s="1" t="str">
        <f>IF(Table13[[#This Row],[tau]]&lt;4.18,"YES","NO")</f>
        <v>NO</v>
      </c>
      <c r="R401" s="4">
        <f>ABS(Table13[[#This Row],[rA]]-Table13[[#This Row],[rA'']])</f>
        <v>0.76999999999999991</v>
      </c>
      <c r="S401" s="5">
        <v>0</v>
      </c>
      <c r="T401" s="5">
        <v>0</v>
      </c>
      <c r="U401" s="5">
        <v>0</v>
      </c>
      <c r="V401" s="5">
        <v>0</v>
      </c>
    </row>
    <row r="402" spans="1:22" x14ac:dyDescent="0.25">
      <c r="A402" t="s">
        <v>19</v>
      </c>
      <c r="B402" t="s">
        <v>52</v>
      </c>
      <c r="C402" t="s">
        <v>19</v>
      </c>
      <c r="D402" t="s">
        <v>20</v>
      </c>
      <c r="E402">
        <v>2</v>
      </c>
      <c r="F402">
        <v>2</v>
      </c>
      <c r="G402" s="1">
        <v>0</v>
      </c>
      <c r="H402">
        <v>4</v>
      </c>
      <c r="I402">
        <v>-2</v>
      </c>
      <c r="J402" s="2">
        <v>0.86</v>
      </c>
      <c r="K402" s="2">
        <v>1.1499999999999999</v>
      </c>
      <c r="L402" s="2">
        <f>(Table13[[#This Row],[rA]]+Table13[[#This Row],[rA'']])/2</f>
        <v>1.0049999999999999</v>
      </c>
      <c r="M402">
        <v>0.60499999999999998</v>
      </c>
      <c r="N402">
        <v>1.4</v>
      </c>
      <c r="O402" s="3">
        <f>(Table13[[#This Row],[rA adj]]+Table13[[#This Row],[rX]])/(SQRT(2)*(Table13[[#This Row],[rB]]+Table13[[#This Row],[rX]]))</f>
        <v>0.84817546571254199</v>
      </c>
      <c r="P40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4.8602959500674032</v>
      </c>
      <c r="Q402" s="1" t="str">
        <f>IF(Table13[[#This Row],[tau]]&lt;4.18,"YES","NO")</f>
        <v>NO</v>
      </c>
      <c r="R402" s="4">
        <f>ABS(Table13[[#This Row],[rA]]-Table13[[#This Row],[rA'']])</f>
        <v>0.28999999999999992</v>
      </c>
      <c r="S402" s="5">
        <v>0</v>
      </c>
      <c r="T402" s="5">
        <v>0</v>
      </c>
      <c r="U402" s="5">
        <v>0</v>
      </c>
      <c r="V402" s="5">
        <v>0</v>
      </c>
    </row>
    <row r="403" spans="1:22" x14ac:dyDescent="0.25">
      <c r="A403" t="s">
        <v>73</v>
      </c>
      <c r="B403" t="s">
        <v>52</v>
      </c>
      <c r="C403" t="s">
        <v>19</v>
      </c>
      <c r="D403" t="s">
        <v>20</v>
      </c>
      <c r="E403">
        <v>2</v>
      </c>
      <c r="F403">
        <v>2</v>
      </c>
      <c r="G403" s="1">
        <v>0</v>
      </c>
      <c r="H403">
        <v>4</v>
      </c>
      <c r="I403">
        <v>-2</v>
      </c>
      <c r="J403" s="2">
        <v>0.86</v>
      </c>
      <c r="K403" s="2">
        <v>1.1499999999999999</v>
      </c>
      <c r="L403" s="2">
        <f>(Table13[[#This Row],[rA]]+Table13[[#This Row],[rA'']])/2</f>
        <v>1.0049999999999999</v>
      </c>
      <c r="M403">
        <v>0.60499999999999998</v>
      </c>
      <c r="N403">
        <v>1.4</v>
      </c>
      <c r="O403" s="3">
        <f>(Table13[[#This Row],[rA adj]]+Table13[[#This Row],[rX]])/(SQRT(2)*(Table13[[#This Row],[rB]]+Table13[[#This Row],[rX]]))</f>
        <v>0.84817546571254199</v>
      </c>
      <c r="P40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4.8602959500674032</v>
      </c>
      <c r="Q403" s="1" t="str">
        <f>IF(Table13[[#This Row],[tau]]&lt;4.18,"YES","NO")</f>
        <v>NO</v>
      </c>
      <c r="R403" s="4">
        <f>ABS(Table13[[#This Row],[rA]]-Table13[[#This Row],[rA'']])</f>
        <v>0.28999999999999992</v>
      </c>
      <c r="S403" s="5">
        <v>0</v>
      </c>
      <c r="T403" s="5">
        <v>0</v>
      </c>
      <c r="U403" s="5">
        <v>0</v>
      </c>
      <c r="V403" s="5">
        <v>0</v>
      </c>
    </row>
    <row r="404" spans="1:22" x14ac:dyDescent="0.25">
      <c r="A404" t="s">
        <v>54</v>
      </c>
      <c r="B404" t="s">
        <v>72</v>
      </c>
      <c r="C404" t="s">
        <v>19</v>
      </c>
      <c r="D404" t="s">
        <v>20</v>
      </c>
      <c r="E404">
        <v>1</v>
      </c>
      <c r="F404">
        <v>3</v>
      </c>
      <c r="G404" s="1">
        <v>2</v>
      </c>
      <c r="H404">
        <v>4</v>
      </c>
      <c r="I404">
        <v>-2</v>
      </c>
      <c r="J404" s="2">
        <v>1.39</v>
      </c>
      <c r="K404" s="2">
        <v>0.61499999999999999</v>
      </c>
      <c r="L404" s="2">
        <f>(Table13[[#This Row],[rA]]+Table13[[#This Row],[rA'']])/2</f>
        <v>1.0024999999999999</v>
      </c>
      <c r="M404">
        <v>0.60499999999999998</v>
      </c>
      <c r="N404">
        <v>1.4</v>
      </c>
      <c r="O404" s="3">
        <f>(Table13[[#This Row],[rA adj]]+Table13[[#This Row],[rX]])/(SQRT(2)*(Table13[[#This Row],[rB]]+Table13[[#This Row],[rX]]))</f>
        <v>0.84729378643425457</v>
      </c>
      <c r="P40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4.8762160340765366</v>
      </c>
      <c r="Q404" s="1" t="str">
        <f>IF(Table13[[#This Row],[tau]]&lt;4.18,"YES","NO")</f>
        <v>NO</v>
      </c>
      <c r="R404" s="4">
        <f>ABS(Table13[[#This Row],[rA]]-Table13[[#This Row],[rA'']])</f>
        <v>0.77499999999999991</v>
      </c>
      <c r="S404" s="5">
        <v>0</v>
      </c>
      <c r="T404" s="5">
        <v>0</v>
      </c>
      <c r="U404" s="5">
        <v>0</v>
      </c>
      <c r="V404" s="5">
        <v>0</v>
      </c>
    </row>
    <row r="405" spans="1:22" x14ac:dyDescent="0.25">
      <c r="A405" t="s">
        <v>18</v>
      </c>
      <c r="B405" t="s">
        <v>40</v>
      </c>
      <c r="C405" t="s">
        <v>19</v>
      </c>
      <c r="D405" t="s">
        <v>20</v>
      </c>
      <c r="E405">
        <v>1</v>
      </c>
      <c r="F405">
        <v>3</v>
      </c>
      <c r="G405" s="1">
        <v>2</v>
      </c>
      <c r="H405">
        <v>4</v>
      </c>
      <c r="I405">
        <v>-2</v>
      </c>
      <c r="J405" s="2">
        <v>0.92</v>
      </c>
      <c r="K405" s="2">
        <v>1.083</v>
      </c>
      <c r="L405" s="2">
        <f>(Table13[[#This Row],[rA]]+Table13[[#This Row],[rA'']])/2</f>
        <v>1.0015000000000001</v>
      </c>
      <c r="M405">
        <v>0.60499999999999998</v>
      </c>
      <c r="N405">
        <v>1.4</v>
      </c>
      <c r="O405" s="3">
        <f>(Table13[[#This Row],[rA adj]]+Table13[[#This Row],[rX]])/(SQRT(2)*(Table13[[#This Row],[rB]]+Table13[[#This Row],[rX]]))</f>
        <v>0.84694111472293954</v>
      </c>
      <c r="P40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4.8826507927587048</v>
      </c>
      <c r="Q405" s="1" t="str">
        <f>IF(Table13[[#This Row],[tau]]&lt;4.18,"YES","NO")</f>
        <v>NO</v>
      </c>
      <c r="R405" s="4">
        <f>ABS(Table13[[#This Row],[rA]]-Table13[[#This Row],[rA'']])</f>
        <v>0.16299999999999992</v>
      </c>
      <c r="S405" s="5">
        <v>0</v>
      </c>
      <c r="T405" s="5">
        <v>0</v>
      </c>
      <c r="U405" s="5">
        <v>0</v>
      </c>
      <c r="V405" s="5">
        <v>0</v>
      </c>
    </row>
    <row r="406" spans="1:22" x14ac:dyDescent="0.25">
      <c r="A406" t="s">
        <v>19</v>
      </c>
      <c r="B406" t="s">
        <v>45</v>
      </c>
      <c r="C406" t="s">
        <v>19</v>
      </c>
      <c r="D406" t="s">
        <v>20</v>
      </c>
      <c r="E406">
        <v>2</v>
      </c>
      <c r="F406">
        <v>2</v>
      </c>
      <c r="G406" s="1">
        <v>0</v>
      </c>
      <c r="H406">
        <v>4</v>
      </c>
      <c r="I406">
        <v>-2</v>
      </c>
      <c r="J406" s="2">
        <v>0.86</v>
      </c>
      <c r="K406" s="2">
        <v>1.1399999999999999</v>
      </c>
      <c r="L406" s="2">
        <f>(Table13[[#This Row],[rA]]+Table13[[#This Row],[rA'']])/2</f>
        <v>1</v>
      </c>
      <c r="M406">
        <v>0.60499999999999998</v>
      </c>
      <c r="N406">
        <v>1.4</v>
      </c>
      <c r="O406" s="3">
        <f>(Table13[[#This Row],[rA adj]]+Table13[[#This Row],[rX]])/(SQRT(2)*(Table13[[#This Row],[rB]]+Table13[[#This Row],[rX]]))</f>
        <v>0.84641210715596704</v>
      </c>
      <c r="P40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4.8923753320754084</v>
      </c>
      <c r="Q406" s="1" t="str">
        <f>IF(Table13[[#This Row],[tau]]&lt;4.18,"YES","NO")</f>
        <v>NO</v>
      </c>
      <c r="R406" s="4">
        <f>ABS(Table13[[#This Row],[rA]]-Table13[[#This Row],[rA'']])</f>
        <v>0.27999999999999992</v>
      </c>
      <c r="S406" s="5">
        <v>0</v>
      </c>
      <c r="T406" s="5">
        <v>0</v>
      </c>
      <c r="U406" s="5">
        <v>0</v>
      </c>
      <c r="V406" s="5">
        <v>0</v>
      </c>
    </row>
    <row r="407" spans="1:22" x14ac:dyDescent="0.25">
      <c r="A407" t="s">
        <v>25</v>
      </c>
      <c r="B407" t="s">
        <v>46</v>
      </c>
      <c r="C407" t="s">
        <v>19</v>
      </c>
      <c r="D407" t="s">
        <v>20</v>
      </c>
      <c r="E407">
        <v>2</v>
      </c>
      <c r="F407">
        <v>2</v>
      </c>
      <c r="G407" s="1">
        <v>0</v>
      </c>
      <c r="H407">
        <v>4</v>
      </c>
      <c r="I407">
        <v>-2</v>
      </c>
      <c r="J407" s="2">
        <v>0.69</v>
      </c>
      <c r="K407" s="2">
        <v>1.31</v>
      </c>
      <c r="L407" s="2">
        <f>(Table13[[#This Row],[rA]]+Table13[[#This Row],[rA'']])/2</f>
        <v>1</v>
      </c>
      <c r="M407">
        <v>0.60499999999999998</v>
      </c>
      <c r="N407">
        <v>1.4</v>
      </c>
      <c r="O407" s="3">
        <f>(Table13[[#This Row],[rA adj]]+Table13[[#This Row],[rX]])/(SQRT(2)*(Table13[[#This Row],[rB]]+Table13[[#This Row],[rX]]))</f>
        <v>0.84641210715596704</v>
      </c>
      <c r="P40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4.8923753320754084</v>
      </c>
      <c r="Q407" s="1" t="str">
        <f>IF(Table13[[#This Row],[tau]]&lt;4.18,"YES","NO")</f>
        <v>NO</v>
      </c>
      <c r="R407" s="4">
        <f>ABS(Table13[[#This Row],[rA]]-Table13[[#This Row],[rA'']])</f>
        <v>0.62000000000000011</v>
      </c>
      <c r="S407" s="5">
        <v>0</v>
      </c>
      <c r="T407" s="5">
        <v>0</v>
      </c>
      <c r="U407" s="5">
        <v>0</v>
      </c>
      <c r="V407" s="5">
        <v>0</v>
      </c>
    </row>
    <row r="408" spans="1:22" x14ac:dyDescent="0.25">
      <c r="A408" t="s">
        <v>73</v>
      </c>
      <c r="B408" t="s">
        <v>45</v>
      </c>
      <c r="C408" t="s">
        <v>19</v>
      </c>
      <c r="D408" t="s">
        <v>20</v>
      </c>
      <c r="E408">
        <v>2</v>
      </c>
      <c r="F408">
        <v>2</v>
      </c>
      <c r="G408" s="1">
        <v>0</v>
      </c>
      <c r="H408">
        <v>4</v>
      </c>
      <c r="I408">
        <v>-2</v>
      </c>
      <c r="J408" s="2">
        <v>0.86</v>
      </c>
      <c r="K408" s="2">
        <v>1.1399999999999999</v>
      </c>
      <c r="L408" s="2">
        <f>(Table13[[#This Row],[rA]]+Table13[[#This Row],[rA'']])/2</f>
        <v>1</v>
      </c>
      <c r="M408">
        <v>0.60499999999999998</v>
      </c>
      <c r="N408">
        <v>1.4</v>
      </c>
      <c r="O408" s="3">
        <f>(Table13[[#This Row],[rA adj]]+Table13[[#This Row],[rX]])/(SQRT(2)*(Table13[[#This Row],[rB]]+Table13[[#This Row],[rX]]))</f>
        <v>0.84641210715596704</v>
      </c>
      <c r="P40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4.8923753320754084</v>
      </c>
      <c r="Q408" s="1" t="str">
        <f>IF(Table13[[#This Row],[tau]]&lt;4.18,"YES","NO")</f>
        <v>NO</v>
      </c>
      <c r="R408" s="4">
        <f>ABS(Table13[[#This Row],[rA]]-Table13[[#This Row],[rA'']])</f>
        <v>0.27999999999999992</v>
      </c>
      <c r="S408" s="5">
        <v>0</v>
      </c>
      <c r="T408" s="5">
        <v>0</v>
      </c>
      <c r="U408" s="5">
        <v>0</v>
      </c>
      <c r="V408" s="5">
        <v>0</v>
      </c>
    </row>
    <row r="409" spans="1:22" x14ac:dyDescent="0.25">
      <c r="A409" t="s">
        <v>54</v>
      </c>
      <c r="B409" t="s">
        <v>69</v>
      </c>
      <c r="C409" t="s">
        <v>19</v>
      </c>
      <c r="D409" t="s">
        <v>20</v>
      </c>
      <c r="E409">
        <v>1</v>
      </c>
      <c r="F409">
        <v>3</v>
      </c>
      <c r="G409" s="1">
        <v>2</v>
      </c>
      <c r="H409">
        <v>4</v>
      </c>
      <c r="I409">
        <v>-2</v>
      </c>
      <c r="J409" s="2">
        <v>1.39</v>
      </c>
      <c r="K409" s="2">
        <v>0.61</v>
      </c>
      <c r="L409" s="2">
        <f>(Table13[[#This Row],[rA]]+Table13[[#This Row],[rA'']])/2</f>
        <v>1</v>
      </c>
      <c r="M409">
        <v>0.60499999999999998</v>
      </c>
      <c r="N409">
        <v>1.4</v>
      </c>
      <c r="O409" s="3">
        <f>(Table13[[#This Row],[rA adj]]+Table13[[#This Row],[rX]])/(SQRT(2)*(Table13[[#This Row],[rB]]+Table13[[#This Row],[rX]]))</f>
        <v>0.84641210715596704</v>
      </c>
      <c r="P40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4.8923753320754084</v>
      </c>
      <c r="Q409" s="1" t="str">
        <f>IF(Table13[[#This Row],[tau]]&lt;4.18,"YES","NO")</f>
        <v>NO</v>
      </c>
      <c r="R409" s="4">
        <f>ABS(Table13[[#This Row],[rA]]-Table13[[#This Row],[rA'']])</f>
        <v>0.77999999999999992</v>
      </c>
      <c r="S409" s="5">
        <v>0</v>
      </c>
      <c r="T409" s="5">
        <v>0</v>
      </c>
      <c r="U409" s="5">
        <v>0</v>
      </c>
      <c r="V409" s="5">
        <v>0</v>
      </c>
    </row>
    <row r="410" spans="1:22" x14ac:dyDescent="0.25">
      <c r="A410" t="s">
        <v>61</v>
      </c>
      <c r="B410" t="s">
        <v>60</v>
      </c>
      <c r="C410" t="s">
        <v>19</v>
      </c>
      <c r="D410" t="s">
        <v>20</v>
      </c>
      <c r="E410">
        <v>3</v>
      </c>
      <c r="F410">
        <v>1</v>
      </c>
      <c r="G410" s="1">
        <v>2</v>
      </c>
      <c r="H410">
        <v>4</v>
      </c>
      <c r="I410">
        <v>-2</v>
      </c>
      <c r="J410" s="2">
        <v>0.72</v>
      </c>
      <c r="K410" s="2">
        <v>1.28</v>
      </c>
      <c r="L410" s="2">
        <f>(Table13[[#This Row],[rA]]+Table13[[#This Row],[rA'']])/2</f>
        <v>1</v>
      </c>
      <c r="M410">
        <v>0.60499999999999998</v>
      </c>
      <c r="N410">
        <v>1.4</v>
      </c>
      <c r="O410" s="3">
        <f>(Table13[[#This Row],[rA adj]]+Table13[[#This Row],[rX]])/(SQRT(2)*(Table13[[#This Row],[rB]]+Table13[[#This Row],[rX]]))</f>
        <v>0.84641210715596704</v>
      </c>
      <c r="P41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4.8923753320754084</v>
      </c>
      <c r="Q410" s="1" t="str">
        <f>IF(Table13[[#This Row],[tau]]&lt;4.18,"YES","NO")</f>
        <v>NO</v>
      </c>
      <c r="R410" s="4">
        <f>ABS(Table13[[#This Row],[rA]]-Table13[[#This Row],[rA'']])</f>
        <v>0.56000000000000005</v>
      </c>
      <c r="S410" s="5">
        <v>0</v>
      </c>
      <c r="T410" s="5">
        <v>0</v>
      </c>
      <c r="U410" s="5">
        <v>0</v>
      </c>
      <c r="V410" s="5">
        <v>0</v>
      </c>
    </row>
    <row r="411" spans="1:22" x14ac:dyDescent="0.25">
      <c r="A411" t="s">
        <v>18</v>
      </c>
      <c r="B411" t="s">
        <v>41</v>
      </c>
      <c r="C411" t="s">
        <v>19</v>
      </c>
      <c r="D411" t="s">
        <v>20</v>
      </c>
      <c r="E411">
        <v>1</v>
      </c>
      <c r="F411">
        <v>3</v>
      </c>
      <c r="G411" s="1">
        <v>2</v>
      </c>
      <c r="H411">
        <v>4</v>
      </c>
      <c r="I411">
        <v>-2</v>
      </c>
      <c r="J411" s="2">
        <v>0.92</v>
      </c>
      <c r="K411" s="2">
        <v>1.075</v>
      </c>
      <c r="L411" s="2">
        <f>(Table13[[#This Row],[rA]]+Table13[[#This Row],[rA'']])/2</f>
        <v>0.99750000000000005</v>
      </c>
      <c r="M411">
        <v>0.60499999999999998</v>
      </c>
      <c r="N411">
        <v>1.4</v>
      </c>
      <c r="O411" s="3">
        <f>(Table13[[#This Row],[rA adj]]+Table13[[#This Row],[rX]])/(SQRT(2)*(Table13[[#This Row],[rB]]+Table13[[#This Row],[rX]]))</f>
        <v>0.84553042787767962</v>
      </c>
      <c r="P41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4.9087784411675788</v>
      </c>
      <c r="Q411" s="1" t="str">
        <f>IF(Table13[[#This Row],[tau]]&lt;4.18,"YES","NO")</f>
        <v>NO</v>
      </c>
      <c r="R411" s="4">
        <f>ABS(Table13[[#This Row],[rA]]-Table13[[#This Row],[rA'']])</f>
        <v>0.15499999999999992</v>
      </c>
      <c r="S411" s="5">
        <v>0</v>
      </c>
      <c r="T411" s="5">
        <v>0</v>
      </c>
      <c r="U411" s="5">
        <v>0</v>
      </c>
      <c r="V411" s="5">
        <v>0</v>
      </c>
    </row>
    <row r="412" spans="1:22" x14ac:dyDescent="0.25">
      <c r="A412" t="s">
        <v>69</v>
      </c>
      <c r="B412" t="s">
        <v>44</v>
      </c>
      <c r="C412" t="s">
        <v>19</v>
      </c>
      <c r="D412" t="s">
        <v>20</v>
      </c>
      <c r="E412">
        <v>2</v>
      </c>
      <c r="F412">
        <v>2</v>
      </c>
      <c r="G412" s="1">
        <v>0</v>
      </c>
      <c r="H412">
        <v>4</v>
      </c>
      <c r="I412">
        <v>-2</v>
      </c>
      <c r="J412" s="2">
        <v>0.9</v>
      </c>
      <c r="K412" s="2">
        <v>1.0900000000000001</v>
      </c>
      <c r="L412" s="2">
        <f>(Table13[[#This Row],[rA]]+Table13[[#This Row],[rA'']])/2</f>
        <v>0.99500000000000011</v>
      </c>
      <c r="M412">
        <v>0.60499999999999998</v>
      </c>
      <c r="N412">
        <v>1.4</v>
      </c>
      <c r="O412" s="3">
        <f>(Table13[[#This Row],[rA adj]]+Table13[[#This Row],[rX]])/(SQRT(2)*(Table13[[#This Row],[rB]]+Table13[[#This Row],[rX]]))</f>
        <v>0.84464874859939221</v>
      </c>
      <c r="P41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4.9254300764260712</v>
      </c>
      <c r="Q412" s="1" t="str">
        <f>IF(Table13[[#This Row],[tau]]&lt;4.18,"YES","NO")</f>
        <v>NO</v>
      </c>
      <c r="R412" s="4">
        <f>ABS(Table13[[#This Row],[rA]]-Table13[[#This Row],[rA'']])</f>
        <v>0.19000000000000006</v>
      </c>
      <c r="S412" s="5">
        <v>0</v>
      </c>
      <c r="T412" s="5">
        <v>0</v>
      </c>
      <c r="U412" s="5">
        <v>0</v>
      </c>
      <c r="V412" s="5">
        <v>0</v>
      </c>
    </row>
    <row r="413" spans="1:22" x14ac:dyDescent="0.25">
      <c r="A413" t="s">
        <v>56</v>
      </c>
      <c r="B413" t="s">
        <v>71</v>
      </c>
      <c r="C413" t="s">
        <v>19</v>
      </c>
      <c r="D413" t="s">
        <v>20</v>
      </c>
      <c r="E413">
        <v>1</v>
      </c>
      <c r="F413">
        <v>3</v>
      </c>
      <c r="G413" s="1">
        <v>2</v>
      </c>
      <c r="H413">
        <v>4</v>
      </c>
      <c r="I413">
        <v>-2</v>
      </c>
      <c r="J413" s="2">
        <v>1.37</v>
      </c>
      <c r="K413" s="2">
        <v>0.62</v>
      </c>
      <c r="L413" s="2">
        <f>(Table13[[#This Row],[rA]]+Table13[[#This Row],[rA'']])/2</f>
        <v>0.99500000000000011</v>
      </c>
      <c r="M413">
        <v>0.60499999999999998</v>
      </c>
      <c r="N413">
        <v>1.4</v>
      </c>
      <c r="O413" s="3">
        <f>(Table13[[#This Row],[rA adj]]+Table13[[#This Row],[rX]])/(SQRT(2)*(Table13[[#This Row],[rB]]+Table13[[#This Row],[rX]]))</f>
        <v>0.84464874859939221</v>
      </c>
      <c r="P41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4.9254300764260712</v>
      </c>
      <c r="Q413" s="1" t="str">
        <f>IF(Table13[[#This Row],[tau]]&lt;4.18,"YES","NO")</f>
        <v>NO</v>
      </c>
      <c r="R413" s="4">
        <f>ABS(Table13[[#This Row],[rA]]-Table13[[#This Row],[rA'']])</f>
        <v>0.75000000000000011</v>
      </c>
      <c r="S413" s="5">
        <v>0</v>
      </c>
      <c r="T413" s="5">
        <v>0</v>
      </c>
      <c r="U413" s="5">
        <v>0</v>
      </c>
      <c r="V413" s="5">
        <v>0</v>
      </c>
    </row>
    <row r="414" spans="1:22" x14ac:dyDescent="0.25">
      <c r="A414" t="s">
        <v>72</v>
      </c>
      <c r="B414" t="s">
        <v>40</v>
      </c>
      <c r="C414" t="s">
        <v>19</v>
      </c>
      <c r="D414" t="s">
        <v>20</v>
      </c>
      <c r="E414">
        <v>2</v>
      </c>
      <c r="F414">
        <v>2</v>
      </c>
      <c r="G414" s="1">
        <v>0</v>
      </c>
      <c r="H414">
        <v>4</v>
      </c>
      <c r="I414">
        <v>-2</v>
      </c>
      <c r="J414" s="2">
        <v>0.8</v>
      </c>
      <c r="K414" s="2">
        <v>1.19</v>
      </c>
      <c r="L414" s="2">
        <f>(Table13[[#This Row],[rA]]+Table13[[#This Row],[rA'']])/2</f>
        <v>0.995</v>
      </c>
      <c r="M414">
        <v>0.60499999999999998</v>
      </c>
      <c r="N414">
        <v>1.4</v>
      </c>
      <c r="O414" s="3">
        <f>(Table13[[#This Row],[rA adj]]+Table13[[#This Row],[rX]])/(SQRT(2)*(Table13[[#This Row],[rB]]+Table13[[#This Row],[rX]]))</f>
        <v>0.84464874859939221</v>
      </c>
      <c r="P41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4.9254300764260712</v>
      </c>
      <c r="Q414" s="1" t="str">
        <f>IF(Table13[[#This Row],[tau]]&lt;4.18,"YES","NO")</f>
        <v>NO</v>
      </c>
      <c r="R414" s="4">
        <f>ABS(Table13[[#This Row],[rA]]-Table13[[#This Row],[rA'']])</f>
        <v>0.3899999999999999</v>
      </c>
      <c r="S414" s="5">
        <v>0</v>
      </c>
      <c r="T414" s="5">
        <v>0</v>
      </c>
      <c r="U414" s="5">
        <v>0</v>
      </c>
      <c r="V414" s="5">
        <v>0</v>
      </c>
    </row>
    <row r="415" spans="1:22" x14ac:dyDescent="0.25">
      <c r="A415" t="s">
        <v>30</v>
      </c>
      <c r="B415" t="s">
        <v>2</v>
      </c>
      <c r="C415" t="s">
        <v>19</v>
      </c>
      <c r="D415" t="s">
        <v>20</v>
      </c>
      <c r="E415">
        <v>1</v>
      </c>
      <c r="F415">
        <v>3</v>
      </c>
      <c r="G415" s="1">
        <v>2</v>
      </c>
      <c r="H415">
        <v>4</v>
      </c>
      <c r="I415">
        <v>-2</v>
      </c>
      <c r="J415" s="2">
        <v>1.72</v>
      </c>
      <c r="K415" s="2">
        <v>0.27</v>
      </c>
      <c r="L415" s="2">
        <f>(Table13[[#This Row],[rA]]+Table13[[#This Row],[rA'']])/2</f>
        <v>0.995</v>
      </c>
      <c r="M415">
        <v>0.60499999999999998</v>
      </c>
      <c r="N415">
        <v>1.4</v>
      </c>
      <c r="O415" s="3">
        <f>(Table13[[#This Row],[rA adj]]+Table13[[#This Row],[rX]])/(SQRT(2)*(Table13[[#This Row],[rB]]+Table13[[#This Row],[rX]]))</f>
        <v>0.84464874859939221</v>
      </c>
      <c r="P41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4.9254300764260712</v>
      </c>
      <c r="Q415" s="1" t="str">
        <f>IF(Table13[[#This Row],[tau]]&lt;4.18,"YES","NO")</f>
        <v>NO</v>
      </c>
      <c r="R415" s="4">
        <f>ABS(Table13[[#This Row],[rA]]-Table13[[#This Row],[rA'']])</f>
        <v>1.45</v>
      </c>
      <c r="S415" s="5">
        <v>0</v>
      </c>
      <c r="T415" s="5">
        <v>0</v>
      </c>
      <c r="U415" s="5">
        <v>0</v>
      </c>
      <c r="V415" s="5">
        <v>0</v>
      </c>
    </row>
    <row r="416" spans="1:22" x14ac:dyDescent="0.25">
      <c r="A416" t="s">
        <v>77</v>
      </c>
      <c r="B416" t="s">
        <v>40</v>
      </c>
      <c r="C416" t="s">
        <v>19</v>
      </c>
      <c r="D416" t="s">
        <v>20</v>
      </c>
      <c r="E416">
        <v>2</v>
      </c>
      <c r="F416">
        <v>2</v>
      </c>
      <c r="G416" s="1">
        <v>0</v>
      </c>
      <c r="H416">
        <v>4</v>
      </c>
      <c r="I416">
        <v>-2</v>
      </c>
      <c r="J416" s="2">
        <v>0.8</v>
      </c>
      <c r="K416" s="2">
        <v>1.19</v>
      </c>
      <c r="L416" s="2">
        <f>(Table13[[#This Row],[rA]]+Table13[[#This Row],[rA'']])/2</f>
        <v>0.995</v>
      </c>
      <c r="M416">
        <v>0.60499999999999998</v>
      </c>
      <c r="N416">
        <v>1.4</v>
      </c>
      <c r="O416" s="3">
        <f>(Table13[[#This Row],[rA adj]]+Table13[[#This Row],[rX]])/(SQRT(2)*(Table13[[#This Row],[rB]]+Table13[[#This Row],[rX]]))</f>
        <v>0.84464874859939221</v>
      </c>
      <c r="P41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4.9254300764260712</v>
      </c>
      <c r="Q416" s="1" t="str">
        <f>IF(Table13[[#This Row],[tau]]&lt;4.18,"YES","NO")</f>
        <v>NO</v>
      </c>
      <c r="R416" s="4">
        <f>ABS(Table13[[#This Row],[rA]]-Table13[[#This Row],[rA'']])</f>
        <v>0.3899999999999999</v>
      </c>
      <c r="S416" s="5">
        <v>0</v>
      </c>
      <c r="T416" s="5">
        <v>0</v>
      </c>
      <c r="U416" s="5">
        <v>0</v>
      </c>
      <c r="V416" s="5">
        <v>0</v>
      </c>
    </row>
    <row r="417" spans="1:22" x14ac:dyDescent="0.25">
      <c r="A417" t="s">
        <v>72</v>
      </c>
      <c r="B417" t="s">
        <v>50</v>
      </c>
      <c r="C417" t="s">
        <v>19</v>
      </c>
      <c r="D417" t="s">
        <v>20</v>
      </c>
      <c r="E417">
        <v>2</v>
      </c>
      <c r="F417">
        <v>2</v>
      </c>
      <c r="G417" s="1">
        <v>0</v>
      </c>
      <c r="H417">
        <v>4</v>
      </c>
      <c r="I417">
        <v>-2</v>
      </c>
      <c r="J417" s="2">
        <v>0.8</v>
      </c>
      <c r="K417" s="2">
        <v>1.19</v>
      </c>
      <c r="L417" s="2">
        <f>(Table13[[#This Row],[rA]]+Table13[[#This Row],[rA'']])/2</f>
        <v>0.995</v>
      </c>
      <c r="M417">
        <v>0.60499999999999998</v>
      </c>
      <c r="N417">
        <v>1.4</v>
      </c>
      <c r="O417" s="3">
        <f>(Table13[[#This Row],[rA adj]]+Table13[[#This Row],[rX]])/(SQRT(2)*(Table13[[#This Row],[rB]]+Table13[[#This Row],[rX]]))</f>
        <v>0.84464874859939221</v>
      </c>
      <c r="P41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4.9254300764260712</v>
      </c>
      <c r="Q417" s="1" t="str">
        <f>IF(Table13[[#This Row],[tau]]&lt;4.18,"YES","NO")</f>
        <v>NO</v>
      </c>
      <c r="R417" s="4">
        <f>ABS(Table13[[#This Row],[rA]]-Table13[[#This Row],[rA'']])</f>
        <v>0.3899999999999999</v>
      </c>
      <c r="S417" s="5">
        <v>0</v>
      </c>
      <c r="T417" s="5">
        <v>0</v>
      </c>
      <c r="U417" s="5">
        <v>0</v>
      </c>
      <c r="V417" s="5">
        <v>0</v>
      </c>
    </row>
    <row r="418" spans="1:22" x14ac:dyDescent="0.25">
      <c r="A418" t="s">
        <v>77</v>
      </c>
      <c r="B418" t="s">
        <v>50</v>
      </c>
      <c r="C418" t="s">
        <v>19</v>
      </c>
      <c r="D418" t="s">
        <v>20</v>
      </c>
      <c r="E418">
        <v>2</v>
      </c>
      <c r="F418">
        <v>2</v>
      </c>
      <c r="G418" s="1">
        <v>0</v>
      </c>
      <c r="H418">
        <v>4</v>
      </c>
      <c r="I418">
        <v>-2</v>
      </c>
      <c r="J418" s="2">
        <v>0.8</v>
      </c>
      <c r="K418" s="2">
        <v>1.19</v>
      </c>
      <c r="L418" s="2">
        <f>(Table13[[#This Row],[rA]]+Table13[[#This Row],[rA'']])/2</f>
        <v>0.995</v>
      </c>
      <c r="M418">
        <v>0.60499999999999998</v>
      </c>
      <c r="N418">
        <v>1.4</v>
      </c>
      <c r="O418" s="3">
        <f>(Table13[[#This Row],[rA adj]]+Table13[[#This Row],[rX]])/(SQRT(2)*(Table13[[#This Row],[rB]]+Table13[[#This Row],[rX]]))</f>
        <v>0.84464874859939221</v>
      </c>
      <c r="P41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4.9254300764260712</v>
      </c>
      <c r="Q418" s="1" t="str">
        <f>IF(Table13[[#This Row],[tau]]&lt;4.18,"YES","NO")</f>
        <v>NO</v>
      </c>
      <c r="R418" s="4">
        <f>ABS(Table13[[#This Row],[rA]]-Table13[[#This Row],[rA'']])</f>
        <v>0.3899999999999999</v>
      </c>
      <c r="S418" s="5">
        <v>0</v>
      </c>
      <c r="T418" s="5">
        <v>0</v>
      </c>
      <c r="U418" s="5">
        <v>0</v>
      </c>
      <c r="V418" s="5">
        <v>0</v>
      </c>
    </row>
    <row r="419" spans="1:22" x14ac:dyDescent="0.25">
      <c r="A419" t="s">
        <v>72</v>
      </c>
      <c r="B419" t="s">
        <v>56</v>
      </c>
      <c r="C419" t="s">
        <v>19</v>
      </c>
      <c r="D419" t="s">
        <v>20</v>
      </c>
      <c r="E419">
        <v>3</v>
      </c>
      <c r="F419">
        <v>1</v>
      </c>
      <c r="G419" s="1">
        <v>2</v>
      </c>
      <c r="H419">
        <v>4</v>
      </c>
      <c r="I419">
        <v>-2</v>
      </c>
      <c r="J419" s="2">
        <v>0.61499999999999999</v>
      </c>
      <c r="K419" s="2">
        <v>1.37</v>
      </c>
      <c r="L419" s="2">
        <f>(Table13[[#This Row],[rA]]+Table13[[#This Row],[rA'']])/2</f>
        <v>0.99250000000000005</v>
      </c>
      <c r="M419">
        <v>0.60499999999999998</v>
      </c>
      <c r="N419">
        <v>1.4</v>
      </c>
      <c r="O419" s="3">
        <f>(Table13[[#This Row],[rA adj]]+Table13[[#This Row],[rX]])/(SQRT(2)*(Table13[[#This Row],[rB]]+Table13[[#This Row],[rX]]))</f>
        <v>0.84376706932110479</v>
      </c>
      <c r="P41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4.9423350746994323</v>
      </c>
      <c r="Q419" s="1" t="str">
        <f>IF(Table13[[#This Row],[tau]]&lt;4.18,"YES","NO")</f>
        <v>NO</v>
      </c>
      <c r="R419" s="4">
        <f>ABS(Table13[[#This Row],[rA]]-Table13[[#This Row],[rA'']])</f>
        <v>0.75500000000000012</v>
      </c>
      <c r="S419" s="5">
        <v>0</v>
      </c>
      <c r="T419" s="5">
        <v>0</v>
      </c>
      <c r="U419" s="5">
        <v>0</v>
      </c>
      <c r="V419" s="5">
        <v>0</v>
      </c>
    </row>
    <row r="420" spans="1:22" x14ac:dyDescent="0.25">
      <c r="A420" t="s">
        <v>18</v>
      </c>
      <c r="B420" t="s">
        <v>43</v>
      </c>
      <c r="C420" t="s">
        <v>19</v>
      </c>
      <c r="D420" t="s">
        <v>20</v>
      </c>
      <c r="E420">
        <v>1</v>
      </c>
      <c r="F420">
        <v>3</v>
      </c>
      <c r="G420" s="1">
        <v>2</v>
      </c>
      <c r="H420">
        <v>4</v>
      </c>
      <c r="I420">
        <v>-2</v>
      </c>
      <c r="J420" s="2">
        <v>0.92</v>
      </c>
      <c r="K420" s="2">
        <v>1.0620000000000001</v>
      </c>
      <c r="L420" s="2">
        <f>(Table13[[#This Row],[rA]]+Table13[[#This Row],[rA'']])/2</f>
        <v>0.9910000000000001</v>
      </c>
      <c r="M420">
        <v>0.60499999999999998</v>
      </c>
      <c r="N420">
        <v>1.4</v>
      </c>
      <c r="O420" s="3">
        <f>(Table13[[#This Row],[rA adj]]+Table13[[#This Row],[rX]])/(SQRT(2)*(Table13[[#This Row],[rB]]+Table13[[#This Row],[rX]]))</f>
        <v>0.84323806175413218</v>
      </c>
      <c r="P42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4.9526017469908776</v>
      </c>
      <c r="Q420" s="1" t="str">
        <f>IF(Table13[[#This Row],[tau]]&lt;4.18,"YES","NO")</f>
        <v>NO</v>
      </c>
      <c r="R420" s="4">
        <f>ABS(Table13[[#This Row],[rA]]-Table13[[#This Row],[rA'']])</f>
        <v>0.14200000000000002</v>
      </c>
      <c r="S420" s="5">
        <v>0</v>
      </c>
      <c r="T420" s="5">
        <v>0</v>
      </c>
      <c r="U420" s="5">
        <v>0</v>
      </c>
      <c r="V420" s="5">
        <v>0</v>
      </c>
    </row>
    <row r="421" spans="1:22" x14ac:dyDescent="0.25">
      <c r="A421" t="s">
        <v>68</v>
      </c>
      <c r="B421" t="s">
        <v>40</v>
      </c>
      <c r="C421" t="s">
        <v>19</v>
      </c>
      <c r="D421" t="s">
        <v>20</v>
      </c>
      <c r="E421">
        <v>2</v>
      </c>
      <c r="F421">
        <v>2</v>
      </c>
      <c r="G421" s="1">
        <v>0</v>
      </c>
      <c r="H421">
        <v>4</v>
      </c>
      <c r="I421">
        <v>-2</v>
      </c>
      <c r="J421" s="2">
        <v>0.79</v>
      </c>
      <c r="K421" s="2">
        <v>1.19</v>
      </c>
      <c r="L421" s="2">
        <f>(Table13[[#This Row],[rA]]+Table13[[#This Row],[rA'']])/2</f>
        <v>0.99</v>
      </c>
      <c r="M421">
        <v>0.60499999999999998</v>
      </c>
      <c r="N421">
        <v>1.4</v>
      </c>
      <c r="O421" s="3">
        <f>(Table13[[#This Row],[rA adj]]+Table13[[#This Row],[rX]])/(SQRT(2)*(Table13[[#This Row],[rB]]+Table13[[#This Row],[rX]]))</f>
        <v>0.84288539004281715</v>
      </c>
      <c r="P42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4.9594983985660885</v>
      </c>
      <c r="Q421" s="1" t="str">
        <f>IF(Table13[[#This Row],[tau]]&lt;4.18,"YES","NO")</f>
        <v>NO</v>
      </c>
      <c r="R421" s="4">
        <f>ABS(Table13[[#This Row],[rA]]-Table13[[#This Row],[rA'']])</f>
        <v>0.39999999999999991</v>
      </c>
      <c r="S421" s="5">
        <v>0</v>
      </c>
      <c r="T421" s="5">
        <v>0</v>
      </c>
      <c r="U421" s="5">
        <v>0</v>
      </c>
      <c r="V421" s="5">
        <v>0</v>
      </c>
    </row>
    <row r="422" spans="1:22" x14ac:dyDescent="0.25">
      <c r="A422" t="s">
        <v>63</v>
      </c>
      <c r="B422" t="s">
        <v>62</v>
      </c>
      <c r="C422" t="s">
        <v>19</v>
      </c>
      <c r="D422" t="s">
        <v>20</v>
      </c>
      <c r="E422">
        <v>2</v>
      </c>
      <c r="F422">
        <v>2</v>
      </c>
      <c r="G422" s="1">
        <v>0</v>
      </c>
      <c r="H422">
        <v>4</v>
      </c>
      <c r="I422">
        <v>-2</v>
      </c>
      <c r="J422" s="2">
        <v>0.96</v>
      </c>
      <c r="K422" s="2">
        <v>1.02</v>
      </c>
      <c r="L422" s="2">
        <f>(Table13[[#This Row],[rA]]+Table13[[#This Row],[rA'']])/2</f>
        <v>0.99</v>
      </c>
      <c r="M422">
        <v>0.60499999999999998</v>
      </c>
      <c r="N422">
        <v>1.4</v>
      </c>
      <c r="O422" s="3">
        <f>(Table13[[#This Row],[rA adj]]+Table13[[#This Row],[rX]])/(SQRT(2)*(Table13[[#This Row],[rB]]+Table13[[#This Row],[rX]]))</f>
        <v>0.84288539004281715</v>
      </c>
      <c r="P42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4.9594983985660885</v>
      </c>
      <c r="Q422" s="1" t="str">
        <f>IF(Table13[[#This Row],[tau]]&lt;4.18,"YES","NO")</f>
        <v>NO</v>
      </c>
      <c r="R422" s="4">
        <f>ABS(Table13[[#This Row],[rA]]-Table13[[#This Row],[rA'']])</f>
        <v>6.0000000000000053E-2</v>
      </c>
      <c r="S422" s="5">
        <v>0</v>
      </c>
      <c r="T422" s="5">
        <v>0</v>
      </c>
      <c r="U422" s="5">
        <v>0</v>
      </c>
      <c r="V422" s="5">
        <v>0</v>
      </c>
    </row>
    <row r="423" spans="1:22" x14ac:dyDescent="0.25">
      <c r="A423" t="s">
        <v>68</v>
      </c>
      <c r="B423" t="s">
        <v>50</v>
      </c>
      <c r="C423" t="s">
        <v>19</v>
      </c>
      <c r="D423" t="s">
        <v>20</v>
      </c>
      <c r="E423">
        <v>2</v>
      </c>
      <c r="F423">
        <v>2</v>
      </c>
      <c r="G423" s="1">
        <v>0</v>
      </c>
      <c r="H423">
        <v>4</v>
      </c>
      <c r="I423">
        <v>-2</v>
      </c>
      <c r="J423" s="2">
        <v>0.79</v>
      </c>
      <c r="K423" s="2">
        <v>1.19</v>
      </c>
      <c r="L423" s="2">
        <f>(Table13[[#This Row],[rA]]+Table13[[#This Row],[rA'']])/2</f>
        <v>0.99</v>
      </c>
      <c r="M423">
        <v>0.60499999999999998</v>
      </c>
      <c r="N423">
        <v>1.4</v>
      </c>
      <c r="O423" s="3">
        <f>(Table13[[#This Row],[rA adj]]+Table13[[#This Row],[rX]])/(SQRT(2)*(Table13[[#This Row],[rB]]+Table13[[#This Row],[rX]]))</f>
        <v>0.84288539004281715</v>
      </c>
      <c r="P42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4.9594983985660885</v>
      </c>
      <c r="Q423" s="1" t="str">
        <f>IF(Table13[[#This Row],[tau]]&lt;4.18,"YES","NO")</f>
        <v>NO</v>
      </c>
      <c r="R423" s="4">
        <f>ABS(Table13[[#This Row],[rA]]-Table13[[#This Row],[rA'']])</f>
        <v>0.39999999999999991</v>
      </c>
      <c r="S423" s="5">
        <v>0</v>
      </c>
      <c r="T423" s="5">
        <v>0</v>
      </c>
      <c r="U423" s="5">
        <v>0</v>
      </c>
      <c r="V423" s="5">
        <v>0</v>
      </c>
    </row>
    <row r="424" spans="1:22" x14ac:dyDescent="0.25">
      <c r="A424" t="s">
        <v>69</v>
      </c>
      <c r="B424" t="s">
        <v>56</v>
      </c>
      <c r="C424" t="s">
        <v>19</v>
      </c>
      <c r="D424" t="s">
        <v>20</v>
      </c>
      <c r="E424">
        <v>3</v>
      </c>
      <c r="F424">
        <v>1</v>
      </c>
      <c r="G424" s="1">
        <v>2</v>
      </c>
      <c r="H424">
        <v>4</v>
      </c>
      <c r="I424">
        <v>-2</v>
      </c>
      <c r="J424" s="2">
        <v>0.61</v>
      </c>
      <c r="K424" s="2">
        <v>1.37</v>
      </c>
      <c r="L424" s="2">
        <f>(Table13[[#This Row],[rA]]+Table13[[#This Row],[rA'']])/2</f>
        <v>0.99</v>
      </c>
      <c r="M424">
        <v>0.60499999999999998</v>
      </c>
      <c r="N424">
        <v>1.4</v>
      </c>
      <c r="O424" s="3">
        <f>(Table13[[#This Row],[rA adj]]+Table13[[#This Row],[rX]])/(SQRT(2)*(Table13[[#This Row],[rB]]+Table13[[#This Row],[rX]]))</f>
        <v>0.84288539004281715</v>
      </c>
      <c r="P42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4.9594983985660885</v>
      </c>
      <c r="Q424" s="1" t="str">
        <f>IF(Table13[[#This Row],[tau]]&lt;4.18,"YES","NO")</f>
        <v>NO</v>
      </c>
      <c r="R424" s="4">
        <f>ABS(Table13[[#This Row],[rA]]-Table13[[#This Row],[rA'']])</f>
        <v>0.76000000000000012</v>
      </c>
      <c r="S424" s="5">
        <v>0</v>
      </c>
      <c r="T424" s="5">
        <v>0</v>
      </c>
      <c r="U424" s="5">
        <v>0</v>
      </c>
      <c r="V424" s="5">
        <v>0</v>
      </c>
    </row>
    <row r="425" spans="1:22" x14ac:dyDescent="0.25">
      <c r="A425" t="s">
        <v>18</v>
      </c>
      <c r="B425" t="s">
        <v>44</v>
      </c>
      <c r="C425" t="s">
        <v>19</v>
      </c>
      <c r="D425" t="s">
        <v>20</v>
      </c>
      <c r="E425">
        <v>1</v>
      </c>
      <c r="F425">
        <v>3</v>
      </c>
      <c r="G425" s="1">
        <v>2</v>
      </c>
      <c r="H425">
        <v>4</v>
      </c>
      <c r="I425">
        <v>-2</v>
      </c>
      <c r="J425" s="2">
        <v>0.92</v>
      </c>
      <c r="K425" s="2">
        <v>1.052</v>
      </c>
      <c r="L425" s="2">
        <f>(Table13[[#This Row],[rA]]+Table13[[#This Row],[rA'']])/2</f>
        <v>0.98599999999999999</v>
      </c>
      <c r="M425">
        <v>0.60499999999999998</v>
      </c>
      <c r="N425">
        <v>1.4</v>
      </c>
      <c r="O425" s="3">
        <f>(Table13[[#This Row],[rA adj]]+Table13[[#This Row],[rX]])/(SQRT(2)*(Table13[[#This Row],[rB]]+Table13[[#This Row],[rX]]))</f>
        <v>0.84147470319755735</v>
      </c>
      <c r="P42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4.9875097947408218</v>
      </c>
      <c r="Q425" s="1" t="str">
        <f>IF(Table13[[#This Row],[tau]]&lt;4.18,"YES","NO")</f>
        <v>NO</v>
      </c>
      <c r="R425" s="4">
        <f>ABS(Table13[[#This Row],[rA]]-Table13[[#This Row],[rA'']])</f>
        <v>0.13200000000000001</v>
      </c>
      <c r="S425" s="5">
        <v>0</v>
      </c>
      <c r="T425" s="5">
        <v>0</v>
      </c>
      <c r="U425" s="5">
        <v>0</v>
      </c>
      <c r="V425" s="5">
        <v>0</v>
      </c>
    </row>
    <row r="426" spans="1:22" x14ac:dyDescent="0.25">
      <c r="A426" t="s">
        <v>54</v>
      </c>
      <c r="B426" t="s">
        <v>74</v>
      </c>
      <c r="C426" t="s">
        <v>19</v>
      </c>
      <c r="D426" t="s">
        <v>20</v>
      </c>
      <c r="E426">
        <v>1</v>
      </c>
      <c r="F426">
        <v>3</v>
      </c>
      <c r="G426" s="1">
        <v>2</v>
      </c>
      <c r="H426">
        <v>4</v>
      </c>
      <c r="I426">
        <v>-2</v>
      </c>
      <c r="J426" s="2">
        <v>1.39</v>
      </c>
      <c r="K426" s="2">
        <v>0.57999999999999996</v>
      </c>
      <c r="L426" s="2">
        <f>(Table13[[#This Row],[rA]]+Table13[[#This Row],[rA'']])/2</f>
        <v>0.98499999999999988</v>
      </c>
      <c r="M426">
        <v>0.60499999999999998</v>
      </c>
      <c r="N426">
        <v>1.4</v>
      </c>
      <c r="O426" s="3">
        <f>(Table13[[#This Row],[rA adj]]+Table13[[#This Row],[rX]])/(SQRT(2)*(Table13[[#This Row],[rB]]+Table13[[#This Row],[rX]]))</f>
        <v>0.84112203148624221</v>
      </c>
      <c r="P42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4.9946205268612278</v>
      </c>
      <c r="Q426" s="1" t="str">
        <f>IF(Table13[[#This Row],[tau]]&lt;4.18,"YES","NO")</f>
        <v>NO</v>
      </c>
      <c r="R426" s="4">
        <f>ABS(Table13[[#This Row],[rA]]-Table13[[#This Row],[rA'']])</f>
        <v>0.80999999999999994</v>
      </c>
      <c r="S426" s="5">
        <v>0</v>
      </c>
      <c r="T426" s="5">
        <v>0</v>
      </c>
      <c r="U426" s="5">
        <v>0</v>
      </c>
      <c r="V426" s="5">
        <v>0</v>
      </c>
    </row>
    <row r="427" spans="1:22" x14ac:dyDescent="0.25">
      <c r="A427" t="s">
        <v>72</v>
      </c>
      <c r="B427" t="s">
        <v>49</v>
      </c>
      <c r="C427" t="s">
        <v>19</v>
      </c>
      <c r="D427" t="s">
        <v>20</v>
      </c>
      <c r="E427">
        <v>2</v>
      </c>
      <c r="F427">
        <v>2</v>
      </c>
      <c r="G427" s="1">
        <v>0</v>
      </c>
      <c r="H427">
        <v>4</v>
      </c>
      <c r="I427">
        <v>-2</v>
      </c>
      <c r="J427" s="2">
        <v>0.8</v>
      </c>
      <c r="K427" s="2">
        <v>1.17</v>
      </c>
      <c r="L427" s="2">
        <f>(Table13[[#This Row],[rA]]+Table13[[#This Row],[rA'']])/2</f>
        <v>0.98499999999999999</v>
      </c>
      <c r="M427">
        <v>0.60499999999999998</v>
      </c>
      <c r="N427">
        <v>1.4</v>
      </c>
      <c r="O427" s="3">
        <f>(Table13[[#This Row],[rA adj]]+Table13[[#This Row],[rX]])/(SQRT(2)*(Table13[[#This Row],[rB]]+Table13[[#This Row],[rX]]))</f>
        <v>0.84112203148624221</v>
      </c>
      <c r="P42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4.9946205268612278</v>
      </c>
      <c r="Q427" s="1" t="str">
        <f>IF(Table13[[#This Row],[tau]]&lt;4.18,"YES","NO")</f>
        <v>NO</v>
      </c>
      <c r="R427" s="4">
        <f>ABS(Table13[[#This Row],[rA]]-Table13[[#This Row],[rA'']])</f>
        <v>0.36999999999999988</v>
      </c>
      <c r="S427" s="5">
        <v>0</v>
      </c>
      <c r="T427" s="5">
        <v>0</v>
      </c>
      <c r="U427" s="5">
        <v>0</v>
      </c>
      <c r="V427" s="5">
        <v>0</v>
      </c>
    </row>
    <row r="428" spans="1:22" x14ac:dyDescent="0.25">
      <c r="A428" t="s">
        <v>77</v>
      </c>
      <c r="B428" t="s">
        <v>49</v>
      </c>
      <c r="C428" t="s">
        <v>19</v>
      </c>
      <c r="D428" t="s">
        <v>20</v>
      </c>
      <c r="E428">
        <v>2</v>
      </c>
      <c r="F428">
        <v>2</v>
      </c>
      <c r="G428" s="1">
        <v>0</v>
      </c>
      <c r="H428">
        <v>4</v>
      </c>
      <c r="I428">
        <v>-2</v>
      </c>
      <c r="J428" s="2">
        <v>0.8</v>
      </c>
      <c r="K428" s="2">
        <v>1.17</v>
      </c>
      <c r="L428" s="2">
        <f>(Table13[[#This Row],[rA]]+Table13[[#This Row],[rA'']])/2</f>
        <v>0.98499999999999999</v>
      </c>
      <c r="M428">
        <v>0.60499999999999998</v>
      </c>
      <c r="N428">
        <v>1.4</v>
      </c>
      <c r="O428" s="3">
        <f>(Table13[[#This Row],[rA adj]]+Table13[[#This Row],[rX]])/(SQRT(2)*(Table13[[#This Row],[rB]]+Table13[[#This Row],[rX]]))</f>
        <v>0.84112203148624221</v>
      </c>
      <c r="P42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4.9946205268612278</v>
      </c>
      <c r="Q428" s="1" t="str">
        <f>IF(Table13[[#This Row],[tau]]&lt;4.18,"YES","NO")</f>
        <v>NO</v>
      </c>
      <c r="R428" s="4">
        <f>ABS(Table13[[#This Row],[rA]]-Table13[[#This Row],[rA'']])</f>
        <v>0.36999999999999988</v>
      </c>
      <c r="S428" s="5">
        <v>0</v>
      </c>
      <c r="T428" s="5">
        <v>0</v>
      </c>
      <c r="U428" s="5">
        <v>0</v>
      </c>
      <c r="V428" s="5">
        <v>0</v>
      </c>
    </row>
    <row r="429" spans="1:22" x14ac:dyDescent="0.25">
      <c r="A429" t="s">
        <v>64</v>
      </c>
      <c r="B429" t="s">
        <v>60</v>
      </c>
      <c r="C429" t="s">
        <v>19</v>
      </c>
      <c r="D429" t="s">
        <v>20</v>
      </c>
      <c r="E429">
        <v>3</v>
      </c>
      <c r="F429">
        <v>1</v>
      </c>
      <c r="G429" s="1">
        <v>2</v>
      </c>
      <c r="H429">
        <v>4</v>
      </c>
      <c r="I429">
        <v>-2</v>
      </c>
      <c r="J429" s="2">
        <v>0.69</v>
      </c>
      <c r="K429" s="2">
        <v>1.28</v>
      </c>
      <c r="L429" s="2">
        <f>(Table13[[#This Row],[rA]]+Table13[[#This Row],[rA'']])/2</f>
        <v>0.98499999999999999</v>
      </c>
      <c r="M429">
        <v>0.60499999999999998</v>
      </c>
      <c r="N429">
        <v>1.4</v>
      </c>
      <c r="O429" s="3">
        <f>(Table13[[#This Row],[rA adj]]+Table13[[#This Row],[rX]])/(SQRT(2)*(Table13[[#This Row],[rB]]+Table13[[#This Row],[rX]]))</f>
        <v>0.84112203148624221</v>
      </c>
      <c r="P42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4.9946205268612278</v>
      </c>
      <c r="Q429" s="1" t="str">
        <f>IF(Table13[[#This Row],[tau]]&lt;4.18,"YES","NO")</f>
        <v>NO</v>
      </c>
      <c r="R429" s="4">
        <f>ABS(Table13[[#This Row],[rA]]-Table13[[#This Row],[rA'']])</f>
        <v>0.59000000000000008</v>
      </c>
      <c r="S429" s="5">
        <v>0</v>
      </c>
      <c r="T429" s="5">
        <v>0</v>
      </c>
      <c r="U429" s="5">
        <v>0</v>
      </c>
      <c r="V429" s="5">
        <v>0</v>
      </c>
    </row>
    <row r="430" spans="1:22" x14ac:dyDescent="0.25">
      <c r="A430" t="s">
        <v>18</v>
      </c>
      <c r="B430" t="s">
        <v>45</v>
      </c>
      <c r="C430" t="s">
        <v>19</v>
      </c>
      <c r="D430" t="s">
        <v>20</v>
      </c>
      <c r="E430">
        <v>1</v>
      </c>
      <c r="F430">
        <v>3</v>
      </c>
      <c r="G430" s="1">
        <v>2</v>
      </c>
      <c r="H430">
        <v>4</v>
      </c>
      <c r="I430">
        <v>-2</v>
      </c>
      <c r="J430" s="2">
        <v>0.92</v>
      </c>
      <c r="K430" s="2">
        <v>1.042</v>
      </c>
      <c r="L430" s="2">
        <f>(Table13[[#This Row],[rA]]+Table13[[#This Row],[rA'']])/2</f>
        <v>0.98100000000000009</v>
      </c>
      <c r="M430">
        <v>0.60499999999999998</v>
      </c>
      <c r="N430">
        <v>1.4</v>
      </c>
      <c r="O430" s="3">
        <f>(Table13[[#This Row],[rA adj]]+Table13[[#This Row],[rX]])/(SQRT(2)*(Table13[[#This Row],[rB]]+Table13[[#This Row],[rX]]))</f>
        <v>0.8397113446409824</v>
      </c>
      <c r="P43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5.0235053704749397</v>
      </c>
      <c r="Q430" s="1" t="str">
        <f>IF(Table13[[#This Row],[tau]]&lt;4.18,"YES","NO")</f>
        <v>NO</v>
      </c>
      <c r="R430" s="4">
        <f>ABS(Table13[[#This Row],[rA]]-Table13[[#This Row],[rA'']])</f>
        <v>0.122</v>
      </c>
      <c r="S430" s="5">
        <v>0</v>
      </c>
      <c r="T430" s="5">
        <v>0</v>
      </c>
      <c r="U430" s="5">
        <v>0</v>
      </c>
      <c r="V430" s="5">
        <v>0</v>
      </c>
    </row>
    <row r="431" spans="1:22" x14ac:dyDescent="0.25">
      <c r="A431" t="s">
        <v>68</v>
      </c>
      <c r="B431" t="s">
        <v>49</v>
      </c>
      <c r="C431" t="s">
        <v>19</v>
      </c>
      <c r="D431" t="s">
        <v>20</v>
      </c>
      <c r="E431">
        <v>2</v>
      </c>
      <c r="F431">
        <v>2</v>
      </c>
      <c r="G431" s="1">
        <v>0</v>
      </c>
      <c r="H431">
        <v>4</v>
      </c>
      <c r="I431">
        <v>-2</v>
      </c>
      <c r="J431" s="2">
        <v>0.79</v>
      </c>
      <c r="K431" s="2">
        <v>1.17</v>
      </c>
      <c r="L431" s="2">
        <f>(Table13[[#This Row],[rA]]+Table13[[#This Row],[rA'']])/2</f>
        <v>0.98</v>
      </c>
      <c r="M431">
        <v>0.60499999999999998</v>
      </c>
      <c r="N431">
        <v>1.4</v>
      </c>
      <c r="O431" s="3">
        <f>(Table13[[#This Row],[rA adj]]+Table13[[#This Row],[rX]])/(SQRT(2)*(Table13[[#This Row],[rB]]+Table13[[#This Row],[rX]]))</f>
        <v>0.83935867292966737</v>
      </c>
      <c r="P43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5.0308388368110215</v>
      </c>
      <c r="Q431" s="1" t="str">
        <f>IF(Table13[[#This Row],[tau]]&lt;4.18,"YES","NO")</f>
        <v>NO</v>
      </c>
      <c r="R431" s="4">
        <f>ABS(Table13[[#This Row],[rA]]-Table13[[#This Row],[rA'']])</f>
        <v>0.37999999999999989</v>
      </c>
      <c r="S431" s="5">
        <v>0</v>
      </c>
      <c r="T431" s="5">
        <v>0</v>
      </c>
      <c r="U431" s="5">
        <v>0</v>
      </c>
      <c r="V431" s="5">
        <v>0</v>
      </c>
    </row>
    <row r="432" spans="1:22" x14ac:dyDescent="0.25">
      <c r="A432" t="s">
        <v>65</v>
      </c>
      <c r="B432" t="s">
        <v>60</v>
      </c>
      <c r="C432" t="s">
        <v>19</v>
      </c>
      <c r="D432" t="s">
        <v>20</v>
      </c>
      <c r="E432">
        <v>3</v>
      </c>
      <c r="F432">
        <v>1</v>
      </c>
      <c r="G432" s="1">
        <v>2</v>
      </c>
      <c r="H432">
        <v>4</v>
      </c>
      <c r="I432">
        <v>-2</v>
      </c>
      <c r="J432" s="2">
        <v>0.68</v>
      </c>
      <c r="K432" s="2">
        <v>1.28</v>
      </c>
      <c r="L432" s="2">
        <f>(Table13[[#This Row],[rA]]+Table13[[#This Row],[rA'']])/2</f>
        <v>0.98</v>
      </c>
      <c r="M432">
        <v>0.60499999999999998</v>
      </c>
      <c r="N432">
        <v>1.4</v>
      </c>
      <c r="O432" s="3">
        <f>(Table13[[#This Row],[rA adj]]+Table13[[#This Row],[rX]])/(SQRT(2)*(Table13[[#This Row],[rB]]+Table13[[#This Row],[rX]]))</f>
        <v>0.83935867292966737</v>
      </c>
      <c r="P43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5.0308388368110215</v>
      </c>
      <c r="Q432" s="1" t="str">
        <f>IF(Table13[[#This Row],[tau]]&lt;4.18,"YES","NO")</f>
        <v>NO</v>
      </c>
      <c r="R432" s="4">
        <f>ABS(Table13[[#This Row],[rA]]-Table13[[#This Row],[rA'']])</f>
        <v>0.6</v>
      </c>
      <c r="S432" s="5">
        <v>0</v>
      </c>
      <c r="T432" s="5">
        <v>0</v>
      </c>
      <c r="U432" s="5">
        <v>0</v>
      </c>
      <c r="V432" s="5">
        <v>0</v>
      </c>
    </row>
    <row r="433" spans="1:22" x14ac:dyDescent="0.25">
      <c r="A433" t="s">
        <v>60</v>
      </c>
      <c r="B433" t="s">
        <v>66</v>
      </c>
      <c r="C433" t="s">
        <v>19</v>
      </c>
      <c r="D433" t="s">
        <v>20</v>
      </c>
      <c r="E433">
        <v>1</v>
      </c>
      <c r="F433">
        <v>3</v>
      </c>
      <c r="G433" s="1">
        <v>2</v>
      </c>
      <c r="H433">
        <v>4</v>
      </c>
      <c r="I433">
        <v>-2</v>
      </c>
      <c r="J433" s="2">
        <v>1.28</v>
      </c>
      <c r="K433" s="2">
        <v>0.68</v>
      </c>
      <c r="L433" s="2">
        <f>(Table13[[#This Row],[rA]]+Table13[[#This Row],[rA'']])/2</f>
        <v>0.98</v>
      </c>
      <c r="M433">
        <v>0.60499999999999998</v>
      </c>
      <c r="N433">
        <v>1.4</v>
      </c>
      <c r="O433" s="3">
        <f>(Table13[[#This Row],[rA adj]]+Table13[[#This Row],[rX]])/(SQRT(2)*(Table13[[#This Row],[rB]]+Table13[[#This Row],[rX]]))</f>
        <v>0.83935867292966737</v>
      </c>
      <c r="P43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5.0308388368110215</v>
      </c>
      <c r="Q433" s="1" t="str">
        <f>IF(Table13[[#This Row],[tau]]&lt;4.18,"YES","NO")</f>
        <v>NO</v>
      </c>
      <c r="R433" s="4">
        <f>ABS(Table13[[#This Row],[rA]]-Table13[[#This Row],[rA'']])</f>
        <v>0.6</v>
      </c>
      <c r="S433" s="5">
        <v>0</v>
      </c>
      <c r="T433" s="5">
        <v>0</v>
      </c>
      <c r="U433" s="5">
        <v>0</v>
      </c>
      <c r="V433" s="5">
        <v>0</v>
      </c>
    </row>
    <row r="434" spans="1:22" x14ac:dyDescent="0.25">
      <c r="A434" t="s">
        <v>18</v>
      </c>
      <c r="B434" t="s">
        <v>47</v>
      </c>
      <c r="C434" t="s">
        <v>19</v>
      </c>
      <c r="D434" t="s">
        <v>20</v>
      </c>
      <c r="E434">
        <v>1</v>
      </c>
      <c r="F434">
        <v>3</v>
      </c>
      <c r="G434" s="1">
        <v>2</v>
      </c>
      <c r="H434">
        <v>4</v>
      </c>
      <c r="I434">
        <v>-2</v>
      </c>
      <c r="J434" s="2">
        <v>0.92</v>
      </c>
      <c r="K434" s="2">
        <v>1.032</v>
      </c>
      <c r="L434" s="2">
        <f>(Table13[[#This Row],[rA]]+Table13[[#This Row],[rA'']])/2</f>
        <v>0.97599999999999998</v>
      </c>
      <c r="M434">
        <v>0.60499999999999998</v>
      </c>
      <c r="N434">
        <v>1.4</v>
      </c>
      <c r="O434" s="3">
        <f>(Table13[[#This Row],[rA adj]]+Table13[[#This Row],[rX]])/(SQRT(2)*(Table13[[#This Row],[rB]]+Table13[[#This Row],[rX]]))</f>
        <v>0.83794798608440735</v>
      </c>
      <c r="P43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5.0606326713133249</v>
      </c>
      <c r="Q434" s="1" t="str">
        <f>IF(Table13[[#This Row],[tau]]&lt;4.18,"YES","NO")</f>
        <v>NO</v>
      </c>
      <c r="R434" s="4">
        <f>ABS(Table13[[#This Row],[rA]]-Table13[[#This Row],[rA'']])</f>
        <v>0.11199999999999999</v>
      </c>
      <c r="S434" s="5">
        <v>0</v>
      </c>
      <c r="T434" s="5">
        <v>0</v>
      </c>
      <c r="U434" s="5">
        <v>0</v>
      </c>
      <c r="V434" s="5">
        <v>0</v>
      </c>
    </row>
    <row r="435" spans="1:22" x14ac:dyDescent="0.25">
      <c r="A435" t="s">
        <v>19</v>
      </c>
      <c r="B435" t="s">
        <v>44</v>
      </c>
      <c r="C435" t="s">
        <v>19</v>
      </c>
      <c r="D435" t="s">
        <v>20</v>
      </c>
      <c r="E435">
        <v>2</v>
      </c>
      <c r="F435">
        <v>2</v>
      </c>
      <c r="G435" s="1">
        <v>0</v>
      </c>
      <c r="H435">
        <v>4</v>
      </c>
      <c r="I435">
        <v>-2</v>
      </c>
      <c r="J435" s="2">
        <v>0.86</v>
      </c>
      <c r="K435" s="2">
        <v>1.0900000000000001</v>
      </c>
      <c r="L435" s="2">
        <f>(Table13[[#This Row],[rA]]+Table13[[#This Row],[rA'']])/2</f>
        <v>0.97500000000000009</v>
      </c>
      <c r="M435">
        <v>0.60499999999999998</v>
      </c>
      <c r="N435">
        <v>1.4</v>
      </c>
      <c r="O435" s="3">
        <f>(Table13[[#This Row],[rA adj]]+Table13[[#This Row],[rX]])/(SQRT(2)*(Table13[[#This Row],[rB]]+Table13[[#This Row],[rX]]))</f>
        <v>0.83759531437309243</v>
      </c>
      <c r="P43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5.0681979961461021</v>
      </c>
      <c r="Q435" s="1" t="str">
        <f>IF(Table13[[#This Row],[tau]]&lt;4.18,"YES","NO")</f>
        <v>NO</v>
      </c>
      <c r="R435" s="4">
        <f>ABS(Table13[[#This Row],[rA]]-Table13[[#This Row],[rA'']])</f>
        <v>0.23000000000000009</v>
      </c>
      <c r="S435" s="5">
        <v>0</v>
      </c>
      <c r="T435" s="5">
        <v>0</v>
      </c>
      <c r="U435" s="5">
        <v>0</v>
      </c>
      <c r="V435" s="5">
        <v>0</v>
      </c>
    </row>
    <row r="436" spans="1:22" x14ac:dyDescent="0.25">
      <c r="A436" t="s">
        <v>73</v>
      </c>
      <c r="B436" t="s">
        <v>44</v>
      </c>
      <c r="C436" t="s">
        <v>19</v>
      </c>
      <c r="D436" t="s">
        <v>20</v>
      </c>
      <c r="E436">
        <v>2</v>
      </c>
      <c r="F436">
        <v>2</v>
      </c>
      <c r="G436" s="1">
        <v>0</v>
      </c>
      <c r="H436">
        <v>4</v>
      </c>
      <c r="I436">
        <v>-2</v>
      </c>
      <c r="J436" s="2">
        <v>0.86</v>
      </c>
      <c r="K436" s="2">
        <v>1.0900000000000001</v>
      </c>
      <c r="L436" s="2">
        <f>(Table13[[#This Row],[rA]]+Table13[[#This Row],[rA'']])/2</f>
        <v>0.97500000000000009</v>
      </c>
      <c r="M436">
        <v>0.60499999999999998</v>
      </c>
      <c r="N436">
        <v>1.4</v>
      </c>
      <c r="O436" s="3">
        <f>(Table13[[#This Row],[rA adj]]+Table13[[#This Row],[rX]])/(SQRT(2)*(Table13[[#This Row],[rB]]+Table13[[#This Row],[rX]]))</f>
        <v>0.83759531437309243</v>
      </c>
      <c r="P43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5.0681979961461021</v>
      </c>
      <c r="Q436" s="1" t="str">
        <f>IF(Table13[[#This Row],[tau]]&lt;4.18,"YES","NO")</f>
        <v>NO</v>
      </c>
      <c r="R436" s="4">
        <f>ABS(Table13[[#This Row],[rA]]-Table13[[#This Row],[rA'']])</f>
        <v>0.23000000000000009</v>
      </c>
      <c r="S436" s="5">
        <v>0</v>
      </c>
      <c r="T436" s="5">
        <v>0</v>
      </c>
      <c r="U436" s="5">
        <v>0</v>
      </c>
      <c r="V436" s="5">
        <v>0</v>
      </c>
    </row>
    <row r="437" spans="1:22" x14ac:dyDescent="0.25">
      <c r="A437" t="s">
        <v>56</v>
      </c>
      <c r="B437" t="s">
        <v>74</v>
      </c>
      <c r="C437" t="s">
        <v>19</v>
      </c>
      <c r="D437" t="s">
        <v>20</v>
      </c>
      <c r="E437">
        <v>1</v>
      </c>
      <c r="F437">
        <v>3</v>
      </c>
      <c r="G437" s="1">
        <v>2</v>
      </c>
      <c r="H437">
        <v>4</v>
      </c>
      <c r="I437">
        <v>-2</v>
      </c>
      <c r="J437" s="2">
        <v>1.37</v>
      </c>
      <c r="K437" s="2">
        <v>0.57999999999999996</v>
      </c>
      <c r="L437" s="2">
        <f>(Table13[[#This Row],[rA]]+Table13[[#This Row],[rA'']])/2</f>
        <v>0.97500000000000009</v>
      </c>
      <c r="M437">
        <v>0.60499999999999998</v>
      </c>
      <c r="N437">
        <v>1.4</v>
      </c>
      <c r="O437" s="3">
        <f>(Table13[[#This Row],[rA adj]]+Table13[[#This Row],[rX]])/(SQRT(2)*(Table13[[#This Row],[rB]]+Table13[[#This Row],[rX]]))</f>
        <v>0.83759531437309243</v>
      </c>
      <c r="P43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5.0681979961461021</v>
      </c>
      <c r="Q437" s="1" t="str">
        <f>IF(Table13[[#This Row],[tau]]&lt;4.18,"YES","NO")</f>
        <v>NO</v>
      </c>
      <c r="R437" s="4">
        <f>ABS(Table13[[#This Row],[rA]]-Table13[[#This Row],[rA'']])</f>
        <v>0.79000000000000015</v>
      </c>
      <c r="S437" s="5">
        <v>0</v>
      </c>
      <c r="T437" s="5">
        <v>0</v>
      </c>
      <c r="U437" s="5">
        <v>0</v>
      </c>
      <c r="V437" s="5">
        <v>0</v>
      </c>
    </row>
    <row r="438" spans="1:22" x14ac:dyDescent="0.25">
      <c r="A438" t="s">
        <v>19</v>
      </c>
      <c r="B438" t="s">
        <v>60</v>
      </c>
      <c r="C438" t="s">
        <v>19</v>
      </c>
      <c r="D438" t="s">
        <v>20</v>
      </c>
      <c r="E438">
        <v>3</v>
      </c>
      <c r="F438">
        <v>1</v>
      </c>
      <c r="G438" s="1">
        <v>2</v>
      </c>
      <c r="H438">
        <v>4</v>
      </c>
      <c r="I438">
        <v>-2</v>
      </c>
      <c r="J438" s="2">
        <v>0.67</v>
      </c>
      <c r="K438" s="2">
        <v>1.28</v>
      </c>
      <c r="L438" s="2">
        <f>(Table13[[#This Row],[rA]]+Table13[[#This Row],[rA'']])/2</f>
        <v>0.97500000000000009</v>
      </c>
      <c r="M438">
        <v>0.60499999999999998</v>
      </c>
      <c r="N438">
        <v>1.4</v>
      </c>
      <c r="O438" s="3">
        <f>(Table13[[#This Row],[rA adj]]+Table13[[#This Row],[rX]])/(SQRT(2)*(Table13[[#This Row],[rB]]+Table13[[#This Row],[rX]]))</f>
        <v>0.83759531437309243</v>
      </c>
      <c r="P43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5.0681979961461021</v>
      </c>
      <c r="Q438" s="1" t="str">
        <f>IF(Table13[[#This Row],[tau]]&lt;4.18,"YES","NO")</f>
        <v>NO</v>
      </c>
      <c r="R438" s="4">
        <f>ABS(Table13[[#This Row],[rA]]-Table13[[#This Row],[rA'']])</f>
        <v>0.61</v>
      </c>
      <c r="S438" s="5">
        <v>0</v>
      </c>
      <c r="T438" s="5">
        <v>0</v>
      </c>
      <c r="U438" s="5">
        <v>0</v>
      </c>
      <c r="V438" s="5">
        <v>0</v>
      </c>
    </row>
    <row r="439" spans="1:22" x14ac:dyDescent="0.25">
      <c r="A439" t="s">
        <v>72</v>
      </c>
      <c r="B439" t="s">
        <v>52</v>
      </c>
      <c r="C439" t="s">
        <v>19</v>
      </c>
      <c r="D439" t="s">
        <v>20</v>
      </c>
      <c r="E439">
        <v>2</v>
      </c>
      <c r="F439">
        <v>2</v>
      </c>
      <c r="G439" s="1">
        <v>0</v>
      </c>
      <c r="H439">
        <v>4</v>
      </c>
      <c r="I439">
        <v>-2</v>
      </c>
      <c r="J439" s="2">
        <v>0.8</v>
      </c>
      <c r="K439" s="2">
        <v>1.1499999999999999</v>
      </c>
      <c r="L439" s="2">
        <f>(Table13[[#This Row],[rA]]+Table13[[#This Row],[rA'']])/2</f>
        <v>0.97499999999999998</v>
      </c>
      <c r="M439">
        <v>0.60499999999999998</v>
      </c>
      <c r="N439">
        <v>1.4</v>
      </c>
      <c r="O439" s="3">
        <f>(Table13[[#This Row],[rA adj]]+Table13[[#This Row],[rX]])/(SQRT(2)*(Table13[[#This Row],[rB]]+Table13[[#This Row],[rX]]))</f>
        <v>0.83759531437309243</v>
      </c>
      <c r="P43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5.0681979961461039</v>
      </c>
      <c r="Q439" s="1" t="str">
        <f>IF(Table13[[#This Row],[tau]]&lt;4.18,"YES","NO")</f>
        <v>NO</v>
      </c>
      <c r="R439" s="4">
        <f>ABS(Table13[[#This Row],[rA]]-Table13[[#This Row],[rA'']])</f>
        <v>0.34999999999999987</v>
      </c>
      <c r="S439" s="5">
        <v>0</v>
      </c>
      <c r="T439" s="5">
        <v>0</v>
      </c>
      <c r="U439" s="5">
        <v>0</v>
      </c>
      <c r="V439" s="5">
        <v>0</v>
      </c>
    </row>
    <row r="440" spans="1:22" x14ac:dyDescent="0.25">
      <c r="A440" t="s">
        <v>77</v>
      </c>
      <c r="B440" t="s">
        <v>52</v>
      </c>
      <c r="C440" t="s">
        <v>19</v>
      </c>
      <c r="D440" t="s">
        <v>20</v>
      </c>
      <c r="E440">
        <v>2</v>
      </c>
      <c r="F440">
        <v>2</v>
      </c>
      <c r="G440" s="1">
        <v>0</v>
      </c>
      <c r="H440">
        <v>4</v>
      </c>
      <c r="I440">
        <v>-2</v>
      </c>
      <c r="J440" s="2">
        <v>0.8</v>
      </c>
      <c r="K440" s="2">
        <v>1.1499999999999999</v>
      </c>
      <c r="L440" s="2">
        <f>(Table13[[#This Row],[rA]]+Table13[[#This Row],[rA'']])/2</f>
        <v>0.97499999999999998</v>
      </c>
      <c r="M440">
        <v>0.60499999999999998</v>
      </c>
      <c r="N440">
        <v>1.4</v>
      </c>
      <c r="O440" s="3">
        <f>(Table13[[#This Row],[rA adj]]+Table13[[#This Row],[rX]])/(SQRT(2)*(Table13[[#This Row],[rB]]+Table13[[#This Row],[rX]]))</f>
        <v>0.83759531437309243</v>
      </c>
      <c r="P44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5.0681979961461039</v>
      </c>
      <c r="Q440" s="1" t="str">
        <f>IF(Table13[[#This Row],[tau]]&lt;4.18,"YES","NO")</f>
        <v>NO</v>
      </c>
      <c r="R440" s="4">
        <f>ABS(Table13[[#This Row],[rA]]-Table13[[#This Row],[rA'']])</f>
        <v>0.34999999999999987</v>
      </c>
      <c r="S440" s="5">
        <v>0</v>
      </c>
      <c r="T440" s="5">
        <v>0</v>
      </c>
      <c r="U440" s="5">
        <v>0</v>
      </c>
      <c r="V440" s="5">
        <v>0</v>
      </c>
    </row>
    <row r="441" spans="1:22" x14ac:dyDescent="0.25">
      <c r="A441" t="s">
        <v>23</v>
      </c>
      <c r="B441" t="s">
        <v>32</v>
      </c>
      <c r="C441" t="s">
        <v>19</v>
      </c>
      <c r="D441" t="s">
        <v>20</v>
      </c>
      <c r="E441">
        <v>1</v>
      </c>
      <c r="F441">
        <v>3</v>
      </c>
      <c r="G441" s="1">
        <v>2</v>
      </c>
      <c r="H441">
        <v>4</v>
      </c>
      <c r="I441">
        <v>-2</v>
      </c>
      <c r="J441" s="2">
        <v>0.77</v>
      </c>
      <c r="K441" s="2">
        <v>1.179</v>
      </c>
      <c r="L441" s="2">
        <f>(Table13[[#This Row],[rA]]+Table13[[#This Row],[rA'']])/2</f>
        <v>0.97450000000000003</v>
      </c>
      <c r="M441">
        <v>0.60499999999999998</v>
      </c>
      <c r="N441">
        <v>1.4</v>
      </c>
      <c r="O441" s="3">
        <f>(Table13[[#This Row],[rA adj]]+Table13[[#This Row],[rX]])/(SQRT(2)*(Table13[[#This Row],[rB]]+Table13[[#This Row],[rX]]))</f>
        <v>0.83741897851743485</v>
      </c>
      <c r="P44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5.0719984506929414</v>
      </c>
      <c r="Q441" s="1" t="str">
        <f>IF(Table13[[#This Row],[tau]]&lt;4.18,"YES","NO")</f>
        <v>NO</v>
      </c>
      <c r="R441" s="4">
        <f>ABS(Table13[[#This Row],[rA]]-Table13[[#This Row],[rA'']])</f>
        <v>0.40900000000000003</v>
      </c>
      <c r="S441" s="5">
        <v>0</v>
      </c>
      <c r="T441" s="5">
        <v>0</v>
      </c>
      <c r="U441" s="5">
        <v>0</v>
      </c>
      <c r="V441" s="5">
        <v>0</v>
      </c>
    </row>
    <row r="442" spans="1:22" x14ac:dyDescent="0.25">
      <c r="A442" t="s">
        <v>67</v>
      </c>
      <c r="B442" t="s">
        <v>60</v>
      </c>
      <c r="C442" t="s">
        <v>19</v>
      </c>
      <c r="D442" t="s">
        <v>20</v>
      </c>
      <c r="E442">
        <v>3</v>
      </c>
      <c r="F442">
        <v>1</v>
      </c>
      <c r="G442" s="1">
        <v>2</v>
      </c>
      <c r="H442">
        <v>4</v>
      </c>
      <c r="I442">
        <v>-2</v>
      </c>
      <c r="J442" s="2">
        <v>0.66500000000000004</v>
      </c>
      <c r="K442" s="2">
        <v>1.28</v>
      </c>
      <c r="L442" s="2">
        <f>(Table13[[#This Row],[rA]]+Table13[[#This Row],[rA'']])/2</f>
        <v>0.97250000000000003</v>
      </c>
      <c r="M442">
        <v>0.60499999999999998</v>
      </c>
      <c r="N442">
        <v>1.4</v>
      </c>
      <c r="O442" s="3">
        <f>(Table13[[#This Row],[rA adj]]+Table13[[#This Row],[rX]])/(SQRT(2)*(Table13[[#This Row],[rB]]+Table13[[#This Row],[rX]]))</f>
        <v>0.83671363509480501</v>
      </c>
      <c r="P44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5.0873200181605167</v>
      </c>
      <c r="Q442" s="1" t="str">
        <f>IF(Table13[[#This Row],[tau]]&lt;4.18,"YES","NO")</f>
        <v>NO</v>
      </c>
      <c r="R442" s="4">
        <f>ABS(Table13[[#This Row],[rA]]-Table13[[#This Row],[rA'']])</f>
        <v>0.61499999999999999</v>
      </c>
      <c r="S442" s="5">
        <v>0</v>
      </c>
      <c r="T442" s="5">
        <v>0</v>
      </c>
      <c r="U442" s="5">
        <v>0</v>
      </c>
      <c r="V442" s="5">
        <v>0</v>
      </c>
    </row>
    <row r="443" spans="1:22" x14ac:dyDescent="0.25">
      <c r="A443" t="s">
        <v>72</v>
      </c>
      <c r="B443" t="s">
        <v>45</v>
      </c>
      <c r="C443" t="s">
        <v>19</v>
      </c>
      <c r="D443" t="s">
        <v>20</v>
      </c>
      <c r="E443">
        <v>2</v>
      </c>
      <c r="F443">
        <v>2</v>
      </c>
      <c r="G443" s="1">
        <v>0</v>
      </c>
      <c r="H443">
        <v>4</v>
      </c>
      <c r="I443">
        <v>-2</v>
      </c>
      <c r="J443" s="2">
        <v>0.8</v>
      </c>
      <c r="K443" s="2">
        <v>1.1399999999999999</v>
      </c>
      <c r="L443" s="2">
        <f>(Table13[[#This Row],[rA]]+Table13[[#This Row],[rA'']])/2</f>
        <v>0.97</v>
      </c>
      <c r="M443">
        <v>0.60499999999999998</v>
      </c>
      <c r="N443">
        <v>1.4</v>
      </c>
      <c r="O443" s="3">
        <f>(Table13[[#This Row],[rA adj]]+Table13[[#This Row],[rX]])/(SQRT(2)*(Table13[[#This Row],[rB]]+Table13[[#This Row],[rX]]))</f>
        <v>0.83583195581651759</v>
      </c>
      <c r="P44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5.1067451218517252</v>
      </c>
      <c r="Q443" s="1" t="str">
        <f>IF(Table13[[#This Row],[tau]]&lt;4.18,"YES","NO")</f>
        <v>NO</v>
      </c>
      <c r="R443" s="4">
        <f>ABS(Table13[[#This Row],[rA]]-Table13[[#This Row],[rA'']])</f>
        <v>0.33999999999999986</v>
      </c>
      <c r="S443" s="5">
        <v>0</v>
      </c>
      <c r="T443" s="5">
        <v>0</v>
      </c>
      <c r="U443" s="5">
        <v>0</v>
      </c>
      <c r="V443" s="5">
        <v>0</v>
      </c>
    </row>
    <row r="444" spans="1:22" x14ac:dyDescent="0.25">
      <c r="A444" t="s">
        <v>58</v>
      </c>
      <c r="B444" t="s">
        <v>62</v>
      </c>
      <c r="C444" t="s">
        <v>19</v>
      </c>
      <c r="D444" t="s">
        <v>20</v>
      </c>
      <c r="E444">
        <v>2</v>
      </c>
      <c r="F444">
        <v>2</v>
      </c>
      <c r="G444" s="1">
        <v>0</v>
      </c>
      <c r="H444">
        <v>4</v>
      </c>
      <c r="I444">
        <v>-2</v>
      </c>
      <c r="J444" s="2">
        <v>0.92</v>
      </c>
      <c r="K444" s="2">
        <v>1.02</v>
      </c>
      <c r="L444" s="2">
        <f>(Table13[[#This Row],[rA]]+Table13[[#This Row],[rA'']])/2</f>
        <v>0.97</v>
      </c>
      <c r="M444">
        <v>0.60499999999999998</v>
      </c>
      <c r="N444">
        <v>1.4</v>
      </c>
      <c r="O444" s="3">
        <f>(Table13[[#This Row],[rA adj]]+Table13[[#This Row],[rX]])/(SQRT(2)*(Table13[[#This Row],[rB]]+Table13[[#This Row],[rX]]))</f>
        <v>0.83583195581651759</v>
      </c>
      <c r="P44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5.1067451218517252</v>
      </c>
      <c r="Q444" s="1" t="str">
        <f>IF(Table13[[#This Row],[tau]]&lt;4.18,"YES","NO")</f>
        <v>NO</v>
      </c>
      <c r="R444" s="4">
        <f>ABS(Table13[[#This Row],[rA]]-Table13[[#This Row],[rA'']])</f>
        <v>9.9999999999999978E-2</v>
      </c>
      <c r="S444" s="5">
        <v>0</v>
      </c>
      <c r="T444" s="5">
        <v>0</v>
      </c>
      <c r="U444" s="5">
        <v>0</v>
      </c>
      <c r="V444" s="5">
        <v>0</v>
      </c>
    </row>
    <row r="445" spans="1:22" x14ac:dyDescent="0.25">
      <c r="A445" t="s">
        <v>77</v>
      </c>
      <c r="B445" t="s">
        <v>45</v>
      </c>
      <c r="C445" t="s">
        <v>19</v>
      </c>
      <c r="D445" t="s">
        <v>20</v>
      </c>
      <c r="E445">
        <v>2</v>
      </c>
      <c r="F445">
        <v>2</v>
      </c>
      <c r="G445" s="1">
        <v>0</v>
      </c>
      <c r="H445">
        <v>4</v>
      </c>
      <c r="I445">
        <v>-2</v>
      </c>
      <c r="J445" s="2">
        <v>0.8</v>
      </c>
      <c r="K445" s="2">
        <v>1.1399999999999999</v>
      </c>
      <c r="L445" s="2">
        <f>(Table13[[#This Row],[rA]]+Table13[[#This Row],[rA'']])/2</f>
        <v>0.97</v>
      </c>
      <c r="M445">
        <v>0.60499999999999998</v>
      </c>
      <c r="N445">
        <v>1.4</v>
      </c>
      <c r="O445" s="3">
        <f>(Table13[[#This Row],[rA adj]]+Table13[[#This Row],[rX]])/(SQRT(2)*(Table13[[#This Row],[rB]]+Table13[[#This Row],[rX]]))</f>
        <v>0.83583195581651759</v>
      </c>
      <c r="P44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5.1067451218517252</v>
      </c>
      <c r="Q445" s="1" t="str">
        <f>IF(Table13[[#This Row],[tau]]&lt;4.18,"YES","NO")</f>
        <v>NO</v>
      </c>
      <c r="R445" s="4">
        <f>ABS(Table13[[#This Row],[rA]]-Table13[[#This Row],[rA'']])</f>
        <v>0.33999999999999986</v>
      </c>
      <c r="S445" s="5">
        <v>0</v>
      </c>
      <c r="T445" s="5">
        <v>0</v>
      </c>
      <c r="U445" s="5">
        <v>0</v>
      </c>
      <c r="V445" s="5">
        <v>0</v>
      </c>
    </row>
    <row r="446" spans="1:22" x14ac:dyDescent="0.25">
      <c r="A446" t="s">
        <v>68</v>
      </c>
      <c r="B446" t="s">
        <v>52</v>
      </c>
      <c r="C446" t="s">
        <v>19</v>
      </c>
      <c r="D446" t="s">
        <v>20</v>
      </c>
      <c r="E446">
        <v>2</v>
      </c>
      <c r="F446">
        <v>2</v>
      </c>
      <c r="G446" s="1">
        <v>0</v>
      </c>
      <c r="H446">
        <v>4</v>
      </c>
      <c r="I446">
        <v>-2</v>
      </c>
      <c r="J446" s="2">
        <v>0.79</v>
      </c>
      <c r="K446" s="2">
        <v>1.1499999999999999</v>
      </c>
      <c r="L446" s="2">
        <f>(Table13[[#This Row],[rA]]+Table13[[#This Row],[rA'']])/2</f>
        <v>0.97</v>
      </c>
      <c r="M446">
        <v>0.60499999999999998</v>
      </c>
      <c r="N446">
        <v>1.4</v>
      </c>
      <c r="O446" s="3">
        <f>(Table13[[#This Row],[rA adj]]+Table13[[#This Row],[rX]])/(SQRT(2)*(Table13[[#This Row],[rB]]+Table13[[#This Row],[rX]]))</f>
        <v>0.83583195581651759</v>
      </c>
      <c r="P44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5.1067451218517252</v>
      </c>
      <c r="Q446" s="1" t="str">
        <f>IF(Table13[[#This Row],[tau]]&lt;4.18,"YES","NO")</f>
        <v>NO</v>
      </c>
      <c r="R446" s="4">
        <f>ABS(Table13[[#This Row],[rA]]-Table13[[#This Row],[rA'']])</f>
        <v>0.35999999999999988</v>
      </c>
      <c r="S446" s="5">
        <v>0</v>
      </c>
      <c r="T446" s="5">
        <v>0</v>
      </c>
      <c r="U446" s="5">
        <v>0</v>
      </c>
      <c r="V446" s="5">
        <v>0</v>
      </c>
    </row>
    <row r="447" spans="1:22" x14ac:dyDescent="0.25">
      <c r="A447" t="s">
        <v>23</v>
      </c>
      <c r="B447" t="s">
        <v>35</v>
      </c>
      <c r="C447" t="s">
        <v>19</v>
      </c>
      <c r="D447" t="s">
        <v>20</v>
      </c>
      <c r="E447">
        <v>1</v>
      </c>
      <c r="F447">
        <v>3</v>
      </c>
      <c r="G447" s="1">
        <v>2</v>
      </c>
      <c r="H447">
        <v>4</v>
      </c>
      <c r="I447">
        <v>-2</v>
      </c>
      <c r="J447" s="2">
        <v>0.77</v>
      </c>
      <c r="K447" s="2">
        <v>1.17</v>
      </c>
      <c r="L447" s="2">
        <f>(Table13[[#This Row],[rA]]+Table13[[#This Row],[rA'']])/2</f>
        <v>0.97</v>
      </c>
      <c r="M447">
        <v>0.60499999999999998</v>
      </c>
      <c r="N447">
        <v>1.4</v>
      </c>
      <c r="O447" s="3">
        <f>(Table13[[#This Row],[rA adj]]+Table13[[#This Row],[rX]])/(SQRT(2)*(Table13[[#This Row],[rB]]+Table13[[#This Row],[rX]]))</f>
        <v>0.83583195581651759</v>
      </c>
      <c r="P44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5.1067451218517252</v>
      </c>
      <c r="Q447" s="1" t="str">
        <f>IF(Table13[[#This Row],[tau]]&lt;4.18,"YES","NO")</f>
        <v>NO</v>
      </c>
      <c r="R447" s="4">
        <f>ABS(Table13[[#This Row],[rA]]-Table13[[#This Row],[rA'']])</f>
        <v>0.39999999999999991</v>
      </c>
      <c r="S447" s="5">
        <v>0</v>
      </c>
      <c r="T447" s="5">
        <v>0</v>
      </c>
      <c r="U447" s="5">
        <v>0</v>
      </c>
      <c r="V447" s="5">
        <v>0</v>
      </c>
    </row>
    <row r="448" spans="1:22" x14ac:dyDescent="0.25">
      <c r="A448" t="s">
        <v>18</v>
      </c>
      <c r="B448" t="s">
        <v>48</v>
      </c>
      <c r="C448" t="s">
        <v>19</v>
      </c>
      <c r="D448" t="s">
        <v>20</v>
      </c>
      <c r="E448">
        <v>1</v>
      </c>
      <c r="F448">
        <v>3</v>
      </c>
      <c r="G448" s="1">
        <v>2</v>
      </c>
      <c r="H448">
        <v>4</v>
      </c>
      <c r="I448">
        <v>-2</v>
      </c>
      <c r="J448" s="2">
        <v>0.92</v>
      </c>
      <c r="K448" s="2">
        <v>1.01</v>
      </c>
      <c r="L448" s="2">
        <f>(Table13[[#This Row],[rA]]+Table13[[#This Row],[rA'']])/2</f>
        <v>0.96500000000000008</v>
      </c>
      <c r="M448">
        <v>0.60499999999999998</v>
      </c>
      <c r="N448">
        <v>1.4</v>
      </c>
      <c r="O448" s="3">
        <f>(Table13[[#This Row],[rA adj]]+Table13[[#This Row],[rX]])/(SQRT(2)*(Table13[[#This Row],[rB]]+Table13[[#This Row],[rX]]))</f>
        <v>0.83406859725994265</v>
      </c>
      <c r="P44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5.1465299502769604</v>
      </c>
      <c r="Q448" s="1" t="str">
        <f>IF(Table13[[#This Row],[tau]]&lt;4.18,"YES","NO")</f>
        <v>NO</v>
      </c>
      <c r="R448" s="4">
        <f>ABS(Table13[[#This Row],[rA]]-Table13[[#This Row],[rA'']])</f>
        <v>8.9999999999999969E-2</v>
      </c>
      <c r="S448" s="5">
        <v>0</v>
      </c>
      <c r="T448" s="5">
        <v>0</v>
      </c>
      <c r="U448" s="5">
        <v>0</v>
      </c>
      <c r="V448" s="5">
        <v>0</v>
      </c>
    </row>
    <row r="449" spans="1:22" x14ac:dyDescent="0.25">
      <c r="A449" t="s">
        <v>68</v>
      </c>
      <c r="B449" t="s">
        <v>45</v>
      </c>
      <c r="C449" t="s">
        <v>19</v>
      </c>
      <c r="D449" t="s">
        <v>20</v>
      </c>
      <c r="E449">
        <v>2</v>
      </c>
      <c r="F449">
        <v>2</v>
      </c>
      <c r="G449" s="1">
        <v>0</v>
      </c>
      <c r="H449">
        <v>4</v>
      </c>
      <c r="I449">
        <v>-2</v>
      </c>
      <c r="J449" s="2">
        <v>0.79</v>
      </c>
      <c r="K449" s="2">
        <v>1.1399999999999999</v>
      </c>
      <c r="L449" s="2">
        <f>(Table13[[#This Row],[rA]]+Table13[[#This Row],[rA'']])/2</f>
        <v>0.96499999999999997</v>
      </c>
      <c r="M449">
        <v>0.60499999999999998</v>
      </c>
      <c r="N449">
        <v>1.4</v>
      </c>
      <c r="O449" s="3">
        <f>(Table13[[#This Row],[rA adj]]+Table13[[#This Row],[rX]])/(SQRT(2)*(Table13[[#This Row],[rB]]+Table13[[#This Row],[rX]]))</f>
        <v>0.83406859725994253</v>
      </c>
      <c r="P44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5.1465299502769621</v>
      </c>
      <c r="Q449" s="1" t="str">
        <f>IF(Table13[[#This Row],[tau]]&lt;4.18,"YES","NO")</f>
        <v>NO</v>
      </c>
      <c r="R449" s="4">
        <f>ABS(Table13[[#This Row],[rA]]-Table13[[#This Row],[rA'']])</f>
        <v>0.34999999999999987</v>
      </c>
      <c r="S449" s="5">
        <v>0</v>
      </c>
      <c r="T449" s="5">
        <v>0</v>
      </c>
      <c r="U449" s="5">
        <v>0</v>
      </c>
      <c r="V449" s="5">
        <v>0</v>
      </c>
    </row>
    <row r="450" spans="1:22" x14ac:dyDescent="0.25">
      <c r="A450" t="s">
        <v>54</v>
      </c>
      <c r="B450" t="s">
        <v>23</v>
      </c>
      <c r="C450" t="s">
        <v>19</v>
      </c>
      <c r="D450" t="s">
        <v>20</v>
      </c>
      <c r="E450">
        <v>1</v>
      </c>
      <c r="F450">
        <v>3</v>
      </c>
      <c r="G450" s="1">
        <v>2</v>
      </c>
      <c r="H450">
        <v>4</v>
      </c>
      <c r="I450">
        <v>-2</v>
      </c>
      <c r="J450" s="2">
        <v>1.39</v>
      </c>
      <c r="K450" s="2">
        <v>0.54</v>
      </c>
      <c r="L450" s="2">
        <f>(Table13[[#This Row],[rA]]+Table13[[#This Row],[rA'']])/2</f>
        <v>0.96499999999999997</v>
      </c>
      <c r="M450">
        <v>0.60499999999999998</v>
      </c>
      <c r="N450">
        <v>1.4</v>
      </c>
      <c r="O450" s="3">
        <f>(Table13[[#This Row],[rA adj]]+Table13[[#This Row],[rX]])/(SQRT(2)*(Table13[[#This Row],[rB]]+Table13[[#This Row],[rX]]))</f>
        <v>0.83406859725994253</v>
      </c>
      <c r="P45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5.1465299502769621</v>
      </c>
      <c r="Q450" s="1" t="str">
        <f>IF(Table13[[#This Row],[tau]]&lt;4.18,"YES","NO")</f>
        <v>NO</v>
      </c>
      <c r="R450" s="4">
        <f>ABS(Table13[[#This Row],[rA]]-Table13[[#This Row],[rA'']])</f>
        <v>0.84999999999999987</v>
      </c>
      <c r="S450" s="5">
        <v>0</v>
      </c>
      <c r="T450" s="5">
        <v>0</v>
      </c>
      <c r="U450" s="5">
        <v>0</v>
      </c>
      <c r="V450" s="5">
        <v>0</v>
      </c>
    </row>
    <row r="451" spans="1:22" x14ac:dyDescent="0.25">
      <c r="A451" t="s">
        <v>22</v>
      </c>
      <c r="B451" t="s">
        <v>50</v>
      </c>
      <c r="C451" t="s">
        <v>19</v>
      </c>
      <c r="D451" t="s">
        <v>20</v>
      </c>
      <c r="E451">
        <v>2</v>
      </c>
      <c r="F451">
        <v>2</v>
      </c>
      <c r="G451" s="1">
        <v>0</v>
      </c>
      <c r="H451">
        <v>4</v>
      </c>
      <c r="I451">
        <v>-2</v>
      </c>
      <c r="J451" s="2">
        <v>0.74</v>
      </c>
      <c r="K451" s="2">
        <v>1.19</v>
      </c>
      <c r="L451" s="2">
        <f>(Table13[[#This Row],[rA]]+Table13[[#This Row],[rA'']])/2</f>
        <v>0.96499999999999997</v>
      </c>
      <c r="M451">
        <v>0.60499999999999998</v>
      </c>
      <c r="N451">
        <v>1.4</v>
      </c>
      <c r="O451" s="3">
        <f>(Table13[[#This Row],[rA adj]]+Table13[[#This Row],[rX]])/(SQRT(2)*(Table13[[#This Row],[rB]]+Table13[[#This Row],[rX]]))</f>
        <v>0.83406859725994253</v>
      </c>
      <c r="P45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5.1465299502769621</v>
      </c>
      <c r="Q451" s="1" t="str">
        <f>IF(Table13[[#This Row],[tau]]&lt;4.18,"YES","NO")</f>
        <v>NO</v>
      </c>
      <c r="R451" s="4">
        <f>ABS(Table13[[#This Row],[rA]]-Table13[[#This Row],[rA'']])</f>
        <v>0.44999999999999996</v>
      </c>
      <c r="S451" s="5">
        <v>0</v>
      </c>
      <c r="T451" s="5">
        <v>0</v>
      </c>
      <c r="U451" s="5">
        <v>0</v>
      </c>
      <c r="V451" s="5">
        <v>0</v>
      </c>
    </row>
    <row r="452" spans="1:22" x14ac:dyDescent="0.25">
      <c r="A452" t="s">
        <v>63</v>
      </c>
      <c r="B452" t="s">
        <v>60</v>
      </c>
      <c r="C452" t="s">
        <v>19</v>
      </c>
      <c r="D452" t="s">
        <v>20</v>
      </c>
      <c r="E452">
        <v>3</v>
      </c>
      <c r="F452">
        <v>1</v>
      </c>
      <c r="G452" s="1">
        <v>2</v>
      </c>
      <c r="H452">
        <v>4</v>
      </c>
      <c r="I452">
        <v>-2</v>
      </c>
      <c r="J452" s="2">
        <v>0.64500000000000002</v>
      </c>
      <c r="K452" s="2">
        <v>1.28</v>
      </c>
      <c r="L452" s="2">
        <f>(Table13[[#This Row],[rA]]+Table13[[#This Row],[rA'']])/2</f>
        <v>0.96250000000000002</v>
      </c>
      <c r="M452">
        <v>0.60499999999999998</v>
      </c>
      <c r="N452">
        <v>1.4</v>
      </c>
      <c r="O452" s="3">
        <f>(Table13[[#This Row],[rA adj]]+Table13[[#This Row],[rX]])/(SQRT(2)*(Table13[[#This Row],[rB]]+Table13[[#This Row],[rX]]))</f>
        <v>0.83318691798165512</v>
      </c>
      <c r="P45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5.1669028069339316</v>
      </c>
      <c r="Q452" s="1" t="str">
        <f>IF(Table13[[#This Row],[tau]]&lt;4.18,"YES","NO")</f>
        <v>NO</v>
      </c>
      <c r="R452" s="4">
        <f>ABS(Table13[[#This Row],[rA]]-Table13[[#This Row],[rA'']])</f>
        <v>0.63500000000000001</v>
      </c>
      <c r="S452" s="5">
        <v>0</v>
      </c>
      <c r="T452" s="5">
        <v>0</v>
      </c>
      <c r="U452" s="5">
        <v>0</v>
      </c>
      <c r="V452" s="5">
        <v>0</v>
      </c>
    </row>
    <row r="453" spans="1:22" x14ac:dyDescent="0.25">
      <c r="A453" t="s">
        <v>54</v>
      </c>
      <c r="B453" t="s">
        <v>76</v>
      </c>
      <c r="C453" t="s">
        <v>19</v>
      </c>
      <c r="D453" t="s">
        <v>20</v>
      </c>
      <c r="E453">
        <v>1</v>
      </c>
      <c r="F453">
        <v>3</v>
      </c>
      <c r="G453" s="1">
        <v>2</v>
      </c>
      <c r="H453">
        <v>4</v>
      </c>
      <c r="I453">
        <v>-2</v>
      </c>
      <c r="J453" s="2">
        <v>1.39</v>
      </c>
      <c r="K453" s="2">
        <v>0.53500000000000003</v>
      </c>
      <c r="L453" s="2">
        <f>(Table13[[#This Row],[rA]]+Table13[[#This Row],[rA'']])/2</f>
        <v>0.96249999999999991</v>
      </c>
      <c r="M453">
        <v>0.60499999999999998</v>
      </c>
      <c r="N453">
        <v>1.4</v>
      </c>
      <c r="O453" s="3">
        <f>(Table13[[#This Row],[rA adj]]+Table13[[#This Row],[rX]])/(SQRT(2)*(Table13[[#This Row],[rB]]+Table13[[#This Row],[rX]]))</f>
        <v>0.83318691798165512</v>
      </c>
      <c r="P45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5.1669028069339333</v>
      </c>
      <c r="Q453" s="1" t="str">
        <f>IF(Table13[[#This Row],[tau]]&lt;4.18,"YES","NO")</f>
        <v>NO</v>
      </c>
      <c r="R453" s="4">
        <f>ABS(Table13[[#This Row],[rA]]-Table13[[#This Row],[rA'']])</f>
        <v>0.85499999999999987</v>
      </c>
      <c r="S453" s="5">
        <v>0</v>
      </c>
      <c r="T453" s="5">
        <v>0</v>
      </c>
      <c r="U453" s="5">
        <v>0</v>
      </c>
      <c r="V453" s="5">
        <v>0</v>
      </c>
    </row>
    <row r="454" spans="1:22" x14ac:dyDescent="0.25">
      <c r="A454" t="s">
        <v>69</v>
      </c>
      <c r="B454" t="s">
        <v>62</v>
      </c>
      <c r="C454" t="s">
        <v>19</v>
      </c>
      <c r="D454" t="s">
        <v>20</v>
      </c>
      <c r="E454">
        <v>2</v>
      </c>
      <c r="F454">
        <v>2</v>
      </c>
      <c r="G454" s="1">
        <v>0</v>
      </c>
      <c r="H454">
        <v>4</v>
      </c>
      <c r="I454">
        <v>-2</v>
      </c>
      <c r="J454" s="2">
        <v>0.9</v>
      </c>
      <c r="K454" s="2">
        <v>1.02</v>
      </c>
      <c r="L454" s="2">
        <f>(Table13[[#This Row],[rA]]+Table13[[#This Row],[rA'']])/2</f>
        <v>0.96</v>
      </c>
      <c r="M454">
        <v>0.60499999999999998</v>
      </c>
      <c r="N454">
        <v>1.4</v>
      </c>
      <c r="O454" s="3">
        <f>(Table13[[#This Row],[rA adj]]+Table13[[#This Row],[rX]])/(SQRT(2)*(Table13[[#This Row],[rB]]+Table13[[#This Row],[rX]]))</f>
        <v>0.83230523870336759</v>
      </c>
      <c r="P45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5.1876050216197349</v>
      </c>
      <c r="Q454" s="1" t="str">
        <f>IF(Table13[[#This Row],[tau]]&lt;4.18,"YES","NO")</f>
        <v>NO</v>
      </c>
      <c r="R454" s="4">
        <f>ABS(Table13[[#This Row],[rA]]-Table13[[#This Row],[rA'']])</f>
        <v>0.12</v>
      </c>
      <c r="S454" s="5">
        <v>0</v>
      </c>
      <c r="T454" s="5">
        <v>0</v>
      </c>
      <c r="U454" s="5">
        <v>0</v>
      </c>
      <c r="V454" s="5">
        <v>0</v>
      </c>
    </row>
    <row r="455" spans="1:22" x14ac:dyDescent="0.25">
      <c r="A455" t="s">
        <v>40</v>
      </c>
      <c r="B455" t="s">
        <v>24</v>
      </c>
      <c r="C455" t="s">
        <v>19</v>
      </c>
      <c r="D455" t="s">
        <v>20</v>
      </c>
      <c r="E455">
        <v>2</v>
      </c>
      <c r="F455">
        <v>2</v>
      </c>
      <c r="G455" s="1">
        <v>0</v>
      </c>
      <c r="H455">
        <v>4</v>
      </c>
      <c r="I455">
        <v>-2</v>
      </c>
      <c r="J455" s="2">
        <v>1.19</v>
      </c>
      <c r="K455" s="2">
        <v>0.73</v>
      </c>
      <c r="L455" s="2">
        <f>(Table13[[#This Row],[rA]]+Table13[[#This Row],[rA'']])/2</f>
        <v>0.96</v>
      </c>
      <c r="M455">
        <v>0.60499999999999998</v>
      </c>
      <c r="N455">
        <v>1.4</v>
      </c>
      <c r="O455" s="3">
        <f>(Table13[[#This Row],[rA adj]]+Table13[[#This Row],[rX]])/(SQRT(2)*(Table13[[#This Row],[rB]]+Table13[[#This Row],[rX]]))</f>
        <v>0.83230523870336759</v>
      </c>
      <c r="P45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5.1876050216197349</v>
      </c>
      <c r="Q455" s="1" t="str">
        <f>IF(Table13[[#This Row],[tau]]&lt;4.18,"YES","NO")</f>
        <v>NO</v>
      </c>
      <c r="R455" s="4">
        <f>ABS(Table13[[#This Row],[rA]]-Table13[[#This Row],[rA'']])</f>
        <v>0.45999999999999996</v>
      </c>
      <c r="S455" s="5">
        <v>0</v>
      </c>
      <c r="T455" s="5">
        <v>0</v>
      </c>
      <c r="U455" s="5">
        <v>0</v>
      </c>
      <c r="V455" s="5">
        <v>0</v>
      </c>
    </row>
    <row r="456" spans="1:22" x14ac:dyDescent="0.25">
      <c r="A456" t="s">
        <v>23</v>
      </c>
      <c r="B456" t="s">
        <v>50</v>
      </c>
      <c r="C456" t="s">
        <v>19</v>
      </c>
      <c r="D456" t="s">
        <v>20</v>
      </c>
      <c r="E456">
        <v>2</v>
      </c>
      <c r="F456">
        <v>2</v>
      </c>
      <c r="G456" s="1">
        <v>0</v>
      </c>
      <c r="H456">
        <v>4</v>
      </c>
      <c r="I456">
        <v>-2</v>
      </c>
      <c r="J456" s="2">
        <v>0.73</v>
      </c>
      <c r="K456" s="2">
        <v>1.19</v>
      </c>
      <c r="L456" s="2">
        <f>(Table13[[#This Row],[rA]]+Table13[[#This Row],[rA'']])/2</f>
        <v>0.96</v>
      </c>
      <c r="M456">
        <v>0.60499999999999998</v>
      </c>
      <c r="N456">
        <v>1.4</v>
      </c>
      <c r="O456" s="3">
        <f>(Table13[[#This Row],[rA adj]]+Table13[[#This Row],[rX]])/(SQRT(2)*(Table13[[#This Row],[rB]]+Table13[[#This Row],[rX]]))</f>
        <v>0.83230523870336759</v>
      </c>
      <c r="P45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5.1876050216197349</v>
      </c>
      <c r="Q456" s="1" t="str">
        <f>IF(Table13[[#This Row],[tau]]&lt;4.18,"YES","NO")</f>
        <v>NO</v>
      </c>
      <c r="R456" s="4">
        <f>ABS(Table13[[#This Row],[rA]]-Table13[[#This Row],[rA'']])</f>
        <v>0.45999999999999996</v>
      </c>
      <c r="S456" s="5">
        <v>0</v>
      </c>
      <c r="T456" s="5">
        <v>0</v>
      </c>
      <c r="U456" s="5">
        <v>0</v>
      </c>
      <c r="V456" s="5">
        <v>0</v>
      </c>
    </row>
    <row r="457" spans="1:22" x14ac:dyDescent="0.25">
      <c r="A457" t="s">
        <v>24</v>
      </c>
      <c r="B457" t="s">
        <v>50</v>
      </c>
      <c r="C457" t="s">
        <v>19</v>
      </c>
      <c r="D457" t="s">
        <v>20</v>
      </c>
      <c r="E457">
        <v>2</v>
      </c>
      <c r="F457">
        <v>2</v>
      </c>
      <c r="G457" s="1">
        <v>0</v>
      </c>
      <c r="H457">
        <v>4</v>
      </c>
      <c r="I457">
        <v>-2</v>
      </c>
      <c r="J457" s="2">
        <v>0.73</v>
      </c>
      <c r="K457" s="2">
        <v>1.19</v>
      </c>
      <c r="L457" s="2">
        <f>(Table13[[#This Row],[rA]]+Table13[[#This Row],[rA'']])/2</f>
        <v>0.96</v>
      </c>
      <c r="M457">
        <v>0.60499999999999998</v>
      </c>
      <c r="N457">
        <v>1.4</v>
      </c>
      <c r="O457" s="3">
        <f>(Table13[[#This Row],[rA adj]]+Table13[[#This Row],[rX]])/(SQRT(2)*(Table13[[#This Row],[rB]]+Table13[[#This Row],[rX]]))</f>
        <v>0.83230523870336759</v>
      </c>
      <c r="P45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5.1876050216197349</v>
      </c>
      <c r="Q457" s="1" t="str">
        <f>IF(Table13[[#This Row],[tau]]&lt;4.18,"YES","NO")</f>
        <v>NO</v>
      </c>
      <c r="R457" s="4">
        <f>ABS(Table13[[#This Row],[rA]]-Table13[[#This Row],[rA'']])</f>
        <v>0.45999999999999996</v>
      </c>
      <c r="S457" s="5">
        <v>0</v>
      </c>
      <c r="T457" s="5">
        <v>0</v>
      </c>
      <c r="U457" s="5">
        <v>0</v>
      </c>
      <c r="V457" s="5">
        <v>0</v>
      </c>
    </row>
    <row r="458" spans="1:22" x14ac:dyDescent="0.25">
      <c r="A458" t="s">
        <v>68</v>
      </c>
      <c r="B458" t="s">
        <v>60</v>
      </c>
      <c r="C458" t="s">
        <v>19</v>
      </c>
      <c r="D458" t="s">
        <v>20</v>
      </c>
      <c r="E458">
        <v>3</v>
      </c>
      <c r="F458">
        <v>1</v>
      </c>
      <c r="G458" s="1">
        <v>2</v>
      </c>
      <c r="H458">
        <v>4</v>
      </c>
      <c r="I458">
        <v>-2</v>
      </c>
      <c r="J458" s="2">
        <v>0.64</v>
      </c>
      <c r="K458" s="2">
        <v>1.28</v>
      </c>
      <c r="L458" s="2">
        <f>(Table13[[#This Row],[rA]]+Table13[[#This Row],[rA'']])/2</f>
        <v>0.96</v>
      </c>
      <c r="M458">
        <v>0.60499999999999998</v>
      </c>
      <c r="N458">
        <v>1.4</v>
      </c>
      <c r="O458" s="3">
        <f>(Table13[[#This Row],[rA adj]]+Table13[[#This Row],[rX]])/(SQRT(2)*(Table13[[#This Row],[rB]]+Table13[[#This Row],[rX]]))</f>
        <v>0.83230523870336759</v>
      </c>
      <c r="P45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5.1876050216197349</v>
      </c>
      <c r="Q458" s="1" t="str">
        <f>IF(Table13[[#This Row],[tau]]&lt;4.18,"YES","NO")</f>
        <v>NO</v>
      </c>
      <c r="R458" s="4">
        <f>ABS(Table13[[#This Row],[rA]]-Table13[[#This Row],[rA'']])</f>
        <v>0.64</v>
      </c>
      <c r="S458" s="5">
        <v>0</v>
      </c>
      <c r="T458" s="5">
        <v>0</v>
      </c>
      <c r="U458" s="5">
        <v>0</v>
      </c>
      <c r="V458" s="5">
        <v>0</v>
      </c>
    </row>
    <row r="459" spans="1:22" x14ac:dyDescent="0.25">
      <c r="A459" t="s">
        <v>37</v>
      </c>
      <c r="B459" t="s">
        <v>2</v>
      </c>
      <c r="C459" t="s">
        <v>19</v>
      </c>
      <c r="D459" t="s">
        <v>20</v>
      </c>
      <c r="E459">
        <v>1</v>
      </c>
      <c r="F459">
        <v>3</v>
      </c>
      <c r="G459" s="1">
        <v>2</v>
      </c>
      <c r="H459">
        <v>4</v>
      </c>
      <c r="I459">
        <v>-2</v>
      </c>
      <c r="J459" s="2">
        <v>1.64</v>
      </c>
      <c r="K459" s="2">
        <v>0.27</v>
      </c>
      <c r="L459" s="2">
        <f>(Table13[[#This Row],[rA]]+Table13[[#This Row],[rA'']])/2</f>
        <v>0.95499999999999996</v>
      </c>
      <c r="M459">
        <v>0.60499999999999998</v>
      </c>
      <c r="N459">
        <v>1.4</v>
      </c>
      <c r="O459" s="3">
        <f>(Table13[[#This Row],[rA adj]]+Table13[[#This Row],[rX]])/(SQRT(2)*(Table13[[#This Row],[rB]]+Table13[[#This Row],[rX]]))</f>
        <v>0.83054188014679275</v>
      </c>
      <c r="P45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5.2300258802252735</v>
      </c>
      <c r="Q459" s="1" t="str">
        <f>IF(Table13[[#This Row],[tau]]&lt;4.18,"YES","NO")</f>
        <v>NO</v>
      </c>
      <c r="R459" s="4">
        <f>ABS(Table13[[#This Row],[rA]]-Table13[[#This Row],[rA'']])</f>
        <v>1.3699999999999999</v>
      </c>
      <c r="S459" s="5">
        <v>0</v>
      </c>
      <c r="T459" s="5">
        <v>0</v>
      </c>
      <c r="U459" s="5">
        <v>0</v>
      </c>
      <c r="V459" s="5">
        <v>0</v>
      </c>
    </row>
    <row r="460" spans="1:22" x14ac:dyDescent="0.25">
      <c r="A460" t="s">
        <v>22</v>
      </c>
      <c r="B460" t="s">
        <v>49</v>
      </c>
      <c r="C460" t="s">
        <v>19</v>
      </c>
      <c r="D460" t="s">
        <v>20</v>
      </c>
      <c r="E460">
        <v>2</v>
      </c>
      <c r="F460">
        <v>2</v>
      </c>
      <c r="G460" s="1">
        <v>0</v>
      </c>
      <c r="H460">
        <v>4</v>
      </c>
      <c r="I460">
        <v>-2</v>
      </c>
      <c r="J460" s="2">
        <v>0.74</v>
      </c>
      <c r="K460" s="2">
        <v>1.17</v>
      </c>
      <c r="L460" s="2">
        <f>(Table13[[#This Row],[rA]]+Table13[[#This Row],[rA'']])/2</f>
        <v>0.95499999999999996</v>
      </c>
      <c r="M460">
        <v>0.60499999999999998</v>
      </c>
      <c r="N460">
        <v>1.4</v>
      </c>
      <c r="O460" s="3">
        <f>(Table13[[#This Row],[rA adj]]+Table13[[#This Row],[rX]])/(SQRT(2)*(Table13[[#This Row],[rB]]+Table13[[#This Row],[rX]]))</f>
        <v>0.83054188014679275</v>
      </c>
      <c r="P46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5.2300258802252735</v>
      </c>
      <c r="Q460" s="1" t="str">
        <f>IF(Table13[[#This Row],[tau]]&lt;4.18,"YES","NO")</f>
        <v>NO</v>
      </c>
      <c r="R460" s="4">
        <f>ABS(Table13[[#This Row],[rA]]-Table13[[#This Row],[rA'']])</f>
        <v>0.42999999999999994</v>
      </c>
      <c r="S460" s="5">
        <v>0</v>
      </c>
      <c r="T460" s="5">
        <v>0</v>
      </c>
      <c r="U460" s="5">
        <v>0</v>
      </c>
      <c r="V460" s="5">
        <v>0</v>
      </c>
    </row>
    <row r="461" spans="1:22" x14ac:dyDescent="0.25">
      <c r="A461" t="s">
        <v>70</v>
      </c>
      <c r="B461" t="s">
        <v>62</v>
      </c>
      <c r="C461" t="s">
        <v>19</v>
      </c>
      <c r="D461" t="s">
        <v>20</v>
      </c>
      <c r="E461">
        <v>2</v>
      </c>
      <c r="F461">
        <v>2</v>
      </c>
      <c r="G461" s="1">
        <v>0</v>
      </c>
      <c r="H461">
        <v>4</v>
      </c>
      <c r="I461">
        <v>-2</v>
      </c>
      <c r="J461" s="2">
        <v>0.89</v>
      </c>
      <c r="K461" s="2">
        <v>1.02</v>
      </c>
      <c r="L461" s="2">
        <f>(Table13[[#This Row],[rA]]+Table13[[#This Row],[rA'']])/2</f>
        <v>0.95500000000000007</v>
      </c>
      <c r="M461">
        <v>0.60499999999999998</v>
      </c>
      <c r="N461">
        <v>1.4</v>
      </c>
      <c r="O461" s="3">
        <f>(Table13[[#This Row],[rA adj]]+Table13[[#This Row],[rX]])/(SQRT(2)*(Table13[[#This Row],[rB]]+Table13[[#This Row],[rX]]))</f>
        <v>0.83054188014679275</v>
      </c>
      <c r="P46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5.2300258802252735</v>
      </c>
      <c r="Q461" s="1" t="str">
        <f>IF(Table13[[#This Row],[tau]]&lt;4.18,"YES","NO")</f>
        <v>NO</v>
      </c>
      <c r="R461" s="4">
        <f>ABS(Table13[[#This Row],[rA]]-Table13[[#This Row],[rA'']])</f>
        <v>0.13</v>
      </c>
      <c r="S461" s="5">
        <v>0</v>
      </c>
      <c r="T461" s="5">
        <v>0</v>
      </c>
      <c r="U461" s="5">
        <v>0</v>
      </c>
      <c r="V461" s="5">
        <v>0</v>
      </c>
    </row>
    <row r="462" spans="1:22" x14ac:dyDescent="0.25">
      <c r="A462" t="s">
        <v>56</v>
      </c>
      <c r="B462" t="s">
        <v>76</v>
      </c>
      <c r="C462" t="s">
        <v>19</v>
      </c>
      <c r="D462" t="s">
        <v>20</v>
      </c>
      <c r="E462">
        <v>1</v>
      </c>
      <c r="F462">
        <v>3</v>
      </c>
      <c r="G462" s="1">
        <v>2</v>
      </c>
      <c r="H462">
        <v>4</v>
      </c>
      <c r="I462">
        <v>-2</v>
      </c>
      <c r="J462" s="2">
        <v>1.37</v>
      </c>
      <c r="K462" s="2">
        <v>0.53500000000000003</v>
      </c>
      <c r="L462" s="2">
        <f>(Table13[[#This Row],[rA]]+Table13[[#This Row],[rA'']])/2</f>
        <v>0.95250000000000012</v>
      </c>
      <c r="M462">
        <v>0.60499999999999998</v>
      </c>
      <c r="N462">
        <v>1.4</v>
      </c>
      <c r="O462" s="3">
        <f>(Table13[[#This Row],[rA adj]]+Table13[[#This Row],[rX]])/(SQRT(2)*(Table13[[#This Row],[rB]]+Table13[[#This Row],[rX]]))</f>
        <v>0.82966020086850523</v>
      </c>
      <c r="P46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5.2517592119991097</v>
      </c>
      <c r="Q462" s="1" t="str">
        <f>IF(Table13[[#This Row],[tau]]&lt;4.18,"YES","NO")</f>
        <v>NO</v>
      </c>
      <c r="R462" s="4">
        <f>ABS(Table13[[#This Row],[rA]]-Table13[[#This Row],[rA'']])</f>
        <v>0.83500000000000008</v>
      </c>
      <c r="S462" s="5">
        <v>0</v>
      </c>
      <c r="T462" s="5">
        <v>0</v>
      </c>
      <c r="U462" s="5">
        <v>0</v>
      </c>
      <c r="V462" s="5">
        <v>0</v>
      </c>
    </row>
    <row r="463" spans="1:22" x14ac:dyDescent="0.25">
      <c r="A463" t="s">
        <v>23</v>
      </c>
      <c r="B463" t="s">
        <v>49</v>
      </c>
      <c r="C463" t="s">
        <v>19</v>
      </c>
      <c r="D463" t="s">
        <v>20</v>
      </c>
      <c r="E463">
        <v>2</v>
      </c>
      <c r="F463">
        <v>2</v>
      </c>
      <c r="G463" s="1">
        <v>0</v>
      </c>
      <c r="H463">
        <v>4</v>
      </c>
      <c r="I463">
        <v>-2</v>
      </c>
      <c r="J463" s="2">
        <v>0.73</v>
      </c>
      <c r="K463" s="2">
        <v>1.17</v>
      </c>
      <c r="L463" s="2">
        <f>(Table13[[#This Row],[rA]]+Table13[[#This Row],[rA'']])/2</f>
        <v>0.95</v>
      </c>
      <c r="M463">
        <v>0.60499999999999998</v>
      </c>
      <c r="N463">
        <v>1.4</v>
      </c>
      <c r="O463" s="3">
        <f>(Table13[[#This Row],[rA adj]]+Table13[[#This Row],[rX]])/(SQRT(2)*(Table13[[#This Row],[rB]]+Table13[[#This Row],[rX]]))</f>
        <v>0.8287785215902177</v>
      </c>
      <c r="P46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5.2738512923022629</v>
      </c>
      <c r="Q463" s="1" t="str">
        <f>IF(Table13[[#This Row],[tau]]&lt;4.18,"YES","NO")</f>
        <v>NO</v>
      </c>
      <c r="R463" s="4">
        <f>ABS(Table13[[#This Row],[rA]]-Table13[[#This Row],[rA'']])</f>
        <v>0.43999999999999995</v>
      </c>
      <c r="S463" s="5">
        <v>0</v>
      </c>
      <c r="T463" s="5">
        <v>0</v>
      </c>
      <c r="U463" s="5">
        <v>0</v>
      </c>
      <c r="V463" s="5">
        <v>0</v>
      </c>
    </row>
    <row r="464" spans="1:22" x14ac:dyDescent="0.25">
      <c r="A464" t="s">
        <v>49</v>
      </c>
      <c r="B464" t="s">
        <v>24</v>
      </c>
      <c r="C464" t="s">
        <v>19</v>
      </c>
      <c r="D464" t="s">
        <v>20</v>
      </c>
      <c r="E464">
        <v>2</v>
      </c>
      <c r="F464">
        <v>2</v>
      </c>
      <c r="G464" s="1">
        <v>0</v>
      </c>
      <c r="H464">
        <v>4</v>
      </c>
      <c r="I464">
        <v>-2</v>
      </c>
      <c r="J464" s="2">
        <v>1.17</v>
      </c>
      <c r="K464" s="2">
        <v>0.73</v>
      </c>
      <c r="L464" s="2">
        <f>(Table13[[#This Row],[rA]]+Table13[[#This Row],[rA'']])/2</f>
        <v>0.95</v>
      </c>
      <c r="M464">
        <v>0.60499999999999998</v>
      </c>
      <c r="N464">
        <v>1.4</v>
      </c>
      <c r="O464" s="3">
        <f>(Table13[[#This Row],[rA adj]]+Table13[[#This Row],[rX]])/(SQRT(2)*(Table13[[#This Row],[rB]]+Table13[[#This Row],[rX]]))</f>
        <v>0.8287785215902177</v>
      </c>
      <c r="P46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5.2738512923022629</v>
      </c>
      <c r="Q464" s="1" t="str">
        <f>IF(Table13[[#This Row],[tau]]&lt;4.18,"YES","NO")</f>
        <v>NO</v>
      </c>
      <c r="R464" s="4">
        <f>ABS(Table13[[#This Row],[rA]]-Table13[[#This Row],[rA'']])</f>
        <v>0.43999999999999995</v>
      </c>
      <c r="S464" s="5">
        <v>0</v>
      </c>
      <c r="T464" s="5">
        <v>0</v>
      </c>
      <c r="U464" s="5">
        <v>0</v>
      </c>
      <c r="V464" s="5">
        <v>0</v>
      </c>
    </row>
    <row r="465" spans="1:22" x14ac:dyDescent="0.25">
      <c r="A465" t="s">
        <v>60</v>
      </c>
      <c r="B465" t="s">
        <v>71</v>
      </c>
      <c r="C465" t="s">
        <v>19</v>
      </c>
      <c r="D465" t="s">
        <v>20</v>
      </c>
      <c r="E465">
        <v>1</v>
      </c>
      <c r="F465">
        <v>3</v>
      </c>
      <c r="G465" s="1">
        <v>2</v>
      </c>
      <c r="H465">
        <v>4</v>
      </c>
      <c r="I465">
        <v>-2</v>
      </c>
      <c r="J465" s="2">
        <v>1.28</v>
      </c>
      <c r="K465" s="2">
        <v>0.62</v>
      </c>
      <c r="L465" s="2">
        <f>(Table13[[#This Row],[rA]]+Table13[[#This Row],[rA'']])/2</f>
        <v>0.95</v>
      </c>
      <c r="M465">
        <v>0.60499999999999998</v>
      </c>
      <c r="N465">
        <v>1.4</v>
      </c>
      <c r="O465" s="3">
        <f>(Table13[[#This Row],[rA adj]]+Table13[[#This Row],[rX]])/(SQRT(2)*(Table13[[#This Row],[rB]]+Table13[[#This Row],[rX]]))</f>
        <v>0.8287785215902177</v>
      </c>
      <c r="P46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5.2738512923022629</v>
      </c>
      <c r="Q465" s="1" t="str">
        <f>IF(Table13[[#This Row],[tau]]&lt;4.18,"YES","NO")</f>
        <v>NO</v>
      </c>
      <c r="R465" s="4">
        <f>ABS(Table13[[#This Row],[rA]]-Table13[[#This Row],[rA'']])</f>
        <v>0.66</v>
      </c>
      <c r="S465" s="5">
        <v>0</v>
      </c>
      <c r="T465" s="5">
        <v>0</v>
      </c>
      <c r="U465" s="5">
        <v>0</v>
      </c>
      <c r="V465" s="5">
        <v>0</v>
      </c>
    </row>
    <row r="466" spans="1:22" x14ac:dyDescent="0.25">
      <c r="A466" t="s">
        <v>72</v>
      </c>
      <c r="B466" t="s">
        <v>60</v>
      </c>
      <c r="C466" t="s">
        <v>19</v>
      </c>
      <c r="D466" t="s">
        <v>20</v>
      </c>
      <c r="E466">
        <v>3</v>
      </c>
      <c r="F466">
        <v>1</v>
      </c>
      <c r="G466" s="1">
        <v>2</v>
      </c>
      <c r="H466">
        <v>4</v>
      </c>
      <c r="I466">
        <v>-2</v>
      </c>
      <c r="J466" s="2">
        <v>0.61499999999999999</v>
      </c>
      <c r="K466" s="2">
        <v>1.28</v>
      </c>
      <c r="L466" s="2">
        <f>(Table13[[#This Row],[rA]]+Table13[[#This Row],[rA'']])/2</f>
        <v>0.94750000000000001</v>
      </c>
      <c r="M466">
        <v>0.60499999999999998</v>
      </c>
      <c r="N466">
        <v>1.4</v>
      </c>
      <c r="O466" s="3">
        <f>(Table13[[#This Row],[rA adj]]+Table13[[#This Row],[rX]])/(SQRT(2)*(Table13[[#This Row],[rB]]+Table13[[#This Row],[rX]]))</f>
        <v>0.82789684231193039</v>
      </c>
      <c r="P46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5.2963100091916679</v>
      </c>
      <c r="Q466" s="1" t="str">
        <f>IF(Table13[[#This Row],[tau]]&lt;4.18,"YES","NO")</f>
        <v>NO</v>
      </c>
      <c r="R466" s="4">
        <f>ABS(Table13[[#This Row],[rA]]-Table13[[#This Row],[rA'']])</f>
        <v>0.66500000000000004</v>
      </c>
      <c r="S466" s="5">
        <v>0</v>
      </c>
      <c r="T466" s="5">
        <v>0</v>
      </c>
      <c r="U466" s="5">
        <v>0</v>
      </c>
      <c r="V466" s="5">
        <v>0</v>
      </c>
    </row>
    <row r="467" spans="1:22" x14ac:dyDescent="0.25">
      <c r="A467" t="s">
        <v>21</v>
      </c>
      <c r="B467" t="s">
        <v>33</v>
      </c>
      <c r="C467" t="s">
        <v>19</v>
      </c>
      <c r="D467" t="s">
        <v>20</v>
      </c>
      <c r="E467">
        <v>2</v>
      </c>
      <c r="F467">
        <v>2</v>
      </c>
      <c r="G467" s="1">
        <v>0</v>
      </c>
      <c r="H467">
        <v>4</v>
      </c>
      <c r="I467">
        <v>-2</v>
      </c>
      <c r="J467" s="2">
        <v>0.45</v>
      </c>
      <c r="K467" s="2">
        <v>1.44</v>
      </c>
      <c r="L467" s="2">
        <f>(Table13[[#This Row],[rA]]+Table13[[#This Row],[rA'']])/2</f>
        <v>0.94499999999999995</v>
      </c>
      <c r="M467">
        <v>0.60499999999999998</v>
      </c>
      <c r="N467">
        <v>1.4</v>
      </c>
      <c r="O467" s="3">
        <f>(Table13[[#This Row],[rA adj]]+Table13[[#This Row],[rX]])/(SQRT(2)*(Table13[[#This Row],[rB]]+Table13[[#This Row],[rX]]))</f>
        <v>0.82701516303364275</v>
      </c>
      <c r="P46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5.3191434828496913</v>
      </c>
      <c r="Q467" s="1" t="str">
        <f>IF(Table13[[#This Row],[tau]]&lt;4.18,"YES","NO")</f>
        <v>NO</v>
      </c>
      <c r="R467" s="4">
        <f>ABS(Table13[[#This Row],[rA]]-Table13[[#This Row],[rA'']])</f>
        <v>0.99</v>
      </c>
      <c r="S467" s="5">
        <v>0</v>
      </c>
      <c r="T467" s="5">
        <v>0</v>
      </c>
      <c r="U467" s="5">
        <v>0</v>
      </c>
      <c r="V467" s="5">
        <v>0</v>
      </c>
    </row>
    <row r="468" spans="1:22" x14ac:dyDescent="0.25">
      <c r="A468" t="s">
        <v>22</v>
      </c>
      <c r="B468" t="s">
        <v>52</v>
      </c>
      <c r="C468" t="s">
        <v>19</v>
      </c>
      <c r="D468" t="s">
        <v>20</v>
      </c>
      <c r="E468">
        <v>2</v>
      </c>
      <c r="F468">
        <v>2</v>
      </c>
      <c r="G468" s="1">
        <v>0</v>
      </c>
      <c r="H468">
        <v>4</v>
      </c>
      <c r="I468">
        <v>-2</v>
      </c>
      <c r="J468" s="2">
        <v>0.74</v>
      </c>
      <c r="K468" s="2">
        <v>1.1499999999999999</v>
      </c>
      <c r="L468" s="2">
        <f>(Table13[[#This Row],[rA]]+Table13[[#This Row],[rA'']])/2</f>
        <v>0.94499999999999995</v>
      </c>
      <c r="M468">
        <v>0.60499999999999998</v>
      </c>
      <c r="N468">
        <v>1.4</v>
      </c>
      <c r="O468" s="3">
        <f>(Table13[[#This Row],[rA adj]]+Table13[[#This Row],[rX]])/(SQRT(2)*(Table13[[#This Row],[rB]]+Table13[[#This Row],[rX]]))</f>
        <v>0.82701516303364275</v>
      </c>
      <c r="P46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5.3191434828496913</v>
      </c>
      <c r="Q468" s="1" t="str">
        <f>IF(Table13[[#This Row],[tau]]&lt;4.18,"YES","NO")</f>
        <v>NO</v>
      </c>
      <c r="R468" s="4">
        <f>ABS(Table13[[#This Row],[rA]]-Table13[[#This Row],[rA'']])</f>
        <v>0.40999999999999992</v>
      </c>
      <c r="S468" s="5">
        <v>0</v>
      </c>
      <c r="T468" s="5">
        <v>0</v>
      </c>
      <c r="U468" s="5">
        <v>0</v>
      </c>
      <c r="V468" s="5">
        <v>0</v>
      </c>
    </row>
    <row r="469" spans="1:22" x14ac:dyDescent="0.25">
      <c r="A469" t="s">
        <v>72</v>
      </c>
      <c r="B469" t="s">
        <v>44</v>
      </c>
      <c r="C469" t="s">
        <v>19</v>
      </c>
      <c r="D469" t="s">
        <v>20</v>
      </c>
      <c r="E469">
        <v>2</v>
      </c>
      <c r="F469">
        <v>2</v>
      </c>
      <c r="G469" s="1">
        <v>0</v>
      </c>
      <c r="H469">
        <v>4</v>
      </c>
      <c r="I469">
        <v>-2</v>
      </c>
      <c r="J469" s="2">
        <v>0.8</v>
      </c>
      <c r="K469" s="2">
        <v>1.0900000000000001</v>
      </c>
      <c r="L469" s="2">
        <f>(Table13[[#This Row],[rA]]+Table13[[#This Row],[rA'']])/2</f>
        <v>0.94500000000000006</v>
      </c>
      <c r="M469">
        <v>0.60499999999999998</v>
      </c>
      <c r="N469">
        <v>1.4</v>
      </c>
      <c r="O469" s="3">
        <f>(Table13[[#This Row],[rA adj]]+Table13[[#This Row],[rX]])/(SQRT(2)*(Table13[[#This Row],[rB]]+Table13[[#This Row],[rX]]))</f>
        <v>0.82701516303364275</v>
      </c>
      <c r="P46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5.3191434828496913</v>
      </c>
      <c r="Q469" s="1" t="str">
        <f>IF(Table13[[#This Row],[tau]]&lt;4.18,"YES","NO")</f>
        <v>NO</v>
      </c>
      <c r="R469" s="4">
        <f>ABS(Table13[[#This Row],[rA]]-Table13[[#This Row],[rA'']])</f>
        <v>0.29000000000000004</v>
      </c>
      <c r="S469" s="5">
        <v>0</v>
      </c>
      <c r="T469" s="5">
        <v>0</v>
      </c>
      <c r="U469" s="5">
        <v>0</v>
      </c>
      <c r="V469" s="5">
        <v>0</v>
      </c>
    </row>
    <row r="470" spans="1:22" x14ac:dyDescent="0.25">
      <c r="A470" t="s">
        <v>23</v>
      </c>
      <c r="B470" t="s">
        <v>36</v>
      </c>
      <c r="C470" t="s">
        <v>19</v>
      </c>
      <c r="D470" t="s">
        <v>20</v>
      </c>
      <c r="E470">
        <v>1</v>
      </c>
      <c r="F470">
        <v>3</v>
      </c>
      <c r="G470" s="1">
        <v>2</v>
      </c>
      <c r="H470">
        <v>4</v>
      </c>
      <c r="I470">
        <v>-2</v>
      </c>
      <c r="J470" s="2">
        <v>0.77</v>
      </c>
      <c r="K470" s="2">
        <v>1.1200000000000001</v>
      </c>
      <c r="L470" s="2">
        <f>(Table13[[#This Row],[rA]]+Table13[[#This Row],[rA'']])/2</f>
        <v>0.94500000000000006</v>
      </c>
      <c r="M470">
        <v>0.60499999999999998</v>
      </c>
      <c r="N470">
        <v>1.4</v>
      </c>
      <c r="O470" s="3">
        <f>(Table13[[#This Row],[rA adj]]+Table13[[#This Row],[rX]])/(SQRT(2)*(Table13[[#This Row],[rB]]+Table13[[#This Row],[rX]]))</f>
        <v>0.82701516303364275</v>
      </c>
      <c r="P47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5.3191434828496913</v>
      </c>
      <c r="Q470" s="1" t="str">
        <f>IF(Table13[[#This Row],[tau]]&lt;4.18,"YES","NO")</f>
        <v>NO</v>
      </c>
      <c r="R470" s="4">
        <f>ABS(Table13[[#This Row],[rA]]-Table13[[#This Row],[rA'']])</f>
        <v>0.35000000000000009</v>
      </c>
      <c r="S470" s="5">
        <v>0</v>
      </c>
      <c r="T470" s="5">
        <v>0</v>
      </c>
      <c r="U470" s="5">
        <v>0</v>
      </c>
      <c r="V470" s="5">
        <v>0</v>
      </c>
    </row>
    <row r="471" spans="1:22" x14ac:dyDescent="0.25">
      <c r="A471" t="s">
        <v>77</v>
      </c>
      <c r="B471" t="s">
        <v>44</v>
      </c>
      <c r="C471" t="s">
        <v>19</v>
      </c>
      <c r="D471" t="s">
        <v>20</v>
      </c>
      <c r="E471">
        <v>2</v>
      </c>
      <c r="F471">
        <v>2</v>
      </c>
      <c r="G471" s="1">
        <v>0</v>
      </c>
      <c r="H471">
        <v>4</v>
      </c>
      <c r="I471">
        <v>-2</v>
      </c>
      <c r="J471" s="2">
        <v>0.8</v>
      </c>
      <c r="K471" s="2">
        <v>1.0900000000000001</v>
      </c>
      <c r="L471" s="2">
        <f>(Table13[[#This Row],[rA]]+Table13[[#This Row],[rA'']])/2</f>
        <v>0.94500000000000006</v>
      </c>
      <c r="M471">
        <v>0.60499999999999998</v>
      </c>
      <c r="N471">
        <v>1.4</v>
      </c>
      <c r="O471" s="3">
        <f>(Table13[[#This Row],[rA adj]]+Table13[[#This Row],[rX]])/(SQRT(2)*(Table13[[#This Row],[rB]]+Table13[[#This Row],[rX]]))</f>
        <v>0.82701516303364275</v>
      </c>
      <c r="P47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5.3191434828496913</v>
      </c>
      <c r="Q471" s="1" t="str">
        <f>IF(Table13[[#This Row],[tau]]&lt;4.18,"YES","NO")</f>
        <v>NO</v>
      </c>
      <c r="R471" s="4">
        <f>ABS(Table13[[#This Row],[rA]]-Table13[[#This Row],[rA'']])</f>
        <v>0.29000000000000004</v>
      </c>
      <c r="S471" s="5">
        <v>0</v>
      </c>
      <c r="T471" s="5">
        <v>0</v>
      </c>
      <c r="U471" s="5">
        <v>0</v>
      </c>
      <c r="V471" s="5">
        <v>0</v>
      </c>
    </row>
    <row r="472" spans="1:22" x14ac:dyDescent="0.25">
      <c r="A472" t="s">
        <v>69</v>
      </c>
      <c r="B472" t="s">
        <v>60</v>
      </c>
      <c r="C472" t="s">
        <v>19</v>
      </c>
      <c r="D472" t="s">
        <v>20</v>
      </c>
      <c r="E472">
        <v>3</v>
      </c>
      <c r="F472">
        <v>1</v>
      </c>
      <c r="G472" s="1">
        <v>2</v>
      </c>
      <c r="H472">
        <v>4</v>
      </c>
      <c r="I472">
        <v>-2</v>
      </c>
      <c r="J472" s="2">
        <v>0.61</v>
      </c>
      <c r="K472" s="2">
        <v>1.28</v>
      </c>
      <c r="L472" s="2">
        <f>(Table13[[#This Row],[rA]]+Table13[[#This Row],[rA'']])/2</f>
        <v>0.94500000000000006</v>
      </c>
      <c r="M472">
        <v>0.60499999999999998</v>
      </c>
      <c r="N472">
        <v>1.4</v>
      </c>
      <c r="O472" s="3">
        <f>(Table13[[#This Row],[rA adj]]+Table13[[#This Row],[rX]])/(SQRT(2)*(Table13[[#This Row],[rB]]+Table13[[#This Row],[rX]]))</f>
        <v>0.82701516303364275</v>
      </c>
      <c r="P47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5.3191434828496913</v>
      </c>
      <c r="Q472" s="1" t="str">
        <f>IF(Table13[[#This Row],[tau]]&lt;4.18,"YES","NO")</f>
        <v>NO</v>
      </c>
      <c r="R472" s="4">
        <f>ABS(Table13[[#This Row],[rA]]-Table13[[#This Row],[rA'']])</f>
        <v>0.67</v>
      </c>
      <c r="S472" s="5">
        <v>0</v>
      </c>
      <c r="T472" s="5">
        <v>0</v>
      </c>
      <c r="U472" s="5">
        <v>0</v>
      </c>
      <c r="V472" s="5">
        <v>0</v>
      </c>
    </row>
    <row r="473" spans="1:22" x14ac:dyDescent="0.25">
      <c r="A473" t="s">
        <v>68</v>
      </c>
      <c r="B473" t="s">
        <v>44</v>
      </c>
      <c r="C473" t="s">
        <v>19</v>
      </c>
      <c r="D473" t="s">
        <v>20</v>
      </c>
      <c r="E473">
        <v>2</v>
      </c>
      <c r="F473">
        <v>2</v>
      </c>
      <c r="G473" s="1">
        <v>0</v>
      </c>
      <c r="H473">
        <v>4</v>
      </c>
      <c r="I473">
        <v>-2</v>
      </c>
      <c r="J473" s="2">
        <v>0.79</v>
      </c>
      <c r="K473" s="2">
        <v>1.0900000000000001</v>
      </c>
      <c r="L473" s="2">
        <f>(Table13[[#This Row],[rA]]+Table13[[#This Row],[rA'']])/2</f>
        <v>0.94000000000000006</v>
      </c>
      <c r="M473">
        <v>0.60499999999999998</v>
      </c>
      <c r="N473">
        <v>1.4</v>
      </c>
      <c r="O473" s="3">
        <f>(Table13[[#This Row],[rA adj]]+Table13[[#This Row],[rX]])/(SQRT(2)*(Table13[[#This Row],[rB]]+Table13[[#This Row],[rX]]))</f>
        <v>0.82525180447706792</v>
      </c>
      <c r="P47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5.3659683938015075</v>
      </c>
      <c r="Q473" s="1" t="str">
        <f>IF(Table13[[#This Row],[tau]]&lt;4.18,"YES","NO")</f>
        <v>NO</v>
      </c>
      <c r="R473" s="4">
        <f>ABS(Table13[[#This Row],[rA]]-Table13[[#This Row],[rA'']])</f>
        <v>0.30000000000000004</v>
      </c>
      <c r="S473" s="5">
        <v>0</v>
      </c>
      <c r="T473" s="5">
        <v>0</v>
      </c>
      <c r="U473" s="5">
        <v>0</v>
      </c>
      <c r="V473" s="5">
        <v>0</v>
      </c>
    </row>
    <row r="474" spans="1:22" x14ac:dyDescent="0.25">
      <c r="A474" t="s">
        <v>19</v>
      </c>
      <c r="B474" t="s">
        <v>62</v>
      </c>
      <c r="C474" t="s">
        <v>19</v>
      </c>
      <c r="D474" t="s">
        <v>20</v>
      </c>
      <c r="E474">
        <v>2</v>
      </c>
      <c r="F474">
        <v>2</v>
      </c>
      <c r="G474" s="1">
        <v>0</v>
      </c>
      <c r="H474">
        <v>4</v>
      </c>
      <c r="I474">
        <v>-2</v>
      </c>
      <c r="J474" s="2">
        <v>0.86</v>
      </c>
      <c r="K474" s="2">
        <v>1.02</v>
      </c>
      <c r="L474" s="2">
        <f>(Table13[[#This Row],[rA]]+Table13[[#This Row],[rA'']])/2</f>
        <v>0.94</v>
      </c>
      <c r="M474">
        <v>0.60499999999999998</v>
      </c>
      <c r="N474">
        <v>1.4</v>
      </c>
      <c r="O474" s="3">
        <f>(Table13[[#This Row],[rA adj]]+Table13[[#This Row],[rX]])/(SQRT(2)*(Table13[[#This Row],[rB]]+Table13[[#This Row],[rX]]))</f>
        <v>0.82525180447706792</v>
      </c>
      <c r="P47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5.3659683938015093</v>
      </c>
      <c r="Q474" s="1" t="str">
        <f>IF(Table13[[#This Row],[tau]]&lt;4.18,"YES","NO")</f>
        <v>NO</v>
      </c>
      <c r="R474" s="4">
        <f>ABS(Table13[[#This Row],[rA]]-Table13[[#This Row],[rA'']])</f>
        <v>0.16000000000000003</v>
      </c>
      <c r="S474" s="5">
        <v>0</v>
      </c>
      <c r="T474" s="5">
        <v>0</v>
      </c>
      <c r="U474" s="5">
        <v>0</v>
      </c>
      <c r="V474" s="5">
        <v>0</v>
      </c>
    </row>
    <row r="475" spans="1:22" x14ac:dyDescent="0.25">
      <c r="A475" t="s">
        <v>73</v>
      </c>
      <c r="B475" t="s">
        <v>62</v>
      </c>
      <c r="C475" t="s">
        <v>19</v>
      </c>
      <c r="D475" t="s">
        <v>20</v>
      </c>
      <c r="E475">
        <v>2</v>
      </c>
      <c r="F475">
        <v>2</v>
      </c>
      <c r="G475" s="1">
        <v>0</v>
      </c>
      <c r="H475">
        <v>4</v>
      </c>
      <c r="I475">
        <v>-2</v>
      </c>
      <c r="J475" s="2">
        <v>0.86</v>
      </c>
      <c r="K475" s="2">
        <v>1.02</v>
      </c>
      <c r="L475" s="2">
        <f>(Table13[[#This Row],[rA]]+Table13[[#This Row],[rA'']])/2</f>
        <v>0.94</v>
      </c>
      <c r="M475">
        <v>0.60499999999999998</v>
      </c>
      <c r="N475">
        <v>1.4</v>
      </c>
      <c r="O475" s="3">
        <f>(Table13[[#This Row],[rA adj]]+Table13[[#This Row],[rX]])/(SQRT(2)*(Table13[[#This Row],[rB]]+Table13[[#This Row],[rX]]))</f>
        <v>0.82525180447706792</v>
      </c>
      <c r="P47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5.3659683938015093</v>
      </c>
      <c r="Q475" s="1" t="str">
        <f>IF(Table13[[#This Row],[tau]]&lt;4.18,"YES","NO")</f>
        <v>NO</v>
      </c>
      <c r="R475" s="4">
        <f>ABS(Table13[[#This Row],[rA]]-Table13[[#This Row],[rA'']])</f>
        <v>0.16000000000000003</v>
      </c>
      <c r="S475" s="5">
        <v>0</v>
      </c>
      <c r="T475" s="5">
        <v>0</v>
      </c>
      <c r="U475" s="5">
        <v>0</v>
      </c>
      <c r="V475" s="5">
        <v>0</v>
      </c>
    </row>
    <row r="476" spans="1:22" x14ac:dyDescent="0.25">
      <c r="A476" t="s">
        <v>63</v>
      </c>
      <c r="B476" t="s">
        <v>58</v>
      </c>
      <c r="C476" t="s">
        <v>19</v>
      </c>
      <c r="D476" t="s">
        <v>20</v>
      </c>
      <c r="E476">
        <v>2</v>
      </c>
      <c r="F476">
        <v>2</v>
      </c>
      <c r="G476" s="1">
        <v>0</v>
      </c>
      <c r="H476">
        <v>4</v>
      </c>
      <c r="I476">
        <v>-2</v>
      </c>
      <c r="J476" s="2">
        <v>0.96</v>
      </c>
      <c r="K476" s="2">
        <v>0.92</v>
      </c>
      <c r="L476" s="2">
        <f>(Table13[[#This Row],[rA]]+Table13[[#This Row],[rA'']])/2</f>
        <v>0.94</v>
      </c>
      <c r="M476">
        <v>0.60499999999999998</v>
      </c>
      <c r="N476">
        <v>1.4</v>
      </c>
      <c r="O476" s="3">
        <f>(Table13[[#This Row],[rA adj]]+Table13[[#This Row],[rX]])/(SQRT(2)*(Table13[[#This Row],[rB]]+Table13[[#This Row],[rX]]))</f>
        <v>0.82525180447706792</v>
      </c>
      <c r="P47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5.3659683938015093</v>
      </c>
      <c r="Q476" s="1" t="str">
        <f>IF(Table13[[#This Row],[tau]]&lt;4.18,"YES","NO")</f>
        <v>NO</v>
      </c>
      <c r="R476" s="4">
        <f>ABS(Table13[[#This Row],[rA]]-Table13[[#This Row],[rA'']])</f>
        <v>3.9999999999999925E-2</v>
      </c>
      <c r="S476" s="5">
        <v>0</v>
      </c>
      <c r="T476" s="5">
        <v>0</v>
      </c>
      <c r="U476" s="5">
        <v>0</v>
      </c>
      <c r="V476" s="5">
        <v>0</v>
      </c>
    </row>
    <row r="477" spans="1:22" x14ac:dyDescent="0.25">
      <c r="A477" t="s">
        <v>25</v>
      </c>
      <c r="B477" t="s">
        <v>50</v>
      </c>
      <c r="C477" t="s">
        <v>19</v>
      </c>
      <c r="D477" t="s">
        <v>20</v>
      </c>
      <c r="E477">
        <v>2</v>
      </c>
      <c r="F477">
        <v>2</v>
      </c>
      <c r="G477" s="1">
        <v>0</v>
      </c>
      <c r="H477">
        <v>4</v>
      </c>
      <c r="I477">
        <v>-2</v>
      </c>
      <c r="J477" s="2">
        <v>0.69</v>
      </c>
      <c r="K477" s="2">
        <v>1.19</v>
      </c>
      <c r="L477" s="2">
        <f>(Table13[[#This Row],[rA]]+Table13[[#This Row],[rA'']])/2</f>
        <v>0.94</v>
      </c>
      <c r="M477">
        <v>0.60499999999999998</v>
      </c>
      <c r="N477">
        <v>1.4</v>
      </c>
      <c r="O477" s="3">
        <f>(Table13[[#This Row],[rA adj]]+Table13[[#This Row],[rX]])/(SQRT(2)*(Table13[[#This Row],[rB]]+Table13[[#This Row],[rX]]))</f>
        <v>0.82525180447706792</v>
      </c>
      <c r="P47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5.3659683938015093</v>
      </c>
      <c r="Q477" s="1" t="str">
        <f>IF(Table13[[#This Row],[tau]]&lt;4.18,"YES","NO")</f>
        <v>NO</v>
      </c>
      <c r="R477" s="4">
        <f>ABS(Table13[[#This Row],[rA]]-Table13[[#This Row],[rA'']])</f>
        <v>0.5</v>
      </c>
      <c r="S477" s="5">
        <v>0</v>
      </c>
      <c r="T477" s="5">
        <v>0</v>
      </c>
      <c r="U477" s="5">
        <v>0</v>
      </c>
      <c r="V477" s="5">
        <v>0</v>
      </c>
    </row>
    <row r="478" spans="1:22" x14ac:dyDescent="0.25">
      <c r="A478" t="s">
        <v>23</v>
      </c>
      <c r="B478" t="s">
        <v>52</v>
      </c>
      <c r="C478" t="s">
        <v>19</v>
      </c>
      <c r="D478" t="s">
        <v>20</v>
      </c>
      <c r="E478">
        <v>2</v>
      </c>
      <c r="F478">
        <v>2</v>
      </c>
      <c r="G478" s="1">
        <v>0</v>
      </c>
      <c r="H478">
        <v>4</v>
      </c>
      <c r="I478">
        <v>-2</v>
      </c>
      <c r="J478" s="2">
        <v>0.73</v>
      </c>
      <c r="K478" s="2">
        <v>1.1499999999999999</v>
      </c>
      <c r="L478" s="2">
        <f>(Table13[[#This Row],[rA]]+Table13[[#This Row],[rA'']])/2</f>
        <v>0.94</v>
      </c>
      <c r="M478">
        <v>0.60499999999999998</v>
      </c>
      <c r="N478">
        <v>1.4</v>
      </c>
      <c r="O478" s="3">
        <f>(Table13[[#This Row],[rA adj]]+Table13[[#This Row],[rX]])/(SQRT(2)*(Table13[[#This Row],[rB]]+Table13[[#This Row],[rX]]))</f>
        <v>0.82525180447706792</v>
      </c>
      <c r="P47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5.3659683938015093</v>
      </c>
      <c r="Q478" s="1" t="str">
        <f>IF(Table13[[#This Row],[tau]]&lt;4.18,"YES","NO")</f>
        <v>NO</v>
      </c>
      <c r="R478" s="4">
        <f>ABS(Table13[[#This Row],[rA]]-Table13[[#This Row],[rA'']])</f>
        <v>0.41999999999999993</v>
      </c>
      <c r="S478" s="5">
        <v>0</v>
      </c>
      <c r="T478" s="5">
        <v>0</v>
      </c>
      <c r="U478" s="5">
        <v>0</v>
      </c>
      <c r="V478" s="5">
        <v>0</v>
      </c>
    </row>
    <row r="479" spans="1:22" x14ac:dyDescent="0.25">
      <c r="A479" t="s">
        <v>24</v>
      </c>
      <c r="B479" t="s">
        <v>52</v>
      </c>
      <c r="C479" t="s">
        <v>19</v>
      </c>
      <c r="D479" t="s">
        <v>20</v>
      </c>
      <c r="E479">
        <v>2</v>
      </c>
      <c r="F479">
        <v>2</v>
      </c>
      <c r="G479" s="1">
        <v>0</v>
      </c>
      <c r="H479">
        <v>4</v>
      </c>
      <c r="I479">
        <v>-2</v>
      </c>
      <c r="J479" s="2">
        <v>0.73</v>
      </c>
      <c r="K479" s="2">
        <v>1.1499999999999999</v>
      </c>
      <c r="L479" s="2">
        <f>(Table13[[#This Row],[rA]]+Table13[[#This Row],[rA'']])/2</f>
        <v>0.94</v>
      </c>
      <c r="M479">
        <v>0.60499999999999998</v>
      </c>
      <c r="N479">
        <v>1.4</v>
      </c>
      <c r="O479" s="3">
        <f>(Table13[[#This Row],[rA adj]]+Table13[[#This Row],[rX]])/(SQRT(2)*(Table13[[#This Row],[rB]]+Table13[[#This Row],[rX]]))</f>
        <v>0.82525180447706792</v>
      </c>
      <c r="P47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5.3659683938015093</v>
      </c>
      <c r="Q479" s="1" t="str">
        <f>IF(Table13[[#This Row],[tau]]&lt;4.18,"YES","NO")</f>
        <v>NO</v>
      </c>
      <c r="R479" s="4">
        <f>ABS(Table13[[#This Row],[rA]]-Table13[[#This Row],[rA'']])</f>
        <v>0.41999999999999993</v>
      </c>
      <c r="S479" s="5">
        <v>0</v>
      </c>
      <c r="T479" s="5">
        <v>0</v>
      </c>
      <c r="U479" s="5">
        <v>0</v>
      </c>
      <c r="V479" s="5">
        <v>0</v>
      </c>
    </row>
    <row r="480" spans="1:22" x14ac:dyDescent="0.25">
      <c r="A480" t="s">
        <v>23</v>
      </c>
      <c r="B480" t="s">
        <v>38</v>
      </c>
      <c r="C480" t="s">
        <v>19</v>
      </c>
      <c r="D480" t="s">
        <v>20</v>
      </c>
      <c r="E480">
        <v>1</v>
      </c>
      <c r="F480">
        <v>3</v>
      </c>
      <c r="G480" s="1">
        <v>2</v>
      </c>
      <c r="H480">
        <v>4</v>
      </c>
      <c r="I480">
        <v>-2</v>
      </c>
      <c r="J480" s="2">
        <v>0.77</v>
      </c>
      <c r="K480" s="2">
        <v>1.107</v>
      </c>
      <c r="L480" s="2">
        <f>(Table13[[#This Row],[rA]]+Table13[[#This Row],[rA'']])/2</f>
        <v>0.9385</v>
      </c>
      <c r="M480">
        <v>0.60499999999999998</v>
      </c>
      <c r="N480">
        <v>1.4</v>
      </c>
      <c r="O480" s="3">
        <f>(Table13[[#This Row],[rA adj]]+Table13[[#This Row],[rX]])/(SQRT(2)*(Table13[[#This Row],[rB]]+Table13[[#This Row],[rX]]))</f>
        <v>0.82472279691009542</v>
      </c>
      <c r="P48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5.3803250938797493</v>
      </c>
      <c r="Q480" s="1" t="str">
        <f>IF(Table13[[#This Row],[tau]]&lt;4.18,"YES","NO")</f>
        <v>NO</v>
      </c>
      <c r="R480" s="4">
        <f>ABS(Table13[[#This Row],[rA]]-Table13[[#This Row],[rA'']])</f>
        <v>0.33699999999999997</v>
      </c>
      <c r="S480" s="5">
        <v>0</v>
      </c>
      <c r="T480" s="5">
        <v>0</v>
      </c>
      <c r="U480" s="5">
        <v>0</v>
      </c>
      <c r="V480" s="5">
        <v>0</v>
      </c>
    </row>
    <row r="481" spans="1:22" x14ac:dyDescent="0.25">
      <c r="A481" t="s">
        <v>45</v>
      </c>
      <c r="B481" t="s">
        <v>24</v>
      </c>
      <c r="C481" t="s">
        <v>19</v>
      </c>
      <c r="D481" t="s">
        <v>20</v>
      </c>
      <c r="E481">
        <v>2</v>
      </c>
      <c r="F481">
        <v>2</v>
      </c>
      <c r="G481" s="1">
        <v>0</v>
      </c>
      <c r="H481">
        <v>4</v>
      </c>
      <c r="I481">
        <v>-2</v>
      </c>
      <c r="J481" s="2">
        <v>1.1399999999999999</v>
      </c>
      <c r="K481" s="2">
        <v>0.73</v>
      </c>
      <c r="L481" s="2">
        <f>(Table13[[#This Row],[rA]]+Table13[[#This Row],[rA'']])/2</f>
        <v>0.93499999999999994</v>
      </c>
      <c r="M481">
        <v>0.60499999999999998</v>
      </c>
      <c r="N481">
        <v>1.4</v>
      </c>
      <c r="O481" s="3">
        <f>(Table13[[#This Row],[rA adj]]+Table13[[#This Row],[rX]])/(SQRT(2)*(Table13[[#This Row],[rB]]+Table13[[#This Row],[rX]]))</f>
        <v>0.82348844592049297</v>
      </c>
      <c r="P48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5.41439596563945</v>
      </c>
      <c r="Q481" s="1" t="str">
        <f>IF(Table13[[#This Row],[tau]]&lt;4.18,"YES","NO")</f>
        <v>NO</v>
      </c>
      <c r="R481" s="4">
        <f>ABS(Table13[[#This Row],[rA]]-Table13[[#This Row],[rA'']])</f>
        <v>0.40999999999999992</v>
      </c>
      <c r="S481" s="5">
        <v>0</v>
      </c>
      <c r="T481" s="5">
        <v>0</v>
      </c>
      <c r="U481" s="5">
        <v>0</v>
      </c>
      <c r="V481" s="5">
        <v>0</v>
      </c>
    </row>
    <row r="482" spans="1:22" x14ac:dyDescent="0.25">
      <c r="A482" t="s">
        <v>18</v>
      </c>
      <c r="B482" t="s">
        <v>49</v>
      </c>
      <c r="C482" t="s">
        <v>19</v>
      </c>
      <c r="D482" t="s">
        <v>20</v>
      </c>
      <c r="E482">
        <v>1</v>
      </c>
      <c r="F482">
        <v>3</v>
      </c>
      <c r="G482" s="1">
        <v>2</v>
      </c>
      <c r="H482">
        <v>4</v>
      </c>
      <c r="I482">
        <v>-2</v>
      </c>
      <c r="J482" s="2">
        <v>0.92</v>
      </c>
      <c r="K482" s="2">
        <v>0.94699999999999995</v>
      </c>
      <c r="L482" s="2">
        <f>(Table13[[#This Row],[rA]]+Table13[[#This Row],[rA'']])/2</f>
        <v>0.9335</v>
      </c>
      <c r="M482">
        <v>0.60499999999999998</v>
      </c>
      <c r="N482">
        <v>1.4</v>
      </c>
      <c r="O482" s="3">
        <f>(Table13[[#This Row],[rA adj]]+Table13[[#This Row],[rX]])/(SQRT(2)*(Table13[[#This Row],[rB]]+Table13[[#This Row],[rX]]))</f>
        <v>0.82295943835352048</v>
      </c>
      <c r="P48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5.4292477376169916</v>
      </c>
      <c r="Q482" s="1" t="str">
        <f>IF(Table13[[#This Row],[tau]]&lt;4.18,"YES","NO")</f>
        <v>NO</v>
      </c>
      <c r="R482" s="4">
        <f>ABS(Table13[[#This Row],[rA]]-Table13[[#This Row],[rA'']])</f>
        <v>2.6999999999999913E-2</v>
      </c>
      <c r="S482" s="5">
        <v>0</v>
      </c>
      <c r="T482" s="5">
        <v>0</v>
      </c>
      <c r="U482" s="5">
        <v>0</v>
      </c>
      <c r="V482" s="5">
        <v>0</v>
      </c>
    </row>
    <row r="483" spans="1:22" x14ac:dyDescent="0.25">
      <c r="A483" t="s">
        <v>23</v>
      </c>
      <c r="B483" t="s">
        <v>39</v>
      </c>
      <c r="C483" t="s">
        <v>19</v>
      </c>
      <c r="D483" t="s">
        <v>20</v>
      </c>
      <c r="E483">
        <v>1</v>
      </c>
      <c r="F483">
        <v>3</v>
      </c>
      <c r="G483" s="1">
        <v>2</v>
      </c>
      <c r="H483">
        <v>4</v>
      </c>
      <c r="I483">
        <v>-2</v>
      </c>
      <c r="J483" s="2">
        <v>0.77</v>
      </c>
      <c r="K483" s="2">
        <v>1.095</v>
      </c>
      <c r="L483" s="2">
        <f>(Table13[[#This Row],[rA]]+Table13[[#This Row],[rA'']])/2</f>
        <v>0.9325</v>
      </c>
      <c r="M483">
        <v>0.60499999999999998</v>
      </c>
      <c r="N483">
        <v>1.4</v>
      </c>
      <c r="O483" s="3">
        <f>(Table13[[#This Row],[rA adj]]+Table13[[#This Row],[rX]])/(SQRT(2)*(Table13[[#This Row],[rB]]+Table13[[#This Row],[rX]]))</f>
        <v>0.82260676664220556</v>
      </c>
      <c r="P48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5.4392337742667962</v>
      </c>
      <c r="Q483" s="1" t="str">
        <f>IF(Table13[[#This Row],[tau]]&lt;4.18,"YES","NO")</f>
        <v>NO</v>
      </c>
      <c r="R483" s="4">
        <f>ABS(Table13[[#This Row],[rA]]-Table13[[#This Row],[rA'']])</f>
        <v>0.32499999999999996</v>
      </c>
      <c r="S483" s="5">
        <v>0</v>
      </c>
      <c r="T483" s="5">
        <v>0</v>
      </c>
      <c r="U483" s="5">
        <v>0</v>
      </c>
      <c r="V483" s="5">
        <v>0</v>
      </c>
    </row>
    <row r="484" spans="1:22" x14ac:dyDescent="0.25">
      <c r="A484" t="s">
        <v>25</v>
      </c>
      <c r="B484" t="s">
        <v>49</v>
      </c>
      <c r="C484" t="s">
        <v>19</v>
      </c>
      <c r="D484" t="s">
        <v>20</v>
      </c>
      <c r="E484">
        <v>2</v>
      </c>
      <c r="F484">
        <v>2</v>
      </c>
      <c r="G484" s="1">
        <v>0</v>
      </c>
      <c r="H484">
        <v>4</v>
      </c>
      <c r="I484">
        <v>-2</v>
      </c>
      <c r="J484" s="2">
        <v>0.69</v>
      </c>
      <c r="K484" s="2">
        <v>1.17</v>
      </c>
      <c r="L484" s="2">
        <f>(Table13[[#This Row],[rA]]+Table13[[#This Row],[rA'']])/2</f>
        <v>0.92999999999999994</v>
      </c>
      <c r="M484">
        <v>0.60499999999999998</v>
      </c>
      <c r="N484">
        <v>1.4</v>
      </c>
      <c r="O484" s="3">
        <f>(Table13[[#This Row],[rA adj]]+Table13[[#This Row],[rX]])/(SQRT(2)*(Table13[[#This Row],[rB]]+Table13[[#This Row],[rX]]))</f>
        <v>0.82172508736391814</v>
      </c>
      <c r="P48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5.4645004450014305</v>
      </c>
      <c r="Q484" s="1" t="str">
        <f>IF(Table13[[#This Row],[tau]]&lt;4.18,"YES","NO")</f>
        <v>NO</v>
      </c>
      <c r="R484" s="4">
        <f>ABS(Table13[[#This Row],[rA]]-Table13[[#This Row],[rA'']])</f>
        <v>0.48</v>
      </c>
      <c r="S484" s="5">
        <v>0</v>
      </c>
      <c r="T484" s="5">
        <v>0</v>
      </c>
      <c r="U484" s="5">
        <v>0</v>
      </c>
      <c r="V484" s="5">
        <v>0</v>
      </c>
    </row>
    <row r="485" spans="1:22" x14ac:dyDescent="0.25">
      <c r="A485" t="s">
        <v>63</v>
      </c>
      <c r="B485" t="s">
        <v>69</v>
      </c>
      <c r="C485" t="s">
        <v>19</v>
      </c>
      <c r="D485" t="s">
        <v>20</v>
      </c>
      <c r="E485">
        <v>2</v>
      </c>
      <c r="F485">
        <v>2</v>
      </c>
      <c r="G485" s="1">
        <v>0</v>
      </c>
      <c r="H485">
        <v>4</v>
      </c>
      <c r="I485">
        <v>-2</v>
      </c>
      <c r="J485" s="2">
        <v>0.96</v>
      </c>
      <c r="K485" s="2">
        <v>0.9</v>
      </c>
      <c r="L485" s="2">
        <f>(Table13[[#This Row],[rA]]+Table13[[#This Row],[rA'']])/2</f>
        <v>0.92999999999999994</v>
      </c>
      <c r="M485">
        <v>0.60499999999999998</v>
      </c>
      <c r="N485">
        <v>1.4</v>
      </c>
      <c r="O485" s="3">
        <f>(Table13[[#This Row],[rA adj]]+Table13[[#This Row],[rX]])/(SQRT(2)*(Table13[[#This Row],[rB]]+Table13[[#This Row],[rX]]))</f>
        <v>0.82172508736391814</v>
      </c>
      <c r="P48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5.4645004450014305</v>
      </c>
      <c r="Q485" s="1" t="str">
        <f>IF(Table13[[#This Row],[tau]]&lt;4.18,"YES","NO")</f>
        <v>NO</v>
      </c>
      <c r="R485" s="4">
        <f>ABS(Table13[[#This Row],[rA]]-Table13[[#This Row],[rA'']])</f>
        <v>5.9999999999999942E-2</v>
      </c>
      <c r="S485" s="5">
        <v>0</v>
      </c>
      <c r="T485" s="5">
        <v>0</v>
      </c>
      <c r="U485" s="5">
        <v>0</v>
      </c>
      <c r="V485" s="5">
        <v>0</v>
      </c>
    </row>
    <row r="486" spans="1:22" x14ac:dyDescent="0.25">
      <c r="A486" t="s">
        <v>60</v>
      </c>
      <c r="B486" t="s">
        <v>74</v>
      </c>
      <c r="C486" t="s">
        <v>19</v>
      </c>
      <c r="D486" t="s">
        <v>20</v>
      </c>
      <c r="E486">
        <v>1</v>
      </c>
      <c r="F486">
        <v>3</v>
      </c>
      <c r="G486" s="1">
        <v>2</v>
      </c>
      <c r="H486">
        <v>4</v>
      </c>
      <c r="I486">
        <v>-2</v>
      </c>
      <c r="J486" s="2">
        <v>1.28</v>
      </c>
      <c r="K486" s="2">
        <v>0.57999999999999996</v>
      </c>
      <c r="L486" s="2">
        <f>(Table13[[#This Row],[rA]]+Table13[[#This Row],[rA'']])/2</f>
        <v>0.92999999999999994</v>
      </c>
      <c r="M486">
        <v>0.60499999999999998</v>
      </c>
      <c r="N486">
        <v>1.4</v>
      </c>
      <c r="O486" s="3">
        <f>(Table13[[#This Row],[rA adj]]+Table13[[#This Row],[rX]])/(SQRT(2)*(Table13[[#This Row],[rB]]+Table13[[#This Row],[rX]]))</f>
        <v>0.82172508736391814</v>
      </c>
      <c r="P48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5.4645004450014305</v>
      </c>
      <c r="Q486" s="1" t="str">
        <f>IF(Table13[[#This Row],[tau]]&lt;4.18,"YES","NO")</f>
        <v>NO</v>
      </c>
      <c r="R486" s="4">
        <f>ABS(Table13[[#This Row],[rA]]-Table13[[#This Row],[rA'']])</f>
        <v>0.70000000000000007</v>
      </c>
      <c r="S486" s="5">
        <v>0</v>
      </c>
      <c r="T486" s="5">
        <v>0</v>
      </c>
      <c r="U486" s="5">
        <v>0</v>
      </c>
      <c r="V486" s="5">
        <v>0</v>
      </c>
    </row>
    <row r="487" spans="1:22" x14ac:dyDescent="0.25">
      <c r="A487" t="s">
        <v>23</v>
      </c>
      <c r="B487" t="s">
        <v>40</v>
      </c>
      <c r="C487" t="s">
        <v>19</v>
      </c>
      <c r="D487" t="s">
        <v>20</v>
      </c>
      <c r="E487">
        <v>1</v>
      </c>
      <c r="F487">
        <v>3</v>
      </c>
      <c r="G487" s="1">
        <v>2</v>
      </c>
      <c r="H487">
        <v>4</v>
      </c>
      <c r="I487">
        <v>-2</v>
      </c>
      <c r="J487" s="2">
        <v>0.77</v>
      </c>
      <c r="K487" s="2">
        <v>1.083</v>
      </c>
      <c r="L487" s="2">
        <f>(Table13[[#This Row],[rA]]+Table13[[#This Row],[rA'']])/2</f>
        <v>0.92649999999999999</v>
      </c>
      <c r="M487">
        <v>0.60499999999999998</v>
      </c>
      <c r="N487">
        <v>1.4</v>
      </c>
      <c r="O487" s="3">
        <f>(Table13[[#This Row],[rA adj]]+Table13[[#This Row],[rX]])/(SQRT(2)*(Table13[[#This Row],[rB]]+Table13[[#This Row],[rX]]))</f>
        <v>0.82049073637431558</v>
      </c>
      <c r="P48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5.5006133885315602</v>
      </c>
      <c r="Q487" s="1" t="str">
        <f>IF(Table13[[#This Row],[tau]]&lt;4.18,"YES","NO")</f>
        <v>NO</v>
      </c>
      <c r="R487" s="4">
        <f>ABS(Table13[[#This Row],[rA]]-Table13[[#This Row],[rA'']])</f>
        <v>0.31299999999999994</v>
      </c>
      <c r="S487" s="5">
        <v>0</v>
      </c>
      <c r="T487" s="5">
        <v>0</v>
      </c>
      <c r="U487" s="5">
        <v>0</v>
      </c>
      <c r="V487" s="5">
        <v>0</v>
      </c>
    </row>
    <row r="488" spans="1:22" x14ac:dyDescent="0.25">
      <c r="A488" t="s">
        <v>70</v>
      </c>
      <c r="B488" t="s">
        <v>63</v>
      </c>
      <c r="C488" t="s">
        <v>19</v>
      </c>
      <c r="D488" t="s">
        <v>20</v>
      </c>
      <c r="E488">
        <v>2</v>
      </c>
      <c r="F488">
        <v>2</v>
      </c>
      <c r="G488" s="1">
        <v>0</v>
      </c>
      <c r="H488">
        <v>4</v>
      </c>
      <c r="I488">
        <v>-2</v>
      </c>
      <c r="J488" s="2">
        <v>0.89</v>
      </c>
      <c r="K488" s="2">
        <v>0.96</v>
      </c>
      <c r="L488" s="2">
        <f>(Table13[[#This Row],[rA]]+Table13[[#This Row],[rA'']])/2</f>
        <v>0.92500000000000004</v>
      </c>
      <c r="M488">
        <v>0.60499999999999998</v>
      </c>
      <c r="N488">
        <v>1.4</v>
      </c>
      <c r="O488" s="3">
        <f>(Table13[[#This Row],[rA adj]]+Table13[[#This Row],[rX]])/(SQRT(2)*(Table13[[#This Row],[rB]]+Table13[[#This Row],[rX]]))</f>
        <v>0.81996172880734319</v>
      </c>
      <c r="P48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5.5163607211287236</v>
      </c>
      <c r="Q488" s="1" t="str">
        <f>IF(Table13[[#This Row],[tau]]&lt;4.18,"YES","NO")</f>
        <v>NO</v>
      </c>
      <c r="R488" s="4">
        <f>ABS(Table13[[#This Row],[rA]]-Table13[[#This Row],[rA'']])</f>
        <v>6.9999999999999951E-2</v>
      </c>
      <c r="S488" s="5">
        <v>0</v>
      </c>
      <c r="T488" s="5">
        <v>0</v>
      </c>
      <c r="U488" s="5">
        <v>0</v>
      </c>
      <c r="V488" s="5">
        <v>0</v>
      </c>
    </row>
    <row r="489" spans="1:22" x14ac:dyDescent="0.25">
      <c r="A489" t="s">
        <v>23</v>
      </c>
      <c r="B489" t="s">
        <v>41</v>
      </c>
      <c r="C489" t="s">
        <v>19</v>
      </c>
      <c r="D489" t="s">
        <v>20</v>
      </c>
      <c r="E489">
        <v>1</v>
      </c>
      <c r="F489">
        <v>3</v>
      </c>
      <c r="G489" s="1">
        <v>2</v>
      </c>
      <c r="H489">
        <v>4</v>
      </c>
      <c r="I489">
        <v>-2</v>
      </c>
      <c r="J489" s="2">
        <v>0.77</v>
      </c>
      <c r="K489" s="2">
        <v>1.075</v>
      </c>
      <c r="L489" s="2">
        <f>(Table13[[#This Row],[rA]]+Table13[[#This Row],[rA'']])/2</f>
        <v>0.92249999999999999</v>
      </c>
      <c r="M489">
        <v>0.60499999999999998</v>
      </c>
      <c r="N489">
        <v>1.4</v>
      </c>
      <c r="O489" s="3">
        <f>(Table13[[#This Row],[rA adj]]+Table13[[#This Row],[rX]])/(SQRT(2)*(Table13[[#This Row],[rB]]+Table13[[#This Row],[rX]]))</f>
        <v>0.81908004952905555</v>
      </c>
      <c r="P48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5.5429752952982341</v>
      </c>
      <c r="Q489" s="1" t="str">
        <f>IF(Table13[[#This Row],[tau]]&lt;4.18,"YES","NO")</f>
        <v>NO</v>
      </c>
      <c r="R489" s="4">
        <f>ABS(Table13[[#This Row],[rA]]-Table13[[#This Row],[rA'']])</f>
        <v>0.30499999999999994</v>
      </c>
      <c r="S489" s="5">
        <v>0</v>
      </c>
      <c r="T489" s="5">
        <v>0</v>
      </c>
      <c r="U489" s="5">
        <v>0</v>
      </c>
      <c r="V489" s="5">
        <v>0</v>
      </c>
    </row>
    <row r="490" spans="1:22" x14ac:dyDescent="0.25">
      <c r="A490" t="s">
        <v>25</v>
      </c>
      <c r="B490" t="s">
        <v>52</v>
      </c>
      <c r="C490" t="s">
        <v>19</v>
      </c>
      <c r="D490" t="s">
        <v>20</v>
      </c>
      <c r="E490">
        <v>2</v>
      </c>
      <c r="F490">
        <v>2</v>
      </c>
      <c r="G490" s="1">
        <v>0</v>
      </c>
      <c r="H490">
        <v>4</v>
      </c>
      <c r="I490">
        <v>-2</v>
      </c>
      <c r="J490" s="2">
        <v>0.69</v>
      </c>
      <c r="K490" s="2">
        <v>1.1499999999999999</v>
      </c>
      <c r="L490" s="2">
        <f>(Table13[[#This Row],[rA]]+Table13[[#This Row],[rA'']])/2</f>
        <v>0.91999999999999993</v>
      </c>
      <c r="M490">
        <v>0.60499999999999998</v>
      </c>
      <c r="N490">
        <v>1.4</v>
      </c>
      <c r="O490" s="3">
        <f>(Table13[[#This Row],[rA adj]]+Table13[[#This Row],[rX]])/(SQRT(2)*(Table13[[#This Row],[rB]]+Table13[[#This Row],[rX]]))</f>
        <v>0.81819837025076814</v>
      </c>
      <c r="P49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5.5700606943563038</v>
      </c>
      <c r="Q490" s="1" t="str">
        <f>IF(Table13[[#This Row],[tau]]&lt;4.18,"YES","NO")</f>
        <v>NO</v>
      </c>
      <c r="R490" s="4">
        <f>ABS(Table13[[#This Row],[rA]]-Table13[[#This Row],[rA'']])</f>
        <v>0.45999999999999996</v>
      </c>
      <c r="S490" s="5">
        <v>0</v>
      </c>
      <c r="T490" s="5">
        <v>0</v>
      </c>
      <c r="U490" s="5">
        <v>0</v>
      </c>
      <c r="V490" s="5">
        <v>0</v>
      </c>
    </row>
    <row r="491" spans="1:22" x14ac:dyDescent="0.25">
      <c r="A491" t="s">
        <v>23</v>
      </c>
      <c r="B491" t="s">
        <v>43</v>
      </c>
      <c r="C491" t="s">
        <v>19</v>
      </c>
      <c r="D491" t="s">
        <v>20</v>
      </c>
      <c r="E491">
        <v>1</v>
      </c>
      <c r="F491">
        <v>3</v>
      </c>
      <c r="G491" s="1">
        <v>2</v>
      </c>
      <c r="H491">
        <v>4</v>
      </c>
      <c r="I491">
        <v>-2</v>
      </c>
      <c r="J491" s="2">
        <v>0.77</v>
      </c>
      <c r="K491" s="2">
        <v>1.0620000000000001</v>
      </c>
      <c r="L491" s="2">
        <f>(Table13[[#This Row],[rA]]+Table13[[#This Row],[rA'']])/2</f>
        <v>0.91600000000000004</v>
      </c>
      <c r="M491">
        <v>0.60499999999999998</v>
      </c>
      <c r="N491">
        <v>1.4</v>
      </c>
      <c r="O491" s="3">
        <f>(Table13[[#This Row],[rA adj]]+Table13[[#This Row],[rX]])/(SQRT(2)*(Table13[[#This Row],[rB]]+Table13[[#This Row],[rX]]))</f>
        <v>0.81678768340550822</v>
      </c>
      <c r="P49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5.6144050818512081</v>
      </c>
      <c r="Q491" s="1" t="str">
        <f>IF(Table13[[#This Row],[tau]]&lt;4.18,"YES","NO")</f>
        <v>NO</v>
      </c>
      <c r="R491" s="4">
        <f>ABS(Table13[[#This Row],[rA]]-Table13[[#This Row],[rA'']])</f>
        <v>0.29200000000000004</v>
      </c>
      <c r="S491" s="5">
        <v>0</v>
      </c>
      <c r="T491" s="5">
        <v>0</v>
      </c>
      <c r="U491" s="5">
        <v>0</v>
      </c>
      <c r="V491" s="5">
        <v>0</v>
      </c>
    </row>
    <row r="492" spans="1:22" x14ac:dyDescent="0.25">
      <c r="A492" t="s">
        <v>23</v>
      </c>
      <c r="B492" t="s">
        <v>44</v>
      </c>
      <c r="C492" t="s">
        <v>19</v>
      </c>
      <c r="D492" t="s">
        <v>20</v>
      </c>
      <c r="E492">
        <v>1</v>
      </c>
      <c r="F492">
        <v>3</v>
      </c>
      <c r="G492" s="1">
        <v>2</v>
      </c>
      <c r="H492">
        <v>4</v>
      </c>
      <c r="I492">
        <v>-2</v>
      </c>
      <c r="J492" s="2">
        <v>0.77</v>
      </c>
      <c r="K492" s="2">
        <v>1.052</v>
      </c>
      <c r="L492" s="2">
        <f>(Table13[[#This Row],[rA]]+Table13[[#This Row],[rA'']])/2</f>
        <v>0.91100000000000003</v>
      </c>
      <c r="M492">
        <v>0.60499999999999998</v>
      </c>
      <c r="N492">
        <v>1.4</v>
      </c>
      <c r="O492" s="3">
        <f>(Table13[[#This Row],[rA adj]]+Table13[[#This Row],[rX]])/(SQRT(2)*(Table13[[#This Row],[rB]]+Table13[[#This Row],[rX]]))</f>
        <v>0.81502432484893328</v>
      </c>
      <c r="P49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5.6716455064461755</v>
      </c>
      <c r="Q492" s="1" t="str">
        <f>IF(Table13[[#This Row],[tau]]&lt;4.18,"YES","NO")</f>
        <v>NO</v>
      </c>
      <c r="R492" s="4">
        <f>ABS(Table13[[#This Row],[rA]]-Table13[[#This Row],[rA'']])</f>
        <v>0.28200000000000003</v>
      </c>
      <c r="S492" s="5">
        <v>0</v>
      </c>
      <c r="T492" s="5">
        <v>0</v>
      </c>
      <c r="U492" s="5">
        <v>0</v>
      </c>
      <c r="V492" s="5">
        <v>0</v>
      </c>
    </row>
    <row r="493" spans="1:22" x14ac:dyDescent="0.25">
      <c r="A493" t="s">
        <v>72</v>
      </c>
      <c r="B493" t="s">
        <v>62</v>
      </c>
      <c r="C493" t="s">
        <v>19</v>
      </c>
      <c r="D493" t="s">
        <v>20</v>
      </c>
      <c r="E493">
        <v>2</v>
      </c>
      <c r="F493">
        <v>2</v>
      </c>
      <c r="G493" s="1">
        <v>0</v>
      </c>
      <c r="H493">
        <v>4</v>
      </c>
      <c r="I493">
        <v>-2</v>
      </c>
      <c r="J493" s="2">
        <v>0.8</v>
      </c>
      <c r="K493" s="2">
        <v>1.02</v>
      </c>
      <c r="L493" s="2">
        <f>(Table13[[#This Row],[rA]]+Table13[[#This Row],[rA'']])/2</f>
        <v>0.91</v>
      </c>
      <c r="M493">
        <v>0.60499999999999998</v>
      </c>
      <c r="N493">
        <v>1.4</v>
      </c>
      <c r="O493" s="3">
        <f>(Table13[[#This Row],[rA adj]]+Table13[[#This Row],[rX]])/(SQRT(2)*(Table13[[#This Row],[rB]]+Table13[[#This Row],[rX]]))</f>
        <v>0.81467165313761836</v>
      </c>
      <c r="P49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5.6833428535814576</v>
      </c>
      <c r="Q493" s="1" t="str">
        <f>IF(Table13[[#This Row],[tau]]&lt;4.18,"YES","NO")</f>
        <v>NO</v>
      </c>
      <c r="R493" s="4">
        <f>ABS(Table13[[#This Row],[rA]]-Table13[[#This Row],[rA'']])</f>
        <v>0.21999999999999997</v>
      </c>
      <c r="S493" s="5">
        <v>0</v>
      </c>
      <c r="T493" s="5">
        <v>0</v>
      </c>
      <c r="U493" s="5">
        <v>0</v>
      </c>
      <c r="V493" s="5">
        <v>0</v>
      </c>
    </row>
    <row r="494" spans="1:22" x14ac:dyDescent="0.25">
      <c r="A494" t="s">
        <v>44</v>
      </c>
      <c r="B494" t="s">
        <v>24</v>
      </c>
      <c r="C494" t="s">
        <v>19</v>
      </c>
      <c r="D494" t="s">
        <v>20</v>
      </c>
      <c r="E494">
        <v>2</v>
      </c>
      <c r="F494">
        <v>2</v>
      </c>
      <c r="G494" s="1">
        <v>0</v>
      </c>
      <c r="H494">
        <v>4</v>
      </c>
      <c r="I494">
        <v>-2</v>
      </c>
      <c r="J494" s="2">
        <v>1.0900000000000001</v>
      </c>
      <c r="K494" s="2">
        <v>0.73</v>
      </c>
      <c r="L494" s="2">
        <f>(Table13[[#This Row],[rA]]+Table13[[#This Row],[rA'']])/2</f>
        <v>0.91</v>
      </c>
      <c r="M494">
        <v>0.60499999999999998</v>
      </c>
      <c r="N494">
        <v>1.4</v>
      </c>
      <c r="O494" s="3">
        <f>(Table13[[#This Row],[rA adj]]+Table13[[#This Row],[rX]])/(SQRT(2)*(Table13[[#This Row],[rB]]+Table13[[#This Row],[rX]]))</f>
        <v>0.81467165313761836</v>
      </c>
      <c r="P49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5.6833428535814576</v>
      </c>
      <c r="Q494" s="1" t="str">
        <f>IF(Table13[[#This Row],[tau]]&lt;4.18,"YES","NO")</f>
        <v>NO</v>
      </c>
      <c r="R494" s="4">
        <f>ABS(Table13[[#This Row],[rA]]-Table13[[#This Row],[rA'']])</f>
        <v>0.3600000000000001</v>
      </c>
      <c r="S494" s="5">
        <v>0</v>
      </c>
      <c r="T494" s="5">
        <v>0</v>
      </c>
      <c r="U494" s="5">
        <v>0</v>
      </c>
      <c r="V494" s="5">
        <v>0</v>
      </c>
    </row>
    <row r="495" spans="1:22" x14ac:dyDescent="0.25">
      <c r="A495" t="s">
        <v>77</v>
      </c>
      <c r="B495" t="s">
        <v>62</v>
      </c>
      <c r="C495" t="s">
        <v>19</v>
      </c>
      <c r="D495" t="s">
        <v>20</v>
      </c>
      <c r="E495">
        <v>2</v>
      </c>
      <c r="F495">
        <v>2</v>
      </c>
      <c r="G495" s="1">
        <v>0</v>
      </c>
      <c r="H495">
        <v>4</v>
      </c>
      <c r="I495">
        <v>-2</v>
      </c>
      <c r="J495" s="2">
        <v>0.8</v>
      </c>
      <c r="K495" s="2">
        <v>1.02</v>
      </c>
      <c r="L495" s="2">
        <f>(Table13[[#This Row],[rA]]+Table13[[#This Row],[rA'']])/2</f>
        <v>0.91</v>
      </c>
      <c r="M495">
        <v>0.60499999999999998</v>
      </c>
      <c r="N495">
        <v>1.4</v>
      </c>
      <c r="O495" s="3">
        <f>(Table13[[#This Row],[rA adj]]+Table13[[#This Row],[rX]])/(SQRT(2)*(Table13[[#This Row],[rB]]+Table13[[#This Row],[rX]]))</f>
        <v>0.81467165313761836</v>
      </c>
      <c r="P49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5.6833428535814576</v>
      </c>
      <c r="Q495" s="1" t="str">
        <f>IF(Table13[[#This Row],[tau]]&lt;4.18,"YES","NO")</f>
        <v>NO</v>
      </c>
      <c r="R495" s="4">
        <f>ABS(Table13[[#This Row],[rA]]-Table13[[#This Row],[rA'']])</f>
        <v>0.21999999999999997</v>
      </c>
      <c r="S495" s="5">
        <v>0</v>
      </c>
      <c r="T495" s="5">
        <v>0</v>
      </c>
      <c r="U495" s="5">
        <v>0</v>
      </c>
      <c r="V495" s="5">
        <v>0</v>
      </c>
    </row>
    <row r="496" spans="1:22" x14ac:dyDescent="0.25">
      <c r="A496" t="s">
        <v>58</v>
      </c>
      <c r="B496" t="s">
        <v>69</v>
      </c>
      <c r="C496" t="s">
        <v>19</v>
      </c>
      <c r="D496" t="s">
        <v>20</v>
      </c>
      <c r="E496">
        <v>2</v>
      </c>
      <c r="F496">
        <v>2</v>
      </c>
      <c r="G496" s="1">
        <v>0</v>
      </c>
      <c r="H496">
        <v>4</v>
      </c>
      <c r="I496">
        <v>-2</v>
      </c>
      <c r="J496" s="2">
        <v>0.92</v>
      </c>
      <c r="K496" s="2">
        <v>0.9</v>
      </c>
      <c r="L496" s="2">
        <f>(Table13[[#This Row],[rA]]+Table13[[#This Row],[rA'']])/2</f>
        <v>0.91</v>
      </c>
      <c r="M496">
        <v>0.60499999999999998</v>
      </c>
      <c r="N496">
        <v>1.4</v>
      </c>
      <c r="O496" s="3">
        <f>(Table13[[#This Row],[rA adj]]+Table13[[#This Row],[rX]])/(SQRT(2)*(Table13[[#This Row],[rB]]+Table13[[#This Row],[rX]]))</f>
        <v>0.81467165313761836</v>
      </c>
      <c r="P49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5.6833428535814576</v>
      </c>
      <c r="Q496" s="1" t="str">
        <f>IF(Table13[[#This Row],[tau]]&lt;4.18,"YES","NO")</f>
        <v>NO</v>
      </c>
      <c r="R496" s="4">
        <f>ABS(Table13[[#This Row],[rA]]-Table13[[#This Row],[rA'']])</f>
        <v>2.0000000000000018E-2</v>
      </c>
      <c r="S496" s="5">
        <v>0</v>
      </c>
      <c r="T496" s="5">
        <v>0</v>
      </c>
      <c r="U496" s="5">
        <v>0</v>
      </c>
      <c r="V496" s="5">
        <v>0</v>
      </c>
    </row>
    <row r="497" spans="1:22" x14ac:dyDescent="0.25">
      <c r="A497" t="s">
        <v>23</v>
      </c>
      <c r="B497" t="s">
        <v>60</v>
      </c>
      <c r="C497" t="s">
        <v>19</v>
      </c>
      <c r="D497" t="s">
        <v>20</v>
      </c>
      <c r="E497">
        <v>3</v>
      </c>
      <c r="F497">
        <v>1</v>
      </c>
      <c r="G497" s="1">
        <v>2</v>
      </c>
      <c r="H497">
        <v>4</v>
      </c>
      <c r="I497">
        <v>-2</v>
      </c>
      <c r="J497" s="2">
        <v>0.54</v>
      </c>
      <c r="K497" s="2">
        <v>1.28</v>
      </c>
      <c r="L497" s="2">
        <f>(Table13[[#This Row],[rA]]+Table13[[#This Row],[rA'']])/2</f>
        <v>0.91</v>
      </c>
      <c r="M497">
        <v>0.60499999999999998</v>
      </c>
      <c r="N497">
        <v>1.4</v>
      </c>
      <c r="O497" s="3">
        <f>(Table13[[#This Row],[rA adj]]+Table13[[#This Row],[rX]])/(SQRT(2)*(Table13[[#This Row],[rB]]+Table13[[#This Row],[rX]]))</f>
        <v>0.81467165313761836</v>
      </c>
      <c r="P49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5.6833428535814576</v>
      </c>
      <c r="Q497" s="1" t="str">
        <f>IF(Table13[[#This Row],[tau]]&lt;4.18,"YES","NO")</f>
        <v>NO</v>
      </c>
      <c r="R497" s="4">
        <f>ABS(Table13[[#This Row],[rA]]-Table13[[#This Row],[rA'']])</f>
        <v>0.74</v>
      </c>
      <c r="S497" s="5">
        <v>0</v>
      </c>
      <c r="T497" s="5">
        <v>0</v>
      </c>
      <c r="U497" s="5">
        <v>0</v>
      </c>
      <c r="V497" s="5">
        <v>0</v>
      </c>
    </row>
    <row r="498" spans="1:22" x14ac:dyDescent="0.25">
      <c r="A498" t="s">
        <v>19</v>
      </c>
      <c r="B498" t="s">
        <v>63</v>
      </c>
      <c r="C498" t="s">
        <v>19</v>
      </c>
      <c r="D498" t="s">
        <v>20</v>
      </c>
      <c r="E498">
        <v>2</v>
      </c>
      <c r="F498">
        <v>2</v>
      </c>
      <c r="G498" s="1">
        <v>0</v>
      </c>
      <c r="H498">
        <v>4</v>
      </c>
      <c r="I498">
        <v>-2</v>
      </c>
      <c r="J498" s="2">
        <v>0.86</v>
      </c>
      <c r="K498" s="2">
        <v>0.96</v>
      </c>
      <c r="L498" s="2">
        <f>(Table13[[#This Row],[rA]]+Table13[[#This Row],[rA'']])/2</f>
        <v>0.90999999999999992</v>
      </c>
      <c r="M498">
        <v>0.60499999999999998</v>
      </c>
      <c r="N498">
        <v>1.4</v>
      </c>
      <c r="O498" s="3">
        <f>(Table13[[#This Row],[rA adj]]+Table13[[#This Row],[rX]])/(SQRT(2)*(Table13[[#This Row],[rB]]+Table13[[#This Row],[rX]]))</f>
        <v>0.81467165313761825</v>
      </c>
      <c r="P49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5.6833428535814594</v>
      </c>
      <c r="Q498" s="1" t="str">
        <f>IF(Table13[[#This Row],[tau]]&lt;4.18,"YES","NO")</f>
        <v>NO</v>
      </c>
      <c r="R498" s="4">
        <f>ABS(Table13[[#This Row],[rA]]-Table13[[#This Row],[rA'']])</f>
        <v>9.9999999999999978E-2</v>
      </c>
      <c r="S498" s="5">
        <v>0</v>
      </c>
      <c r="T498" s="5">
        <v>0</v>
      </c>
      <c r="U498" s="5">
        <v>0</v>
      </c>
      <c r="V498" s="5">
        <v>0</v>
      </c>
    </row>
    <row r="499" spans="1:22" x14ac:dyDescent="0.25">
      <c r="A499" t="s">
        <v>63</v>
      </c>
      <c r="B499" t="s">
        <v>73</v>
      </c>
      <c r="C499" t="s">
        <v>19</v>
      </c>
      <c r="D499" t="s">
        <v>20</v>
      </c>
      <c r="E499">
        <v>2</v>
      </c>
      <c r="F499">
        <v>2</v>
      </c>
      <c r="G499" s="1">
        <v>0</v>
      </c>
      <c r="H499">
        <v>4</v>
      </c>
      <c r="I499">
        <v>-2</v>
      </c>
      <c r="J499" s="2">
        <v>0.96</v>
      </c>
      <c r="K499" s="2">
        <v>0.86</v>
      </c>
      <c r="L499" s="2">
        <f>(Table13[[#This Row],[rA]]+Table13[[#This Row],[rA'']])/2</f>
        <v>0.90999999999999992</v>
      </c>
      <c r="M499">
        <v>0.60499999999999998</v>
      </c>
      <c r="N499">
        <v>1.4</v>
      </c>
      <c r="O499" s="3">
        <f>(Table13[[#This Row],[rA adj]]+Table13[[#This Row],[rX]])/(SQRT(2)*(Table13[[#This Row],[rB]]+Table13[[#This Row],[rX]]))</f>
        <v>0.81467165313761825</v>
      </c>
      <c r="P49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5.6833428535814594</v>
      </c>
      <c r="Q499" s="1" t="str">
        <f>IF(Table13[[#This Row],[tau]]&lt;4.18,"YES","NO")</f>
        <v>NO</v>
      </c>
      <c r="R499" s="4">
        <f>ABS(Table13[[#This Row],[rA]]-Table13[[#This Row],[rA'']])</f>
        <v>9.9999999999999978E-2</v>
      </c>
      <c r="S499" s="5">
        <v>0</v>
      </c>
      <c r="T499" s="5">
        <v>0</v>
      </c>
      <c r="U499" s="5">
        <v>0</v>
      </c>
      <c r="V499" s="5">
        <v>0</v>
      </c>
    </row>
    <row r="500" spans="1:22" x14ac:dyDescent="0.25">
      <c r="A500" t="s">
        <v>60</v>
      </c>
      <c r="B500" t="s">
        <v>76</v>
      </c>
      <c r="C500" t="s">
        <v>19</v>
      </c>
      <c r="D500" t="s">
        <v>20</v>
      </c>
      <c r="E500">
        <v>1</v>
      </c>
      <c r="F500">
        <v>3</v>
      </c>
      <c r="G500" s="1">
        <v>2</v>
      </c>
      <c r="H500">
        <v>4</v>
      </c>
      <c r="I500">
        <v>-2</v>
      </c>
      <c r="J500" s="2">
        <v>1.28</v>
      </c>
      <c r="K500" s="2">
        <v>0.53500000000000003</v>
      </c>
      <c r="L500" s="2">
        <f>(Table13[[#This Row],[rA]]+Table13[[#This Row],[rA'']])/2</f>
        <v>0.90749999999999997</v>
      </c>
      <c r="M500">
        <v>0.60499999999999998</v>
      </c>
      <c r="N500">
        <v>1.4</v>
      </c>
      <c r="O500" s="3">
        <f>(Table13[[#This Row],[rA adj]]+Table13[[#This Row],[rX]])/(SQRT(2)*(Table13[[#This Row],[rB]]+Table13[[#This Row],[rX]]))</f>
        <v>0.81378997385933094</v>
      </c>
      <c r="P50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5.7129599739061536</v>
      </c>
      <c r="Q500" s="1" t="str">
        <f>IF(Table13[[#This Row],[tau]]&lt;4.18,"YES","NO")</f>
        <v>NO</v>
      </c>
      <c r="R500" s="4">
        <f>ABS(Table13[[#This Row],[rA]]-Table13[[#This Row],[rA'']])</f>
        <v>0.745</v>
      </c>
      <c r="S500" s="5">
        <v>0</v>
      </c>
      <c r="T500" s="5">
        <v>0</v>
      </c>
      <c r="U500" s="5">
        <v>0</v>
      </c>
      <c r="V500" s="5">
        <v>0</v>
      </c>
    </row>
    <row r="501" spans="1:22" x14ac:dyDescent="0.25">
      <c r="A501" t="s">
        <v>23</v>
      </c>
      <c r="B501" t="s">
        <v>45</v>
      </c>
      <c r="C501" t="s">
        <v>19</v>
      </c>
      <c r="D501" t="s">
        <v>20</v>
      </c>
      <c r="E501">
        <v>1</v>
      </c>
      <c r="F501">
        <v>3</v>
      </c>
      <c r="G501" s="1">
        <v>2</v>
      </c>
      <c r="H501">
        <v>4</v>
      </c>
      <c r="I501">
        <v>-2</v>
      </c>
      <c r="J501" s="2">
        <v>0.77</v>
      </c>
      <c r="K501" s="2">
        <v>1.042</v>
      </c>
      <c r="L501" s="2">
        <f>(Table13[[#This Row],[rA]]+Table13[[#This Row],[rA'']])/2</f>
        <v>0.90600000000000003</v>
      </c>
      <c r="M501">
        <v>0.60499999999999998</v>
      </c>
      <c r="N501">
        <v>1.4</v>
      </c>
      <c r="O501" s="3">
        <f>(Table13[[#This Row],[rA adj]]+Table13[[#This Row],[rX]])/(SQRT(2)*(Table13[[#This Row],[rB]]+Table13[[#This Row],[rX]]))</f>
        <v>0.81326096629235844</v>
      </c>
      <c r="P50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5.7309908033338335</v>
      </c>
      <c r="Q501" s="1" t="str">
        <f>IF(Table13[[#This Row],[tau]]&lt;4.18,"YES","NO")</f>
        <v>NO</v>
      </c>
      <c r="R501" s="4">
        <f>ABS(Table13[[#This Row],[rA]]-Table13[[#This Row],[rA'']])</f>
        <v>0.27200000000000002</v>
      </c>
      <c r="S501" s="5">
        <v>0</v>
      </c>
      <c r="T501" s="5">
        <v>0</v>
      </c>
      <c r="U501" s="5">
        <v>0</v>
      </c>
      <c r="V501" s="5">
        <v>0</v>
      </c>
    </row>
    <row r="502" spans="1:22" x14ac:dyDescent="0.25">
      <c r="A502" t="s">
        <v>68</v>
      </c>
      <c r="B502" t="s">
        <v>62</v>
      </c>
      <c r="C502" t="s">
        <v>19</v>
      </c>
      <c r="D502" t="s">
        <v>20</v>
      </c>
      <c r="E502">
        <v>2</v>
      </c>
      <c r="F502">
        <v>2</v>
      </c>
      <c r="G502" s="1">
        <v>0</v>
      </c>
      <c r="H502">
        <v>4</v>
      </c>
      <c r="I502">
        <v>-2</v>
      </c>
      <c r="J502" s="2">
        <v>0.79</v>
      </c>
      <c r="K502" s="2">
        <v>1.02</v>
      </c>
      <c r="L502" s="2">
        <f>(Table13[[#This Row],[rA]]+Table13[[#This Row],[rA'']])/2</f>
        <v>0.90500000000000003</v>
      </c>
      <c r="M502">
        <v>0.60499999999999998</v>
      </c>
      <c r="N502">
        <v>1.4</v>
      </c>
      <c r="O502" s="3">
        <f>(Table13[[#This Row],[rA adj]]+Table13[[#This Row],[rX]])/(SQRT(2)*(Table13[[#This Row],[rB]]+Table13[[#This Row],[rX]]))</f>
        <v>0.8129082945810433</v>
      </c>
      <c r="P50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5.7431217364826281</v>
      </c>
      <c r="Q502" s="1" t="str">
        <f>IF(Table13[[#This Row],[tau]]&lt;4.18,"YES","NO")</f>
        <v>NO</v>
      </c>
      <c r="R502" s="4">
        <f>ABS(Table13[[#This Row],[rA]]-Table13[[#This Row],[rA'']])</f>
        <v>0.22999999999999998</v>
      </c>
      <c r="S502" s="5">
        <v>0</v>
      </c>
      <c r="T502" s="5">
        <v>0</v>
      </c>
      <c r="U502" s="5">
        <v>0</v>
      </c>
      <c r="V502" s="5">
        <v>0</v>
      </c>
    </row>
    <row r="503" spans="1:22" x14ac:dyDescent="0.25">
      <c r="A503" t="s">
        <v>70</v>
      </c>
      <c r="B503" t="s">
        <v>58</v>
      </c>
      <c r="C503" t="s">
        <v>19</v>
      </c>
      <c r="D503" t="s">
        <v>20</v>
      </c>
      <c r="E503">
        <v>2</v>
      </c>
      <c r="F503">
        <v>2</v>
      </c>
      <c r="G503" s="1">
        <v>0</v>
      </c>
      <c r="H503">
        <v>4</v>
      </c>
      <c r="I503">
        <v>-2</v>
      </c>
      <c r="J503" s="2">
        <v>0.89</v>
      </c>
      <c r="K503" s="2">
        <v>0.92</v>
      </c>
      <c r="L503" s="2">
        <f>(Table13[[#This Row],[rA]]+Table13[[#This Row],[rA'']])/2</f>
        <v>0.90500000000000003</v>
      </c>
      <c r="M503">
        <v>0.60499999999999998</v>
      </c>
      <c r="N503">
        <v>1.4</v>
      </c>
      <c r="O503" s="3">
        <f>(Table13[[#This Row],[rA adj]]+Table13[[#This Row],[rX]])/(SQRT(2)*(Table13[[#This Row],[rB]]+Table13[[#This Row],[rX]]))</f>
        <v>0.8129082945810433</v>
      </c>
      <c r="P50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5.7431217364826281</v>
      </c>
      <c r="Q503" s="1" t="str">
        <f>IF(Table13[[#This Row],[tau]]&lt;4.18,"YES","NO")</f>
        <v>NO</v>
      </c>
      <c r="R503" s="4">
        <f>ABS(Table13[[#This Row],[rA]]-Table13[[#This Row],[rA'']])</f>
        <v>3.0000000000000027E-2</v>
      </c>
      <c r="S503" s="5">
        <v>0</v>
      </c>
      <c r="T503" s="5">
        <v>0</v>
      </c>
      <c r="U503" s="5">
        <v>0</v>
      </c>
      <c r="V503" s="5">
        <v>0</v>
      </c>
    </row>
    <row r="504" spans="1:22" x14ac:dyDescent="0.25">
      <c r="A504" t="s">
        <v>18</v>
      </c>
      <c r="B504" t="s">
        <v>51</v>
      </c>
      <c r="C504" t="s">
        <v>19</v>
      </c>
      <c r="D504" t="s">
        <v>20</v>
      </c>
      <c r="E504">
        <v>1</v>
      </c>
      <c r="F504">
        <v>3</v>
      </c>
      <c r="G504" s="1">
        <v>2</v>
      </c>
      <c r="H504">
        <v>4</v>
      </c>
      <c r="I504">
        <v>-2</v>
      </c>
      <c r="J504" s="2">
        <v>0.92</v>
      </c>
      <c r="K504" s="2">
        <v>0.88500000000000001</v>
      </c>
      <c r="L504" s="2">
        <f>(Table13[[#This Row],[rA]]+Table13[[#This Row],[rA'']])/2</f>
        <v>0.90250000000000008</v>
      </c>
      <c r="M504">
        <v>0.60499999999999998</v>
      </c>
      <c r="N504">
        <v>1.4</v>
      </c>
      <c r="O504" s="3">
        <f>(Table13[[#This Row],[rA adj]]+Table13[[#This Row],[rX]])/(SQRT(2)*(Table13[[#This Row],[rB]]+Table13[[#This Row],[rX]]))</f>
        <v>0.81202661530275599</v>
      </c>
      <c r="P50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5.7738419116105106</v>
      </c>
      <c r="Q504" s="1" t="str">
        <f>IF(Table13[[#This Row],[tau]]&lt;4.18,"YES","NO")</f>
        <v>NO</v>
      </c>
      <c r="R504" s="4">
        <f>ABS(Table13[[#This Row],[rA]]-Table13[[#This Row],[rA'']])</f>
        <v>3.5000000000000031E-2</v>
      </c>
      <c r="S504" s="5">
        <v>0</v>
      </c>
      <c r="T504" s="5">
        <v>0</v>
      </c>
      <c r="U504" s="5">
        <v>0</v>
      </c>
      <c r="V504" s="5">
        <v>0</v>
      </c>
    </row>
    <row r="505" spans="1:22" x14ac:dyDescent="0.25">
      <c r="A505" t="s">
        <v>23</v>
      </c>
      <c r="B505" t="s">
        <v>47</v>
      </c>
      <c r="C505" t="s">
        <v>19</v>
      </c>
      <c r="D505" t="s">
        <v>20</v>
      </c>
      <c r="E505">
        <v>1</v>
      </c>
      <c r="F505">
        <v>3</v>
      </c>
      <c r="G505" s="1">
        <v>2</v>
      </c>
      <c r="H505">
        <v>4</v>
      </c>
      <c r="I505">
        <v>-2</v>
      </c>
      <c r="J505" s="2">
        <v>0.77</v>
      </c>
      <c r="K505" s="2">
        <v>1.032</v>
      </c>
      <c r="L505" s="2">
        <f>(Table13[[#This Row],[rA]]+Table13[[#This Row],[rA'']])/2</f>
        <v>0.90100000000000002</v>
      </c>
      <c r="M505">
        <v>0.60499999999999998</v>
      </c>
      <c r="N505">
        <v>1.4</v>
      </c>
      <c r="O505" s="3">
        <f>(Table13[[#This Row],[rA adj]]+Table13[[#This Row],[rX]])/(SQRT(2)*(Table13[[#This Row],[rB]]+Table13[[#This Row],[rX]]))</f>
        <v>0.8114976077357835</v>
      </c>
      <c r="P50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5.7925479573922374</v>
      </c>
      <c r="Q505" s="1" t="str">
        <f>IF(Table13[[#This Row],[tau]]&lt;4.18,"YES","NO")</f>
        <v>NO</v>
      </c>
      <c r="R505" s="4">
        <f>ABS(Table13[[#This Row],[rA]]-Table13[[#This Row],[rA'']])</f>
        <v>0.26200000000000001</v>
      </c>
      <c r="S505" s="5">
        <v>0</v>
      </c>
      <c r="T505" s="5">
        <v>0</v>
      </c>
      <c r="U505" s="5">
        <v>0</v>
      </c>
      <c r="V505" s="5">
        <v>0</v>
      </c>
    </row>
    <row r="506" spans="1:22" x14ac:dyDescent="0.25">
      <c r="A506" t="s">
        <v>18</v>
      </c>
      <c r="B506" t="s">
        <v>53</v>
      </c>
      <c r="C506" t="s">
        <v>19</v>
      </c>
      <c r="D506" t="s">
        <v>20</v>
      </c>
      <c r="E506">
        <v>1</v>
      </c>
      <c r="F506">
        <v>3</v>
      </c>
      <c r="G506" s="1">
        <v>2</v>
      </c>
      <c r="H506">
        <v>4</v>
      </c>
      <c r="I506">
        <v>-2</v>
      </c>
      <c r="J506" s="2">
        <v>0.92</v>
      </c>
      <c r="K506" s="2">
        <v>0.87</v>
      </c>
      <c r="L506" s="2">
        <f>(Table13[[#This Row],[rA]]+Table13[[#This Row],[rA'']])/2</f>
        <v>0.89500000000000002</v>
      </c>
      <c r="M506">
        <v>0.60499999999999998</v>
      </c>
      <c r="N506">
        <v>1.4</v>
      </c>
      <c r="O506" s="3">
        <f>(Table13[[#This Row],[rA adj]]+Table13[[#This Row],[rX]])/(SQRT(2)*(Table13[[#This Row],[rB]]+Table13[[#This Row],[rX]]))</f>
        <v>0.80938157746789352</v>
      </c>
      <c r="P50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5.8694977403290203</v>
      </c>
      <c r="Q506" s="1" t="str">
        <f>IF(Table13[[#This Row],[tau]]&lt;4.18,"YES","NO")</f>
        <v>NO</v>
      </c>
      <c r="R506" s="4">
        <f>ABS(Table13[[#This Row],[rA]]-Table13[[#This Row],[rA'']])</f>
        <v>5.0000000000000044E-2</v>
      </c>
      <c r="S506" s="5">
        <v>0</v>
      </c>
      <c r="T506" s="5">
        <v>0</v>
      </c>
      <c r="U506" s="5">
        <v>0</v>
      </c>
      <c r="V506" s="5">
        <v>0</v>
      </c>
    </row>
    <row r="507" spans="1:22" x14ac:dyDescent="0.25">
      <c r="A507" t="s">
        <v>21</v>
      </c>
      <c r="B507" t="s">
        <v>42</v>
      </c>
      <c r="C507" t="s">
        <v>19</v>
      </c>
      <c r="D507" t="s">
        <v>20</v>
      </c>
      <c r="E507">
        <v>2</v>
      </c>
      <c r="F507">
        <v>2</v>
      </c>
      <c r="G507" s="1">
        <v>0</v>
      </c>
      <c r="H507">
        <v>4</v>
      </c>
      <c r="I507">
        <v>-2</v>
      </c>
      <c r="J507" s="2">
        <v>0.45</v>
      </c>
      <c r="K507" s="2">
        <v>1.34</v>
      </c>
      <c r="L507" s="2">
        <f>(Table13[[#This Row],[rA]]+Table13[[#This Row],[rA'']])/2</f>
        <v>0.89500000000000002</v>
      </c>
      <c r="M507">
        <v>0.60499999999999998</v>
      </c>
      <c r="N507">
        <v>1.4</v>
      </c>
      <c r="O507" s="3">
        <f>(Table13[[#This Row],[rA adj]]+Table13[[#This Row],[rX]])/(SQRT(2)*(Table13[[#This Row],[rB]]+Table13[[#This Row],[rX]]))</f>
        <v>0.80938157746789352</v>
      </c>
      <c r="P50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5.8694977403290203</v>
      </c>
      <c r="Q507" s="1" t="str">
        <f>IF(Table13[[#This Row],[tau]]&lt;4.18,"YES","NO")</f>
        <v>NO</v>
      </c>
      <c r="R507" s="4">
        <f>ABS(Table13[[#This Row],[rA]]-Table13[[#This Row],[rA'']])</f>
        <v>0.89000000000000012</v>
      </c>
      <c r="S507" s="5">
        <v>0</v>
      </c>
      <c r="T507" s="5">
        <v>0</v>
      </c>
      <c r="U507" s="5">
        <v>0</v>
      </c>
      <c r="V507" s="5">
        <v>0</v>
      </c>
    </row>
    <row r="508" spans="1:22" x14ac:dyDescent="0.25">
      <c r="A508" t="s">
        <v>70</v>
      </c>
      <c r="B508" t="s">
        <v>69</v>
      </c>
      <c r="C508" t="s">
        <v>19</v>
      </c>
      <c r="D508" t="s">
        <v>20</v>
      </c>
      <c r="E508">
        <v>2</v>
      </c>
      <c r="F508">
        <v>2</v>
      </c>
      <c r="G508" s="1">
        <v>0</v>
      </c>
      <c r="H508">
        <v>4</v>
      </c>
      <c r="I508">
        <v>-2</v>
      </c>
      <c r="J508" s="2">
        <v>0.89</v>
      </c>
      <c r="K508" s="2">
        <v>0.9</v>
      </c>
      <c r="L508" s="2">
        <f>(Table13[[#This Row],[rA]]+Table13[[#This Row],[rA'']])/2</f>
        <v>0.89500000000000002</v>
      </c>
      <c r="M508">
        <v>0.60499999999999998</v>
      </c>
      <c r="N508">
        <v>1.4</v>
      </c>
      <c r="O508" s="3">
        <f>(Table13[[#This Row],[rA adj]]+Table13[[#This Row],[rX]])/(SQRT(2)*(Table13[[#This Row],[rB]]+Table13[[#This Row],[rX]]))</f>
        <v>0.80938157746789352</v>
      </c>
      <c r="P50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5.8694977403290203</v>
      </c>
      <c r="Q508" s="1" t="str">
        <f>IF(Table13[[#This Row],[tau]]&lt;4.18,"YES","NO")</f>
        <v>NO</v>
      </c>
      <c r="R508" s="4">
        <f>ABS(Table13[[#This Row],[rA]]-Table13[[#This Row],[rA'']])</f>
        <v>1.0000000000000009E-2</v>
      </c>
      <c r="S508" s="5">
        <v>0</v>
      </c>
      <c r="T508" s="5">
        <v>0</v>
      </c>
      <c r="U508" s="5">
        <v>0</v>
      </c>
      <c r="V508" s="5">
        <v>0</v>
      </c>
    </row>
    <row r="509" spans="1:22" x14ac:dyDescent="0.25">
      <c r="A509" t="s">
        <v>23</v>
      </c>
      <c r="B509" t="s">
        <v>48</v>
      </c>
      <c r="C509" t="s">
        <v>19</v>
      </c>
      <c r="D509" t="s">
        <v>20</v>
      </c>
      <c r="E509">
        <v>1</v>
      </c>
      <c r="F509">
        <v>3</v>
      </c>
      <c r="G509" s="1">
        <v>2</v>
      </c>
      <c r="H509">
        <v>4</v>
      </c>
      <c r="I509">
        <v>-2</v>
      </c>
      <c r="J509" s="2">
        <v>0.77</v>
      </c>
      <c r="K509" s="2">
        <v>1.01</v>
      </c>
      <c r="L509" s="2">
        <f>(Table13[[#This Row],[rA]]+Table13[[#This Row],[rA'']])/2</f>
        <v>0.89</v>
      </c>
      <c r="M509">
        <v>0.60499999999999998</v>
      </c>
      <c r="N509">
        <v>1.4</v>
      </c>
      <c r="O509" s="3">
        <f>(Table13[[#This Row],[rA adj]]+Table13[[#This Row],[rX]])/(SQRT(2)*(Table13[[#This Row],[rB]]+Table13[[#This Row],[rX]]))</f>
        <v>0.80761821891131869</v>
      </c>
      <c r="P50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5.9363347695167725</v>
      </c>
      <c r="Q509" s="1" t="str">
        <f>IF(Table13[[#This Row],[tau]]&lt;4.18,"YES","NO")</f>
        <v>NO</v>
      </c>
      <c r="R509" s="4">
        <f>ABS(Table13[[#This Row],[rA]]-Table13[[#This Row],[rA'']])</f>
        <v>0.24</v>
      </c>
      <c r="S509" s="5">
        <v>0</v>
      </c>
      <c r="T509" s="5">
        <v>0</v>
      </c>
      <c r="U509" s="5">
        <v>0</v>
      </c>
      <c r="V509" s="5">
        <v>0</v>
      </c>
    </row>
    <row r="510" spans="1:22" x14ac:dyDescent="0.25">
      <c r="A510" t="s">
        <v>19</v>
      </c>
      <c r="B510" t="s">
        <v>58</v>
      </c>
      <c r="C510" t="s">
        <v>19</v>
      </c>
      <c r="D510" t="s">
        <v>20</v>
      </c>
      <c r="E510">
        <v>2</v>
      </c>
      <c r="F510">
        <v>2</v>
      </c>
      <c r="G510" s="1">
        <v>0</v>
      </c>
      <c r="H510">
        <v>4</v>
      </c>
      <c r="I510">
        <v>-2</v>
      </c>
      <c r="J510" s="2">
        <v>0.86</v>
      </c>
      <c r="K510" s="2">
        <v>0.92</v>
      </c>
      <c r="L510" s="2">
        <f>(Table13[[#This Row],[rA]]+Table13[[#This Row],[rA'']])/2</f>
        <v>0.89</v>
      </c>
      <c r="M510">
        <v>0.60499999999999998</v>
      </c>
      <c r="N510">
        <v>1.4</v>
      </c>
      <c r="O510" s="3">
        <f>(Table13[[#This Row],[rA adj]]+Table13[[#This Row],[rX]])/(SQRT(2)*(Table13[[#This Row],[rB]]+Table13[[#This Row],[rX]]))</f>
        <v>0.80761821891131869</v>
      </c>
      <c r="P51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5.9363347695167725</v>
      </c>
      <c r="Q510" s="1" t="str">
        <f>IF(Table13[[#This Row],[tau]]&lt;4.18,"YES","NO")</f>
        <v>NO</v>
      </c>
      <c r="R510" s="4">
        <f>ABS(Table13[[#This Row],[rA]]-Table13[[#This Row],[rA'']])</f>
        <v>6.0000000000000053E-2</v>
      </c>
      <c r="S510" s="5">
        <v>0</v>
      </c>
      <c r="T510" s="5">
        <v>0</v>
      </c>
      <c r="U510" s="5">
        <v>0</v>
      </c>
      <c r="V510" s="5">
        <v>0</v>
      </c>
    </row>
    <row r="511" spans="1:22" x14ac:dyDescent="0.25">
      <c r="A511" t="s">
        <v>58</v>
      </c>
      <c r="B511" t="s">
        <v>73</v>
      </c>
      <c r="C511" t="s">
        <v>19</v>
      </c>
      <c r="D511" t="s">
        <v>20</v>
      </c>
      <c r="E511">
        <v>2</v>
      </c>
      <c r="F511">
        <v>2</v>
      </c>
      <c r="G511" s="1">
        <v>0</v>
      </c>
      <c r="H511">
        <v>4</v>
      </c>
      <c r="I511">
        <v>-2</v>
      </c>
      <c r="J511" s="2">
        <v>0.92</v>
      </c>
      <c r="K511" s="2">
        <v>0.86</v>
      </c>
      <c r="L511" s="2">
        <f>(Table13[[#This Row],[rA]]+Table13[[#This Row],[rA'']])/2</f>
        <v>0.89</v>
      </c>
      <c r="M511">
        <v>0.60499999999999998</v>
      </c>
      <c r="N511">
        <v>1.4</v>
      </c>
      <c r="O511" s="3">
        <f>(Table13[[#This Row],[rA adj]]+Table13[[#This Row],[rX]])/(SQRT(2)*(Table13[[#This Row],[rB]]+Table13[[#This Row],[rX]]))</f>
        <v>0.80761821891131869</v>
      </c>
      <c r="P51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5.9363347695167725</v>
      </c>
      <c r="Q511" s="1" t="str">
        <f>IF(Table13[[#This Row],[tau]]&lt;4.18,"YES","NO")</f>
        <v>NO</v>
      </c>
      <c r="R511" s="4">
        <f>ABS(Table13[[#This Row],[rA]]-Table13[[#This Row],[rA'']])</f>
        <v>6.0000000000000053E-2</v>
      </c>
      <c r="S511" s="5">
        <v>0</v>
      </c>
      <c r="T511" s="5">
        <v>0</v>
      </c>
      <c r="U511" s="5">
        <v>0</v>
      </c>
      <c r="V511" s="5">
        <v>0</v>
      </c>
    </row>
    <row r="512" spans="1:22" x14ac:dyDescent="0.25">
      <c r="A512" t="s">
        <v>18</v>
      </c>
      <c r="B512" t="s">
        <v>23</v>
      </c>
      <c r="C512" t="s">
        <v>61</v>
      </c>
      <c r="D512" t="s">
        <v>20</v>
      </c>
      <c r="E512">
        <v>1</v>
      </c>
      <c r="F512">
        <v>1</v>
      </c>
      <c r="G512" s="1">
        <v>0</v>
      </c>
      <c r="H512">
        <v>5</v>
      </c>
      <c r="I512">
        <v>-2</v>
      </c>
      <c r="J512" s="2">
        <v>0.92</v>
      </c>
      <c r="K512" s="2">
        <v>0.77</v>
      </c>
      <c r="L512" s="2">
        <f>(Table13[[#This Row],[rA]]+Table13[[#This Row],[rA'']])/2</f>
        <v>0.84499999999999997</v>
      </c>
      <c r="M512">
        <v>0.64</v>
      </c>
      <c r="N512">
        <v>1.4</v>
      </c>
      <c r="O512" s="3">
        <f>(Table13[[#This Row],[rA adj]]+Table13[[#This Row],[rX]])/(SQRT(2)*(Table13[[#This Row],[rB]]+Table13[[#This Row],[rX]]))</f>
        <v>0.77816408027637207</v>
      </c>
      <c r="P51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5.9390739740585987</v>
      </c>
      <c r="Q512" s="1" t="str">
        <f>IF(Table13[[#This Row],[tau]]&lt;4.18,"YES","NO")</f>
        <v>NO</v>
      </c>
      <c r="R512" s="4">
        <f>ABS(Table13[[#This Row],[rA]]-Table13[[#This Row],[rA'']])</f>
        <v>0.15000000000000002</v>
      </c>
      <c r="S512" s="5">
        <v>0</v>
      </c>
      <c r="T512" s="5">
        <v>0</v>
      </c>
      <c r="U512" s="5">
        <v>0</v>
      </c>
      <c r="V512" s="5">
        <v>0</v>
      </c>
    </row>
    <row r="513" spans="1:22" x14ac:dyDescent="0.25">
      <c r="A513" t="s">
        <v>2</v>
      </c>
      <c r="B513" t="s">
        <v>51</v>
      </c>
      <c r="C513" t="s">
        <v>19</v>
      </c>
      <c r="D513" t="s">
        <v>20</v>
      </c>
      <c r="E513">
        <v>3</v>
      </c>
      <c r="F513">
        <v>1</v>
      </c>
      <c r="G513" s="1">
        <v>2</v>
      </c>
      <c r="H513">
        <v>4</v>
      </c>
      <c r="I513">
        <v>-2</v>
      </c>
      <c r="J513" s="2">
        <v>0.27</v>
      </c>
      <c r="K513" s="2">
        <v>1.5</v>
      </c>
      <c r="L513" s="2">
        <f>(Table13[[#This Row],[rA]]+Table13[[#This Row],[rA'']])/2</f>
        <v>0.88500000000000001</v>
      </c>
      <c r="M513">
        <v>0.60499999999999998</v>
      </c>
      <c r="N513">
        <v>1.4</v>
      </c>
      <c r="O513" s="3">
        <f>(Table13[[#This Row],[rA adj]]+Table13[[#This Row],[rX]])/(SQRT(2)*(Table13[[#This Row],[rB]]+Table13[[#This Row],[rX]]))</f>
        <v>0.80585486035474374</v>
      </c>
      <c r="P51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6.0057787072489166</v>
      </c>
      <c r="Q513" s="1" t="str">
        <f>IF(Table13[[#This Row],[tau]]&lt;4.18,"YES","NO")</f>
        <v>NO</v>
      </c>
      <c r="R513" s="4">
        <f>ABS(Table13[[#This Row],[rA]]-Table13[[#This Row],[rA'']])</f>
        <v>1.23</v>
      </c>
      <c r="S513" s="5">
        <v>0</v>
      </c>
      <c r="T513" s="5">
        <v>0</v>
      </c>
      <c r="U513" s="5">
        <v>0</v>
      </c>
      <c r="V513" s="5">
        <v>0</v>
      </c>
    </row>
    <row r="514" spans="1:22" x14ac:dyDescent="0.25">
      <c r="A514" t="s">
        <v>18</v>
      </c>
      <c r="B514" t="s">
        <v>56</v>
      </c>
      <c r="C514" t="s">
        <v>19</v>
      </c>
      <c r="D514" t="s">
        <v>20</v>
      </c>
      <c r="E514">
        <v>1</v>
      </c>
      <c r="F514">
        <v>3</v>
      </c>
      <c r="G514" s="1">
        <v>2</v>
      </c>
      <c r="H514">
        <v>4</v>
      </c>
      <c r="I514">
        <v>-2</v>
      </c>
      <c r="J514" s="2">
        <v>0.92</v>
      </c>
      <c r="K514" s="2">
        <v>0.85</v>
      </c>
      <c r="L514" s="2">
        <f>(Table13[[#This Row],[rA]]+Table13[[#This Row],[rA'']])/2</f>
        <v>0.88500000000000001</v>
      </c>
      <c r="M514">
        <v>0.60499999999999998</v>
      </c>
      <c r="N514">
        <v>1.4</v>
      </c>
      <c r="O514" s="3">
        <f>(Table13[[#This Row],[rA adj]]+Table13[[#This Row],[rX]])/(SQRT(2)*(Table13[[#This Row],[rB]]+Table13[[#This Row],[rX]]))</f>
        <v>0.80585486035474374</v>
      </c>
      <c r="P51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6.0057787072489166</v>
      </c>
      <c r="Q514" s="1" t="str">
        <f>IF(Table13[[#This Row],[tau]]&lt;4.18,"YES","NO")</f>
        <v>NO</v>
      </c>
      <c r="R514" s="4">
        <f>ABS(Table13[[#This Row],[rA]]-Table13[[#This Row],[rA'']])</f>
        <v>7.0000000000000062E-2</v>
      </c>
      <c r="S514" s="5">
        <v>0</v>
      </c>
      <c r="T514" s="5">
        <v>0</v>
      </c>
      <c r="U514" s="5">
        <v>0</v>
      </c>
      <c r="V514" s="5">
        <v>0</v>
      </c>
    </row>
    <row r="515" spans="1:22" x14ac:dyDescent="0.25">
      <c r="A515" t="s">
        <v>21</v>
      </c>
      <c r="B515" t="s">
        <v>46</v>
      </c>
      <c r="C515" t="s">
        <v>19</v>
      </c>
      <c r="D515" t="s">
        <v>20</v>
      </c>
      <c r="E515">
        <v>2</v>
      </c>
      <c r="F515">
        <v>2</v>
      </c>
      <c r="G515" s="1">
        <v>0</v>
      </c>
      <c r="H515">
        <v>4</v>
      </c>
      <c r="I515">
        <v>-2</v>
      </c>
      <c r="J515" s="2">
        <v>0.45</v>
      </c>
      <c r="K515" s="2">
        <v>1.31</v>
      </c>
      <c r="L515" s="2">
        <f>(Table13[[#This Row],[rA]]+Table13[[#This Row],[rA'']])/2</f>
        <v>0.88</v>
      </c>
      <c r="M515">
        <v>0.60499999999999998</v>
      </c>
      <c r="N515">
        <v>1.4</v>
      </c>
      <c r="O515" s="3">
        <f>(Table13[[#This Row],[rA adj]]+Table13[[#This Row],[rX]])/(SQRT(2)*(Table13[[#This Row],[rB]]+Table13[[#This Row],[rX]]))</f>
        <v>0.80409150179816868</v>
      </c>
      <c r="P51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6.0779721037777659</v>
      </c>
      <c r="Q515" s="1" t="str">
        <f>IF(Table13[[#This Row],[tau]]&lt;4.18,"YES","NO")</f>
        <v>NO</v>
      </c>
      <c r="R515" s="4">
        <f>ABS(Table13[[#This Row],[rA]]-Table13[[#This Row],[rA'']])</f>
        <v>0.8600000000000001</v>
      </c>
      <c r="S515" s="5">
        <v>0</v>
      </c>
      <c r="T515" s="5">
        <v>0</v>
      </c>
      <c r="U515" s="5">
        <v>0</v>
      </c>
      <c r="V515" s="5">
        <v>0</v>
      </c>
    </row>
    <row r="516" spans="1:22" x14ac:dyDescent="0.25">
      <c r="A516" t="s">
        <v>22</v>
      </c>
      <c r="B516" t="s">
        <v>62</v>
      </c>
      <c r="C516" t="s">
        <v>19</v>
      </c>
      <c r="D516" t="s">
        <v>20</v>
      </c>
      <c r="E516">
        <v>2</v>
      </c>
      <c r="F516">
        <v>2</v>
      </c>
      <c r="G516" s="1">
        <v>0</v>
      </c>
      <c r="H516">
        <v>4</v>
      </c>
      <c r="I516">
        <v>-2</v>
      </c>
      <c r="J516" s="2">
        <v>0.74</v>
      </c>
      <c r="K516" s="2">
        <v>1.02</v>
      </c>
      <c r="L516" s="2">
        <f>(Table13[[#This Row],[rA]]+Table13[[#This Row],[rA'']])/2</f>
        <v>0.88</v>
      </c>
      <c r="M516">
        <v>0.60499999999999998</v>
      </c>
      <c r="N516">
        <v>1.4</v>
      </c>
      <c r="O516" s="3">
        <f>(Table13[[#This Row],[rA adj]]+Table13[[#This Row],[rX]])/(SQRT(2)*(Table13[[#This Row],[rB]]+Table13[[#This Row],[rX]]))</f>
        <v>0.80409150179816868</v>
      </c>
      <c r="P51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6.0779721037777659</v>
      </c>
      <c r="Q516" s="1" t="str">
        <f>IF(Table13[[#This Row],[tau]]&lt;4.18,"YES","NO")</f>
        <v>NO</v>
      </c>
      <c r="R516" s="4">
        <f>ABS(Table13[[#This Row],[rA]]-Table13[[#This Row],[rA'']])</f>
        <v>0.28000000000000003</v>
      </c>
      <c r="S516" s="5">
        <v>0</v>
      </c>
      <c r="T516" s="5">
        <v>0</v>
      </c>
      <c r="U516" s="5">
        <v>0</v>
      </c>
      <c r="V516" s="5">
        <v>0</v>
      </c>
    </row>
    <row r="517" spans="1:22" x14ac:dyDescent="0.25">
      <c r="A517" t="s">
        <v>19</v>
      </c>
      <c r="B517" t="s">
        <v>69</v>
      </c>
      <c r="C517" t="s">
        <v>19</v>
      </c>
      <c r="D517" t="s">
        <v>20</v>
      </c>
      <c r="E517">
        <v>2</v>
      </c>
      <c r="F517">
        <v>2</v>
      </c>
      <c r="G517" s="1">
        <v>0</v>
      </c>
      <c r="H517">
        <v>4</v>
      </c>
      <c r="I517">
        <v>-2</v>
      </c>
      <c r="J517" s="2">
        <v>0.86</v>
      </c>
      <c r="K517" s="2">
        <v>0.9</v>
      </c>
      <c r="L517" s="2">
        <f>(Table13[[#This Row],[rA]]+Table13[[#This Row],[rA'']])/2</f>
        <v>0.88</v>
      </c>
      <c r="M517">
        <v>0.60499999999999998</v>
      </c>
      <c r="N517">
        <v>1.4</v>
      </c>
      <c r="O517" s="3">
        <f>(Table13[[#This Row],[rA adj]]+Table13[[#This Row],[rX]])/(SQRT(2)*(Table13[[#This Row],[rB]]+Table13[[#This Row],[rX]]))</f>
        <v>0.80409150179816868</v>
      </c>
      <c r="P51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6.0779721037777659</v>
      </c>
      <c r="Q517" s="1" t="str">
        <f>IF(Table13[[#This Row],[tau]]&lt;4.18,"YES","NO")</f>
        <v>NO</v>
      </c>
      <c r="R517" s="4">
        <f>ABS(Table13[[#This Row],[rA]]-Table13[[#This Row],[rA'']])</f>
        <v>4.0000000000000036E-2</v>
      </c>
      <c r="S517" s="5">
        <v>0</v>
      </c>
      <c r="T517" s="5">
        <v>0</v>
      </c>
      <c r="U517" s="5">
        <v>0</v>
      </c>
      <c r="V517" s="5">
        <v>0</v>
      </c>
    </row>
    <row r="518" spans="1:22" x14ac:dyDescent="0.25">
      <c r="A518" t="s">
        <v>72</v>
      </c>
      <c r="B518" t="s">
        <v>63</v>
      </c>
      <c r="C518" t="s">
        <v>19</v>
      </c>
      <c r="D518" t="s">
        <v>20</v>
      </c>
      <c r="E518">
        <v>2</v>
      </c>
      <c r="F518">
        <v>2</v>
      </c>
      <c r="G518" s="1">
        <v>0</v>
      </c>
      <c r="H518">
        <v>4</v>
      </c>
      <c r="I518">
        <v>-2</v>
      </c>
      <c r="J518" s="2">
        <v>0.8</v>
      </c>
      <c r="K518" s="2">
        <v>0.96</v>
      </c>
      <c r="L518" s="2">
        <f>(Table13[[#This Row],[rA]]+Table13[[#This Row],[rA'']])/2</f>
        <v>0.88</v>
      </c>
      <c r="M518">
        <v>0.60499999999999998</v>
      </c>
      <c r="N518">
        <v>1.4</v>
      </c>
      <c r="O518" s="3">
        <f>(Table13[[#This Row],[rA adj]]+Table13[[#This Row],[rX]])/(SQRT(2)*(Table13[[#This Row],[rB]]+Table13[[#This Row],[rX]]))</f>
        <v>0.80409150179816868</v>
      </c>
      <c r="P51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6.0779721037777659</v>
      </c>
      <c r="Q518" s="1" t="str">
        <f>IF(Table13[[#This Row],[tau]]&lt;4.18,"YES","NO")</f>
        <v>NO</v>
      </c>
      <c r="R518" s="4">
        <f>ABS(Table13[[#This Row],[rA]]-Table13[[#This Row],[rA'']])</f>
        <v>0.15999999999999992</v>
      </c>
      <c r="S518" s="5">
        <v>0</v>
      </c>
      <c r="T518" s="5">
        <v>0</v>
      </c>
      <c r="U518" s="5">
        <v>0</v>
      </c>
      <c r="V518" s="5">
        <v>0</v>
      </c>
    </row>
    <row r="519" spans="1:22" x14ac:dyDescent="0.25">
      <c r="A519" t="s">
        <v>63</v>
      </c>
      <c r="B519" t="s">
        <v>77</v>
      </c>
      <c r="C519" t="s">
        <v>19</v>
      </c>
      <c r="D519" t="s">
        <v>20</v>
      </c>
      <c r="E519">
        <v>2</v>
      </c>
      <c r="F519">
        <v>2</v>
      </c>
      <c r="G519" s="1">
        <v>0</v>
      </c>
      <c r="H519">
        <v>4</v>
      </c>
      <c r="I519">
        <v>-2</v>
      </c>
      <c r="J519" s="2">
        <v>0.96</v>
      </c>
      <c r="K519" s="2">
        <v>0.8</v>
      </c>
      <c r="L519" s="2">
        <f>(Table13[[#This Row],[rA]]+Table13[[#This Row],[rA'']])/2</f>
        <v>0.88</v>
      </c>
      <c r="M519">
        <v>0.60499999999999998</v>
      </c>
      <c r="N519">
        <v>1.4</v>
      </c>
      <c r="O519" s="3">
        <f>(Table13[[#This Row],[rA adj]]+Table13[[#This Row],[rX]])/(SQRT(2)*(Table13[[#This Row],[rB]]+Table13[[#This Row],[rX]]))</f>
        <v>0.80409150179816868</v>
      </c>
      <c r="P51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6.0779721037777659</v>
      </c>
      <c r="Q519" s="1" t="str">
        <f>IF(Table13[[#This Row],[tau]]&lt;4.18,"YES","NO")</f>
        <v>NO</v>
      </c>
      <c r="R519" s="4">
        <f>ABS(Table13[[#This Row],[rA]]-Table13[[#This Row],[rA'']])</f>
        <v>0.15999999999999992</v>
      </c>
      <c r="S519" s="5">
        <v>0</v>
      </c>
      <c r="T519" s="5">
        <v>0</v>
      </c>
      <c r="U519" s="5">
        <v>0</v>
      </c>
      <c r="V519" s="5">
        <v>0</v>
      </c>
    </row>
    <row r="520" spans="1:22" x14ac:dyDescent="0.25">
      <c r="A520" t="s">
        <v>69</v>
      </c>
      <c r="B520" t="s">
        <v>73</v>
      </c>
      <c r="C520" t="s">
        <v>19</v>
      </c>
      <c r="D520" t="s">
        <v>20</v>
      </c>
      <c r="E520">
        <v>2</v>
      </c>
      <c r="F520">
        <v>2</v>
      </c>
      <c r="G520" s="1">
        <v>0</v>
      </c>
      <c r="H520">
        <v>4</v>
      </c>
      <c r="I520">
        <v>-2</v>
      </c>
      <c r="J520" s="2">
        <v>0.9</v>
      </c>
      <c r="K520" s="2">
        <v>0.86</v>
      </c>
      <c r="L520" s="2">
        <f>(Table13[[#This Row],[rA]]+Table13[[#This Row],[rA'']])/2</f>
        <v>0.88</v>
      </c>
      <c r="M520">
        <v>0.60499999999999998</v>
      </c>
      <c r="N520">
        <v>1.4</v>
      </c>
      <c r="O520" s="3">
        <f>(Table13[[#This Row],[rA adj]]+Table13[[#This Row],[rX]])/(SQRT(2)*(Table13[[#This Row],[rB]]+Table13[[#This Row],[rX]]))</f>
        <v>0.80409150179816868</v>
      </c>
      <c r="P52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6.0779721037777659</v>
      </c>
      <c r="Q520" s="1" t="str">
        <f>IF(Table13[[#This Row],[tau]]&lt;4.18,"YES","NO")</f>
        <v>NO</v>
      </c>
      <c r="R520" s="4">
        <f>ABS(Table13[[#This Row],[rA]]-Table13[[#This Row],[rA'']])</f>
        <v>4.0000000000000036E-2</v>
      </c>
      <c r="S520" s="5">
        <v>0</v>
      </c>
      <c r="T520" s="5">
        <v>0</v>
      </c>
      <c r="U520" s="5">
        <v>0</v>
      </c>
      <c r="V520" s="5">
        <v>0</v>
      </c>
    </row>
    <row r="521" spans="1:22" x14ac:dyDescent="0.25">
      <c r="A521" t="s">
        <v>23</v>
      </c>
      <c r="B521" t="s">
        <v>62</v>
      </c>
      <c r="C521" t="s">
        <v>19</v>
      </c>
      <c r="D521" t="s">
        <v>20</v>
      </c>
      <c r="E521">
        <v>2</v>
      </c>
      <c r="F521">
        <v>2</v>
      </c>
      <c r="G521" s="1">
        <v>0</v>
      </c>
      <c r="H521">
        <v>4</v>
      </c>
      <c r="I521">
        <v>-2</v>
      </c>
      <c r="J521" s="2">
        <v>0.73</v>
      </c>
      <c r="K521" s="2">
        <v>1.02</v>
      </c>
      <c r="L521" s="2">
        <f>(Table13[[#This Row],[rA]]+Table13[[#This Row],[rA'']])/2</f>
        <v>0.875</v>
      </c>
      <c r="M521">
        <v>0.60499999999999998</v>
      </c>
      <c r="N521">
        <v>1.4</v>
      </c>
      <c r="O521" s="3">
        <f>(Table13[[#This Row],[rA adj]]+Table13[[#This Row],[rX]])/(SQRT(2)*(Table13[[#This Row],[rB]]+Table13[[#This Row],[rX]]))</f>
        <v>0.80232814324159374</v>
      </c>
      <c r="P52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6.1530680716061479</v>
      </c>
      <c r="Q521" s="1" t="str">
        <f>IF(Table13[[#This Row],[tau]]&lt;4.18,"YES","NO")</f>
        <v>NO</v>
      </c>
      <c r="R521" s="4">
        <f>ABS(Table13[[#This Row],[rA]]-Table13[[#This Row],[rA'']])</f>
        <v>0.29000000000000004</v>
      </c>
      <c r="S521" s="5">
        <v>0</v>
      </c>
      <c r="T521" s="5">
        <v>0</v>
      </c>
      <c r="U521" s="5">
        <v>0</v>
      </c>
      <c r="V521" s="5">
        <v>0</v>
      </c>
    </row>
    <row r="522" spans="1:22" x14ac:dyDescent="0.25">
      <c r="A522" t="s">
        <v>62</v>
      </c>
      <c r="B522" t="s">
        <v>24</v>
      </c>
      <c r="C522" t="s">
        <v>19</v>
      </c>
      <c r="D522" t="s">
        <v>20</v>
      </c>
      <c r="E522">
        <v>2</v>
      </c>
      <c r="F522">
        <v>2</v>
      </c>
      <c r="G522" s="1">
        <v>0</v>
      </c>
      <c r="H522">
        <v>4</v>
      </c>
      <c r="I522">
        <v>-2</v>
      </c>
      <c r="J522" s="2">
        <v>1.02</v>
      </c>
      <c r="K522" s="2">
        <v>0.73</v>
      </c>
      <c r="L522" s="2">
        <f>(Table13[[#This Row],[rA]]+Table13[[#This Row],[rA'']])/2</f>
        <v>0.875</v>
      </c>
      <c r="M522">
        <v>0.60499999999999998</v>
      </c>
      <c r="N522">
        <v>1.4</v>
      </c>
      <c r="O522" s="3">
        <f>(Table13[[#This Row],[rA adj]]+Table13[[#This Row],[rX]])/(SQRT(2)*(Table13[[#This Row],[rB]]+Table13[[#This Row],[rX]]))</f>
        <v>0.80232814324159374</v>
      </c>
      <c r="P52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6.1530680716061479</v>
      </c>
      <c r="Q522" s="1" t="str">
        <f>IF(Table13[[#This Row],[tau]]&lt;4.18,"YES","NO")</f>
        <v>NO</v>
      </c>
      <c r="R522" s="4">
        <f>ABS(Table13[[#This Row],[rA]]-Table13[[#This Row],[rA'']])</f>
        <v>0.29000000000000004</v>
      </c>
      <c r="S522" s="5">
        <v>0</v>
      </c>
      <c r="T522" s="5">
        <v>0</v>
      </c>
      <c r="U522" s="5">
        <v>0</v>
      </c>
      <c r="V522" s="5">
        <v>0</v>
      </c>
    </row>
    <row r="523" spans="1:22" x14ac:dyDescent="0.25">
      <c r="A523" t="s">
        <v>70</v>
      </c>
      <c r="B523" t="s">
        <v>19</v>
      </c>
      <c r="C523" t="s">
        <v>19</v>
      </c>
      <c r="D523" t="s">
        <v>20</v>
      </c>
      <c r="E523">
        <v>2</v>
      </c>
      <c r="F523">
        <v>2</v>
      </c>
      <c r="G523" s="1">
        <v>0</v>
      </c>
      <c r="H523">
        <v>4</v>
      </c>
      <c r="I523">
        <v>-2</v>
      </c>
      <c r="J523" s="2">
        <v>0.89</v>
      </c>
      <c r="K523" s="2">
        <v>0.86</v>
      </c>
      <c r="L523" s="2">
        <f>(Table13[[#This Row],[rA]]+Table13[[#This Row],[rA'']])/2</f>
        <v>0.875</v>
      </c>
      <c r="M523">
        <v>0.60499999999999998</v>
      </c>
      <c r="N523">
        <v>1.4</v>
      </c>
      <c r="O523" s="3">
        <f>(Table13[[#This Row],[rA adj]]+Table13[[#This Row],[rX]])/(SQRT(2)*(Table13[[#This Row],[rB]]+Table13[[#This Row],[rX]]))</f>
        <v>0.80232814324159374</v>
      </c>
      <c r="P52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6.1530680716061479</v>
      </c>
      <c r="Q523" s="1" t="str">
        <f>IF(Table13[[#This Row],[tau]]&lt;4.18,"YES","NO")</f>
        <v>NO</v>
      </c>
      <c r="R523" s="4">
        <f>ABS(Table13[[#This Row],[rA]]-Table13[[#This Row],[rA'']])</f>
        <v>3.0000000000000027E-2</v>
      </c>
      <c r="S523" s="5">
        <v>0</v>
      </c>
      <c r="T523" s="5">
        <v>0</v>
      </c>
      <c r="U523" s="5">
        <v>0</v>
      </c>
      <c r="V523" s="5">
        <v>0</v>
      </c>
    </row>
    <row r="524" spans="1:22" x14ac:dyDescent="0.25">
      <c r="A524" t="s">
        <v>70</v>
      </c>
      <c r="B524" t="s">
        <v>73</v>
      </c>
      <c r="C524" t="s">
        <v>19</v>
      </c>
      <c r="D524" t="s">
        <v>20</v>
      </c>
      <c r="E524">
        <v>2</v>
      </c>
      <c r="F524">
        <v>2</v>
      </c>
      <c r="G524" s="1">
        <v>0</v>
      </c>
      <c r="H524">
        <v>4</v>
      </c>
      <c r="I524">
        <v>-2</v>
      </c>
      <c r="J524" s="2">
        <v>0.89</v>
      </c>
      <c r="K524" s="2">
        <v>0.86</v>
      </c>
      <c r="L524" s="2">
        <f>(Table13[[#This Row],[rA]]+Table13[[#This Row],[rA'']])/2</f>
        <v>0.875</v>
      </c>
      <c r="M524">
        <v>0.60499999999999998</v>
      </c>
      <c r="N524">
        <v>1.4</v>
      </c>
      <c r="O524" s="3">
        <f>(Table13[[#This Row],[rA adj]]+Table13[[#This Row],[rX]])/(SQRT(2)*(Table13[[#This Row],[rB]]+Table13[[#This Row],[rX]]))</f>
        <v>0.80232814324159374</v>
      </c>
      <c r="P52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6.1530680716061479</v>
      </c>
      <c r="Q524" s="1" t="str">
        <f>IF(Table13[[#This Row],[tau]]&lt;4.18,"YES","NO")</f>
        <v>NO</v>
      </c>
      <c r="R524" s="4">
        <f>ABS(Table13[[#This Row],[rA]]-Table13[[#This Row],[rA'']])</f>
        <v>3.0000000000000027E-2</v>
      </c>
      <c r="S524" s="5">
        <v>0</v>
      </c>
      <c r="T524" s="5">
        <v>0</v>
      </c>
      <c r="U524" s="5">
        <v>0</v>
      </c>
      <c r="V524" s="5">
        <v>0</v>
      </c>
    </row>
    <row r="525" spans="1:22" x14ac:dyDescent="0.25">
      <c r="A525" t="s">
        <v>68</v>
      </c>
      <c r="B525" t="s">
        <v>63</v>
      </c>
      <c r="C525" t="s">
        <v>19</v>
      </c>
      <c r="D525" t="s">
        <v>20</v>
      </c>
      <c r="E525">
        <v>2</v>
      </c>
      <c r="F525">
        <v>2</v>
      </c>
      <c r="G525" s="1">
        <v>0</v>
      </c>
      <c r="H525">
        <v>4</v>
      </c>
      <c r="I525">
        <v>-2</v>
      </c>
      <c r="J525" s="2">
        <v>0.79</v>
      </c>
      <c r="K525" s="2">
        <v>0.96</v>
      </c>
      <c r="L525" s="2">
        <f>(Table13[[#This Row],[rA]]+Table13[[#This Row],[rA'']])/2</f>
        <v>0.875</v>
      </c>
      <c r="M525">
        <v>0.60499999999999998</v>
      </c>
      <c r="N525">
        <v>1.4</v>
      </c>
      <c r="O525" s="3">
        <f>(Table13[[#This Row],[rA adj]]+Table13[[#This Row],[rX]])/(SQRT(2)*(Table13[[#This Row],[rB]]+Table13[[#This Row],[rX]]))</f>
        <v>0.80232814324159374</v>
      </c>
      <c r="P52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6.1530680716061479</v>
      </c>
      <c r="Q525" s="1" t="str">
        <f>IF(Table13[[#This Row],[tau]]&lt;4.18,"YES","NO")</f>
        <v>NO</v>
      </c>
      <c r="R525" s="4">
        <f>ABS(Table13[[#This Row],[rA]]-Table13[[#This Row],[rA'']])</f>
        <v>0.16999999999999993</v>
      </c>
      <c r="S525" s="5">
        <v>0</v>
      </c>
      <c r="T525" s="5">
        <v>0</v>
      </c>
      <c r="U525" s="5">
        <v>0</v>
      </c>
      <c r="V525" s="5">
        <v>0</v>
      </c>
    </row>
    <row r="526" spans="1:22" x14ac:dyDescent="0.25">
      <c r="A526" t="s">
        <v>18</v>
      </c>
      <c r="B526" t="s">
        <v>57</v>
      </c>
      <c r="C526" t="s">
        <v>19</v>
      </c>
      <c r="D526" t="s">
        <v>20</v>
      </c>
      <c r="E526">
        <v>1</v>
      </c>
      <c r="F526">
        <v>3</v>
      </c>
      <c r="G526" s="1">
        <v>2</v>
      </c>
      <c r="H526">
        <v>4</v>
      </c>
      <c r="I526">
        <v>-2</v>
      </c>
      <c r="J526" s="2">
        <v>0.92</v>
      </c>
      <c r="K526" s="2">
        <v>0.8</v>
      </c>
      <c r="L526" s="2">
        <f>(Table13[[#This Row],[rA]]+Table13[[#This Row],[rA'']])/2</f>
        <v>0.8600000000000001</v>
      </c>
      <c r="M526">
        <v>0.60499999999999998</v>
      </c>
      <c r="N526">
        <v>1.4</v>
      </c>
      <c r="O526" s="3">
        <f>(Table13[[#This Row],[rA adj]]+Table13[[#This Row],[rX]])/(SQRT(2)*(Table13[[#This Row],[rB]]+Table13[[#This Row],[rX]]))</f>
        <v>0.7970380675718689</v>
      </c>
      <c r="P52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6.3974827084265371</v>
      </c>
      <c r="Q526" s="1" t="str">
        <f>IF(Table13[[#This Row],[tau]]&lt;4.18,"YES","NO")</f>
        <v>NO</v>
      </c>
      <c r="R526" s="4">
        <f>ABS(Table13[[#This Row],[rA]]-Table13[[#This Row],[rA'']])</f>
        <v>0.12</v>
      </c>
      <c r="S526" s="5">
        <v>0</v>
      </c>
      <c r="T526" s="5">
        <v>0</v>
      </c>
      <c r="U526" s="5">
        <v>0</v>
      </c>
      <c r="V526" s="5">
        <v>0</v>
      </c>
    </row>
    <row r="527" spans="1:22" x14ac:dyDescent="0.25">
      <c r="A527" t="s">
        <v>72</v>
      </c>
      <c r="B527" t="s">
        <v>58</v>
      </c>
      <c r="C527" t="s">
        <v>19</v>
      </c>
      <c r="D527" t="s">
        <v>20</v>
      </c>
      <c r="E527">
        <v>2</v>
      </c>
      <c r="F527">
        <v>2</v>
      </c>
      <c r="G527" s="1">
        <v>0</v>
      </c>
      <c r="H527">
        <v>4</v>
      </c>
      <c r="I527">
        <v>-2</v>
      </c>
      <c r="J527" s="2">
        <v>0.8</v>
      </c>
      <c r="K527" s="2">
        <v>0.92</v>
      </c>
      <c r="L527" s="2">
        <f>(Table13[[#This Row],[rA]]+Table13[[#This Row],[rA'']])/2</f>
        <v>0.8600000000000001</v>
      </c>
      <c r="M527">
        <v>0.60499999999999998</v>
      </c>
      <c r="N527">
        <v>1.4</v>
      </c>
      <c r="O527" s="3">
        <f>(Table13[[#This Row],[rA adj]]+Table13[[#This Row],[rX]])/(SQRT(2)*(Table13[[#This Row],[rB]]+Table13[[#This Row],[rX]]))</f>
        <v>0.7970380675718689</v>
      </c>
      <c r="P52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6.3974827084265371</v>
      </c>
      <c r="Q527" s="1" t="str">
        <f>IF(Table13[[#This Row],[tau]]&lt;4.18,"YES","NO")</f>
        <v>NO</v>
      </c>
      <c r="R527" s="4">
        <f>ABS(Table13[[#This Row],[rA]]-Table13[[#This Row],[rA'']])</f>
        <v>0.12</v>
      </c>
      <c r="S527" s="5">
        <v>0</v>
      </c>
      <c r="T527" s="5">
        <v>0</v>
      </c>
      <c r="U527" s="5">
        <v>0</v>
      </c>
      <c r="V527" s="5">
        <v>0</v>
      </c>
    </row>
    <row r="528" spans="1:22" x14ac:dyDescent="0.25">
      <c r="A528" t="s">
        <v>58</v>
      </c>
      <c r="B528" t="s">
        <v>77</v>
      </c>
      <c r="C528" t="s">
        <v>19</v>
      </c>
      <c r="D528" t="s">
        <v>20</v>
      </c>
      <c r="E528">
        <v>2</v>
      </c>
      <c r="F528">
        <v>2</v>
      </c>
      <c r="G528" s="1">
        <v>0</v>
      </c>
      <c r="H528">
        <v>4</v>
      </c>
      <c r="I528">
        <v>-2</v>
      </c>
      <c r="J528" s="2">
        <v>0.92</v>
      </c>
      <c r="K528" s="2">
        <v>0.8</v>
      </c>
      <c r="L528" s="2">
        <f>(Table13[[#This Row],[rA]]+Table13[[#This Row],[rA'']])/2</f>
        <v>0.8600000000000001</v>
      </c>
      <c r="M528">
        <v>0.60499999999999998</v>
      </c>
      <c r="N528">
        <v>1.4</v>
      </c>
      <c r="O528" s="3">
        <f>(Table13[[#This Row],[rA adj]]+Table13[[#This Row],[rX]])/(SQRT(2)*(Table13[[#This Row],[rB]]+Table13[[#This Row],[rX]]))</f>
        <v>0.7970380675718689</v>
      </c>
      <c r="P52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6.3974827084265371</v>
      </c>
      <c r="Q528" s="1" t="str">
        <f>IF(Table13[[#This Row],[tau]]&lt;4.18,"YES","NO")</f>
        <v>NO</v>
      </c>
      <c r="R528" s="4">
        <f>ABS(Table13[[#This Row],[rA]]-Table13[[#This Row],[rA'']])</f>
        <v>0.12</v>
      </c>
      <c r="S528" s="5">
        <v>0</v>
      </c>
      <c r="T528" s="5">
        <v>0</v>
      </c>
      <c r="U528" s="5">
        <v>0</v>
      </c>
      <c r="V528" s="5">
        <v>0</v>
      </c>
    </row>
    <row r="529" spans="1:22" x14ac:dyDescent="0.25">
      <c r="A529" t="s">
        <v>19</v>
      </c>
      <c r="B529" t="s">
        <v>73</v>
      </c>
      <c r="C529" t="s">
        <v>19</v>
      </c>
      <c r="D529" t="s">
        <v>20</v>
      </c>
      <c r="E529">
        <v>2</v>
      </c>
      <c r="F529">
        <v>2</v>
      </c>
      <c r="G529" s="1">
        <v>0</v>
      </c>
      <c r="H529">
        <v>4</v>
      </c>
      <c r="I529">
        <v>-2</v>
      </c>
      <c r="J529" s="2">
        <v>0.86</v>
      </c>
      <c r="K529" s="2">
        <v>0.86</v>
      </c>
      <c r="L529" s="2">
        <f>(Table13[[#This Row],[rA]]+Table13[[#This Row],[rA'']])/2</f>
        <v>0.86</v>
      </c>
      <c r="M529">
        <v>0.60499999999999998</v>
      </c>
      <c r="N529">
        <v>1.4</v>
      </c>
      <c r="O529" s="3">
        <f>(Table13[[#This Row],[rA adj]]+Table13[[#This Row],[rX]])/(SQRT(2)*(Table13[[#This Row],[rB]]+Table13[[#This Row],[rX]]))</f>
        <v>0.7970380675718689</v>
      </c>
      <c r="P52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6.3974827084265407</v>
      </c>
      <c r="Q529" s="1" t="str">
        <f>IF(Table13[[#This Row],[tau]]&lt;4.18,"YES","NO")</f>
        <v>NO</v>
      </c>
      <c r="R529" s="4">
        <f>ABS(Table13[[#This Row],[rA]]-Table13[[#This Row],[rA'']])</f>
        <v>0</v>
      </c>
      <c r="S529" s="5">
        <v>0</v>
      </c>
      <c r="T529" s="5">
        <v>0</v>
      </c>
      <c r="U529" s="5">
        <v>0</v>
      </c>
      <c r="V529" s="5">
        <v>0</v>
      </c>
    </row>
    <row r="530" spans="1:22" x14ac:dyDescent="0.25">
      <c r="A530" t="s">
        <v>23</v>
      </c>
      <c r="B530" t="s">
        <v>49</v>
      </c>
      <c r="C530" t="s">
        <v>19</v>
      </c>
      <c r="D530" t="s">
        <v>20</v>
      </c>
      <c r="E530">
        <v>1</v>
      </c>
      <c r="F530">
        <v>3</v>
      </c>
      <c r="G530" s="1">
        <v>2</v>
      </c>
      <c r="H530">
        <v>4</v>
      </c>
      <c r="I530">
        <v>-2</v>
      </c>
      <c r="J530" s="2">
        <v>0.77</v>
      </c>
      <c r="K530" s="2">
        <v>0.94699999999999995</v>
      </c>
      <c r="L530" s="2">
        <f>(Table13[[#This Row],[rA]]+Table13[[#This Row],[rA'']])/2</f>
        <v>0.85850000000000004</v>
      </c>
      <c r="M530">
        <v>0.60499999999999998</v>
      </c>
      <c r="N530">
        <v>1.4</v>
      </c>
      <c r="O530" s="3">
        <f>(Table13[[#This Row],[rA adj]]+Table13[[#This Row],[rX]])/(SQRT(2)*(Table13[[#This Row],[rB]]+Table13[[#This Row],[rX]]))</f>
        <v>0.79650906000489641</v>
      </c>
      <c r="P53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6.4236362403474683</v>
      </c>
      <c r="Q530" s="1" t="str">
        <f>IF(Table13[[#This Row],[tau]]&lt;4.18,"YES","NO")</f>
        <v>NO</v>
      </c>
      <c r="R530" s="4">
        <f>ABS(Table13[[#This Row],[rA]]-Table13[[#This Row],[rA'']])</f>
        <v>0.17699999999999994</v>
      </c>
      <c r="S530" s="5">
        <v>0</v>
      </c>
      <c r="T530" s="5">
        <v>0</v>
      </c>
      <c r="U530" s="5">
        <v>0</v>
      </c>
      <c r="V530" s="5">
        <v>0</v>
      </c>
    </row>
    <row r="531" spans="1:22" x14ac:dyDescent="0.25">
      <c r="A531" t="s">
        <v>25</v>
      </c>
      <c r="B531" t="s">
        <v>62</v>
      </c>
      <c r="C531" t="s">
        <v>19</v>
      </c>
      <c r="D531" t="s">
        <v>20</v>
      </c>
      <c r="E531">
        <v>2</v>
      </c>
      <c r="F531">
        <v>2</v>
      </c>
      <c r="G531" s="1">
        <v>0</v>
      </c>
      <c r="H531">
        <v>4</v>
      </c>
      <c r="I531">
        <v>-2</v>
      </c>
      <c r="J531" s="2">
        <v>0.69</v>
      </c>
      <c r="K531" s="2">
        <v>1.02</v>
      </c>
      <c r="L531" s="2">
        <f>(Table13[[#This Row],[rA]]+Table13[[#This Row],[rA'']])/2</f>
        <v>0.85499999999999998</v>
      </c>
      <c r="M531">
        <v>0.60499999999999998</v>
      </c>
      <c r="N531">
        <v>1.4</v>
      </c>
      <c r="O531" s="3">
        <f>(Table13[[#This Row],[rA adj]]+Table13[[#This Row],[rX]])/(SQRT(2)*(Table13[[#This Row],[rB]]+Table13[[#This Row],[rX]]))</f>
        <v>0.79527470901529407</v>
      </c>
      <c r="P53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6.4859687359138238</v>
      </c>
      <c r="Q531" s="1" t="str">
        <f>IF(Table13[[#This Row],[tau]]&lt;4.18,"YES","NO")</f>
        <v>NO</v>
      </c>
      <c r="R531" s="4">
        <f>ABS(Table13[[#This Row],[rA]]-Table13[[#This Row],[rA'']])</f>
        <v>0.33000000000000007</v>
      </c>
      <c r="S531" s="5">
        <v>0</v>
      </c>
      <c r="T531" s="5">
        <v>0</v>
      </c>
      <c r="U531" s="5">
        <v>0</v>
      </c>
      <c r="V531" s="5">
        <v>0</v>
      </c>
    </row>
    <row r="532" spans="1:22" x14ac:dyDescent="0.25">
      <c r="A532" t="s">
        <v>68</v>
      </c>
      <c r="B532" t="s">
        <v>58</v>
      </c>
      <c r="C532" t="s">
        <v>19</v>
      </c>
      <c r="D532" t="s">
        <v>20</v>
      </c>
      <c r="E532">
        <v>2</v>
      </c>
      <c r="F532">
        <v>2</v>
      </c>
      <c r="G532" s="1">
        <v>0</v>
      </c>
      <c r="H532">
        <v>4</v>
      </c>
      <c r="I532">
        <v>-2</v>
      </c>
      <c r="J532" s="2">
        <v>0.79</v>
      </c>
      <c r="K532" s="2">
        <v>0.92</v>
      </c>
      <c r="L532" s="2">
        <f>(Table13[[#This Row],[rA]]+Table13[[#This Row],[rA'']])/2</f>
        <v>0.85499999999999998</v>
      </c>
      <c r="M532">
        <v>0.60499999999999998</v>
      </c>
      <c r="N532">
        <v>1.4</v>
      </c>
      <c r="O532" s="3">
        <f>(Table13[[#This Row],[rA adj]]+Table13[[#This Row],[rX]])/(SQRT(2)*(Table13[[#This Row],[rB]]+Table13[[#This Row],[rX]]))</f>
        <v>0.79527470901529407</v>
      </c>
      <c r="P53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6.4859687359138238</v>
      </c>
      <c r="Q532" s="1" t="str">
        <f>IF(Table13[[#This Row],[tau]]&lt;4.18,"YES","NO")</f>
        <v>NO</v>
      </c>
      <c r="R532" s="4">
        <f>ABS(Table13[[#This Row],[rA]]-Table13[[#This Row],[rA'']])</f>
        <v>0.13</v>
      </c>
      <c r="S532" s="5">
        <v>0</v>
      </c>
      <c r="T532" s="5">
        <v>0</v>
      </c>
      <c r="U532" s="5">
        <v>0</v>
      </c>
      <c r="V532" s="5">
        <v>0</v>
      </c>
    </row>
    <row r="533" spans="1:22" x14ac:dyDescent="0.25">
      <c r="A533" t="s">
        <v>18</v>
      </c>
      <c r="B533" t="s">
        <v>58</v>
      </c>
      <c r="C533" t="s">
        <v>19</v>
      </c>
      <c r="D533" t="s">
        <v>20</v>
      </c>
      <c r="E533">
        <v>1</v>
      </c>
      <c r="F533">
        <v>3</v>
      </c>
      <c r="G533" s="1">
        <v>2</v>
      </c>
      <c r="H533">
        <v>4</v>
      </c>
      <c r="I533">
        <v>-2</v>
      </c>
      <c r="J533" s="2">
        <v>0.92</v>
      </c>
      <c r="K533" s="2">
        <v>0.78</v>
      </c>
      <c r="L533" s="2">
        <f>(Table13[[#This Row],[rA]]+Table13[[#This Row],[rA'']])/2</f>
        <v>0.85000000000000009</v>
      </c>
      <c r="M533">
        <v>0.60499999999999998</v>
      </c>
      <c r="N533">
        <v>1.4</v>
      </c>
      <c r="O533" s="3">
        <f>(Table13[[#This Row],[rA adj]]+Table13[[#This Row],[rX]])/(SQRT(2)*(Table13[[#This Row],[rB]]+Table13[[#This Row],[rX]]))</f>
        <v>0.79351135045871912</v>
      </c>
      <c r="P53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6.57832058166351</v>
      </c>
      <c r="Q533" s="1" t="str">
        <f>IF(Table13[[#This Row],[tau]]&lt;4.18,"YES","NO")</f>
        <v>NO</v>
      </c>
      <c r="R533" s="4">
        <f>ABS(Table13[[#This Row],[rA]]-Table13[[#This Row],[rA'']])</f>
        <v>0.14000000000000001</v>
      </c>
      <c r="S533" s="5">
        <v>0</v>
      </c>
      <c r="T533" s="5">
        <v>0</v>
      </c>
      <c r="U533" s="5">
        <v>0</v>
      </c>
      <c r="V533" s="5">
        <v>0</v>
      </c>
    </row>
    <row r="534" spans="1:22" x14ac:dyDescent="0.25">
      <c r="A534" t="s">
        <v>72</v>
      </c>
      <c r="B534" t="s">
        <v>69</v>
      </c>
      <c r="C534" t="s">
        <v>19</v>
      </c>
      <c r="D534" t="s">
        <v>20</v>
      </c>
      <c r="E534">
        <v>2</v>
      </c>
      <c r="F534">
        <v>2</v>
      </c>
      <c r="G534" s="1">
        <v>0</v>
      </c>
      <c r="H534">
        <v>4</v>
      </c>
      <c r="I534">
        <v>-2</v>
      </c>
      <c r="J534" s="2">
        <v>0.8</v>
      </c>
      <c r="K534" s="2">
        <v>0.9</v>
      </c>
      <c r="L534" s="2">
        <f>(Table13[[#This Row],[rA]]+Table13[[#This Row],[rA'']])/2</f>
        <v>0.85000000000000009</v>
      </c>
      <c r="M534">
        <v>0.60499999999999998</v>
      </c>
      <c r="N534">
        <v>1.4</v>
      </c>
      <c r="O534" s="3">
        <f>(Table13[[#This Row],[rA adj]]+Table13[[#This Row],[rX]])/(SQRT(2)*(Table13[[#This Row],[rB]]+Table13[[#This Row],[rX]]))</f>
        <v>0.79351135045871912</v>
      </c>
      <c r="P53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6.57832058166351</v>
      </c>
      <c r="Q534" s="1" t="str">
        <f>IF(Table13[[#This Row],[tau]]&lt;4.18,"YES","NO")</f>
        <v>NO</v>
      </c>
      <c r="R534" s="4">
        <f>ABS(Table13[[#This Row],[rA]]-Table13[[#This Row],[rA'']])</f>
        <v>9.9999999999999978E-2</v>
      </c>
      <c r="S534" s="5">
        <v>0</v>
      </c>
      <c r="T534" s="5">
        <v>0</v>
      </c>
      <c r="U534" s="5">
        <v>0</v>
      </c>
      <c r="V534" s="5">
        <v>0</v>
      </c>
    </row>
    <row r="535" spans="1:22" x14ac:dyDescent="0.25">
      <c r="A535" t="s">
        <v>69</v>
      </c>
      <c r="B535" t="s">
        <v>77</v>
      </c>
      <c r="C535" t="s">
        <v>19</v>
      </c>
      <c r="D535" t="s">
        <v>20</v>
      </c>
      <c r="E535">
        <v>2</v>
      </c>
      <c r="F535">
        <v>2</v>
      </c>
      <c r="G535" s="1">
        <v>0</v>
      </c>
      <c r="H535">
        <v>4</v>
      </c>
      <c r="I535">
        <v>-2</v>
      </c>
      <c r="J535" s="2">
        <v>0.9</v>
      </c>
      <c r="K535" s="2">
        <v>0.8</v>
      </c>
      <c r="L535" s="2">
        <f>(Table13[[#This Row],[rA]]+Table13[[#This Row],[rA'']])/2</f>
        <v>0.85000000000000009</v>
      </c>
      <c r="M535">
        <v>0.60499999999999998</v>
      </c>
      <c r="N535">
        <v>1.4</v>
      </c>
      <c r="O535" s="3">
        <f>(Table13[[#This Row],[rA adj]]+Table13[[#This Row],[rX]])/(SQRT(2)*(Table13[[#This Row],[rB]]+Table13[[#This Row],[rX]]))</f>
        <v>0.79351135045871912</v>
      </c>
      <c r="P53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6.57832058166351</v>
      </c>
      <c r="Q535" s="1" t="str">
        <f>IF(Table13[[#This Row],[tau]]&lt;4.18,"YES","NO")</f>
        <v>NO</v>
      </c>
      <c r="R535" s="4">
        <f>ABS(Table13[[#This Row],[rA]]-Table13[[#This Row],[rA'']])</f>
        <v>9.9999999999999978E-2</v>
      </c>
      <c r="S535" s="5">
        <v>0</v>
      </c>
      <c r="T535" s="5">
        <v>0</v>
      </c>
      <c r="U535" s="5">
        <v>0</v>
      </c>
      <c r="V535" s="5">
        <v>0</v>
      </c>
    </row>
    <row r="536" spans="1:22" x14ac:dyDescent="0.25">
      <c r="A536" t="s">
        <v>63</v>
      </c>
      <c r="B536" t="s">
        <v>22</v>
      </c>
      <c r="C536" t="s">
        <v>19</v>
      </c>
      <c r="D536" t="s">
        <v>20</v>
      </c>
      <c r="E536">
        <v>2</v>
      </c>
      <c r="F536">
        <v>2</v>
      </c>
      <c r="G536" s="1">
        <v>0</v>
      </c>
      <c r="H536">
        <v>4</v>
      </c>
      <c r="I536">
        <v>-2</v>
      </c>
      <c r="J536" s="2">
        <v>0.96</v>
      </c>
      <c r="K536" s="2">
        <v>0.74</v>
      </c>
      <c r="L536" s="2">
        <f>(Table13[[#This Row],[rA]]+Table13[[#This Row],[rA'']])/2</f>
        <v>0.85</v>
      </c>
      <c r="M536">
        <v>0.60499999999999998</v>
      </c>
      <c r="N536">
        <v>1.4</v>
      </c>
      <c r="O536" s="3">
        <f>(Table13[[#This Row],[rA adj]]+Table13[[#This Row],[rX]])/(SQRT(2)*(Table13[[#This Row],[rB]]+Table13[[#This Row],[rX]]))</f>
        <v>0.79351135045871912</v>
      </c>
      <c r="P53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6.5783205816635135</v>
      </c>
      <c r="Q536" s="1" t="str">
        <f>IF(Table13[[#This Row],[tau]]&lt;4.18,"YES","NO")</f>
        <v>NO</v>
      </c>
      <c r="R536" s="4">
        <f>ABS(Table13[[#This Row],[rA]]-Table13[[#This Row],[rA'']])</f>
        <v>0.21999999999999997</v>
      </c>
      <c r="S536" s="5">
        <v>0</v>
      </c>
      <c r="T536" s="5">
        <v>0</v>
      </c>
      <c r="U536" s="5">
        <v>0</v>
      </c>
      <c r="V536" s="5">
        <v>0</v>
      </c>
    </row>
    <row r="537" spans="1:22" x14ac:dyDescent="0.25">
      <c r="A537" t="s">
        <v>70</v>
      </c>
      <c r="B537" t="s">
        <v>72</v>
      </c>
      <c r="C537" t="s">
        <v>19</v>
      </c>
      <c r="D537" t="s">
        <v>20</v>
      </c>
      <c r="E537">
        <v>2</v>
      </c>
      <c r="F537">
        <v>2</v>
      </c>
      <c r="G537" s="1">
        <v>0</v>
      </c>
      <c r="H537">
        <v>4</v>
      </c>
      <c r="I537">
        <v>-2</v>
      </c>
      <c r="J537" s="2">
        <v>0.89</v>
      </c>
      <c r="K537" s="2">
        <v>0.8</v>
      </c>
      <c r="L537" s="2">
        <f>(Table13[[#This Row],[rA]]+Table13[[#This Row],[rA'']])/2</f>
        <v>0.84499999999999997</v>
      </c>
      <c r="M537">
        <v>0.60499999999999998</v>
      </c>
      <c r="N537">
        <v>1.4</v>
      </c>
      <c r="O537" s="3">
        <f>(Table13[[#This Row],[rA adj]]+Table13[[#This Row],[rX]])/(SQRT(2)*(Table13[[#This Row],[rB]]+Table13[[#This Row],[rX]]))</f>
        <v>0.79174799190214429</v>
      </c>
      <c r="P53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6.674780290801305</v>
      </c>
      <c r="Q537" s="1" t="str">
        <f>IF(Table13[[#This Row],[tau]]&lt;4.18,"YES","NO")</f>
        <v>NO</v>
      </c>
      <c r="R537" s="4">
        <f>ABS(Table13[[#This Row],[rA]]-Table13[[#This Row],[rA'']])</f>
        <v>8.9999999999999969E-2</v>
      </c>
      <c r="S537" s="5">
        <v>0</v>
      </c>
      <c r="T537" s="5">
        <v>0</v>
      </c>
      <c r="U537" s="5">
        <v>0</v>
      </c>
      <c r="V537" s="5">
        <v>0</v>
      </c>
    </row>
    <row r="538" spans="1:22" x14ac:dyDescent="0.25">
      <c r="A538" t="s">
        <v>70</v>
      </c>
      <c r="B538" t="s">
        <v>77</v>
      </c>
      <c r="C538" t="s">
        <v>19</v>
      </c>
      <c r="D538" t="s">
        <v>20</v>
      </c>
      <c r="E538">
        <v>2</v>
      </c>
      <c r="F538">
        <v>2</v>
      </c>
      <c r="G538" s="1">
        <v>0</v>
      </c>
      <c r="H538">
        <v>4</v>
      </c>
      <c r="I538">
        <v>-2</v>
      </c>
      <c r="J538" s="2">
        <v>0.89</v>
      </c>
      <c r="K538" s="2">
        <v>0.8</v>
      </c>
      <c r="L538" s="2">
        <f>(Table13[[#This Row],[rA]]+Table13[[#This Row],[rA'']])/2</f>
        <v>0.84499999999999997</v>
      </c>
      <c r="M538">
        <v>0.60499999999999998</v>
      </c>
      <c r="N538">
        <v>1.4</v>
      </c>
      <c r="O538" s="3">
        <f>(Table13[[#This Row],[rA adj]]+Table13[[#This Row],[rX]])/(SQRT(2)*(Table13[[#This Row],[rB]]+Table13[[#This Row],[rX]]))</f>
        <v>0.79174799190214429</v>
      </c>
      <c r="P53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6.674780290801305</v>
      </c>
      <c r="Q538" s="1" t="str">
        <f>IF(Table13[[#This Row],[tau]]&lt;4.18,"YES","NO")</f>
        <v>NO</v>
      </c>
      <c r="R538" s="4">
        <f>ABS(Table13[[#This Row],[rA]]-Table13[[#This Row],[rA'']])</f>
        <v>8.9999999999999969E-2</v>
      </c>
      <c r="S538" s="5">
        <v>0</v>
      </c>
      <c r="T538" s="5">
        <v>0</v>
      </c>
      <c r="U538" s="5">
        <v>0</v>
      </c>
      <c r="V538" s="5">
        <v>0</v>
      </c>
    </row>
    <row r="539" spans="1:22" x14ac:dyDescent="0.25">
      <c r="A539" t="s">
        <v>68</v>
      </c>
      <c r="B539" t="s">
        <v>69</v>
      </c>
      <c r="C539" t="s">
        <v>19</v>
      </c>
      <c r="D539" t="s">
        <v>20</v>
      </c>
      <c r="E539">
        <v>2</v>
      </c>
      <c r="F539">
        <v>2</v>
      </c>
      <c r="G539" s="1">
        <v>0</v>
      </c>
      <c r="H539">
        <v>4</v>
      </c>
      <c r="I539">
        <v>-2</v>
      </c>
      <c r="J539" s="2">
        <v>0.79</v>
      </c>
      <c r="K539" s="2">
        <v>0.9</v>
      </c>
      <c r="L539" s="2">
        <f>(Table13[[#This Row],[rA]]+Table13[[#This Row],[rA'']])/2</f>
        <v>0.84499999999999997</v>
      </c>
      <c r="M539">
        <v>0.60499999999999998</v>
      </c>
      <c r="N539">
        <v>1.4</v>
      </c>
      <c r="O539" s="3">
        <f>(Table13[[#This Row],[rA adj]]+Table13[[#This Row],[rX]])/(SQRT(2)*(Table13[[#This Row],[rB]]+Table13[[#This Row],[rX]]))</f>
        <v>0.79174799190214429</v>
      </c>
      <c r="P53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6.674780290801305</v>
      </c>
      <c r="Q539" s="1" t="str">
        <f>IF(Table13[[#This Row],[tau]]&lt;4.18,"YES","NO")</f>
        <v>NO</v>
      </c>
      <c r="R539" s="4">
        <f>ABS(Table13[[#This Row],[rA]]-Table13[[#This Row],[rA'']])</f>
        <v>0.10999999999999999</v>
      </c>
      <c r="S539" s="5">
        <v>0</v>
      </c>
      <c r="T539" s="5">
        <v>0</v>
      </c>
      <c r="U539" s="5">
        <v>0</v>
      </c>
      <c r="V539" s="5">
        <v>0</v>
      </c>
    </row>
    <row r="540" spans="1:22" x14ac:dyDescent="0.25">
      <c r="A540" t="s">
        <v>63</v>
      </c>
      <c r="B540" t="s">
        <v>23</v>
      </c>
      <c r="C540" t="s">
        <v>19</v>
      </c>
      <c r="D540" t="s">
        <v>20</v>
      </c>
      <c r="E540">
        <v>2</v>
      </c>
      <c r="F540">
        <v>2</v>
      </c>
      <c r="G540" s="1">
        <v>0</v>
      </c>
      <c r="H540">
        <v>4</v>
      </c>
      <c r="I540">
        <v>-2</v>
      </c>
      <c r="J540" s="2">
        <v>0.96</v>
      </c>
      <c r="K540" s="2">
        <v>0.73</v>
      </c>
      <c r="L540" s="2">
        <f>(Table13[[#This Row],[rA]]+Table13[[#This Row],[rA'']])/2</f>
        <v>0.84499999999999997</v>
      </c>
      <c r="M540">
        <v>0.60499999999999998</v>
      </c>
      <c r="N540">
        <v>1.4</v>
      </c>
      <c r="O540" s="3">
        <f>(Table13[[#This Row],[rA adj]]+Table13[[#This Row],[rX]])/(SQRT(2)*(Table13[[#This Row],[rB]]+Table13[[#This Row],[rX]]))</f>
        <v>0.79174799190214429</v>
      </c>
      <c r="P54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6.674780290801305</v>
      </c>
      <c r="Q540" s="1" t="str">
        <f>IF(Table13[[#This Row],[tau]]&lt;4.18,"YES","NO")</f>
        <v>NO</v>
      </c>
      <c r="R540" s="4">
        <f>ABS(Table13[[#This Row],[rA]]-Table13[[#This Row],[rA'']])</f>
        <v>0.22999999999999998</v>
      </c>
      <c r="S540" s="5">
        <v>0</v>
      </c>
      <c r="T540" s="5">
        <v>0</v>
      </c>
      <c r="U540" s="5">
        <v>0</v>
      </c>
      <c r="V540" s="5">
        <v>0</v>
      </c>
    </row>
    <row r="541" spans="1:22" x14ac:dyDescent="0.25">
      <c r="A541" t="s">
        <v>63</v>
      </c>
      <c r="B541" t="s">
        <v>24</v>
      </c>
      <c r="C541" t="s">
        <v>19</v>
      </c>
      <c r="D541" t="s">
        <v>20</v>
      </c>
      <c r="E541">
        <v>2</v>
      </c>
      <c r="F541">
        <v>2</v>
      </c>
      <c r="G541" s="1">
        <v>0</v>
      </c>
      <c r="H541">
        <v>4</v>
      </c>
      <c r="I541">
        <v>-2</v>
      </c>
      <c r="J541" s="2">
        <v>0.96</v>
      </c>
      <c r="K541" s="2">
        <v>0.73</v>
      </c>
      <c r="L541" s="2">
        <f>(Table13[[#This Row],[rA]]+Table13[[#This Row],[rA'']])/2</f>
        <v>0.84499999999999997</v>
      </c>
      <c r="M541">
        <v>0.60499999999999998</v>
      </c>
      <c r="N541">
        <v>1.4</v>
      </c>
      <c r="O541" s="3">
        <f>(Table13[[#This Row],[rA adj]]+Table13[[#This Row],[rX]])/(SQRT(2)*(Table13[[#This Row],[rB]]+Table13[[#This Row],[rX]]))</f>
        <v>0.79174799190214429</v>
      </c>
      <c r="P54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6.674780290801305</v>
      </c>
      <c r="Q541" s="1" t="str">
        <f>IF(Table13[[#This Row],[tau]]&lt;4.18,"YES","NO")</f>
        <v>NO</v>
      </c>
      <c r="R541" s="4">
        <f>ABS(Table13[[#This Row],[rA]]-Table13[[#This Row],[rA'']])</f>
        <v>0.22999999999999998</v>
      </c>
      <c r="S541" s="5">
        <v>0</v>
      </c>
      <c r="T541" s="5">
        <v>0</v>
      </c>
      <c r="U541" s="5">
        <v>0</v>
      </c>
      <c r="V541" s="5">
        <v>0</v>
      </c>
    </row>
    <row r="542" spans="1:22" x14ac:dyDescent="0.25">
      <c r="A542" t="s">
        <v>18</v>
      </c>
      <c r="B542" t="s">
        <v>59</v>
      </c>
      <c r="C542" t="s">
        <v>19</v>
      </c>
      <c r="D542" t="s">
        <v>20</v>
      </c>
      <c r="E542">
        <v>1</v>
      </c>
      <c r="F542">
        <v>3</v>
      </c>
      <c r="G542" s="1">
        <v>2</v>
      </c>
      <c r="H542">
        <v>4</v>
      </c>
      <c r="I542">
        <v>-2</v>
      </c>
      <c r="J542" s="2">
        <v>0.92</v>
      </c>
      <c r="K542" s="2">
        <v>0.76</v>
      </c>
      <c r="L542" s="2">
        <f>(Table13[[#This Row],[rA]]+Table13[[#This Row],[rA'']])/2</f>
        <v>0.84000000000000008</v>
      </c>
      <c r="M542">
        <v>0.60499999999999998</v>
      </c>
      <c r="N542">
        <v>1.4</v>
      </c>
      <c r="O542" s="3">
        <f>(Table13[[#This Row],[rA adj]]+Table13[[#This Row],[rX]])/(SQRT(2)*(Table13[[#This Row],[rB]]+Table13[[#This Row],[rX]]))</f>
        <v>0.78998463334556934</v>
      </c>
      <c r="P54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6.7756105118131966</v>
      </c>
      <c r="Q542" s="1" t="str">
        <f>IF(Table13[[#This Row],[tau]]&lt;4.18,"YES","NO")</f>
        <v>NO</v>
      </c>
      <c r="R542" s="4">
        <f>ABS(Table13[[#This Row],[rA]]-Table13[[#This Row],[rA'']])</f>
        <v>0.16000000000000003</v>
      </c>
      <c r="S542" s="5">
        <v>0</v>
      </c>
      <c r="T542" s="5">
        <v>0</v>
      </c>
      <c r="U542" s="5">
        <v>0</v>
      </c>
      <c r="V542" s="5">
        <v>0</v>
      </c>
    </row>
    <row r="543" spans="1:22" x14ac:dyDescent="0.25">
      <c r="A543" t="s">
        <v>70</v>
      </c>
      <c r="B543" t="s">
        <v>68</v>
      </c>
      <c r="C543" t="s">
        <v>19</v>
      </c>
      <c r="D543" t="s">
        <v>20</v>
      </c>
      <c r="E543">
        <v>2</v>
      </c>
      <c r="F543">
        <v>2</v>
      </c>
      <c r="G543" s="1">
        <v>0</v>
      </c>
      <c r="H543">
        <v>4</v>
      </c>
      <c r="I543">
        <v>-2</v>
      </c>
      <c r="J543" s="2">
        <v>0.89</v>
      </c>
      <c r="K543" s="2">
        <v>0.79</v>
      </c>
      <c r="L543" s="2">
        <f>(Table13[[#This Row],[rA]]+Table13[[#This Row],[rA'']])/2</f>
        <v>0.84000000000000008</v>
      </c>
      <c r="M543">
        <v>0.60499999999999998</v>
      </c>
      <c r="N543">
        <v>1.4</v>
      </c>
      <c r="O543" s="3">
        <f>(Table13[[#This Row],[rA adj]]+Table13[[#This Row],[rX]])/(SQRT(2)*(Table13[[#This Row],[rB]]+Table13[[#This Row],[rX]]))</f>
        <v>0.78998463334556934</v>
      </c>
      <c r="P54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6.7756105118131966</v>
      </c>
      <c r="Q543" s="1" t="str">
        <f>IF(Table13[[#This Row],[tau]]&lt;4.18,"YES","NO")</f>
        <v>NO</v>
      </c>
      <c r="R543" s="4">
        <f>ABS(Table13[[#This Row],[rA]]-Table13[[#This Row],[rA'']])</f>
        <v>9.9999999999999978E-2</v>
      </c>
      <c r="S543" s="5">
        <v>0</v>
      </c>
      <c r="T543" s="5">
        <v>0</v>
      </c>
      <c r="U543" s="5">
        <v>0</v>
      </c>
      <c r="V543" s="5">
        <v>0</v>
      </c>
    </row>
    <row r="544" spans="1:22" x14ac:dyDescent="0.25">
      <c r="A544" t="s">
        <v>19</v>
      </c>
      <c r="B544" t="s">
        <v>72</v>
      </c>
      <c r="C544" t="s">
        <v>19</v>
      </c>
      <c r="D544" t="s">
        <v>20</v>
      </c>
      <c r="E544">
        <v>2</v>
      </c>
      <c r="F544">
        <v>2</v>
      </c>
      <c r="G544" s="1">
        <v>0</v>
      </c>
      <c r="H544">
        <v>4</v>
      </c>
      <c r="I544">
        <v>-2</v>
      </c>
      <c r="J544" s="2">
        <v>0.86</v>
      </c>
      <c r="K544" s="2">
        <v>0.8</v>
      </c>
      <c r="L544" s="2">
        <f>(Table13[[#This Row],[rA]]+Table13[[#This Row],[rA'']])/2</f>
        <v>0.83000000000000007</v>
      </c>
      <c r="M544">
        <v>0.60499999999999998</v>
      </c>
      <c r="N544">
        <v>1.4</v>
      </c>
      <c r="O544" s="3">
        <f>(Table13[[#This Row],[rA adj]]+Table13[[#This Row],[rX]])/(SQRT(2)*(Table13[[#This Row],[rB]]+Table13[[#This Row],[rX]]))</f>
        <v>0.78645791623241945</v>
      </c>
      <c r="P54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6.991549836128744</v>
      </c>
      <c r="Q544" s="1" t="str">
        <f>IF(Table13[[#This Row],[tau]]&lt;4.18,"YES","NO")</f>
        <v>NO</v>
      </c>
      <c r="R544" s="4">
        <f>ABS(Table13[[#This Row],[rA]]-Table13[[#This Row],[rA'']])</f>
        <v>5.9999999999999942E-2</v>
      </c>
      <c r="S544" s="5">
        <v>0</v>
      </c>
      <c r="T544" s="5">
        <v>0</v>
      </c>
      <c r="U544" s="5">
        <v>0</v>
      </c>
      <c r="V544" s="5">
        <v>0</v>
      </c>
    </row>
    <row r="545" spans="1:22" x14ac:dyDescent="0.25">
      <c r="A545" t="s">
        <v>19</v>
      </c>
      <c r="B545" t="s">
        <v>77</v>
      </c>
      <c r="C545" t="s">
        <v>19</v>
      </c>
      <c r="D545" t="s">
        <v>20</v>
      </c>
      <c r="E545">
        <v>2</v>
      </c>
      <c r="F545">
        <v>2</v>
      </c>
      <c r="G545" s="1">
        <v>0</v>
      </c>
      <c r="H545">
        <v>4</v>
      </c>
      <c r="I545">
        <v>-2</v>
      </c>
      <c r="J545" s="2">
        <v>0.86</v>
      </c>
      <c r="K545" s="2">
        <v>0.8</v>
      </c>
      <c r="L545" s="2">
        <f>(Table13[[#This Row],[rA]]+Table13[[#This Row],[rA'']])/2</f>
        <v>0.83000000000000007</v>
      </c>
      <c r="M545">
        <v>0.60499999999999998</v>
      </c>
      <c r="N545">
        <v>1.4</v>
      </c>
      <c r="O545" s="3">
        <f>(Table13[[#This Row],[rA adj]]+Table13[[#This Row],[rX]])/(SQRT(2)*(Table13[[#This Row],[rB]]+Table13[[#This Row],[rX]]))</f>
        <v>0.78645791623241945</v>
      </c>
      <c r="P54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6.991549836128744</v>
      </c>
      <c r="Q545" s="1" t="str">
        <f>IF(Table13[[#This Row],[tau]]&lt;4.18,"YES","NO")</f>
        <v>NO</v>
      </c>
      <c r="R545" s="4">
        <f>ABS(Table13[[#This Row],[rA]]-Table13[[#This Row],[rA'']])</f>
        <v>5.9999999999999942E-2</v>
      </c>
      <c r="S545" s="5">
        <v>0</v>
      </c>
      <c r="T545" s="5">
        <v>0</v>
      </c>
      <c r="U545" s="5">
        <v>0</v>
      </c>
      <c r="V545" s="5">
        <v>0</v>
      </c>
    </row>
    <row r="546" spans="1:22" x14ac:dyDescent="0.25">
      <c r="A546" t="s">
        <v>72</v>
      </c>
      <c r="B546" t="s">
        <v>73</v>
      </c>
      <c r="C546" t="s">
        <v>19</v>
      </c>
      <c r="D546" t="s">
        <v>20</v>
      </c>
      <c r="E546">
        <v>2</v>
      </c>
      <c r="F546">
        <v>2</v>
      </c>
      <c r="G546" s="1">
        <v>0</v>
      </c>
      <c r="H546">
        <v>4</v>
      </c>
      <c r="I546">
        <v>-2</v>
      </c>
      <c r="J546" s="2">
        <v>0.8</v>
      </c>
      <c r="K546" s="2">
        <v>0.86</v>
      </c>
      <c r="L546" s="2">
        <f>(Table13[[#This Row],[rA]]+Table13[[#This Row],[rA'']])/2</f>
        <v>0.83000000000000007</v>
      </c>
      <c r="M546">
        <v>0.60499999999999998</v>
      </c>
      <c r="N546">
        <v>1.4</v>
      </c>
      <c r="O546" s="3">
        <f>(Table13[[#This Row],[rA adj]]+Table13[[#This Row],[rX]])/(SQRT(2)*(Table13[[#This Row],[rB]]+Table13[[#This Row],[rX]]))</f>
        <v>0.78645791623241945</v>
      </c>
      <c r="P54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6.991549836128744</v>
      </c>
      <c r="Q546" s="1" t="str">
        <f>IF(Table13[[#This Row],[tau]]&lt;4.18,"YES","NO")</f>
        <v>NO</v>
      </c>
      <c r="R546" s="4">
        <f>ABS(Table13[[#This Row],[rA]]-Table13[[#This Row],[rA'']])</f>
        <v>5.9999999999999942E-2</v>
      </c>
      <c r="S546" s="5">
        <v>0</v>
      </c>
      <c r="T546" s="5">
        <v>0</v>
      </c>
      <c r="U546" s="5">
        <v>0</v>
      </c>
      <c r="V546" s="5">
        <v>0</v>
      </c>
    </row>
    <row r="547" spans="1:22" x14ac:dyDescent="0.25">
      <c r="A547" t="s">
        <v>58</v>
      </c>
      <c r="B547" t="s">
        <v>22</v>
      </c>
      <c r="C547" t="s">
        <v>19</v>
      </c>
      <c r="D547" t="s">
        <v>20</v>
      </c>
      <c r="E547">
        <v>2</v>
      </c>
      <c r="F547">
        <v>2</v>
      </c>
      <c r="G547" s="1">
        <v>0</v>
      </c>
      <c r="H547">
        <v>4</v>
      </c>
      <c r="I547">
        <v>-2</v>
      </c>
      <c r="J547" s="2">
        <v>0.92</v>
      </c>
      <c r="K547" s="2">
        <v>0.74</v>
      </c>
      <c r="L547" s="2">
        <f>(Table13[[#This Row],[rA]]+Table13[[#This Row],[rA'']])/2</f>
        <v>0.83000000000000007</v>
      </c>
      <c r="M547">
        <v>0.60499999999999998</v>
      </c>
      <c r="N547">
        <v>1.4</v>
      </c>
      <c r="O547" s="3">
        <f>(Table13[[#This Row],[rA adj]]+Table13[[#This Row],[rX]])/(SQRT(2)*(Table13[[#This Row],[rB]]+Table13[[#This Row],[rX]]))</f>
        <v>0.78645791623241945</v>
      </c>
      <c r="P54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6.991549836128744</v>
      </c>
      <c r="Q547" s="1" t="str">
        <f>IF(Table13[[#This Row],[tau]]&lt;4.18,"YES","NO")</f>
        <v>NO</v>
      </c>
      <c r="R547" s="4">
        <f>ABS(Table13[[#This Row],[rA]]-Table13[[#This Row],[rA'']])</f>
        <v>0.18000000000000005</v>
      </c>
      <c r="S547" s="5">
        <v>0</v>
      </c>
      <c r="T547" s="5">
        <v>0</v>
      </c>
      <c r="U547" s="5">
        <v>0</v>
      </c>
      <c r="V547" s="5">
        <v>0</v>
      </c>
    </row>
    <row r="548" spans="1:22" x14ac:dyDescent="0.25">
      <c r="A548" t="s">
        <v>73</v>
      </c>
      <c r="B548" t="s">
        <v>77</v>
      </c>
      <c r="C548" t="s">
        <v>19</v>
      </c>
      <c r="D548" t="s">
        <v>20</v>
      </c>
      <c r="E548">
        <v>2</v>
      </c>
      <c r="F548">
        <v>2</v>
      </c>
      <c r="G548" s="1">
        <v>0</v>
      </c>
      <c r="H548">
        <v>4</v>
      </c>
      <c r="I548">
        <v>-2</v>
      </c>
      <c r="J548" s="2">
        <v>0.86</v>
      </c>
      <c r="K548" s="2">
        <v>0.8</v>
      </c>
      <c r="L548" s="2">
        <f>(Table13[[#This Row],[rA]]+Table13[[#This Row],[rA'']])/2</f>
        <v>0.83000000000000007</v>
      </c>
      <c r="M548">
        <v>0.60499999999999998</v>
      </c>
      <c r="N548">
        <v>1.4</v>
      </c>
      <c r="O548" s="3">
        <f>(Table13[[#This Row],[rA adj]]+Table13[[#This Row],[rX]])/(SQRT(2)*(Table13[[#This Row],[rB]]+Table13[[#This Row],[rX]]))</f>
        <v>0.78645791623241945</v>
      </c>
      <c r="P54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6.991549836128744</v>
      </c>
      <c r="Q548" s="1" t="str">
        <f>IF(Table13[[#This Row],[tau]]&lt;4.18,"YES","NO")</f>
        <v>NO</v>
      </c>
      <c r="R548" s="4">
        <f>ABS(Table13[[#This Row],[rA]]-Table13[[#This Row],[rA'']])</f>
        <v>5.9999999999999942E-2</v>
      </c>
      <c r="S548" s="5">
        <v>0</v>
      </c>
      <c r="T548" s="5">
        <v>0</v>
      </c>
      <c r="U548" s="5">
        <v>0</v>
      </c>
      <c r="V548" s="5">
        <v>0</v>
      </c>
    </row>
    <row r="549" spans="1:22" x14ac:dyDescent="0.25">
      <c r="A549" t="s">
        <v>54</v>
      </c>
      <c r="B549" t="s">
        <v>2</v>
      </c>
      <c r="C549" t="s">
        <v>19</v>
      </c>
      <c r="D549" t="s">
        <v>20</v>
      </c>
      <c r="E549">
        <v>1</v>
      </c>
      <c r="F549">
        <v>3</v>
      </c>
      <c r="G549" s="1">
        <v>2</v>
      </c>
      <c r="H549">
        <v>4</v>
      </c>
      <c r="I549">
        <v>-2</v>
      </c>
      <c r="J549" s="2">
        <v>1.39</v>
      </c>
      <c r="K549" s="2">
        <v>0.27</v>
      </c>
      <c r="L549" s="2">
        <f>(Table13[[#This Row],[rA]]+Table13[[#This Row],[rA'']])/2</f>
        <v>0.83</v>
      </c>
      <c r="M549">
        <v>0.60499999999999998</v>
      </c>
      <c r="N549">
        <v>1.4</v>
      </c>
      <c r="O549" s="3">
        <f>(Table13[[#This Row],[rA adj]]+Table13[[#This Row],[rX]])/(SQRT(2)*(Table13[[#This Row],[rB]]+Table13[[#This Row],[rX]]))</f>
        <v>0.78645791623241945</v>
      </c>
      <c r="P54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6.9915498361287476</v>
      </c>
      <c r="Q549" s="1" t="str">
        <f>IF(Table13[[#This Row],[tau]]&lt;4.18,"YES","NO")</f>
        <v>NO</v>
      </c>
      <c r="R549" s="4">
        <f>ABS(Table13[[#This Row],[rA]]-Table13[[#This Row],[rA'']])</f>
        <v>1.1199999999999999</v>
      </c>
      <c r="S549" s="5">
        <v>0</v>
      </c>
      <c r="T549" s="5">
        <v>0</v>
      </c>
      <c r="U549" s="5">
        <v>0</v>
      </c>
      <c r="V549" s="5">
        <v>0</v>
      </c>
    </row>
    <row r="550" spans="1:22" x14ac:dyDescent="0.25">
      <c r="A550" t="s">
        <v>23</v>
      </c>
      <c r="B550" t="s">
        <v>51</v>
      </c>
      <c r="C550" t="s">
        <v>19</v>
      </c>
      <c r="D550" t="s">
        <v>20</v>
      </c>
      <c r="E550">
        <v>1</v>
      </c>
      <c r="F550">
        <v>3</v>
      </c>
      <c r="G550" s="1">
        <v>2</v>
      </c>
      <c r="H550">
        <v>4</v>
      </c>
      <c r="I550">
        <v>-2</v>
      </c>
      <c r="J550" s="2">
        <v>0.77</v>
      </c>
      <c r="K550" s="2">
        <v>0.88500000000000001</v>
      </c>
      <c r="L550" s="2">
        <f>(Table13[[#This Row],[rA]]+Table13[[#This Row],[rA'']])/2</f>
        <v>0.82750000000000001</v>
      </c>
      <c r="M550">
        <v>0.60499999999999998</v>
      </c>
      <c r="N550">
        <v>1.4</v>
      </c>
      <c r="O550" s="3">
        <f>(Table13[[#This Row],[rA adj]]+Table13[[#This Row],[rX]])/(SQRT(2)*(Table13[[#This Row],[rB]]+Table13[[#This Row],[rX]]))</f>
        <v>0.78557623695413203</v>
      </c>
      <c r="P55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7.0487437541604994</v>
      </c>
      <c r="Q550" s="1" t="str">
        <f>IF(Table13[[#This Row],[tau]]&lt;4.18,"YES","NO")</f>
        <v>NO</v>
      </c>
      <c r="R550" s="4">
        <f>ABS(Table13[[#This Row],[rA]]-Table13[[#This Row],[rA'']])</f>
        <v>0.11499999999999999</v>
      </c>
      <c r="S550" s="5">
        <v>0</v>
      </c>
      <c r="T550" s="5">
        <v>0</v>
      </c>
      <c r="U550" s="5">
        <v>0</v>
      </c>
      <c r="V550" s="5">
        <v>0</v>
      </c>
    </row>
    <row r="551" spans="1:22" x14ac:dyDescent="0.25">
      <c r="A551" t="s">
        <v>19</v>
      </c>
      <c r="B551" t="s">
        <v>68</v>
      </c>
      <c r="C551" t="s">
        <v>19</v>
      </c>
      <c r="D551" t="s">
        <v>20</v>
      </c>
      <c r="E551">
        <v>2</v>
      </c>
      <c r="F551">
        <v>2</v>
      </c>
      <c r="G551" s="1">
        <v>0</v>
      </c>
      <c r="H551">
        <v>4</v>
      </c>
      <c r="I551">
        <v>-2</v>
      </c>
      <c r="J551" s="2">
        <v>0.86</v>
      </c>
      <c r="K551" s="2">
        <v>0.79</v>
      </c>
      <c r="L551" s="2">
        <f>(Table13[[#This Row],[rA]]+Table13[[#This Row],[rA'']])/2</f>
        <v>0.82499999999999996</v>
      </c>
      <c r="M551">
        <v>0.60499999999999998</v>
      </c>
      <c r="N551">
        <v>1.4</v>
      </c>
      <c r="O551" s="3">
        <f>(Table13[[#This Row],[rA adj]]+Table13[[#This Row],[rX]])/(SQRT(2)*(Table13[[#This Row],[rB]]+Table13[[#This Row],[rX]]))</f>
        <v>0.7846945576758444</v>
      </c>
      <c r="P55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7.1073089497265514</v>
      </c>
      <c r="Q551" s="1" t="str">
        <f>IF(Table13[[#This Row],[tau]]&lt;4.18,"YES","NO")</f>
        <v>NO</v>
      </c>
      <c r="R551" s="4">
        <f>ABS(Table13[[#This Row],[rA]]-Table13[[#This Row],[rA'']])</f>
        <v>6.9999999999999951E-2</v>
      </c>
      <c r="S551" s="5">
        <v>0</v>
      </c>
      <c r="T551" s="5">
        <v>0</v>
      </c>
      <c r="U551" s="5">
        <v>0</v>
      </c>
      <c r="V551" s="5">
        <v>0</v>
      </c>
    </row>
    <row r="552" spans="1:22" x14ac:dyDescent="0.25">
      <c r="A552" t="s">
        <v>68</v>
      </c>
      <c r="B552" t="s">
        <v>73</v>
      </c>
      <c r="C552" t="s">
        <v>19</v>
      </c>
      <c r="D552" t="s">
        <v>20</v>
      </c>
      <c r="E552">
        <v>2</v>
      </c>
      <c r="F552">
        <v>2</v>
      </c>
      <c r="G552" s="1">
        <v>0</v>
      </c>
      <c r="H552">
        <v>4</v>
      </c>
      <c r="I552">
        <v>-2</v>
      </c>
      <c r="J552" s="2">
        <v>0.79</v>
      </c>
      <c r="K552" s="2">
        <v>0.86</v>
      </c>
      <c r="L552" s="2">
        <f>(Table13[[#This Row],[rA]]+Table13[[#This Row],[rA'']])/2</f>
        <v>0.82499999999999996</v>
      </c>
      <c r="M552">
        <v>0.60499999999999998</v>
      </c>
      <c r="N552">
        <v>1.4</v>
      </c>
      <c r="O552" s="3">
        <f>(Table13[[#This Row],[rA adj]]+Table13[[#This Row],[rX]])/(SQRT(2)*(Table13[[#This Row],[rB]]+Table13[[#This Row],[rX]]))</f>
        <v>0.7846945576758444</v>
      </c>
      <c r="P55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7.1073089497265514</v>
      </c>
      <c r="Q552" s="1" t="str">
        <f>IF(Table13[[#This Row],[tau]]&lt;4.18,"YES","NO")</f>
        <v>NO</v>
      </c>
      <c r="R552" s="4">
        <f>ABS(Table13[[#This Row],[rA]]-Table13[[#This Row],[rA'']])</f>
        <v>6.9999999999999951E-2</v>
      </c>
      <c r="S552" s="5">
        <v>0</v>
      </c>
      <c r="T552" s="5">
        <v>0</v>
      </c>
      <c r="U552" s="5">
        <v>0</v>
      </c>
      <c r="V552" s="5">
        <v>0</v>
      </c>
    </row>
    <row r="553" spans="1:22" x14ac:dyDescent="0.25">
      <c r="A553" t="s">
        <v>63</v>
      </c>
      <c r="B553" t="s">
        <v>25</v>
      </c>
      <c r="C553" t="s">
        <v>19</v>
      </c>
      <c r="D553" t="s">
        <v>20</v>
      </c>
      <c r="E553">
        <v>2</v>
      </c>
      <c r="F553">
        <v>2</v>
      </c>
      <c r="G553" s="1">
        <v>0</v>
      </c>
      <c r="H553">
        <v>4</v>
      </c>
      <c r="I553">
        <v>-2</v>
      </c>
      <c r="J553" s="2">
        <v>0.96</v>
      </c>
      <c r="K553" s="2">
        <v>0.69</v>
      </c>
      <c r="L553" s="2">
        <f>(Table13[[#This Row],[rA]]+Table13[[#This Row],[rA'']])/2</f>
        <v>0.82499999999999996</v>
      </c>
      <c r="M553">
        <v>0.60499999999999998</v>
      </c>
      <c r="N553">
        <v>1.4</v>
      </c>
      <c r="O553" s="3">
        <f>(Table13[[#This Row],[rA adj]]+Table13[[#This Row],[rX]])/(SQRT(2)*(Table13[[#This Row],[rB]]+Table13[[#This Row],[rX]]))</f>
        <v>0.7846945576758444</v>
      </c>
      <c r="P55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7.1073089497265514</v>
      </c>
      <c r="Q553" s="1" t="str">
        <f>IF(Table13[[#This Row],[tau]]&lt;4.18,"YES","NO")</f>
        <v>NO</v>
      </c>
      <c r="R553" s="4">
        <f>ABS(Table13[[#This Row],[rA]]-Table13[[#This Row],[rA'']])</f>
        <v>0.27</v>
      </c>
      <c r="S553" s="5">
        <v>0</v>
      </c>
      <c r="T553" s="5">
        <v>0</v>
      </c>
      <c r="U553" s="5">
        <v>0</v>
      </c>
      <c r="V553" s="5">
        <v>0</v>
      </c>
    </row>
    <row r="554" spans="1:22" x14ac:dyDescent="0.25">
      <c r="A554" t="s">
        <v>58</v>
      </c>
      <c r="B554" t="s">
        <v>23</v>
      </c>
      <c r="C554" t="s">
        <v>19</v>
      </c>
      <c r="D554" t="s">
        <v>20</v>
      </c>
      <c r="E554">
        <v>2</v>
      </c>
      <c r="F554">
        <v>2</v>
      </c>
      <c r="G554" s="1">
        <v>0</v>
      </c>
      <c r="H554">
        <v>4</v>
      </c>
      <c r="I554">
        <v>-2</v>
      </c>
      <c r="J554" s="2">
        <v>0.92</v>
      </c>
      <c r="K554" s="2">
        <v>0.73</v>
      </c>
      <c r="L554" s="2">
        <f>(Table13[[#This Row],[rA]]+Table13[[#This Row],[rA'']])/2</f>
        <v>0.82499999999999996</v>
      </c>
      <c r="M554">
        <v>0.60499999999999998</v>
      </c>
      <c r="N554">
        <v>1.4</v>
      </c>
      <c r="O554" s="3">
        <f>(Table13[[#This Row],[rA adj]]+Table13[[#This Row],[rX]])/(SQRT(2)*(Table13[[#This Row],[rB]]+Table13[[#This Row],[rX]]))</f>
        <v>0.7846945576758444</v>
      </c>
      <c r="P55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7.1073089497265514</v>
      </c>
      <c r="Q554" s="1" t="str">
        <f>IF(Table13[[#This Row],[tau]]&lt;4.18,"YES","NO")</f>
        <v>NO</v>
      </c>
      <c r="R554" s="4">
        <f>ABS(Table13[[#This Row],[rA]]-Table13[[#This Row],[rA'']])</f>
        <v>0.19000000000000006</v>
      </c>
      <c r="S554" s="5">
        <v>0</v>
      </c>
      <c r="T554" s="5">
        <v>0</v>
      </c>
      <c r="U554" s="5">
        <v>0</v>
      </c>
      <c r="V554" s="5">
        <v>0</v>
      </c>
    </row>
    <row r="555" spans="1:22" x14ac:dyDescent="0.25">
      <c r="A555" t="s">
        <v>58</v>
      </c>
      <c r="B555" t="s">
        <v>24</v>
      </c>
      <c r="C555" t="s">
        <v>19</v>
      </c>
      <c r="D555" t="s">
        <v>20</v>
      </c>
      <c r="E555">
        <v>2</v>
      </c>
      <c r="F555">
        <v>2</v>
      </c>
      <c r="G555" s="1">
        <v>0</v>
      </c>
      <c r="H555">
        <v>4</v>
      </c>
      <c r="I555">
        <v>-2</v>
      </c>
      <c r="J555" s="2">
        <v>0.92</v>
      </c>
      <c r="K555" s="2">
        <v>0.73</v>
      </c>
      <c r="L555" s="2">
        <f>(Table13[[#This Row],[rA]]+Table13[[#This Row],[rA'']])/2</f>
        <v>0.82499999999999996</v>
      </c>
      <c r="M555">
        <v>0.60499999999999998</v>
      </c>
      <c r="N555">
        <v>1.4</v>
      </c>
      <c r="O555" s="3">
        <f>(Table13[[#This Row],[rA adj]]+Table13[[#This Row],[rX]])/(SQRT(2)*(Table13[[#This Row],[rB]]+Table13[[#This Row],[rX]]))</f>
        <v>0.7846945576758444</v>
      </c>
      <c r="P55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7.1073089497265514</v>
      </c>
      <c r="Q555" s="1" t="str">
        <f>IF(Table13[[#This Row],[tau]]&lt;4.18,"YES","NO")</f>
        <v>NO</v>
      </c>
      <c r="R555" s="4">
        <f>ABS(Table13[[#This Row],[rA]]-Table13[[#This Row],[rA'']])</f>
        <v>0.19000000000000006</v>
      </c>
      <c r="S555" s="5">
        <v>0</v>
      </c>
      <c r="T555" s="5">
        <v>0</v>
      </c>
      <c r="U555" s="5">
        <v>0</v>
      </c>
      <c r="V555" s="5">
        <v>0</v>
      </c>
    </row>
    <row r="556" spans="1:22" x14ac:dyDescent="0.25">
      <c r="A556" t="s">
        <v>18</v>
      </c>
      <c r="B556" t="s">
        <v>61</v>
      </c>
      <c r="C556" t="s">
        <v>19</v>
      </c>
      <c r="D556" t="s">
        <v>20</v>
      </c>
      <c r="E556">
        <v>1</v>
      </c>
      <c r="F556">
        <v>3</v>
      </c>
      <c r="G556" s="1">
        <v>2</v>
      </c>
      <c r="H556">
        <v>4</v>
      </c>
      <c r="I556">
        <v>-2</v>
      </c>
      <c r="J556" s="2">
        <v>0.92</v>
      </c>
      <c r="K556" s="2">
        <v>0.72</v>
      </c>
      <c r="L556" s="2">
        <f>(Table13[[#This Row],[rA]]+Table13[[#This Row],[rA'']])/2</f>
        <v>0.82000000000000006</v>
      </c>
      <c r="M556">
        <v>0.60499999999999998</v>
      </c>
      <c r="N556">
        <v>1.4</v>
      </c>
      <c r="O556" s="3">
        <f>(Table13[[#This Row],[rA adj]]+Table13[[#This Row],[rX]])/(SQRT(2)*(Table13[[#This Row],[rB]]+Table13[[#This Row],[rX]]))</f>
        <v>0.78293119911926945</v>
      </c>
      <c r="P55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7.228744766795046</v>
      </c>
      <c r="Q556" s="1" t="str">
        <f>IF(Table13[[#This Row],[tau]]&lt;4.18,"YES","NO")</f>
        <v>NO</v>
      </c>
      <c r="R556" s="4">
        <f>ABS(Table13[[#This Row],[rA]]-Table13[[#This Row],[rA'']])</f>
        <v>0.20000000000000007</v>
      </c>
      <c r="S556" s="5">
        <v>0</v>
      </c>
      <c r="T556" s="5">
        <v>0</v>
      </c>
      <c r="U556" s="5">
        <v>0</v>
      </c>
      <c r="V556" s="5">
        <v>0</v>
      </c>
    </row>
    <row r="557" spans="1:22" x14ac:dyDescent="0.25">
      <c r="A557" t="s">
        <v>18</v>
      </c>
      <c r="B557" t="s">
        <v>75</v>
      </c>
      <c r="C557" t="s">
        <v>19</v>
      </c>
      <c r="D557" t="s">
        <v>20</v>
      </c>
      <c r="E557">
        <v>1</v>
      </c>
      <c r="F557">
        <v>3</v>
      </c>
      <c r="G557" s="1">
        <v>2</v>
      </c>
      <c r="H557">
        <v>4</v>
      </c>
      <c r="I557">
        <v>-2</v>
      </c>
      <c r="J557" s="2">
        <v>0.92</v>
      </c>
      <c r="K557" s="2">
        <v>0.72</v>
      </c>
      <c r="L557" s="2">
        <f>(Table13[[#This Row],[rA]]+Table13[[#This Row],[rA'']])/2</f>
        <v>0.82000000000000006</v>
      </c>
      <c r="M557">
        <v>0.60499999999999998</v>
      </c>
      <c r="N557">
        <v>1.4</v>
      </c>
      <c r="O557" s="3">
        <f>(Table13[[#This Row],[rA adj]]+Table13[[#This Row],[rX]])/(SQRT(2)*(Table13[[#This Row],[rB]]+Table13[[#This Row],[rX]]))</f>
        <v>0.78293119911926945</v>
      </c>
      <c r="P55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7.228744766795046</v>
      </c>
      <c r="Q557" s="1" t="str">
        <f>IF(Table13[[#This Row],[tau]]&lt;4.18,"YES","NO")</f>
        <v>NO</v>
      </c>
      <c r="R557" s="4">
        <f>ABS(Table13[[#This Row],[rA]]-Table13[[#This Row],[rA'']])</f>
        <v>0.20000000000000007</v>
      </c>
      <c r="S557" s="5">
        <v>0</v>
      </c>
      <c r="T557" s="5">
        <v>0</v>
      </c>
      <c r="U557" s="5">
        <v>0</v>
      </c>
      <c r="V557" s="5">
        <v>0</v>
      </c>
    </row>
    <row r="558" spans="1:22" x14ac:dyDescent="0.25">
      <c r="A558" t="s">
        <v>53</v>
      </c>
      <c r="B558" t="s">
        <v>23</v>
      </c>
      <c r="C558" t="s">
        <v>19</v>
      </c>
      <c r="D558" t="s">
        <v>20</v>
      </c>
      <c r="E558">
        <v>3</v>
      </c>
      <c r="F558">
        <v>1</v>
      </c>
      <c r="G558" s="1">
        <v>2</v>
      </c>
      <c r="H558">
        <v>4</v>
      </c>
      <c r="I558">
        <v>-2</v>
      </c>
      <c r="J558" s="2">
        <v>0.87</v>
      </c>
      <c r="K558" s="2">
        <v>0.77</v>
      </c>
      <c r="L558" s="2">
        <f>(Table13[[#This Row],[rA]]+Table13[[#This Row],[rA'']])/2</f>
        <v>0.82000000000000006</v>
      </c>
      <c r="M558">
        <v>0.60499999999999998</v>
      </c>
      <c r="N558">
        <v>1.4</v>
      </c>
      <c r="O558" s="3">
        <f>(Table13[[#This Row],[rA adj]]+Table13[[#This Row],[rX]])/(SQRT(2)*(Table13[[#This Row],[rB]]+Table13[[#This Row],[rX]]))</f>
        <v>0.78293119911926945</v>
      </c>
      <c r="P55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7.228744766795046</v>
      </c>
      <c r="Q558" s="1" t="str">
        <f>IF(Table13[[#This Row],[tau]]&lt;4.18,"YES","NO")</f>
        <v>NO</v>
      </c>
      <c r="R558" s="4">
        <f>ABS(Table13[[#This Row],[rA]]-Table13[[#This Row],[rA'']])</f>
        <v>9.9999999999999978E-2</v>
      </c>
      <c r="S558" s="5">
        <v>0</v>
      </c>
      <c r="T558" s="5">
        <v>0</v>
      </c>
      <c r="U558" s="5">
        <v>0</v>
      </c>
      <c r="V558" s="5">
        <v>0</v>
      </c>
    </row>
    <row r="559" spans="1:22" x14ac:dyDescent="0.25">
      <c r="A559" t="s">
        <v>69</v>
      </c>
      <c r="B559" t="s">
        <v>22</v>
      </c>
      <c r="C559" t="s">
        <v>19</v>
      </c>
      <c r="D559" t="s">
        <v>20</v>
      </c>
      <c r="E559">
        <v>2</v>
      </c>
      <c r="F559">
        <v>2</v>
      </c>
      <c r="G559" s="1">
        <v>0</v>
      </c>
      <c r="H559">
        <v>4</v>
      </c>
      <c r="I559">
        <v>-2</v>
      </c>
      <c r="J559" s="2">
        <v>0.9</v>
      </c>
      <c r="K559" s="2">
        <v>0.74</v>
      </c>
      <c r="L559" s="2">
        <f>(Table13[[#This Row],[rA]]+Table13[[#This Row],[rA'']])/2</f>
        <v>0.82000000000000006</v>
      </c>
      <c r="M559">
        <v>0.60499999999999998</v>
      </c>
      <c r="N559">
        <v>1.4</v>
      </c>
      <c r="O559" s="3">
        <f>(Table13[[#This Row],[rA adj]]+Table13[[#This Row],[rX]])/(SQRT(2)*(Table13[[#This Row],[rB]]+Table13[[#This Row],[rX]]))</f>
        <v>0.78293119911926945</v>
      </c>
      <c r="P55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7.228744766795046</v>
      </c>
      <c r="Q559" s="1" t="str">
        <f>IF(Table13[[#This Row],[tau]]&lt;4.18,"YES","NO")</f>
        <v>NO</v>
      </c>
      <c r="R559" s="4">
        <f>ABS(Table13[[#This Row],[rA]]-Table13[[#This Row],[rA'']])</f>
        <v>0.16000000000000003</v>
      </c>
      <c r="S559" s="5">
        <v>0</v>
      </c>
      <c r="T559" s="5">
        <v>0</v>
      </c>
      <c r="U559" s="5">
        <v>0</v>
      </c>
      <c r="V559" s="5">
        <v>0</v>
      </c>
    </row>
    <row r="560" spans="1:22" x14ac:dyDescent="0.25">
      <c r="A560" t="s">
        <v>56</v>
      </c>
      <c r="B560" t="s">
        <v>2</v>
      </c>
      <c r="C560" t="s">
        <v>19</v>
      </c>
      <c r="D560" t="s">
        <v>20</v>
      </c>
      <c r="E560">
        <v>1</v>
      </c>
      <c r="F560">
        <v>3</v>
      </c>
      <c r="G560" s="1">
        <v>2</v>
      </c>
      <c r="H560">
        <v>4</v>
      </c>
      <c r="I560">
        <v>-2</v>
      </c>
      <c r="J560" s="2">
        <v>1.37</v>
      </c>
      <c r="K560" s="2">
        <v>0.27</v>
      </c>
      <c r="L560" s="2">
        <f>(Table13[[#This Row],[rA]]+Table13[[#This Row],[rA'']])/2</f>
        <v>0.82000000000000006</v>
      </c>
      <c r="M560">
        <v>0.60499999999999998</v>
      </c>
      <c r="N560">
        <v>1.4</v>
      </c>
      <c r="O560" s="3">
        <f>(Table13[[#This Row],[rA adj]]+Table13[[#This Row],[rX]])/(SQRT(2)*(Table13[[#This Row],[rB]]+Table13[[#This Row],[rX]]))</f>
        <v>0.78293119911926945</v>
      </c>
      <c r="P56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7.228744766795046</v>
      </c>
      <c r="Q560" s="1" t="str">
        <f>IF(Table13[[#This Row],[tau]]&lt;4.18,"YES","NO")</f>
        <v>NO</v>
      </c>
      <c r="R560" s="4">
        <f>ABS(Table13[[#This Row],[rA]]-Table13[[#This Row],[rA'']])</f>
        <v>1.1000000000000001</v>
      </c>
      <c r="S560" s="5">
        <v>0</v>
      </c>
      <c r="T560" s="5">
        <v>0</v>
      </c>
      <c r="U560" s="5">
        <v>0</v>
      </c>
      <c r="V560" s="5">
        <v>0</v>
      </c>
    </row>
    <row r="561" spans="1:22" x14ac:dyDescent="0.25">
      <c r="A561" t="s">
        <v>21</v>
      </c>
      <c r="B561" t="s">
        <v>50</v>
      </c>
      <c r="C561" t="s">
        <v>19</v>
      </c>
      <c r="D561" t="s">
        <v>20</v>
      </c>
      <c r="E561">
        <v>2</v>
      </c>
      <c r="F561">
        <v>2</v>
      </c>
      <c r="G561" s="1">
        <v>0</v>
      </c>
      <c r="H561">
        <v>4</v>
      </c>
      <c r="I561">
        <v>-2</v>
      </c>
      <c r="J561" s="2">
        <v>0.45</v>
      </c>
      <c r="K561" s="2">
        <v>1.19</v>
      </c>
      <c r="L561" s="2">
        <f>(Table13[[#This Row],[rA]]+Table13[[#This Row],[rA'']])/2</f>
        <v>0.82</v>
      </c>
      <c r="M561">
        <v>0.60499999999999998</v>
      </c>
      <c r="N561">
        <v>1.4</v>
      </c>
      <c r="O561" s="3">
        <f>(Table13[[#This Row],[rA adj]]+Table13[[#This Row],[rX]])/(SQRT(2)*(Table13[[#This Row],[rB]]+Table13[[#This Row],[rX]]))</f>
        <v>0.78293119911926945</v>
      </c>
      <c r="P56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7.2287447667950495</v>
      </c>
      <c r="Q561" s="1" t="str">
        <f>IF(Table13[[#This Row],[tau]]&lt;4.18,"YES","NO")</f>
        <v>NO</v>
      </c>
      <c r="R561" s="4">
        <f>ABS(Table13[[#This Row],[rA]]-Table13[[#This Row],[rA'']])</f>
        <v>0.74</v>
      </c>
      <c r="S561" s="5">
        <v>0</v>
      </c>
      <c r="T561" s="5">
        <v>0</v>
      </c>
      <c r="U561" s="5">
        <v>0</v>
      </c>
      <c r="V561" s="5">
        <v>0</v>
      </c>
    </row>
    <row r="562" spans="1:22" x14ac:dyDescent="0.25">
      <c r="A562" t="s">
        <v>70</v>
      </c>
      <c r="B562" t="s">
        <v>22</v>
      </c>
      <c r="C562" t="s">
        <v>19</v>
      </c>
      <c r="D562" t="s">
        <v>20</v>
      </c>
      <c r="E562">
        <v>2</v>
      </c>
      <c r="F562">
        <v>2</v>
      </c>
      <c r="G562" s="1">
        <v>0</v>
      </c>
      <c r="H562">
        <v>4</v>
      </c>
      <c r="I562">
        <v>-2</v>
      </c>
      <c r="J562" s="2">
        <v>0.89</v>
      </c>
      <c r="K562" s="2">
        <v>0.74</v>
      </c>
      <c r="L562" s="2">
        <f>(Table13[[#This Row],[rA]]+Table13[[#This Row],[rA'']])/2</f>
        <v>0.81499999999999995</v>
      </c>
      <c r="M562">
        <v>0.60499999999999998</v>
      </c>
      <c r="N562">
        <v>1.4</v>
      </c>
      <c r="O562" s="3">
        <f>(Table13[[#This Row],[rA adj]]+Table13[[#This Row],[rX]])/(SQRT(2)*(Table13[[#This Row],[rB]]+Table13[[#This Row],[rX]]))</f>
        <v>0.78116784056269462</v>
      </c>
      <c r="P56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7.3562632855878647</v>
      </c>
      <c r="Q562" s="1" t="str">
        <f>IF(Table13[[#This Row],[tau]]&lt;4.18,"YES","NO")</f>
        <v>NO</v>
      </c>
      <c r="R562" s="4">
        <f>ABS(Table13[[#This Row],[rA]]-Table13[[#This Row],[rA'']])</f>
        <v>0.15000000000000002</v>
      </c>
      <c r="S562" s="5">
        <v>0</v>
      </c>
      <c r="T562" s="5">
        <v>0</v>
      </c>
      <c r="U562" s="5">
        <v>0</v>
      </c>
      <c r="V562" s="5">
        <v>0</v>
      </c>
    </row>
    <row r="563" spans="1:22" x14ac:dyDescent="0.25">
      <c r="A563" t="s">
        <v>69</v>
      </c>
      <c r="B563" t="s">
        <v>23</v>
      </c>
      <c r="C563" t="s">
        <v>19</v>
      </c>
      <c r="D563" t="s">
        <v>20</v>
      </c>
      <c r="E563">
        <v>2</v>
      </c>
      <c r="F563">
        <v>2</v>
      </c>
      <c r="G563" s="1">
        <v>0</v>
      </c>
      <c r="H563">
        <v>4</v>
      </c>
      <c r="I563">
        <v>-2</v>
      </c>
      <c r="J563" s="2">
        <v>0.9</v>
      </c>
      <c r="K563" s="2">
        <v>0.73</v>
      </c>
      <c r="L563" s="2">
        <f>(Table13[[#This Row],[rA]]+Table13[[#This Row],[rA'']])/2</f>
        <v>0.81499999999999995</v>
      </c>
      <c r="M563">
        <v>0.60499999999999998</v>
      </c>
      <c r="N563">
        <v>1.4</v>
      </c>
      <c r="O563" s="3">
        <f>(Table13[[#This Row],[rA adj]]+Table13[[#This Row],[rX]])/(SQRT(2)*(Table13[[#This Row],[rB]]+Table13[[#This Row],[rX]]))</f>
        <v>0.78116784056269462</v>
      </c>
      <c r="P56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7.3562632855878647</v>
      </c>
      <c r="Q563" s="1" t="str">
        <f>IF(Table13[[#This Row],[tau]]&lt;4.18,"YES","NO")</f>
        <v>NO</v>
      </c>
      <c r="R563" s="4">
        <f>ABS(Table13[[#This Row],[rA]]-Table13[[#This Row],[rA'']])</f>
        <v>0.17000000000000004</v>
      </c>
      <c r="S563" s="5">
        <v>0</v>
      </c>
      <c r="T563" s="5">
        <v>0</v>
      </c>
      <c r="U563" s="5">
        <v>0</v>
      </c>
      <c r="V563" s="5">
        <v>0</v>
      </c>
    </row>
    <row r="564" spans="1:22" x14ac:dyDescent="0.25">
      <c r="A564" t="s">
        <v>69</v>
      </c>
      <c r="B564" t="s">
        <v>24</v>
      </c>
      <c r="C564" t="s">
        <v>19</v>
      </c>
      <c r="D564" t="s">
        <v>20</v>
      </c>
      <c r="E564">
        <v>2</v>
      </c>
      <c r="F564">
        <v>2</v>
      </c>
      <c r="G564" s="1">
        <v>0</v>
      </c>
      <c r="H564">
        <v>4</v>
      </c>
      <c r="I564">
        <v>-2</v>
      </c>
      <c r="J564" s="2">
        <v>0.9</v>
      </c>
      <c r="K564" s="2">
        <v>0.73</v>
      </c>
      <c r="L564" s="2">
        <f>(Table13[[#This Row],[rA]]+Table13[[#This Row],[rA'']])/2</f>
        <v>0.81499999999999995</v>
      </c>
      <c r="M564">
        <v>0.60499999999999998</v>
      </c>
      <c r="N564">
        <v>1.4</v>
      </c>
      <c r="O564" s="3">
        <f>(Table13[[#This Row],[rA adj]]+Table13[[#This Row],[rX]])/(SQRT(2)*(Table13[[#This Row],[rB]]+Table13[[#This Row],[rX]]))</f>
        <v>0.78116784056269462</v>
      </c>
      <c r="P56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7.3562632855878647</v>
      </c>
      <c r="Q564" s="1" t="str">
        <f>IF(Table13[[#This Row],[tau]]&lt;4.18,"YES","NO")</f>
        <v>NO</v>
      </c>
      <c r="R564" s="4">
        <f>ABS(Table13[[#This Row],[rA]]-Table13[[#This Row],[rA'']])</f>
        <v>0.17000000000000004</v>
      </c>
      <c r="S564" s="5">
        <v>0</v>
      </c>
      <c r="T564" s="5">
        <v>0</v>
      </c>
      <c r="U564" s="5">
        <v>0</v>
      </c>
      <c r="V564" s="5">
        <v>0</v>
      </c>
    </row>
    <row r="565" spans="1:22" x14ac:dyDescent="0.25">
      <c r="A565" t="s">
        <v>70</v>
      </c>
      <c r="B565" t="s">
        <v>23</v>
      </c>
      <c r="C565" t="s">
        <v>19</v>
      </c>
      <c r="D565" t="s">
        <v>20</v>
      </c>
      <c r="E565">
        <v>2</v>
      </c>
      <c r="F565">
        <v>2</v>
      </c>
      <c r="G565" s="1">
        <v>0</v>
      </c>
      <c r="H565">
        <v>4</v>
      </c>
      <c r="I565">
        <v>-2</v>
      </c>
      <c r="J565" s="2">
        <v>0.89</v>
      </c>
      <c r="K565" s="2">
        <v>0.73</v>
      </c>
      <c r="L565" s="2">
        <f>(Table13[[#This Row],[rA]]+Table13[[#This Row],[rA'']])/2</f>
        <v>0.81</v>
      </c>
      <c r="M565">
        <v>0.60499999999999998</v>
      </c>
      <c r="N565">
        <v>1.4</v>
      </c>
      <c r="O565" s="3">
        <f>(Table13[[#This Row],[rA adj]]+Table13[[#This Row],[rX]])/(SQRT(2)*(Table13[[#This Row],[rB]]+Table13[[#This Row],[rX]]))</f>
        <v>0.77940448200611967</v>
      </c>
      <c r="P56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7.4903101186760281</v>
      </c>
      <c r="Q565" s="1" t="str">
        <f>IF(Table13[[#This Row],[tau]]&lt;4.18,"YES","NO")</f>
        <v>NO</v>
      </c>
      <c r="R565" s="4">
        <f>ABS(Table13[[#This Row],[rA]]-Table13[[#This Row],[rA'']])</f>
        <v>0.16000000000000003</v>
      </c>
      <c r="S565" s="5">
        <v>0</v>
      </c>
      <c r="T565" s="5">
        <v>0</v>
      </c>
      <c r="U565" s="5">
        <v>0</v>
      </c>
      <c r="V565" s="5">
        <v>0</v>
      </c>
    </row>
    <row r="566" spans="1:22" x14ac:dyDescent="0.25">
      <c r="A566" t="s">
        <v>70</v>
      </c>
      <c r="B566" t="s">
        <v>24</v>
      </c>
      <c r="C566" t="s">
        <v>19</v>
      </c>
      <c r="D566" t="s">
        <v>20</v>
      </c>
      <c r="E566">
        <v>2</v>
      </c>
      <c r="F566">
        <v>2</v>
      </c>
      <c r="G566" s="1">
        <v>0</v>
      </c>
      <c r="H566">
        <v>4</v>
      </c>
      <c r="I566">
        <v>-2</v>
      </c>
      <c r="J566" s="2">
        <v>0.89</v>
      </c>
      <c r="K566" s="2">
        <v>0.73</v>
      </c>
      <c r="L566" s="2">
        <f>(Table13[[#This Row],[rA]]+Table13[[#This Row],[rA'']])/2</f>
        <v>0.81</v>
      </c>
      <c r="M566">
        <v>0.60499999999999998</v>
      </c>
      <c r="N566">
        <v>1.4</v>
      </c>
      <c r="O566" s="3">
        <f>(Table13[[#This Row],[rA adj]]+Table13[[#This Row],[rX]])/(SQRT(2)*(Table13[[#This Row],[rB]]+Table13[[#This Row],[rX]]))</f>
        <v>0.77940448200611967</v>
      </c>
      <c r="P56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7.4903101186760281</v>
      </c>
      <c r="Q566" s="1" t="str">
        <f>IF(Table13[[#This Row],[tau]]&lt;4.18,"YES","NO")</f>
        <v>NO</v>
      </c>
      <c r="R566" s="4">
        <f>ABS(Table13[[#This Row],[rA]]-Table13[[#This Row],[rA'']])</f>
        <v>0.16000000000000003</v>
      </c>
      <c r="S566" s="5">
        <v>0</v>
      </c>
      <c r="T566" s="5">
        <v>0</v>
      </c>
      <c r="U566" s="5">
        <v>0</v>
      </c>
      <c r="V566" s="5">
        <v>0</v>
      </c>
    </row>
    <row r="567" spans="1:22" x14ac:dyDescent="0.25">
      <c r="A567" t="s">
        <v>23</v>
      </c>
      <c r="B567" t="s">
        <v>56</v>
      </c>
      <c r="C567" t="s">
        <v>19</v>
      </c>
      <c r="D567" t="s">
        <v>20</v>
      </c>
      <c r="E567">
        <v>1</v>
      </c>
      <c r="F567">
        <v>3</v>
      </c>
      <c r="G567" s="1">
        <v>2</v>
      </c>
      <c r="H567">
        <v>4</v>
      </c>
      <c r="I567">
        <v>-2</v>
      </c>
      <c r="J567" s="2">
        <v>0.77</v>
      </c>
      <c r="K567" s="2">
        <v>0.85</v>
      </c>
      <c r="L567" s="2">
        <f>(Table13[[#This Row],[rA]]+Table13[[#This Row],[rA'']])/2</f>
        <v>0.81</v>
      </c>
      <c r="M567">
        <v>0.60499999999999998</v>
      </c>
      <c r="N567">
        <v>1.4</v>
      </c>
      <c r="O567" s="3">
        <f>(Table13[[#This Row],[rA adj]]+Table13[[#This Row],[rX]])/(SQRT(2)*(Table13[[#This Row],[rB]]+Table13[[#This Row],[rX]]))</f>
        <v>0.77940448200611967</v>
      </c>
      <c r="P56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7.4903101186760281</v>
      </c>
      <c r="Q567" s="1" t="str">
        <f>IF(Table13[[#This Row],[tau]]&lt;4.18,"YES","NO")</f>
        <v>NO</v>
      </c>
      <c r="R567" s="4">
        <f>ABS(Table13[[#This Row],[rA]]-Table13[[#This Row],[rA'']])</f>
        <v>7.999999999999996E-2</v>
      </c>
      <c r="S567" s="5">
        <v>0</v>
      </c>
      <c r="T567" s="5">
        <v>0</v>
      </c>
      <c r="U567" s="5">
        <v>0</v>
      </c>
      <c r="V567" s="5">
        <v>0</v>
      </c>
    </row>
    <row r="568" spans="1:22" x14ac:dyDescent="0.25">
      <c r="A568" t="s">
        <v>21</v>
      </c>
      <c r="B568" t="s">
        <v>49</v>
      </c>
      <c r="C568" t="s">
        <v>19</v>
      </c>
      <c r="D568" t="s">
        <v>20</v>
      </c>
      <c r="E568">
        <v>2</v>
      </c>
      <c r="F568">
        <v>2</v>
      </c>
      <c r="G568" s="1">
        <v>0</v>
      </c>
      <c r="H568">
        <v>4</v>
      </c>
      <c r="I568">
        <v>-2</v>
      </c>
      <c r="J568" s="2">
        <v>0.45</v>
      </c>
      <c r="K568" s="2">
        <v>1.17</v>
      </c>
      <c r="L568" s="2">
        <f>(Table13[[#This Row],[rA]]+Table13[[#This Row],[rA'']])/2</f>
        <v>0.80999999999999994</v>
      </c>
      <c r="M568">
        <v>0.60499999999999998</v>
      </c>
      <c r="N568">
        <v>1.4</v>
      </c>
      <c r="O568" s="3">
        <f>(Table13[[#This Row],[rA adj]]+Table13[[#This Row],[rX]])/(SQRT(2)*(Table13[[#This Row],[rB]]+Table13[[#This Row],[rX]]))</f>
        <v>0.77940448200611967</v>
      </c>
      <c r="P56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7.4903101186760317</v>
      </c>
      <c r="Q568" s="1" t="str">
        <f>IF(Table13[[#This Row],[tau]]&lt;4.18,"YES","NO")</f>
        <v>NO</v>
      </c>
      <c r="R568" s="4">
        <f>ABS(Table13[[#This Row],[rA]]-Table13[[#This Row],[rA'']])</f>
        <v>0.72</v>
      </c>
      <c r="S568" s="5">
        <v>0</v>
      </c>
      <c r="T568" s="5">
        <v>0</v>
      </c>
      <c r="U568" s="5">
        <v>0</v>
      </c>
      <c r="V568" s="5">
        <v>0</v>
      </c>
    </row>
    <row r="569" spans="1:22" x14ac:dyDescent="0.25">
      <c r="A569" t="s">
        <v>18</v>
      </c>
      <c r="B569" t="s">
        <v>64</v>
      </c>
      <c r="C569" t="s">
        <v>19</v>
      </c>
      <c r="D569" t="s">
        <v>20</v>
      </c>
      <c r="E569">
        <v>1</v>
      </c>
      <c r="F569">
        <v>3</v>
      </c>
      <c r="G569" s="1">
        <v>2</v>
      </c>
      <c r="H569">
        <v>4</v>
      </c>
      <c r="I569">
        <v>-2</v>
      </c>
      <c r="J569" s="2">
        <v>0.92</v>
      </c>
      <c r="K569" s="2">
        <v>0.69</v>
      </c>
      <c r="L569" s="2">
        <f>(Table13[[#This Row],[rA]]+Table13[[#This Row],[rA'']])/2</f>
        <v>0.80499999999999994</v>
      </c>
      <c r="M569">
        <v>0.60499999999999998</v>
      </c>
      <c r="N569">
        <v>1.4</v>
      </c>
      <c r="O569" s="3">
        <f>(Table13[[#This Row],[rA adj]]+Table13[[#This Row],[rX]])/(SQRT(2)*(Table13[[#This Row],[rB]]+Table13[[#This Row],[rX]]))</f>
        <v>0.77764112344954484</v>
      </c>
      <c r="P56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7.63137544481196</v>
      </c>
      <c r="Q569" s="1" t="str">
        <f>IF(Table13[[#This Row],[tau]]&lt;4.18,"YES","NO")</f>
        <v>NO</v>
      </c>
      <c r="R569" s="4">
        <f>ABS(Table13[[#This Row],[rA]]-Table13[[#This Row],[rA'']])</f>
        <v>0.23000000000000009</v>
      </c>
      <c r="S569" s="5">
        <v>0</v>
      </c>
      <c r="T569" s="5">
        <v>0</v>
      </c>
      <c r="U569" s="5">
        <v>0</v>
      </c>
      <c r="V569" s="5">
        <v>0</v>
      </c>
    </row>
    <row r="570" spans="1:22" x14ac:dyDescent="0.25">
      <c r="A570" t="s">
        <v>58</v>
      </c>
      <c r="B570" t="s">
        <v>25</v>
      </c>
      <c r="C570" t="s">
        <v>19</v>
      </c>
      <c r="D570" t="s">
        <v>20</v>
      </c>
      <c r="E570">
        <v>2</v>
      </c>
      <c r="F570">
        <v>2</v>
      </c>
      <c r="G570" s="1">
        <v>0</v>
      </c>
      <c r="H570">
        <v>4</v>
      </c>
      <c r="I570">
        <v>-2</v>
      </c>
      <c r="J570" s="2">
        <v>0.92</v>
      </c>
      <c r="K570" s="2">
        <v>0.69</v>
      </c>
      <c r="L570" s="2">
        <f>(Table13[[#This Row],[rA]]+Table13[[#This Row],[rA'']])/2</f>
        <v>0.80499999999999994</v>
      </c>
      <c r="M570">
        <v>0.60499999999999998</v>
      </c>
      <c r="N570">
        <v>1.4</v>
      </c>
      <c r="O570" s="3">
        <f>(Table13[[#This Row],[rA adj]]+Table13[[#This Row],[rX]])/(SQRT(2)*(Table13[[#This Row],[rB]]+Table13[[#This Row],[rX]]))</f>
        <v>0.77764112344954484</v>
      </c>
      <c r="P57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7.63137544481196</v>
      </c>
      <c r="Q570" s="1" t="str">
        <f>IF(Table13[[#This Row],[tau]]&lt;4.18,"YES","NO")</f>
        <v>NO</v>
      </c>
      <c r="R570" s="4">
        <f>ABS(Table13[[#This Row],[rA]]-Table13[[#This Row],[rA'']])</f>
        <v>0.23000000000000009</v>
      </c>
      <c r="S570" s="5">
        <v>0</v>
      </c>
      <c r="T570" s="5">
        <v>0</v>
      </c>
      <c r="U570" s="5">
        <v>0</v>
      </c>
      <c r="V570" s="5">
        <v>0</v>
      </c>
    </row>
    <row r="571" spans="1:22" x14ac:dyDescent="0.25">
      <c r="A571" t="s">
        <v>21</v>
      </c>
      <c r="B571" t="s">
        <v>52</v>
      </c>
      <c r="C571" t="s">
        <v>19</v>
      </c>
      <c r="D571" t="s">
        <v>20</v>
      </c>
      <c r="E571">
        <v>2</v>
      </c>
      <c r="F571">
        <v>2</v>
      </c>
      <c r="G571" s="1">
        <v>0</v>
      </c>
      <c r="H571">
        <v>4</v>
      </c>
      <c r="I571">
        <v>-2</v>
      </c>
      <c r="J571" s="2">
        <v>0.45</v>
      </c>
      <c r="K571" s="2">
        <v>1.1499999999999999</v>
      </c>
      <c r="L571" s="2">
        <f>(Table13[[#This Row],[rA]]+Table13[[#This Row],[rA'']])/2</f>
        <v>0.79999999999999993</v>
      </c>
      <c r="M571">
        <v>0.60499999999999998</v>
      </c>
      <c r="N571">
        <v>1.4</v>
      </c>
      <c r="O571" s="3">
        <f>(Table13[[#This Row],[rA adj]]+Table13[[#This Row],[rX]])/(SQRT(2)*(Table13[[#This Row],[rB]]+Table13[[#This Row],[rX]]))</f>
        <v>0.77587776489296978</v>
      </c>
      <c r="P57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7.7799997226202855</v>
      </c>
      <c r="Q571" s="1" t="str">
        <f>IF(Table13[[#This Row],[tau]]&lt;4.18,"YES","NO")</f>
        <v>NO</v>
      </c>
      <c r="R571" s="4">
        <f>ABS(Table13[[#This Row],[rA]]-Table13[[#This Row],[rA'']])</f>
        <v>0.7</v>
      </c>
      <c r="S571" s="5">
        <v>0</v>
      </c>
      <c r="T571" s="5">
        <v>0</v>
      </c>
      <c r="U571" s="5">
        <v>0</v>
      </c>
      <c r="V571" s="5">
        <v>0</v>
      </c>
    </row>
    <row r="572" spans="1:22" x14ac:dyDescent="0.25">
      <c r="A572" t="s">
        <v>18</v>
      </c>
      <c r="B572" t="s">
        <v>65</v>
      </c>
      <c r="C572" t="s">
        <v>19</v>
      </c>
      <c r="D572" t="s">
        <v>20</v>
      </c>
      <c r="E572">
        <v>1</v>
      </c>
      <c r="F572">
        <v>3</v>
      </c>
      <c r="G572" s="1">
        <v>2</v>
      </c>
      <c r="H572">
        <v>4</v>
      </c>
      <c r="I572">
        <v>-2</v>
      </c>
      <c r="J572" s="2">
        <v>0.92</v>
      </c>
      <c r="K572" s="2">
        <v>0.68</v>
      </c>
      <c r="L572" s="2">
        <f>(Table13[[#This Row],[rA]]+Table13[[#This Row],[rA'']])/2</f>
        <v>0.8</v>
      </c>
      <c r="M572">
        <v>0.60499999999999998</v>
      </c>
      <c r="N572">
        <v>1.4</v>
      </c>
      <c r="O572" s="3">
        <f>(Table13[[#This Row],[rA adj]]+Table13[[#This Row],[rX]])/(SQRT(2)*(Table13[[#This Row],[rB]]+Table13[[#This Row],[rX]]))</f>
        <v>0.77587776489296989</v>
      </c>
      <c r="P57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7.7799997226202855</v>
      </c>
      <c r="Q572" s="1" t="str">
        <f>IF(Table13[[#This Row],[tau]]&lt;4.18,"YES","NO")</f>
        <v>NO</v>
      </c>
      <c r="R572" s="4">
        <f>ABS(Table13[[#This Row],[rA]]-Table13[[#This Row],[rA'']])</f>
        <v>0.24</v>
      </c>
      <c r="S572" s="5">
        <v>0</v>
      </c>
      <c r="T572" s="5">
        <v>0</v>
      </c>
      <c r="U572" s="5">
        <v>0</v>
      </c>
      <c r="V572" s="5">
        <v>0</v>
      </c>
    </row>
    <row r="573" spans="1:22" x14ac:dyDescent="0.25">
      <c r="A573" t="s">
        <v>18</v>
      </c>
      <c r="B573" t="s">
        <v>66</v>
      </c>
      <c r="C573" t="s">
        <v>19</v>
      </c>
      <c r="D573" t="s">
        <v>20</v>
      </c>
      <c r="E573">
        <v>1</v>
      </c>
      <c r="F573">
        <v>3</v>
      </c>
      <c r="G573" s="1">
        <v>2</v>
      </c>
      <c r="H573">
        <v>4</v>
      </c>
      <c r="I573">
        <v>-2</v>
      </c>
      <c r="J573" s="2">
        <v>0.92</v>
      </c>
      <c r="K573" s="2">
        <v>0.68</v>
      </c>
      <c r="L573" s="2">
        <f>(Table13[[#This Row],[rA]]+Table13[[#This Row],[rA'']])/2</f>
        <v>0.8</v>
      </c>
      <c r="M573">
        <v>0.60499999999999998</v>
      </c>
      <c r="N573">
        <v>1.4</v>
      </c>
      <c r="O573" s="3">
        <f>(Table13[[#This Row],[rA adj]]+Table13[[#This Row],[rX]])/(SQRT(2)*(Table13[[#This Row],[rB]]+Table13[[#This Row],[rX]]))</f>
        <v>0.77587776489296989</v>
      </c>
      <c r="P57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7.7799997226202855</v>
      </c>
      <c r="Q573" s="1" t="str">
        <f>IF(Table13[[#This Row],[tau]]&lt;4.18,"YES","NO")</f>
        <v>NO</v>
      </c>
      <c r="R573" s="4">
        <f>ABS(Table13[[#This Row],[rA]]-Table13[[#This Row],[rA'']])</f>
        <v>0.24</v>
      </c>
      <c r="S573" s="5">
        <v>0</v>
      </c>
      <c r="T573" s="5">
        <v>0</v>
      </c>
      <c r="U573" s="5">
        <v>0</v>
      </c>
      <c r="V573" s="5">
        <v>0</v>
      </c>
    </row>
    <row r="574" spans="1:22" x14ac:dyDescent="0.25">
      <c r="A574" t="s">
        <v>19</v>
      </c>
      <c r="B574" t="s">
        <v>22</v>
      </c>
      <c r="C574" t="s">
        <v>19</v>
      </c>
      <c r="D574" t="s">
        <v>20</v>
      </c>
      <c r="E574">
        <v>2</v>
      </c>
      <c r="F574">
        <v>2</v>
      </c>
      <c r="G574" s="1">
        <v>0</v>
      </c>
      <c r="H574">
        <v>4</v>
      </c>
      <c r="I574">
        <v>-2</v>
      </c>
      <c r="J574" s="2">
        <v>0.86</v>
      </c>
      <c r="K574" s="2">
        <v>0.74</v>
      </c>
      <c r="L574" s="2">
        <f>(Table13[[#This Row],[rA]]+Table13[[#This Row],[rA'']])/2</f>
        <v>0.8</v>
      </c>
      <c r="M574">
        <v>0.60499999999999998</v>
      </c>
      <c r="N574">
        <v>1.4</v>
      </c>
      <c r="O574" s="3">
        <f>(Table13[[#This Row],[rA adj]]+Table13[[#This Row],[rX]])/(SQRT(2)*(Table13[[#This Row],[rB]]+Table13[[#This Row],[rX]]))</f>
        <v>0.77587776489296989</v>
      </c>
      <c r="P57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7.7799997226202855</v>
      </c>
      <c r="Q574" s="1" t="str">
        <f>IF(Table13[[#This Row],[tau]]&lt;4.18,"YES","NO")</f>
        <v>NO</v>
      </c>
      <c r="R574" s="4">
        <f>ABS(Table13[[#This Row],[rA]]-Table13[[#This Row],[rA'']])</f>
        <v>0.12</v>
      </c>
      <c r="S574" s="5">
        <v>0</v>
      </c>
      <c r="T574" s="5">
        <v>0</v>
      </c>
      <c r="U574" s="5">
        <v>0</v>
      </c>
      <c r="V574" s="5">
        <v>0</v>
      </c>
    </row>
    <row r="575" spans="1:22" x14ac:dyDescent="0.25">
      <c r="A575" t="s">
        <v>72</v>
      </c>
      <c r="B575" t="s">
        <v>77</v>
      </c>
      <c r="C575" t="s">
        <v>19</v>
      </c>
      <c r="D575" t="s">
        <v>20</v>
      </c>
      <c r="E575">
        <v>2</v>
      </c>
      <c r="F575">
        <v>2</v>
      </c>
      <c r="G575" s="1">
        <v>0</v>
      </c>
      <c r="H575">
        <v>4</v>
      </c>
      <c r="I575">
        <v>-2</v>
      </c>
      <c r="J575" s="2">
        <v>0.8</v>
      </c>
      <c r="K575" s="2">
        <v>0.8</v>
      </c>
      <c r="L575" s="2">
        <f>(Table13[[#This Row],[rA]]+Table13[[#This Row],[rA'']])/2</f>
        <v>0.8</v>
      </c>
      <c r="M575">
        <v>0.60499999999999998</v>
      </c>
      <c r="N575">
        <v>1.4</v>
      </c>
      <c r="O575" s="3">
        <f>(Table13[[#This Row],[rA adj]]+Table13[[#This Row],[rX]])/(SQRT(2)*(Table13[[#This Row],[rB]]+Table13[[#This Row],[rX]]))</f>
        <v>0.77587776489296989</v>
      </c>
      <c r="P57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7.7799997226202855</v>
      </c>
      <c r="Q575" s="1" t="str">
        <f>IF(Table13[[#This Row],[tau]]&lt;4.18,"YES","NO")</f>
        <v>NO</v>
      </c>
      <c r="R575" s="4">
        <f>ABS(Table13[[#This Row],[rA]]-Table13[[#This Row],[rA'']])</f>
        <v>0</v>
      </c>
      <c r="S575" s="5">
        <v>0</v>
      </c>
      <c r="T575" s="5">
        <v>0</v>
      </c>
      <c r="U575" s="5">
        <v>0</v>
      </c>
      <c r="V575" s="5">
        <v>0</v>
      </c>
    </row>
    <row r="576" spans="1:22" x14ac:dyDescent="0.25">
      <c r="A576" t="s">
        <v>22</v>
      </c>
      <c r="B576" t="s">
        <v>73</v>
      </c>
      <c r="C576" t="s">
        <v>19</v>
      </c>
      <c r="D576" t="s">
        <v>20</v>
      </c>
      <c r="E576">
        <v>2</v>
      </c>
      <c r="F576">
        <v>2</v>
      </c>
      <c r="G576" s="1">
        <v>0</v>
      </c>
      <c r="H576">
        <v>4</v>
      </c>
      <c r="I576">
        <v>-2</v>
      </c>
      <c r="J576" s="2">
        <v>0.74</v>
      </c>
      <c r="K576" s="2">
        <v>0.86</v>
      </c>
      <c r="L576" s="2">
        <f>(Table13[[#This Row],[rA]]+Table13[[#This Row],[rA'']])/2</f>
        <v>0.8</v>
      </c>
      <c r="M576">
        <v>0.60499999999999998</v>
      </c>
      <c r="N576">
        <v>1.4</v>
      </c>
      <c r="O576" s="3">
        <f>(Table13[[#This Row],[rA adj]]+Table13[[#This Row],[rX]])/(SQRT(2)*(Table13[[#This Row],[rB]]+Table13[[#This Row],[rX]]))</f>
        <v>0.77587776489296989</v>
      </c>
      <c r="P57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7.7799997226202855</v>
      </c>
      <c r="Q576" s="1" t="str">
        <f>IF(Table13[[#This Row],[tau]]&lt;4.18,"YES","NO")</f>
        <v>NO</v>
      </c>
      <c r="R576" s="4">
        <f>ABS(Table13[[#This Row],[rA]]-Table13[[#This Row],[rA'']])</f>
        <v>0.12</v>
      </c>
      <c r="S576" s="5">
        <v>0</v>
      </c>
      <c r="T576" s="5">
        <v>0</v>
      </c>
      <c r="U576" s="5">
        <v>0</v>
      </c>
      <c r="V576" s="5">
        <v>0</v>
      </c>
    </row>
    <row r="577" spans="1:22" x14ac:dyDescent="0.25">
      <c r="A577" t="s">
        <v>18</v>
      </c>
      <c r="B577" t="s">
        <v>19</v>
      </c>
      <c r="C577" t="s">
        <v>19</v>
      </c>
      <c r="D577" t="s">
        <v>20</v>
      </c>
      <c r="E577">
        <v>1</v>
      </c>
      <c r="F577">
        <v>3</v>
      </c>
      <c r="G577" s="1">
        <v>2</v>
      </c>
      <c r="H577">
        <v>4</v>
      </c>
      <c r="I577">
        <v>-2</v>
      </c>
      <c r="J577" s="2">
        <v>0.92</v>
      </c>
      <c r="K577" s="2">
        <v>0.67</v>
      </c>
      <c r="L577" s="2">
        <f>(Table13[[#This Row],[rA]]+Table13[[#This Row],[rA'']])/2</f>
        <v>0.79500000000000004</v>
      </c>
      <c r="M577">
        <v>0.60499999999999998</v>
      </c>
      <c r="N577">
        <v>1.4</v>
      </c>
      <c r="O577" s="3">
        <f>(Table13[[#This Row],[rA adj]]+Table13[[#This Row],[rX]])/(SQRT(2)*(Table13[[#This Row],[rB]]+Table13[[#This Row],[rX]]))</f>
        <v>0.77411440633639483</v>
      </c>
      <c r="P57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7.9367803064521816</v>
      </c>
      <c r="Q577" s="1" t="str">
        <f>IF(Table13[[#This Row],[tau]]&lt;4.18,"YES","NO")</f>
        <v>NO</v>
      </c>
      <c r="R577" s="4">
        <f>ABS(Table13[[#This Row],[rA]]-Table13[[#This Row],[rA'']])</f>
        <v>0.25</v>
      </c>
      <c r="S577" s="5">
        <v>0</v>
      </c>
      <c r="T577" s="5">
        <v>0</v>
      </c>
      <c r="U577" s="5">
        <v>0</v>
      </c>
      <c r="V577" s="5">
        <v>0</v>
      </c>
    </row>
    <row r="578" spans="1:22" x14ac:dyDescent="0.25">
      <c r="A578" t="s">
        <v>68</v>
      </c>
      <c r="B578" t="s">
        <v>72</v>
      </c>
      <c r="C578" t="s">
        <v>19</v>
      </c>
      <c r="D578" t="s">
        <v>20</v>
      </c>
      <c r="E578">
        <v>2</v>
      </c>
      <c r="F578">
        <v>2</v>
      </c>
      <c r="G578" s="1">
        <v>0</v>
      </c>
      <c r="H578">
        <v>4</v>
      </c>
      <c r="I578">
        <v>-2</v>
      </c>
      <c r="J578" s="2">
        <v>0.79</v>
      </c>
      <c r="K578" s="2">
        <v>0.8</v>
      </c>
      <c r="L578" s="2">
        <f>(Table13[[#This Row],[rA]]+Table13[[#This Row],[rA'']])/2</f>
        <v>0.79500000000000004</v>
      </c>
      <c r="M578">
        <v>0.60499999999999998</v>
      </c>
      <c r="N578">
        <v>1.4</v>
      </c>
      <c r="O578" s="3">
        <f>(Table13[[#This Row],[rA adj]]+Table13[[#This Row],[rX]])/(SQRT(2)*(Table13[[#This Row],[rB]]+Table13[[#This Row],[rX]]))</f>
        <v>0.77411440633639483</v>
      </c>
      <c r="P57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7.9367803064521816</v>
      </c>
      <c r="Q578" s="1" t="str">
        <f>IF(Table13[[#This Row],[tau]]&lt;4.18,"YES","NO")</f>
        <v>NO</v>
      </c>
      <c r="R578" s="4">
        <f>ABS(Table13[[#This Row],[rA]]-Table13[[#This Row],[rA'']])</f>
        <v>1.0000000000000009E-2</v>
      </c>
      <c r="S578" s="5">
        <v>0</v>
      </c>
      <c r="T578" s="5">
        <v>0</v>
      </c>
      <c r="U578" s="5">
        <v>0</v>
      </c>
      <c r="V578" s="5">
        <v>0</v>
      </c>
    </row>
    <row r="579" spans="1:22" x14ac:dyDescent="0.25">
      <c r="A579" t="s">
        <v>68</v>
      </c>
      <c r="B579" t="s">
        <v>77</v>
      </c>
      <c r="C579" t="s">
        <v>19</v>
      </c>
      <c r="D579" t="s">
        <v>20</v>
      </c>
      <c r="E579">
        <v>2</v>
      </c>
      <c r="F579">
        <v>2</v>
      </c>
      <c r="G579" s="1">
        <v>0</v>
      </c>
      <c r="H579">
        <v>4</v>
      </c>
      <c r="I579">
        <v>-2</v>
      </c>
      <c r="J579" s="2">
        <v>0.79</v>
      </c>
      <c r="K579" s="2">
        <v>0.8</v>
      </c>
      <c r="L579" s="2">
        <f>(Table13[[#This Row],[rA]]+Table13[[#This Row],[rA'']])/2</f>
        <v>0.79500000000000004</v>
      </c>
      <c r="M579">
        <v>0.60499999999999998</v>
      </c>
      <c r="N579">
        <v>1.4</v>
      </c>
      <c r="O579" s="3">
        <f>(Table13[[#This Row],[rA adj]]+Table13[[#This Row],[rX]])/(SQRT(2)*(Table13[[#This Row],[rB]]+Table13[[#This Row],[rX]]))</f>
        <v>0.77411440633639483</v>
      </c>
      <c r="P57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7.9367803064521816</v>
      </c>
      <c r="Q579" s="1" t="str">
        <f>IF(Table13[[#This Row],[tau]]&lt;4.18,"YES","NO")</f>
        <v>NO</v>
      </c>
      <c r="R579" s="4">
        <f>ABS(Table13[[#This Row],[rA]]-Table13[[#This Row],[rA'']])</f>
        <v>1.0000000000000009E-2</v>
      </c>
      <c r="S579" s="5">
        <v>0</v>
      </c>
      <c r="T579" s="5">
        <v>0</v>
      </c>
      <c r="U579" s="5">
        <v>0</v>
      </c>
      <c r="V579" s="5">
        <v>0</v>
      </c>
    </row>
    <row r="580" spans="1:22" x14ac:dyDescent="0.25">
      <c r="A580" t="s">
        <v>19</v>
      </c>
      <c r="B580" t="s">
        <v>23</v>
      </c>
      <c r="C580" t="s">
        <v>19</v>
      </c>
      <c r="D580" t="s">
        <v>20</v>
      </c>
      <c r="E580">
        <v>2</v>
      </c>
      <c r="F580">
        <v>2</v>
      </c>
      <c r="G580" s="1">
        <v>0</v>
      </c>
      <c r="H580">
        <v>4</v>
      </c>
      <c r="I580">
        <v>-2</v>
      </c>
      <c r="J580" s="2">
        <v>0.86</v>
      </c>
      <c r="K580" s="2">
        <v>0.73</v>
      </c>
      <c r="L580" s="2">
        <f>(Table13[[#This Row],[rA]]+Table13[[#This Row],[rA'']])/2</f>
        <v>0.79499999999999993</v>
      </c>
      <c r="M580">
        <v>0.60499999999999998</v>
      </c>
      <c r="N580">
        <v>1.4</v>
      </c>
      <c r="O580" s="3">
        <f>(Table13[[#This Row],[rA adj]]+Table13[[#This Row],[rX]])/(SQRT(2)*(Table13[[#This Row],[rB]]+Table13[[#This Row],[rX]]))</f>
        <v>0.77411440633639483</v>
      </c>
      <c r="P58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7.9367803064521851</v>
      </c>
      <c r="Q580" s="1" t="str">
        <f>IF(Table13[[#This Row],[tau]]&lt;4.18,"YES","NO")</f>
        <v>NO</v>
      </c>
      <c r="R580" s="4">
        <f>ABS(Table13[[#This Row],[rA]]-Table13[[#This Row],[rA'']])</f>
        <v>0.13</v>
      </c>
      <c r="S580" s="5">
        <v>0</v>
      </c>
      <c r="T580" s="5">
        <v>0</v>
      </c>
      <c r="U580" s="5">
        <v>0</v>
      </c>
      <c r="V580" s="5">
        <v>0</v>
      </c>
    </row>
    <row r="581" spans="1:22" x14ac:dyDescent="0.25">
      <c r="A581" t="s">
        <v>19</v>
      </c>
      <c r="B581" t="s">
        <v>24</v>
      </c>
      <c r="C581" t="s">
        <v>19</v>
      </c>
      <c r="D581" t="s">
        <v>20</v>
      </c>
      <c r="E581">
        <v>2</v>
      </c>
      <c r="F581">
        <v>2</v>
      </c>
      <c r="G581" s="1">
        <v>0</v>
      </c>
      <c r="H581">
        <v>4</v>
      </c>
      <c r="I581">
        <v>-2</v>
      </c>
      <c r="J581" s="2">
        <v>0.86</v>
      </c>
      <c r="K581" s="2">
        <v>0.73</v>
      </c>
      <c r="L581" s="2">
        <f>(Table13[[#This Row],[rA]]+Table13[[#This Row],[rA'']])/2</f>
        <v>0.79499999999999993</v>
      </c>
      <c r="M581">
        <v>0.60499999999999998</v>
      </c>
      <c r="N581">
        <v>1.4</v>
      </c>
      <c r="O581" s="3">
        <f>(Table13[[#This Row],[rA adj]]+Table13[[#This Row],[rX]])/(SQRT(2)*(Table13[[#This Row],[rB]]+Table13[[#This Row],[rX]]))</f>
        <v>0.77411440633639483</v>
      </c>
      <c r="P58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7.9367803064521851</v>
      </c>
      <c r="Q581" s="1" t="str">
        <f>IF(Table13[[#This Row],[tau]]&lt;4.18,"YES","NO")</f>
        <v>NO</v>
      </c>
      <c r="R581" s="4">
        <f>ABS(Table13[[#This Row],[rA]]-Table13[[#This Row],[rA'']])</f>
        <v>0.13</v>
      </c>
      <c r="S581" s="5">
        <v>0</v>
      </c>
      <c r="T581" s="5">
        <v>0</v>
      </c>
      <c r="U581" s="5">
        <v>0</v>
      </c>
      <c r="V581" s="5">
        <v>0</v>
      </c>
    </row>
    <row r="582" spans="1:22" x14ac:dyDescent="0.25">
      <c r="A582" t="s">
        <v>69</v>
      </c>
      <c r="B582" t="s">
        <v>25</v>
      </c>
      <c r="C582" t="s">
        <v>19</v>
      </c>
      <c r="D582" t="s">
        <v>20</v>
      </c>
      <c r="E582">
        <v>2</v>
      </c>
      <c r="F582">
        <v>2</v>
      </c>
      <c r="G582" s="1">
        <v>0</v>
      </c>
      <c r="H582">
        <v>4</v>
      </c>
      <c r="I582">
        <v>-2</v>
      </c>
      <c r="J582" s="2">
        <v>0.9</v>
      </c>
      <c r="K582" s="2">
        <v>0.69</v>
      </c>
      <c r="L582" s="2">
        <f>(Table13[[#This Row],[rA]]+Table13[[#This Row],[rA'']])/2</f>
        <v>0.79499999999999993</v>
      </c>
      <c r="M582">
        <v>0.60499999999999998</v>
      </c>
      <c r="N582">
        <v>1.4</v>
      </c>
      <c r="O582" s="3">
        <f>(Table13[[#This Row],[rA adj]]+Table13[[#This Row],[rX]])/(SQRT(2)*(Table13[[#This Row],[rB]]+Table13[[#This Row],[rX]]))</f>
        <v>0.77411440633639483</v>
      </c>
      <c r="P58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7.9367803064521851</v>
      </c>
      <c r="Q582" s="1" t="str">
        <f>IF(Table13[[#This Row],[tau]]&lt;4.18,"YES","NO")</f>
        <v>NO</v>
      </c>
      <c r="R582" s="4">
        <f>ABS(Table13[[#This Row],[rA]]-Table13[[#This Row],[rA'']])</f>
        <v>0.21000000000000008</v>
      </c>
      <c r="S582" s="5">
        <v>0</v>
      </c>
      <c r="T582" s="5">
        <v>0</v>
      </c>
      <c r="U582" s="5">
        <v>0</v>
      </c>
      <c r="V582" s="5">
        <v>0</v>
      </c>
    </row>
    <row r="583" spans="1:22" x14ac:dyDescent="0.25">
      <c r="A583" t="s">
        <v>23</v>
      </c>
      <c r="B583" t="s">
        <v>73</v>
      </c>
      <c r="C583" t="s">
        <v>19</v>
      </c>
      <c r="D583" t="s">
        <v>20</v>
      </c>
      <c r="E583">
        <v>2</v>
      </c>
      <c r="F583">
        <v>2</v>
      </c>
      <c r="G583" s="1">
        <v>0</v>
      </c>
      <c r="H583">
        <v>4</v>
      </c>
      <c r="I583">
        <v>-2</v>
      </c>
      <c r="J583" s="2">
        <v>0.73</v>
      </c>
      <c r="K583" s="2">
        <v>0.86</v>
      </c>
      <c r="L583" s="2">
        <f>(Table13[[#This Row],[rA]]+Table13[[#This Row],[rA'']])/2</f>
        <v>0.79499999999999993</v>
      </c>
      <c r="M583">
        <v>0.60499999999999998</v>
      </c>
      <c r="N583">
        <v>1.4</v>
      </c>
      <c r="O583" s="3">
        <f>(Table13[[#This Row],[rA adj]]+Table13[[#This Row],[rX]])/(SQRT(2)*(Table13[[#This Row],[rB]]+Table13[[#This Row],[rX]]))</f>
        <v>0.77411440633639483</v>
      </c>
      <c r="P58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7.9367803064521851</v>
      </c>
      <c r="Q583" s="1" t="str">
        <f>IF(Table13[[#This Row],[tau]]&lt;4.18,"YES","NO")</f>
        <v>NO</v>
      </c>
      <c r="R583" s="4">
        <f>ABS(Table13[[#This Row],[rA]]-Table13[[#This Row],[rA'']])</f>
        <v>0.13</v>
      </c>
      <c r="S583" s="5">
        <v>0</v>
      </c>
      <c r="T583" s="5">
        <v>0</v>
      </c>
      <c r="U583" s="5">
        <v>0</v>
      </c>
      <c r="V583" s="5">
        <v>0</v>
      </c>
    </row>
    <row r="584" spans="1:22" x14ac:dyDescent="0.25">
      <c r="A584" t="s">
        <v>73</v>
      </c>
      <c r="B584" t="s">
        <v>24</v>
      </c>
      <c r="C584" t="s">
        <v>19</v>
      </c>
      <c r="D584" t="s">
        <v>20</v>
      </c>
      <c r="E584">
        <v>2</v>
      </c>
      <c r="F584">
        <v>2</v>
      </c>
      <c r="G584" s="1">
        <v>0</v>
      </c>
      <c r="H584">
        <v>4</v>
      </c>
      <c r="I584">
        <v>-2</v>
      </c>
      <c r="J584" s="2">
        <v>0.86</v>
      </c>
      <c r="K584" s="2">
        <v>0.73</v>
      </c>
      <c r="L584" s="2">
        <f>(Table13[[#This Row],[rA]]+Table13[[#This Row],[rA'']])/2</f>
        <v>0.79499999999999993</v>
      </c>
      <c r="M584">
        <v>0.60499999999999998</v>
      </c>
      <c r="N584">
        <v>1.4</v>
      </c>
      <c r="O584" s="3">
        <f>(Table13[[#This Row],[rA adj]]+Table13[[#This Row],[rX]])/(SQRT(2)*(Table13[[#This Row],[rB]]+Table13[[#This Row],[rX]]))</f>
        <v>0.77411440633639483</v>
      </c>
      <c r="P58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7.9367803064521851</v>
      </c>
      <c r="Q584" s="1" t="str">
        <f>IF(Table13[[#This Row],[tau]]&lt;4.18,"YES","NO")</f>
        <v>NO</v>
      </c>
      <c r="R584" s="4">
        <f>ABS(Table13[[#This Row],[rA]]-Table13[[#This Row],[rA'']])</f>
        <v>0.13</v>
      </c>
      <c r="S584" s="5">
        <v>0</v>
      </c>
      <c r="T584" s="5">
        <v>0</v>
      </c>
      <c r="U584" s="5">
        <v>0</v>
      </c>
      <c r="V584" s="5">
        <v>0</v>
      </c>
    </row>
    <row r="585" spans="1:22" x14ac:dyDescent="0.25">
      <c r="A585" t="s">
        <v>18</v>
      </c>
      <c r="B585" t="s">
        <v>67</v>
      </c>
      <c r="C585" t="s">
        <v>19</v>
      </c>
      <c r="D585" t="s">
        <v>20</v>
      </c>
      <c r="E585">
        <v>1</v>
      </c>
      <c r="F585">
        <v>3</v>
      </c>
      <c r="G585" s="1">
        <v>2</v>
      </c>
      <c r="H585">
        <v>4</v>
      </c>
      <c r="I585">
        <v>-2</v>
      </c>
      <c r="J585" s="2">
        <v>0.92</v>
      </c>
      <c r="K585" s="2">
        <v>0.66500000000000004</v>
      </c>
      <c r="L585" s="2">
        <f>(Table13[[#This Row],[rA]]+Table13[[#This Row],[rA'']])/2</f>
        <v>0.79249999999999998</v>
      </c>
      <c r="M585">
        <v>0.60499999999999998</v>
      </c>
      <c r="N585">
        <v>1.4</v>
      </c>
      <c r="O585" s="3">
        <f>(Table13[[#This Row],[rA adj]]+Table13[[#This Row],[rX]])/(SQRT(2)*(Table13[[#This Row],[rB]]+Table13[[#This Row],[rX]]))</f>
        <v>0.77323272705810742</v>
      </c>
      <c r="P58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8.0184333106987307</v>
      </c>
      <c r="Q585" s="1" t="str">
        <f>IF(Table13[[#This Row],[tau]]&lt;4.18,"YES","NO")</f>
        <v>NO</v>
      </c>
      <c r="R585" s="4">
        <f>ABS(Table13[[#This Row],[rA]]-Table13[[#This Row],[rA'']])</f>
        <v>0.255</v>
      </c>
      <c r="S585" s="5">
        <v>0</v>
      </c>
      <c r="T585" s="5">
        <v>0</v>
      </c>
      <c r="U585" s="5">
        <v>0</v>
      </c>
      <c r="V585" s="5">
        <v>0</v>
      </c>
    </row>
    <row r="586" spans="1:22" x14ac:dyDescent="0.25">
      <c r="A586" t="s">
        <v>70</v>
      </c>
      <c r="B586" t="s">
        <v>25</v>
      </c>
      <c r="C586" t="s">
        <v>19</v>
      </c>
      <c r="D586" t="s">
        <v>20</v>
      </c>
      <c r="E586">
        <v>2</v>
      </c>
      <c r="F586">
        <v>2</v>
      </c>
      <c r="G586" s="1">
        <v>0</v>
      </c>
      <c r="H586">
        <v>4</v>
      </c>
      <c r="I586">
        <v>-2</v>
      </c>
      <c r="J586" s="2">
        <v>0.89</v>
      </c>
      <c r="K586" s="2">
        <v>0.69</v>
      </c>
      <c r="L586" s="2">
        <f>(Table13[[#This Row],[rA]]+Table13[[#This Row],[rA'']])/2</f>
        <v>0.79</v>
      </c>
      <c r="M586">
        <v>0.60499999999999998</v>
      </c>
      <c r="N586">
        <v>1.4</v>
      </c>
      <c r="O586" s="3">
        <f>(Table13[[#This Row],[rA adj]]+Table13[[#This Row],[rX]])/(SQRT(2)*(Table13[[#This Row],[rB]]+Table13[[#This Row],[rX]]))</f>
        <v>0.77235104777982</v>
      </c>
      <c r="P58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8.1023791350827423</v>
      </c>
      <c r="Q586" s="1" t="str">
        <f>IF(Table13[[#This Row],[tau]]&lt;4.18,"YES","NO")</f>
        <v>NO</v>
      </c>
      <c r="R586" s="4">
        <f>ABS(Table13[[#This Row],[rA]]-Table13[[#This Row],[rA'']])</f>
        <v>0.20000000000000007</v>
      </c>
      <c r="S586" s="5">
        <v>0</v>
      </c>
      <c r="T586" s="5">
        <v>0</v>
      </c>
      <c r="U586" s="5">
        <v>0</v>
      </c>
      <c r="V586" s="5">
        <v>0</v>
      </c>
    </row>
    <row r="587" spans="1:22" x14ac:dyDescent="0.25">
      <c r="A587" t="s">
        <v>23</v>
      </c>
      <c r="B587" t="s">
        <v>57</v>
      </c>
      <c r="C587" t="s">
        <v>19</v>
      </c>
      <c r="D587" t="s">
        <v>20</v>
      </c>
      <c r="E587">
        <v>1</v>
      </c>
      <c r="F587">
        <v>3</v>
      </c>
      <c r="G587" s="1">
        <v>2</v>
      </c>
      <c r="H587">
        <v>4</v>
      </c>
      <c r="I587">
        <v>-2</v>
      </c>
      <c r="J587" s="2">
        <v>0.77</v>
      </c>
      <c r="K587" s="2">
        <v>0.8</v>
      </c>
      <c r="L587" s="2">
        <f>(Table13[[#This Row],[rA]]+Table13[[#This Row],[rA'']])/2</f>
        <v>0.78500000000000003</v>
      </c>
      <c r="M587">
        <v>0.60499999999999998</v>
      </c>
      <c r="N587">
        <v>1.4</v>
      </c>
      <c r="O587" s="3">
        <f>(Table13[[#This Row],[rA adj]]+Table13[[#This Row],[rX]])/(SQRT(2)*(Table13[[#This Row],[rB]]+Table13[[#This Row],[rX]]))</f>
        <v>0.77058768922324505</v>
      </c>
      <c r="P58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8.2775317018599122</v>
      </c>
      <c r="Q587" s="1" t="str">
        <f>IF(Table13[[#This Row],[tau]]&lt;4.18,"YES","NO")</f>
        <v>NO</v>
      </c>
      <c r="R587" s="4">
        <f>ABS(Table13[[#This Row],[rA]]-Table13[[#This Row],[rA'']])</f>
        <v>3.0000000000000027E-2</v>
      </c>
      <c r="S587" s="5">
        <v>0</v>
      </c>
      <c r="T587" s="5">
        <v>0</v>
      </c>
      <c r="U587" s="5">
        <v>0</v>
      </c>
      <c r="V587" s="5">
        <v>0</v>
      </c>
    </row>
    <row r="588" spans="1:22" x14ac:dyDescent="0.25">
      <c r="A588" t="s">
        <v>18</v>
      </c>
      <c r="B588" t="s">
        <v>63</v>
      </c>
      <c r="C588" t="s">
        <v>19</v>
      </c>
      <c r="D588" t="s">
        <v>20</v>
      </c>
      <c r="E588">
        <v>1</v>
      </c>
      <c r="F588">
        <v>3</v>
      </c>
      <c r="G588" s="1">
        <v>2</v>
      </c>
      <c r="H588">
        <v>4</v>
      </c>
      <c r="I588">
        <v>-2</v>
      </c>
      <c r="J588" s="2">
        <v>0.92</v>
      </c>
      <c r="K588" s="2">
        <v>0.64500000000000002</v>
      </c>
      <c r="L588" s="2">
        <f>(Table13[[#This Row],[rA]]+Table13[[#This Row],[rA'']])/2</f>
        <v>0.78249999999999997</v>
      </c>
      <c r="M588">
        <v>0.60499999999999998</v>
      </c>
      <c r="N588">
        <v>1.4</v>
      </c>
      <c r="O588" s="3">
        <f>(Table13[[#This Row],[rA adj]]+Table13[[#This Row],[rX]])/(SQRT(2)*(Table13[[#This Row],[rB]]+Table13[[#This Row],[rX]]))</f>
        <v>0.76970600994495764</v>
      </c>
      <c r="P58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8.3689431408079358</v>
      </c>
      <c r="Q588" s="1" t="str">
        <f>IF(Table13[[#This Row],[tau]]&lt;4.18,"YES","NO")</f>
        <v>NO</v>
      </c>
      <c r="R588" s="4">
        <f>ABS(Table13[[#This Row],[rA]]-Table13[[#This Row],[rA'']])</f>
        <v>0.27500000000000002</v>
      </c>
      <c r="S588" s="5">
        <v>0</v>
      </c>
      <c r="T588" s="5">
        <v>0</v>
      </c>
      <c r="U588" s="5">
        <v>0</v>
      </c>
      <c r="V588" s="5">
        <v>0</v>
      </c>
    </row>
    <row r="589" spans="1:22" x14ac:dyDescent="0.25">
      <c r="A589" t="s">
        <v>18</v>
      </c>
      <c r="B589" t="s">
        <v>68</v>
      </c>
      <c r="C589" t="s">
        <v>19</v>
      </c>
      <c r="D589" t="s">
        <v>20</v>
      </c>
      <c r="E589">
        <v>1</v>
      </c>
      <c r="F589">
        <v>3</v>
      </c>
      <c r="G589" s="1">
        <v>2</v>
      </c>
      <c r="H589">
        <v>4</v>
      </c>
      <c r="I589">
        <v>-2</v>
      </c>
      <c r="J589" s="2">
        <v>0.92</v>
      </c>
      <c r="K589" s="2">
        <v>0.64</v>
      </c>
      <c r="L589" s="2">
        <f>(Table13[[#This Row],[rA]]+Table13[[#This Row],[rA'']])/2</f>
        <v>0.78</v>
      </c>
      <c r="M589">
        <v>0.60499999999999998</v>
      </c>
      <c r="N589">
        <v>1.4</v>
      </c>
      <c r="O589" s="3">
        <f>(Table13[[#This Row],[rA adj]]+Table13[[#This Row],[rX]])/(SQRT(2)*(Table13[[#This Row],[rB]]+Table13[[#This Row],[rX]]))</f>
        <v>0.76882433066667</v>
      </c>
      <c r="P58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8.4630575625952744</v>
      </c>
      <c r="Q589" s="1" t="str">
        <f>IF(Table13[[#This Row],[tau]]&lt;4.18,"YES","NO")</f>
        <v>NO</v>
      </c>
      <c r="R589" s="4">
        <f>ABS(Table13[[#This Row],[rA]]-Table13[[#This Row],[rA'']])</f>
        <v>0.28000000000000003</v>
      </c>
      <c r="S589" s="5">
        <v>0</v>
      </c>
      <c r="T589" s="5">
        <v>0</v>
      </c>
      <c r="U589" s="5">
        <v>0</v>
      </c>
      <c r="V589" s="5">
        <v>0</v>
      </c>
    </row>
    <row r="590" spans="1:22" x14ac:dyDescent="0.25">
      <c r="A590" t="s">
        <v>58</v>
      </c>
      <c r="B590" t="s">
        <v>23</v>
      </c>
      <c r="C590" t="s">
        <v>19</v>
      </c>
      <c r="D590" t="s">
        <v>20</v>
      </c>
      <c r="E590">
        <v>3</v>
      </c>
      <c r="F590">
        <v>1</v>
      </c>
      <c r="G590" s="1">
        <v>2</v>
      </c>
      <c r="H590">
        <v>4</v>
      </c>
      <c r="I590">
        <v>-2</v>
      </c>
      <c r="J590" s="2">
        <v>0.78</v>
      </c>
      <c r="K590" s="2">
        <v>0.77</v>
      </c>
      <c r="L590" s="2">
        <f>(Table13[[#This Row],[rA]]+Table13[[#This Row],[rA'']])/2</f>
        <v>0.77500000000000002</v>
      </c>
      <c r="M590">
        <v>0.60499999999999998</v>
      </c>
      <c r="N590">
        <v>1.4</v>
      </c>
      <c r="O590" s="3">
        <f>(Table13[[#This Row],[rA adj]]+Table13[[#This Row],[rX]])/(SQRT(2)*(Table13[[#This Row],[rB]]+Table13[[#This Row],[rX]]))</f>
        <v>0.76706097211009516</v>
      </c>
      <c r="P59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8.6598726977906839</v>
      </c>
      <c r="Q590" s="1" t="str">
        <f>IF(Table13[[#This Row],[tau]]&lt;4.18,"YES","NO")</f>
        <v>NO</v>
      </c>
      <c r="R590" s="4">
        <f>ABS(Table13[[#This Row],[rA]]-Table13[[#This Row],[rA'']])</f>
        <v>1.0000000000000009E-2</v>
      </c>
      <c r="S590" s="5">
        <v>0</v>
      </c>
      <c r="T590" s="5">
        <v>0</v>
      </c>
      <c r="U590" s="5">
        <v>0</v>
      </c>
      <c r="V590" s="5">
        <v>0</v>
      </c>
    </row>
    <row r="591" spans="1:22" x14ac:dyDescent="0.25">
      <c r="A591" t="s">
        <v>60</v>
      </c>
      <c r="B591" t="s">
        <v>2</v>
      </c>
      <c r="C591" t="s">
        <v>19</v>
      </c>
      <c r="D591" t="s">
        <v>20</v>
      </c>
      <c r="E591">
        <v>1</v>
      </c>
      <c r="F591">
        <v>3</v>
      </c>
      <c r="G591" s="1">
        <v>2</v>
      </c>
      <c r="H591">
        <v>4</v>
      </c>
      <c r="I591">
        <v>-2</v>
      </c>
      <c r="J591" s="2">
        <v>1.28</v>
      </c>
      <c r="K591" s="2">
        <v>0.27</v>
      </c>
      <c r="L591" s="2">
        <f>(Table13[[#This Row],[rA]]+Table13[[#This Row],[rA'']])/2</f>
        <v>0.77500000000000002</v>
      </c>
      <c r="M591">
        <v>0.60499999999999998</v>
      </c>
      <c r="N591">
        <v>1.4</v>
      </c>
      <c r="O591" s="3">
        <f>(Table13[[#This Row],[rA adj]]+Table13[[#This Row],[rX]])/(SQRT(2)*(Table13[[#This Row],[rB]]+Table13[[#This Row],[rX]]))</f>
        <v>0.76706097211009516</v>
      </c>
      <c r="P59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8.6598726977906839</v>
      </c>
      <c r="Q591" s="1" t="str">
        <f>IF(Table13[[#This Row],[tau]]&lt;4.18,"YES","NO")</f>
        <v>NO</v>
      </c>
      <c r="R591" s="4">
        <f>ABS(Table13[[#This Row],[rA]]-Table13[[#This Row],[rA'']])</f>
        <v>1.01</v>
      </c>
      <c r="S591" s="5">
        <v>0</v>
      </c>
      <c r="T591" s="5">
        <v>0</v>
      </c>
      <c r="U591" s="5">
        <v>0</v>
      </c>
      <c r="V591" s="5">
        <v>0</v>
      </c>
    </row>
    <row r="592" spans="1:22" x14ac:dyDescent="0.25">
      <c r="A592" t="s">
        <v>19</v>
      </c>
      <c r="B592" t="s">
        <v>25</v>
      </c>
      <c r="C592" t="s">
        <v>19</v>
      </c>
      <c r="D592" t="s">
        <v>20</v>
      </c>
      <c r="E592">
        <v>2</v>
      </c>
      <c r="F592">
        <v>2</v>
      </c>
      <c r="G592" s="1">
        <v>0</v>
      </c>
      <c r="H592">
        <v>4</v>
      </c>
      <c r="I592">
        <v>-2</v>
      </c>
      <c r="J592" s="2">
        <v>0.86</v>
      </c>
      <c r="K592" s="2">
        <v>0.69</v>
      </c>
      <c r="L592" s="2">
        <f>(Table13[[#This Row],[rA]]+Table13[[#This Row],[rA'']])/2</f>
        <v>0.77499999999999991</v>
      </c>
      <c r="M592">
        <v>0.60499999999999998</v>
      </c>
      <c r="N592">
        <v>1.4</v>
      </c>
      <c r="O592" s="3">
        <f>(Table13[[#This Row],[rA adj]]+Table13[[#This Row],[rX]])/(SQRT(2)*(Table13[[#This Row],[rB]]+Table13[[#This Row],[rX]]))</f>
        <v>0.76706097211009516</v>
      </c>
      <c r="P59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8.6598726977906892</v>
      </c>
      <c r="Q592" s="1" t="str">
        <f>IF(Table13[[#This Row],[tau]]&lt;4.18,"YES","NO")</f>
        <v>NO</v>
      </c>
      <c r="R592" s="4">
        <f>ABS(Table13[[#This Row],[rA]]-Table13[[#This Row],[rA'']])</f>
        <v>0.17000000000000004</v>
      </c>
      <c r="S592" s="5">
        <v>0</v>
      </c>
      <c r="T592" s="5">
        <v>0</v>
      </c>
      <c r="U592" s="5">
        <v>0</v>
      </c>
      <c r="V592" s="5">
        <v>0</v>
      </c>
    </row>
    <row r="593" spans="1:22" x14ac:dyDescent="0.25">
      <c r="A593" t="s">
        <v>25</v>
      </c>
      <c r="B593" t="s">
        <v>73</v>
      </c>
      <c r="C593" t="s">
        <v>19</v>
      </c>
      <c r="D593" t="s">
        <v>20</v>
      </c>
      <c r="E593">
        <v>2</v>
      </c>
      <c r="F593">
        <v>2</v>
      </c>
      <c r="G593" s="1">
        <v>0</v>
      </c>
      <c r="H593">
        <v>4</v>
      </c>
      <c r="I593">
        <v>-2</v>
      </c>
      <c r="J593" s="2">
        <v>0.69</v>
      </c>
      <c r="K593" s="2">
        <v>0.86</v>
      </c>
      <c r="L593" s="2">
        <f>(Table13[[#This Row],[rA]]+Table13[[#This Row],[rA'']])/2</f>
        <v>0.77499999999999991</v>
      </c>
      <c r="M593">
        <v>0.60499999999999998</v>
      </c>
      <c r="N593">
        <v>1.4</v>
      </c>
      <c r="O593" s="3">
        <f>(Table13[[#This Row],[rA adj]]+Table13[[#This Row],[rX]])/(SQRT(2)*(Table13[[#This Row],[rB]]+Table13[[#This Row],[rX]]))</f>
        <v>0.76706097211009516</v>
      </c>
      <c r="P59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8.6598726977906892</v>
      </c>
      <c r="Q593" s="1" t="str">
        <f>IF(Table13[[#This Row],[tau]]&lt;4.18,"YES","NO")</f>
        <v>NO</v>
      </c>
      <c r="R593" s="4">
        <f>ABS(Table13[[#This Row],[rA]]-Table13[[#This Row],[rA'']])</f>
        <v>0.17000000000000004</v>
      </c>
      <c r="S593" s="5">
        <v>0</v>
      </c>
      <c r="T593" s="5">
        <v>0</v>
      </c>
      <c r="U593" s="5">
        <v>0</v>
      </c>
      <c r="V593" s="5">
        <v>0</v>
      </c>
    </row>
    <row r="594" spans="1:22" x14ac:dyDescent="0.25">
      <c r="A594" t="s">
        <v>18</v>
      </c>
      <c r="B594" t="s">
        <v>71</v>
      </c>
      <c r="C594" t="s">
        <v>19</v>
      </c>
      <c r="D594" t="s">
        <v>20</v>
      </c>
      <c r="E594">
        <v>1</v>
      </c>
      <c r="F594">
        <v>3</v>
      </c>
      <c r="G594" s="1">
        <v>2</v>
      </c>
      <c r="H594">
        <v>4</v>
      </c>
      <c r="I594">
        <v>-2</v>
      </c>
      <c r="J594" s="2">
        <v>0.92</v>
      </c>
      <c r="K594" s="2">
        <v>0.62</v>
      </c>
      <c r="L594" s="2">
        <f>(Table13[[#This Row],[rA]]+Table13[[#This Row],[rA'']])/2</f>
        <v>0.77</v>
      </c>
      <c r="M594">
        <v>0.60499999999999998</v>
      </c>
      <c r="N594">
        <v>1.4</v>
      </c>
      <c r="O594" s="3">
        <f>(Table13[[#This Row],[rA adj]]+Table13[[#This Row],[rX]])/(SQRT(2)*(Table13[[#This Row],[rB]]+Table13[[#This Row],[rX]]))</f>
        <v>0.76529761355352022</v>
      </c>
      <c r="P59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8.8690041225448297</v>
      </c>
      <c r="Q594" s="1" t="str">
        <f>IF(Table13[[#This Row],[tau]]&lt;4.18,"YES","NO")</f>
        <v>NO</v>
      </c>
      <c r="R594" s="4">
        <f>ABS(Table13[[#This Row],[rA]]-Table13[[#This Row],[rA'']])</f>
        <v>0.30000000000000004</v>
      </c>
      <c r="S594" s="5">
        <v>0</v>
      </c>
      <c r="T594" s="5">
        <v>0</v>
      </c>
      <c r="U594" s="5">
        <v>0</v>
      </c>
      <c r="V594" s="5">
        <v>0</v>
      </c>
    </row>
    <row r="595" spans="1:22" x14ac:dyDescent="0.25">
      <c r="A595" t="s">
        <v>72</v>
      </c>
      <c r="B595" t="s">
        <v>22</v>
      </c>
      <c r="C595" t="s">
        <v>19</v>
      </c>
      <c r="D595" t="s">
        <v>20</v>
      </c>
      <c r="E595">
        <v>2</v>
      </c>
      <c r="F595">
        <v>2</v>
      </c>
      <c r="G595" s="1">
        <v>0</v>
      </c>
      <c r="H595">
        <v>4</v>
      </c>
      <c r="I595">
        <v>-2</v>
      </c>
      <c r="J595" s="2">
        <v>0.8</v>
      </c>
      <c r="K595" s="2">
        <v>0.74</v>
      </c>
      <c r="L595" s="2">
        <f>(Table13[[#This Row],[rA]]+Table13[[#This Row],[rA'']])/2</f>
        <v>0.77</v>
      </c>
      <c r="M595">
        <v>0.60499999999999998</v>
      </c>
      <c r="N595">
        <v>1.4</v>
      </c>
      <c r="O595" s="3">
        <f>(Table13[[#This Row],[rA adj]]+Table13[[#This Row],[rX]])/(SQRT(2)*(Table13[[#This Row],[rB]]+Table13[[#This Row],[rX]]))</f>
        <v>0.76529761355352022</v>
      </c>
      <c r="P59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8.8690041225448297</v>
      </c>
      <c r="Q595" s="1" t="str">
        <f>IF(Table13[[#This Row],[tau]]&lt;4.18,"YES","NO")</f>
        <v>NO</v>
      </c>
      <c r="R595" s="4">
        <f>ABS(Table13[[#This Row],[rA]]-Table13[[#This Row],[rA'']])</f>
        <v>6.0000000000000053E-2</v>
      </c>
      <c r="S595" s="5">
        <v>0</v>
      </c>
      <c r="T595" s="5">
        <v>0</v>
      </c>
      <c r="U595" s="5">
        <v>0</v>
      </c>
      <c r="V595" s="5">
        <v>0</v>
      </c>
    </row>
    <row r="596" spans="1:22" x14ac:dyDescent="0.25">
      <c r="A596" t="s">
        <v>22</v>
      </c>
      <c r="B596" t="s">
        <v>77</v>
      </c>
      <c r="C596" t="s">
        <v>19</v>
      </c>
      <c r="D596" t="s">
        <v>20</v>
      </c>
      <c r="E596">
        <v>2</v>
      </c>
      <c r="F596">
        <v>2</v>
      </c>
      <c r="G596" s="1">
        <v>0</v>
      </c>
      <c r="H596">
        <v>4</v>
      </c>
      <c r="I596">
        <v>-2</v>
      </c>
      <c r="J596" s="2">
        <v>0.74</v>
      </c>
      <c r="K596" s="2">
        <v>0.8</v>
      </c>
      <c r="L596" s="2">
        <f>(Table13[[#This Row],[rA]]+Table13[[#This Row],[rA'']])/2</f>
        <v>0.77</v>
      </c>
      <c r="M596">
        <v>0.60499999999999998</v>
      </c>
      <c r="N596">
        <v>1.4</v>
      </c>
      <c r="O596" s="3">
        <f>(Table13[[#This Row],[rA adj]]+Table13[[#This Row],[rX]])/(SQRT(2)*(Table13[[#This Row],[rB]]+Table13[[#This Row],[rX]]))</f>
        <v>0.76529761355352022</v>
      </c>
      <c r="P59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8.8690041225448297</v>
      </c>
      <c r="Q596" s="1" t="str">
        <f>IF(Table13[[#This Row],[tau]]&lt;4.18,"YES","NO")</f>
        <v>NO</v>
      </c>
      <c r="R596" s="4">
        <f>ABS(Table13[[#This Row],[rA]]-Table13[[#This Row],[rA'']])</f>
        <v>6.0000000000000053E-2</v>
      </c>
      <c r="S596" s="5">
        <v>0</v>
      </c>
      <c r="T596" s="5">
        <v>0</v>
      </c>
      <c r="U596" s="5">
        <v>0</v>
      </c>
      <c r="V596" s="5">
        <v>0</v>
      </c>
    </row>
    <row r="597" spans="1:22" x14ac:dyDescent="0.25">
      <c r="A597" t="s">
        <v>18</v>
      </c>
      <c r="B597" t="s">
        <v>72</v>
      </c>
      <c r="C597" t="s">
        <v>19</v>
      </c>
      <c r="D597" t="s">
        <v>20</v>
      </c>
      <c r="E597">
        <v>1</v>
      </c>
      <c r="F597">
        <v>3</v>
      </c>
      <c r="G597" s="1">
        <v>2</v>
      </c>
      <c r="H597">
        <v>4</v>
      </c>
      <c r="I597">
        <v>-2</v>
      </c>
      <c r="J597" s="2">
        <v>0.92</v>
      </c>
      <c r="K597" s="2">
        <v>0.61499999999999999</v>
      </c>
      <c r="L597" s="2">
        <f>(Table13[[#This Row],[rA]]+Table13[[#This Row],[rA'']])/2</f>
        <v>0.76750000000000007</v>
      </c>
      <c r="M597">
        <v>0.60499999999999998</v>
      </c>
      <c r="N597">
        <v>1.4</v>
      </c>
      <c r="O597" s="3">
        <f>(Table13[[#This Row],[rA adj]]+Table13[[#This Row],[rX]])/(SQRT(2)*(Table13[[#This Row],[rB]]+Table13[[#This Row],[rX]]))</f>
        <v>0.7644159342752328</v>
      </c>
      <c r="P59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8.9785439506079978</v>
      </c>
      <c r="Q597" s="1" t="str">
        <f>IF(Table13[[#This Row],[tau]]&lt;4.18,"YES","NO")</f>
        <v>NO</v>
      </c>
      <c r="R597" s="4">
        <f>ABS(Table13[[#This Row],[rA]]-Table13[[#This Row],[rA'']])</f>
        <v>0.30500000000000005</v>
      </c>
      <c r="S597" s="5">
        <v>0</v>
      </c>
      <c r="T597" s="5">
        <v>0</v>
      </c>
      <c r="U597" s="5">
        <v>0</v>
      </c>
      <c r="V597" s="5">
        <v>0</v>
      </c>
    </row>
    <row r="598" spans="1:22" x14ac:dyDescent="0.25">
      <c r="A598" t="s">
        <v>18</v>
      </c>
      <c r="B598" t="s">
        <v>69</v>
      </c>
      <c r="C598" t="s">
        <v>19</v>
      </c>
      <c r="D598" t="s">
        <v>20</v>
      </c>
      <c r="E598">
        <v>1</v>
      </c>
      <c r="F598">
        <v>3</v>
      </c>
      <c r="G598" s="1">
        <v>2</v>
      </c>
      <c r="H598">
        <v>4</v>
      </c>
      <c r="I598">
        <v>-2</v>
      </c>
      <c r="J598" s="2">
        <v>0.92</v>
      </c>
      <c r="K598" s="2">
        <v>0.61</v>
      </c>
      <c r="L598" s="2">
        <f>(Table13[[#This Row],[rA]]+Table13[[#This Row],[rA'']])/2</f>
        <v>0.76500000000000001</v>
      </c>
      <c r="M598">
        <v>0.60499999999999998</v>
      </c>
      <c r="N598">
        <v>1.4</v>
      </c>
      <c r="O598" s="3">
        <f>(Table13[[#This Row],[rA adj]]+Table13[[#This Row],[rX]])/(SQRT(2)*(Table13[[#This Row],[rB]]+Table13[[#This Row],[rX]]))</f>
        <v>0.76353425499694538</v>
      </c>
      <c r="P59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9.0916072358196764</v>
      </c>
      <c r="Q598" s="1" t="str">
        <f>IF(Table13[[#This Row],[tau]]&lt;4.18,"YES","NO")</f>
        <v>NO</v>
      </c>
      <c r="R598" s="4">
        <f>ABS(Table13[[#This Row],[rA]]-Table13[[#This Row],[rA'']])</f>
        <v>0.31000000000000005</v>
      </c>
      <c r="S598" s="5">
        <v>0</v>
      </c>
      <c r="T598" s="5">
        <v>0</v>
      </c>
      <c r="U598" s="5">
        <v>0</v>
      </c>
      <c r="V598" s="5">
        <v>0</v>
      </c>
    </row>
    <row r="599" spans="1:22" x14ac:dyDescent="0.25">
      <c r="A599" t="s">
        <v>68</v>
      </c>
      <c r="B599" t="s">
        <v>22</v>
      </c>
      <c r="C599" t="s">
        <v>19</v>
      </c>
      <c r="D599" t="s">
        <v>20</v>
      </c>
      <c r="E599">
        <v>2</v>
      </c>
      <c r="F599">
        <v>2</v>
      </c>
      <c r="G599" s="1">
        <v>0</v>
      </c>
      <c r="H599">
        <v>4</v>
      </c>
      <c r="I599">
        <v>-2</v>
      </c>
      <c r="J599" s="2">
        <v>0.79</v>
      </c>
      <c r="K599" s="2">
        <v>0.74</v>
      </c>
      <c r="L599" s="2">
        <f>(Table13[[#This Row],[rA]]+Table13[[#This Row],[rA'']])/2</f>
        <v>0.76500000000000001</v>
      </c>
      <c r="M599">
        <v>0.60499999999999998</v>
      </c>
      <c r="N599">
        <v>1.4</v>
      </c>
      <c r="O599" s="3">
        <f>(Table13[[#This Row],[rA adj]]+Table13[[#This Row],[rX]])/(SQRT(2)*(Table13[[#This Row],[rB]]+Table13[[#This Row],[rX]]))</f>
        <v>0.76353425499694538</v>
      </c>
      <c r="P59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9.0916072358196764</v>
      </c>
      <c r="Q599" s="1" t="str">
        <f>IF(Table13[[#This Row],[tau]]&lt;4.18,"YES","NO")</f>
        <v>NO</v>
      </c>
      <c r="R599" s="4">
        <f>ABS(Table13[[#This Row],[rA]]-Table13[[#This Row],[rA'']])</f>
        <v>5.0000000000000044E-2</v>
      </c>
      <c r="S599" s="5">
        <v>0</v>
      </c>
      <c r="T599" s="5">
        <v>0</v>
      </c>
      <c r="U599" s="5">
        <v>0</v>
      </c>
      <c r="V599" s="5">
        <v>0</v>
      </c>
    </row>
    <row r="600" spans="1:22" x14ac:dyDescent="0.25">
      <c r="A600" t="s">
        <v>72</v>
      </c>
      <c r="B600" t="s">
        <v>23</v>
      </c>
      <c r="C600" t="s">
        <v>19</v>
      </c>
      <c r="D600" t="s">
        <v>20</v>
      </c>
      <c r="E600">
        <v>2</v>
      </c>
      <c r="F600">
        <v>2</v>
      </c>
      <c r="G600" s="1">
        <v>0</v>
      </c>
      <c r="H600">
        <v>4</v>
      </c>
      <c r="I600">
        <v>-2</v>
      </c>
      <c r="J600" s="2">
        <v>0.8</v>
      </c>
      <c r="K600" s="2">
        <v>0.73</v>
      </c>
      <c r="L600" s="2">
        <f>(Table13[[#This Row],[rA]]+Table13[[#This Row],[rA'']])/2</f>
        <v>0.76500000000000001</v>
      </c>
      <c r="M600">
        <v>0.60499999999999998</v>
      </c>
      <c r="N600">
        <v>1.4</v>
      </c>
      <c r="O600" s="3">
        <f>(Table13[[#This Row],[rA adj]]+Table13[[#This Row],[rX]])/(SQRT(2)*(Table13[[#This Row],[rB]]+Table13[[#This Row],[rX]]))</f>
        <v>0.76353425499694538</v>
      </c>
      <c r="P60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9.0916072358196764</v>
      </c>
      <c r="Q600" s="1" t="str">
        <f>IF(Table13[[#This Row],[tau]]&lt;4.18,"YES","NO")</f>
        <v>NO</v>
      </c>
      <c r="R600" s="4">
        <f>ABS(Table13[[#This Row],[rA]]-Table13[[#This Row],[rA'']])</f>
        <v>7.0000000000000062E-2</v>
      </c>
      <c r="S600" s="5">
        <v>0</v>
      </c>
      <c r="T600" s="5">
        <v>0</v>
      </c>
      <c r="U600" s="5">
        <v>0</v>
      </c>
      <c r="V600" s="5">
        <v>0</v>
      </c>
    </row>
    <row r="601" spans="1:22" x14ac:dyDescent="0.25">
      <c r="A601" t="s">
        <v>72</v>
      </c>
      <c r="B601" t="s">
        <v>24</v>
      </c>
      <c r="C601" t="s">
        <v>19</v>
      </c>
      <c r="D601" t="s">
        <v>20</v>
      </c>
      <c r="E601">
        <v>2</v>
      </c>
      <c r="F601">
        <v>2</v>
      </c>
      <c r="G601" s="1">
        <v>0</v>
      </c>
      <c r="H601">
        <v>4</v>
      </c>
      <c r="I601">
        <v>-2</v>
      </c>
      <c r="J601" s="2">
        <v>0.8</v>
      </c>
      <c r="K601" s="2">
        <v>0.73</v>
      </c>
      <c r="L601" s="2">
        <f>(Table13[[#This Row],[rA]]+Table13[[#This Row],[rA'']])/2</f>
        <v>0.76500000000000001</v>
      </c>
      <c r="M601">
        <v>0.60499999999999998</v>
      </c>
      <c r="N601">
        <v>1.4</v>
      </c>
      <c r="O601" s="3">
        <f>(Table13[[#This Row],[rA adj]]+Table13[[#This Row],[rX]])/(SQRT(2)*(Table13[[#This Row],[rB]]+Table13[[#This Row],[rX]]))</f>
        <v>0.76353425499694538</v>
      </c>
      <c r="P60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9.0916072358196764</v>
      </c>
      <c r="Q601" s="1" t="str">
        <f>IF(Table13[[#This Row],[tau]]&lt;4.18,"YES","NO")</f>
        <v>NO</v>
      </c>
      <c r="R601" s="4">
        <f>ABS(Table13[[#This Row],[rA]]-Table13[[#This Row],[rA'']])</f>
        <v>7.0000000000000062E-2</v>
      </c>
      <c r="S601" s="5">
        <v>0</v>
      </c>
      <c r="T601" s="5">
        <v>0</v>
      </c>
      <c r="U601" s="5">
        <v>0</v>
      </c>
      <c r="V601" s="5">
        <v>0</v>
      </c>
    </row>
    <row r="602" spans="1:22" x14ac:dyDescent="0.25">
      <c r="A602" t="s">
        <v>23</v>
      </c>
      <c r="B602" t="s">
        <v>59</v>
      </c>
      <c r="C602" t="s">
        <v>19</v>
      </c>
      <c r="D602" t="s">
        <v>20</v>
      </c>
      <c r="E602">
        <v>1</v>
      </c>
      <c r="F602">
        <v>3</v>
      </c>
      <c r="G602" s="1">
        <v>2</v>
      </c>
      <c r="H602">
        <v>4</v>
      </c>
      <c r="I602">
        <v>-2</v>
      </c>
      <c r="J602" s="2">
        <v>0.77</v>
      </c>
      <c r="K602" s="2">
        <v>0.76</v>
      </c>
      <c r="L602" s="2">
        <f>(Table13[[#This Row],[rA]]+Table13[[#This Row],[rA'']])/2</f>
        <v>0.76500000000000001</v>
      </c>
      <c r="M602">
        <v>0.60499999999999998</v>
      </c>
      <c r="N602">
        <v>1.4</v>
      </c>
      <c r="O602" s="3">
        <f>(Table13[[#This Row],[rA adj]]+Table13[[#This Row],[rX]])/(SQRT(2)*(Table13[[#This Row],[rB]]+Table13[[#This Row],[rX]]))</f>
        <v>0.76353425499694538</v>
      </c>
      <c r="P60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9.0916072358196764</v>
      </c>
      <c r="Q602" s="1" t="str">
        <f>IF(Table13[[#This Row],[tau]]&lt;4.18,"YES","NO")</f>
        <v>NO</v>
      </c>
      <c r="R602" s="4">
        <f>ABS(Table13[[#This Row],[rA]]-Table13[[#This Row],[rA'']])</f>
        <v>1.0000000000000009E-2</v>
      </c>
      <c r="S602" s="5">
        <v>0</v>
      </c>
      <c r="T602" s="5">
        <v>0</v>
      </c>
      <c r="U602" s="5">
        <v>0</v>
      </c>
      <c r="V602" s="5">
        <v>0</v>
      </c>
    </row>
    <row r="603" spans="1:22" x14ac:dyDescent="0.25">
      <c r="A603" t="s">
        <v>23</v>
      </c>
      <c r="B603" t="s">
        <v>77</v>
      </c>
      <c r="C603" t="s">
        <v>19</v>
      </c>
      <c r="D603" t="s">
        <v>20</v>
      </c>
      <c r="E603">
        <v>2</v>
      </c>
      <c r="F603">
        <v>2</v>
      </c>
      <c r="G603" s="1">
        <v>0</v>
      </c>
      <c r="H603">
        <v>4</v>
      </c>
      <c r="I603">
        <v>-2</v>
      </c>
      <c r="J603" s="2">
        <v>0.73</v>
      </c>
      <c r="K603" s="2">
        <v>0.8</v>
      </c>
      <c r="L603" s="2">
        <f>(Table13[[#This Row],[rA]]+Table13[[#This Row],[rA'']])/2</f>
        <v>0.76500000000000001</v>
      </c>
      <c r="M603">
        <v>0.60499999999999998</v>
      </c>
      <c r="N603">
        <v>1.4</v>
      </c>
      <c r="O603" s="3">
        <f>(Table13[[#This Row],[rA adj]]+Table13[[#This Row],[rX]])/(SQRT(2)*(Table13[[#This Row],[rB]]+Table13[[#This Row],[rX]]))</f>
        <v>0.76353425499694538</v>
      </c>
      <c r="P60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9.0916072358196764</v>
      </c>
      <c r="Q603" s="1" t="str">
        <f>IF(Table13[[#This Row],[tau]]&lt;4.18,"YES","NO")</f>
        <v>NO</v>
      </c>
      <c r="R603" s="4">
        <f>ABS(Table13[[#This Row],[rA]]-Table13[[#This Row],[rA'']])</f>
        <v>7.0000000000000062E-2</v>
      </c>
      <c r="S603" s="5">
        <v>0</v>
      </c>
      <c r="T603" s="5">
        <v>0</v>
      </c>
      <c r="U603" s="5">
        <v>0</v>
      </c>
      <c r="V603" s="5">
        <v>0</v>
      </c>
    </row>
    <row r="604" spans="1:22" x14ac:dyDescent="0.25">
      <c r="A604" t="s">
        <v>77</v>
      </c>
      <c r="B604" t="s">
        <v>24</v>
      </c>
      <c r="C604" t="s">
        <v>19</v>
      </c>
      <c r="D604" t="s">
        <v>20</v>
      </c>
      <c r="E604">
        <v>2</v>
      </c>
      <c r="F604">
        <v>2</v>
      </c>
      <c r="G604" s="1">
        <v>0</v>
      </c>
      <c r="H604">
        <v>4</v>
      </c>
      <c r="I604">
        <v>-2</v>
      </c>
      <c r="J604" s="2">
        <v>0.8</v>
      </c>
      <c r="K604" s="2">
        <v>0.73</v>
      </c>
      <c r="L604" s="2">
        <f>(Table13[[#This Row],[rA]]+Table13[[#This Row],[rA'']])/2</f>
        <v>0.76500000000000001</v>
      </c>
      <c r="M604">
        <v>0.60499999999999998</v>
      </c>
      <c r="N604">
        <v>1.4</v>
      </c>
      <c r="O604" s="3">
        <f>(Table13[[#This Row],[rA adj]]+Table13[[#This Row],[rX]])/(SQRT(2)*(Table13[[#This Row],[rB]]+Table13[[#This Row],[rX]]))</f>
        <v>0.76353425499694538</v>
      </c>
      <c r="P60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9.0916072358196764</v>
      </c>
      <c r="Q604" s="1" t="str">
        <f>IF(Table13[[#This Row],[tau]]&lt;4.18,"YES","NO")</f>
        <v>NO</v>
      </c>
      <c r="R604" s="4">
        <f>ABS(Table13[[#This Row],[rA]]-Table13[[#This Row],[rA'']])</f>
        <v>7.0000000000000062E-2</v>
      </c>
      <c r="S604" s="5">
        <v>0</v>
      </c>
      <c r="T604" s="5">
        <v>0</v>
      </c>
      <c r="U604" s="5">
        <v>0</v>
      </c>
      <c r="V604" s="5">
        <v>0</v>
      </c>
    </row>
    <row r="605" spans="1:22" x14ac:dyDescent="0.25">
      <c r="A605" t="s">
        <v>68</v>
      </c>
      <c r="B605" t="s">
        <v>23</v>
      </c>
      <c r="C605" t="s">
        <v>19</v>
      </c>
      <c r="D605" t="s">
        <v>20</v>
      </c>
      <c r="E605">
        <v>2</v>
      </c>
      <c r="F605">
        <v>2</v>
      </c>
      <c r="G605" s="1">
        <v>0</v>
      </c>
      <c r="H605">
        <v>4</v>
      </c>
      <c r="I605">
        <v>-2</v>
      </c>
      <c r="J605" s="2">
        <v>0.79</v>
      </c>
      <c r="K605" s="2">
        <v>0.73</v>
      </c>
      <c r="L605" s="2">
        <f>(Table13[[#This Row],[rA]]+Table13[[#This Row],[rA'']])/2</f>
        <v>0.76</v>
      </c>
      <c r="M605">
        <v>0.60499999999999998</v>
      </c>
      <c r="N605">
        <v>1.4</v>
      </c>
      <c r="O605" s="3">
        <f>(Table13[[#This Row],[rA adj]]+Table13[[#This Row],[rX]])/(SQRT(2)*(Table13[[#This Row],[rB]]+Table13[[#This Row],[rX]]))</f>
        <v>0.76177089644037044</v>
      </c>
      <c r="P60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9.3289865276321517</v>
      </c>
      <c r="Q605" s="1" t="str">
        <f>IF(Table13[[#This Row],[tau]]&lt;4.18,"YES","NO")</f>
        <v>NO</v>
      </c>
      <c r="R605" s="4">
        <f>ABS(Table13[[#This Row],[rA]]-Table13[[#This Row],[rA'']])</f>
        <v>6.0000000000000053E-2</v>
      </c>
      <c r="S605" s="5">
        <v>0</v>
      </c>
      <c r="T605" s="5">
        <v>0</v>
      </c>
      <c r="U605" s="5">
        <v>0</v>
      </c>
      <c r="V605" s="5">
        <v>0</v>
      </c>
    </row>
    <row r="606" spans="1:22" x14ac:dyDescent="0.25">
      <c r="A606" t="s">
        <v>68</v>
      </c>
      <c r="B606" t="s">
        <v>24</v>
      </c>
      <c r="C606" t="s">
        <v>19</v>
      </c>
      <c r="D606" t="s">
        <v>20</v>
      </c>
      <c r="E606">
        <v>2</v>
      </c>
      <c r="F606">
        <v>2</v>
      </c>
      <c r="G606" s="1">
        <v>0</v>
      </c>
      <c r="H606">
        <v>4</v>
      </c>
      <c r="I606">
        <v>-2</v>
      </c>
      <c r="J606" s="2">
        <v>0.79</v>
      </c>
      <c r="K606" s="2">
        <v>0.73</v>
      </c>
      <c r="L606" s="2">
        <f>(Table13[[#This Row],[rA]]+Table13[[#This Row],[rA'']])/2</f>
        <v>0.76</v>
      </c>
      <c r="M606">
        <v>0.60499999999999998</v>
      </c>
      <c r="N606">
        <v>1.4</v>
      </c>
      <c r="O606" s="3">
        <f>(Table13[[#This Row],[rA adj]]+Table13[[#This Row],[rX]])/(SQRT(2)*(Table13[[#This Row],[rB]]+Table13[[#This Row],[rX]]))</f>
        <v>0.76177089644037044</v>
      </c>
      <c r="P60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9.3289865276321517</v>
      </c>
      <c r="Q606" s="1" t="str">
        <f>IF(Table13[[#This Row],[tau]]&lt;4.18,"YES","NO")</f>
        <v>NO</v>
      </c>
      <c r="R606" s="4">
        <f>ABS(Table13[[#This Row],[rA]]-Table13[[#This Row],[rA'']])</f>
        <v>6.0000000000000053E-2</v>
      </c>
      <c r="S606" s="5">
        <v>0</v>
      </c>
      <c r="T606" s="5">
        <v>0</v>
      </c>
      <c r="U606" s="5">
        <v>0</v>
      </c>
      <c r="V606" s="5">
        <v>0</v>
      </c>
    </row>
    <row r="607" spans="1:22" x14ac:dyDescent="0.25">
      <c r="A607" t="s">
        <v>18</v>
      </c>
      <c r="B607" t="s">
        <v>74</v>
      </c>
      <c r="C607" t="s">
        <v>19</v>
      </c>
      <c r="D607" t="s">
        <v>20</v>
      </c>
      <c r="E607">
        <v>1</v>
      </c>
      <c r="F607">
        <v>3</v>
      </c>
      <c r="G607" s="1">
        <v>2</v>
      </c>
      <c r="H607">
        <v>4</v>
      </c>
      <c r="I607">
        <v>-2</v>
      </c>
      <c r="J607" s="2">
        <v>0.92</v>
      </c>
      <c r="K607" s="2">
        <v>0.57999999999999996</v>
      </c>
      <c r="L607" s="2">
        <f>(Table13[[#This Row],[rA]]+Table13[[#This Row],[rA'']])/2</f>
        <v>0.75</v>
      </c>
      <c r="M607">
        <v>0.60499999999999998</v>
      </c>
      <c r="N607">
        <v>1.4</v>
      </c>
      <c r="O607" s="3">
        <f>(Table13[[#This Row],[rA adj]]+Table13[[#This Row],[rX]])/(SQRT(2)*(Table13[[#This Row],[rB]]+Table13[[#This Row],[rX]]))</f>
        <v>0.75824417932722055</v>
      </c>
      <c r="P60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9.8541912951081976</v>
      </c>
      <c r="Q607" s="1" t="str">
        <f>IF(Table13[[#This Row],[tau]]&lt;4.18,"YES","NO")</f>
        <v>NO</v>
      </c>
      <c r="R607" s="4">
        <f>ABS(Table13[[#This Row],[rA]]-Table13[[#This Row],[rA'']])</f>
        <v>0.34000000000000008</v>
      </c>
      <c r="S607" s="5">
        <v>0</v>
      </c>
      <c r="T607" s="5">
        <v>0</v>
      </c>
      <c r="U607" s="5">
        <v>0</v>
      </c>
      <c r="V607" s="5">
        <v>0</v>
      </c>
    </row>
    <row r="608" spans="1:22" x14ac:dyDescent="0.25">
      <c r="A608" t="s">
        <v>72</v>
      </c>
      <c r="B608" t="s">
        <v>25</v>
      </c>
      <c r="C608" t="s">
        <v>19</v>
      </c>
      <c r="D608" t="s">
        <v>20</v>
      </c>
      <c r="E608">
        <v>2</v>
      </c>
      <c r="F608">
        <v>2</v>
      </c>
      <c r="G608" s="1">
        <v>0</v>
      </c>
      <c r="H608">
        <v>4</v>
      </c>
      <c r="I608">
        <v>-2</v>
      </c>
      <c r="J608" s="2">
        <v>0.8</v>
      </c>
      <c r="K608" s="2">
        <v>0.69</v>
      </c>
      <c r="L608" s="2">
        <f>(Table13[[#This Row],[rA]]+Table13[[#This Row],[rA'']])/2</f>
        <v>0.745</v>
      </c>
      <c r="M608">
        <v>0.60499999999999998</v>
      </c>
      <c r="N608">
        <v>1.4</v>
      </c>
      <c r="O608" s="3">
        <f>(Table13[[#This Row],[rA adj]]+Table13[[#This Row],[rX]])/(SQRT(2)*(Table13[[#This Row],[rB]]+Table13[[#This Row],[rX]]))</f>
        <v>0.7564808207706456</v>
      </c>
      <c r="P60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10.145621834546933</v>
      </c>
      <c r="Q608" s="1" t="str">
        <f>IF(Table13[[#This Row],[tau]]&lt;4.18,"YES","NO")</f>
        <v>NO</v>
      </c>
      <c r="R608" s="4">
        <f>ABS(Table13[[#This Row],[rA]]-Table13[[#This Row],[rA'']])</f>
        <v>0.1100000000000001</v>
      </c>
      <c r="S608" s="5">
        <v>0</v>
      </c>
      <c r="T608" s="5">
        <v>0</v>
      </c>
      <c r="U608" s="5">
        <v>0</v>
      </c>
      <c r="V608" s="5">
        <v>0</v>
      </c>
    </row>
    <row r="609" spans="1:22" x14ac:dyDescent="0.25">
      <c r="A609" t="s">
        <v>25</v>
      </c>
      <c r="B609" t="s">
        <v>77</v>
      </c>
      <c r="C609" t="s">
        <v>19</v>
      </c>
      <c r="D609" t="s">
        <v>20</v>
      </c>
      <c r="E609">
        <v>2</v>
      </c>
      <c r="F609">
        <v>2</v>
      </c>
      <c r="G609" s="1">
        <v>0</v>
      </c>
      <c r="H609">
        <v>4</v>
      </c>
      <c r="I609">
        <v>-2</v>
      </c>
      <c r="J609" s="2">
        <v>0.69</v>
      </c>
      <c r="K609" s="2">
        <v>0.8</v>
      </c>
      <c r="L609" s="2">
        <f>(Table13[[#This Row],[rA]]+Table13[[#This Row],[rA'']])/2</f>
        <v>0.745</v>
      </c>
      <c r="M609">
        <v>0.60499999999999998</v>
      </c>
      <c r="N609">
        <v>1.4</v>
      </c>
      <c r="O609" s="3">
        <f>(Table13[[#This Row],[rA adj]]+Table13[[#This Row],[rX]])/(SQRT(2)*(Table13[[#This Row],[rB]]+Table13[[#This Row],[rX]]))</f>
        <v>0.7564808207706456</v>
      </c>
      <c r="P60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10.145621834546933</v>
      </c>
      <c r="Q609" s="1" t="str">
        <f>IF(Table13[[#This Row],[tau]]&lt;4.18,"YES","NO")</f>
        <v>NO</v>
      </c>
      <c r="R609" s="4">
        <f>ABS(Table13[[#This Row],[rA]]-Table13[[#This Row],[rA'']])</f>
        <v>0.1100000000000001</v>
      </c>
      <c r="S609" s="5">
        <v>0</v>
      </c>
      <c r="T609" s="5">
        <v>0</v>
      </c>
      <c r="U609" s="5">
        <v>0</v>
      </c>
      <c r="V609" s="5">
        <v>0</v>
      </c>
    </row>
    <row r="610" spans="1:22" x14ac:dyDescent="0.25">
      <c r="A610" t="s">
        <v>23</v>
      </c>
      <c r="B610" t="s">
        <v>61</v>
      </c>
      <c r="C610" t="s">
        <v>19</v>
      </c>
      <c r="D610" t="s">
        <v>20</v>
      </c>
      <c r="E610">
        <v>1</v>
      </c>
      <c r="F610">
        <v>3</v>
      </c>
      <c r="G610" s="1">
        <v>2</v>
      </c>
      <c r="H610">
        <v>4</v>
      </c>
      <c r="I610">
        <v>-2</v>
      </c>
      <c r="J610" s="2">
        <v>0.77</v>
      </c>
      <c r="K610" s="2">
        <v>0.72</v>
      </c>
      <c r="L610" s="2">
        <f>(Table13[[#This Row],[rA]]+Table13[[#This Row],[rA'']])/2</f>
        <v>0.745</v>
      </c>
      <c r="M610">
        <v>0.60499999999999998</v>
      </c>
      <c r="N610">
        <v>1.4</v>
      </c>
      <c r="O610" s="3">
        <f>(Table13[[#This Row],[rA adj]]+Table13[[#This Row],[rX]])/(SQRT(2)*(Table13[[#This Row],[rB]]+Table13[[#This Row],[rX]]))</f>
        <v>0.7564808207706456</v>
      </c>
      <c r="P61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10.145621834546933</v>
      </c>
      <c r="Q610" s="1" t="str">
        <f>IF(Table13[[#This Row],[tau]]&lt;4.18,"YES","NO")</f>
        <v>NO</v>
      </c>
      <c r="R610" s="4">
        <f>ABS(Table13[[#This Row],[rA]]-Table13[[#This Row],[rA'']])</f>
        <v>5.0000000000000044E-2</v>
      </c>
      <c r="S610" s="5">
        <v>0</v>
      </c>
      <c r="T610" s="5">
        <v>0</v>
      </c>
      <c r="U610" s="5">
        <v>0</v>
      </c>
      <c r="V610" s="5">
        <v>0</v>
      </c>
    </row>
    <row r="611" spans="1:22" x14ac:dyDescent="0.25">
      <c r="A611" t="s">
        <v>23</v>
      </c>
      <c r="B611" t="s">
        <v>75</v>
      </c>
      <c r="C611" t="s">
        <v>19</v>
      </c>
      <c r="D611" t="s">
        <v>20</v>
      </c>
      <c r="E611">
        <v>1</v>
      </c>
      <c r="F611">
        <v>3</v>
      </c>
      <c r="G611" s="1">
        <v>2</v>
      </c>
      <c r="H611">
        <v>4</v>
      </c>
      <c r="I611">
        <v>-2</v>
      </c>
      <c r="J611" s="2">
        <v>0.77</v>
      </c>
      <c r="K611" s="2">
        <v>0.72</v>
      </c>
      <c r="L611" s="2">
        <f>(Table13[[#This Row],[rA]]+Table13[[#This Row],[rA'']])/2</f>
        <v>0.745</v>
      </c>
      <c r="M611">
        <v>0.60499999999999998</v>
      </c>
      <c r="N611">
        <v>1.4</v>
      </c>
      <c r="O611" s="3">
        <f>(Table13[[#This Row],[rA adj]]+Table13[[#This Row],[rX]])/(SQRT(2)*(Table13[[#This Row],[rB]]+Table13[[#This Row],[rX]]))</f>
        <v>0.7564808207706456</v>
      </c>
      <c r="P61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10.145621834546933</v>
      </c>
      <c r="Q611" s="1" t="str">
        <f>IF(Table13[[#This Row],[tau]]&lt;4.18,"YES","NO")</f>
        <v>NO</v>
      </c>
      <c r="R611" s="4">
        <f>ABS(Table13[[#This Row],[rA]]-Table13[[#This Row],[rA'']])</f>
        <v>5.0000000000000044E-2</v>
      </c>
      <c r="S611" s="5">
        <v>0</v>
      </c>
      <c r="T611" s="5">
        <v>0</v>
      </c>
      <c r="U611" s="5">
        <v>0</v>
      </c>
      <c r="V611" s="5">
        <v>0</v>
      </c>
    </row>
    <row r="612" spans="1:22" x14ac:dyDescent="0.25">
      <c r="A612" t="s">
        <v>68</v>
      </c>
      <c r="B612" t="s">
        <v>25</v>
      </c>
      <c r="C612" t="s">
        <v>19</v>
      </c>
      <c r="D612" t="s">
        <v>20</v>
      </c>
      <c r="E612">
        <v>2</v>
      </c>
      <c r="F612">
        <v>2</v>
      </c>
      <c r="G612" s="1">
        <v>0</v>
      </c>
      <c r="H612">
        <v>4</v>
      </c>
      <c r="I612">
        <v>-2</v>
      </c>
      <c r="J612" s="2">
        <v>0.79</v>
      </c>
      <c r="K612" s="2">
        <v>0.69</v>
      </c>
      <c r="L612" s="2">
        <f>(Table13[[#This Row],[rA]]+Table13[[#This Row],[rA'']])/2</f>
        <v>0.74</v>
      </c>
      <c r="M612">
        <v>0.60499999999999998</v>
      </c>
      <c r="N612">
        <v>1.4</v>
      </c>
      <c r="O612" s="3">
        <f>(Table13[[#This Row],[rA adj]]+Table13[[#This Row],[rX]])/(SQRT(2)*(Table13[[#This Row],[rB]]+Table13[[#This Row],[rX]]))</f>
        <v>0.75471746221407054</v>
      </c>
      <c r="P61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10.459119604758083</v>
      </c>
      <c r="Q612" s="1" t="str">
        <f>IF(Table13[[#This Row],[tau]]&lt;4.18,"YES","NO")</f>
        <v>NO</v>
      </c>
      <c r="R612" s="4">
        <f>ABS(Table13[[#This Row],[rA]]-Table13[[#This Row],[rA'']])</f>
        <v>0.10000000000000009</v>
      </c>
      <c r="S612" s="5">
        <v>0</v>
      </c>
      <c r="T612" s="5">
        <v>0</v>
      </c>
      <c r="U612" s="5">
        <v>0</v>
      </c>
      <c r="V612" s="5">
        <v>0</v>
      </c>
    </row>
    <row r="613" spans="1:22" x14ac:dyDescent="0.25">
      <c r="A613" t="s">
        <v>21</v>
      </c>
      <c r="B613" t="s">
        <v>62</v>
      </c>
      <c r="C613" t="s">
        <v>19</v>
      </c>
      <c r="D613" t="s">
        <v>20</v>
      </c>
      <c r="E613">
        <v>2</v>
      </c>
      <c r="F613">
        <v>2</v>
      </c>
      <c r="G613" s="1">
        <v>0</v>
      </c>
      <c r="H613">
        <v>4</v>
      </c>
      <c r="I613">
        <v>-2</v>
      </c>
      <c r="J613" s="2">
        <v>0.45</v>
      </c>
      <c r="K613" s="2">
        <v>1.02</v>
      </c>
      <c r="L613" s="2">
        <f>(Table13[[#This Row],[rA]]+Table13[[#This Row],[rA'']])/2</f>
        <v>0.73499999999999999</v>
      </c>
      <c r="M613">
        <v>0.60499999999999998</v>
      </c>
      <c r="N613">
        <v>1.4</v>
      </c>
      <c r="O613" s="3">
        <f>(Table13[[#This Row],[rA adj]]+Table13[[#This Row],[rX]])/(SQRT(2)*(Table13[[#This Row],[rB]]+Table13[[#This Row],[rX]]))</f>
        <v>0.75295410365749571</v>
      </c>
      <c r="P61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10.797231798392813</v>
      </c>
      <c r="Q613" s="1" t="str">
        <f>IF(Table13[[#This Row],[tau]]&lt;4.18,"YES","NO")</f>
        <v>NO</v>
      </c>
      <c r="R613" s="4">
        <f>ABS(Table13[[#This Row],[rA]]-Table13[[#This Row],[rA'']])</f>
        <v>0.57000000000000006</v>
      </c>
      <c r="S613" s="5">
        <v>0</v>
      </c>
      <c r="T613" s="5">
        <v>0</v>
      </c>
      <c r="U613" s="5">
        <v>0</v>
      </c>
      <c r="V613" s="5">
        <v>0</v>
      </c>
    </row>
    <row r="614" spans="1:22" x14ac:dyDescent="0.25">
      <c r="A614" t="s">
        <v>23</v>
      </c>
      <c r="B614" t="s">
        <v>22</v>
      </c>
      <c r="C614" t="s">
        <v>19</v>
      </c>
      <c r="D614" t="s">
        <v>20</v>
      </c>
      <c r="E614">
        <v>2</v>
      </c>
      <c r="F614">
        <v>2</v>
      </c>
      <c r="G614" s="1">
        <v>0</v>
      </c>
      <c r="H614">
        <v>4</v>
      </c>
      <c r="I614">
        <v>-2</v>
      </c>
      <c r="J614" s="2">
        <v>0.73</v>
      </c>
      <c r="K614" s="2">
        <v>0.74</v>
      </c>
      <c r="L614" s="2">
        <f>(Table13[[#This Row],[rA]]+Table13[[#This Row],[rA'']])/2</f>
        <v>0.73499999999999999</v>
      </c>
      <c r="M614">
        <v>0.60499999999999998</v>
      </c>
      <c r="N614">
        <v>1.4</v>
      </c>
      <c r="O614" s="3">
        <f>(Table13[[#This Row],[rA adj]]+Table13[[#This Row],[rX]])/(SQRT(2)*(Table13[[#This Row],[rB]]+Table13[[#This Row],[rX]]))</f>
        <v>0.75295410365749571</v>
      </c>
      <c r="P61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10.797231798392813</v>
      </c>
      <c r="Q614" s="1" t="str">
        <f>IF(Table13[[#This Row],[tau]]&lt;4.18,"YES","NO")</f>
        <v>NO</v>
      </c>
      <c r="R614" s="4">
        <f>ABS(Table13[[#This Row],[rA]]-Table13[[#This Row],[rA'']])</f>
        <v>1.0000000000000009E-2</v>
      </c>
      <c r="S614" s="5">
        <v>0</v>
      </c>
      <c r="T614" s="5">
        <v>0</v>
      </c>
      <c r="U614" s="5">
        <v>0</v>
      </c>
      <c r="V614" s="5">
        <v>0</v>
      </c>
    </row>
    <row r="615" spans="1:22" x14ac:dyDescent="0.25">
      <c r="A615" t="s">
        <v>22</v>
      </c>
      <c r="B615" t="s">
        <v>24</v>
      </c>
      <c r="C615" t="s">
        <v>19</v>
      </c>
      <c r="D615" t="s">
        <v>20</v>
      </c>
      <c r="E615">
        <v>2</v>
      </c>
      <c r="F615">
        <v>2</v>
      </c>
      <c r="G615" s="1">
        <v>0</v>
      </c>
      <c r="H615">
        <v>4</v>
      </c>
      <c r="I615">
        <v>-2</v>
      </c>
      <c r="J615" s="2">
        <v>0.74</v>
      </c>
      <c r="K615" s="2">
        <v>0.73</v>
      </c>
      <c r="L615" s="2">
        <f>(Table13[[#This Row],[rA]]+Table13[[#This Row],[rA'']])/2</f>
        <v>0.73499999999999999</v>
      </c>
      <c r="M615">
        <v>0.60499999999999998</v>
      </c>
      <c r="N615">
        <v>1.4</v>
      </c>
      <c r="O615" s="3">
        <f>(Table13[[#This Row],[rA adj]]+Table13[[#This Row],[rX]])/(SQRT(2)*(Table13[[#This Row],[rB]]+Table13[[#This Row],[rX]]))</f>
        <v>0.75295410365749571</v>
      </c>
      <c r="P61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10.797231798392813</v>
      </c>
      <c r="Q615" s="1" t="str">
        <f>IF(Table13[[#This Row],[tau]]&lt;4.18,"YES","NO")</f>
        <v>NO</v>
      </c>
      <c r="R615" s="4">
        <f>ABS(Table13[[#This Row],[rA]]-Table13[[#This Row],[rA'']])</f>
        <v>1.0000000000000009E-2</v>
      </c>
      <c r="S615" s="5">
        <v>0</v>
      </c>
      <c r="T615" s="5">
        <v>0</v>
      </c>
      <c r="U615" s="5">
        <v>0</v>
      </c>
      <c r="V615" s="5">
        <v>0</v>
      </c>
    </row>
    <row r="616" spans="1:22" x14ac:dyDescent="0.25">
      <c r="A616" t="s">
        <v>18</v>
      </c>
      <c r="B616" t="s">
        <v>23</v>
      </c>
      <c r="C616" t="s">
        <v>19</v>
      </c>
      <c r="D616" t="s">
        <v>20</v>
      </c>
      <c r="E616">
        <v>1</v>
      </c>
      <c r="F616">
        <v>3</v>
      </c>
      <c r="G616" s="1">
        <v>2</v>
      </c>
      <c r="H616">
        <v>4</v>
      </c>
      <c r="I616">
        <v>-2</v>
      </c>
      <c r="J616" s="2">
        <v>0.92</v>
      </c>
      <c r="K616" s="2">
        <v>0.54</v>
      </c>
      <c r="L616" s="2">
        <f>(Table13[[#This Row],[rA]]+Table13[[#This Row],[rA'']])/2</f>
        <v>0.73</v>
      </c>
      <c r="M616">
        <v>0.60499999999999998</v>
      </c>
      <c r="N616">
        <v>1.4</v>
      </c>
      <c r="O616" s="3">
        <f>(Table13[[#This Row],[rA adj]]+Table13[[#This Row],[rX]])/(SQRT(2)*(Table13[[#This Row],[rB]]+Table13[[#This Row],[rX]]))</f>
        <v>0.75119074510092076</v>
      </c>
      <c r="P61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11.162913168944311</v>
      </c>
      <c r="Q616" s="1" t="str">
        <f>IF(Table13[[#This Row],[tau]]&lt;4.18,"YES","NO")</f>
        <v>NO</v>
      </c>
      <c r="R616" s="4">
        <f>ABS(Table13[[#This Row],[rA]]-Table13[[#This Row],[rA'']])</f>
        <v>0.38</v>
      </c>
      <c r="S616" s="5">
        <v>0</v>
      </c>
      <c r="T616" s="5">
        <v>0</v>
      </c>
      <c r="U616" s="5">
        <v>0</v>
      </c>
      <c r="V616" s="5">
        <v>0</v>
      </c>
    </row>
    <row r="617" spans="1:22" x14ac:dyDescent="0.25">
      <c r="A617" t="s">
        <v>23</v>
      </c>
      <c r="B617" t="s">
        <v>24</v>
      </c>
      <c r="C617" t="s">
        <v>19</v>
      </c>
      <c r="D617" t="s">
        <v>20</v>
      </c>
      <c r="E617">
        <v>2</v>
      </c>
      <c r="F617">
        <v>2</v>
      </c>
      <c r="G617" s="1">
        <v>0</v>
      </c>
      <c r="H617">
        <v>4</v>
      </c>
      <c r="I617">
        <v>-2</v>
      </c>
      <c r="J617" s="2">
        <v>0.73</v>
      </c>
      <c r="K617" s="2">
        <v>0.73</v>
      </c>
      <c r="L617" s="2">
        <f>(Table13[[#This Row],[rA]]+Table13[[#This Row],[rA'']])/2</f>
        <v>0.73</v>
      </c>
      <c r="M617">
        <v>0.60499999999999998</v>
      </c>
      <c r="N617">
        <v>1.4</v>
      </c>
      <c r="O617" s="3">
        <f>(Table13[[#This Row],[rA adj]]+Table13[[#This Row],[rX]])/(SQRT(2)*(Table13[[#This Row],[rB]]+Table13[[#This Row],[rX]]))</f>
        <v>0.75119074510092076</v>
      </c>
      <c r="P61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11.162913168944311</v>
      </c>
      <c r="Q617" s="1" t="str">
        <f>IF(Table13[[#This Row],[tau]]&lt;4.18,"YES","NO")</f>
        <v>NO</v>
      </c>
      <c r="R617" s="4">
        <f>ABS(Table13[[#This Row],[rA]]-Table13[[#This Row],[rA'']])</f>
        <v>0</v>
      </c>
      <c r="S617" s="5">
        <v>0</v>
      </c>
      <c r="T617" s="5">
        <v>0</v>
      </c>
      <c r="U617" s="5">
        <v>0</v>
      </c>
      <c r="V617" s="5">
        <v>0</v>
      </c>
    </row>
    <row r="618" spans="1:22" x14ac:dyDescent="0.25">
      <c r="A618" t="s">
        <v>23</v>
      </c>
      <c r="B618" t="s">
        <v>64</v>
      </c>
      <c r="C618" t="s">
        <v>19</v>
      </c>
      <c r="D618" t="s">
        <v>20</v>
      </c>
      <c r="E618">
        <v>1</v>
      </c>
      <c r="F618">
        <v>3</v>
      </c>
      <c r="G618" s="1">
        <v>2</v>
      </c>
      <c r="H618">
        <v>4</v>
      </c>
      <c r="I618">
        <v>-2</v>
      </c>
      <c r="J618" s="2">
        <v>0.77</v>
      </c>
      <c r="K618" s="2">
        <v>0.69</v>
      </c>
      <c r="L618" s="2">
        <f>(Table13[[#This Row],[rA]]+Table13[[#This Row],[rA'']])/2</f>
        <v>0.73</v>
      </c>
      <c r="M618">
        <v>0.60499999999999998</v>
      </c>
      <c r="N618">
        <v>1.4</v>
      </c>
      <c r="O618" s="3">
        <f>(Table13[[#This Row],[rA adj]]+Table13[[#This Row],[rX]])/(SQRT(2)*(Table13[[#This Row],[rB]]+Table13[[#This Row],[rX]]))</f>
        <v>0.75119074510092076</v>
      </c>
      <c r="P61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11.162913168944311</v>
      </c>
      <c r="Q618" s="1" t="str">
        <f>IF(Table13[[#This Row],[tau]]&lt;4.18,"YES","NO")</f>
        <v>NO</v>
      </c>
      <c r="R618" s="4">
        <f>ABS(Table13[[#This Row],[rA]]-Table13[[#This Row],[rA'']])</f>
        <v>8.0000000000000071E-2</v>
      </c>
      <c r="S618" s="5">
        <v>0</v>
      </c>
      <c r="T618" s="5">
        <v>0</v>
      </c>
      <c r="U618" s="5">
        <v>0</v>
      </c>
      <c r="V618" s="5">
        <v>0</v>
      </c>
    </row>
    <row r="619" spans="1:22" x14ac:dyDescent="0.25">
      <c r="A619" t="s">
        <v>18</v>
      </c>
      <c r="B619" t="s">
        <v>76</v>
      </c>
      <c r="C619" t="s">
        <v>19</v>
      </c>
      <c r="D619" t="s">
        <v>20</v>
      </c>
      <c r="E619">
        <v>1</v>
      </c>
      <c r="F619">
        <v>3</v>
      </c>
      <c r="G619" s="1">
        <v>2</v>
      </c>
      <c r="H619">
        <v>4</v>
      </c>
      <c r="I619">
        <v>-2</v>
      </c>
      <c r="J619" s="2">
        <v>0.92</v>
      </c>
      <c r="K619" s="2">
        <v>0.53500000000000003</v>
      </c>
      <c r="L619" s="2">
        <f>(Table13[[#This Row],[rA]]+Table13[[#This Row],[rA'']])/2</f>
        <v>0.72750000000000004</v>
      </c>
      <c r="M619">
        <v>0.60499999999999998</v>
      </c>
      <c r="N619">
        <v>1.4</v>
      </c>
      <c r="O619" s="3">
        <f>(Table13[[#This Row],[rA adj]]+Table13[[#This Row],[rX]])/(SQRT(2)*(Table13[[#This Row],[rB]]+Table13[[#This Row],[rX]]))</f>
        <v>0.75030906582263335</v>
      </c>
      <c r="P61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11.357147567506443</v>
      </c>
      <c r="Q619" s="1" t="str">
        <f>IF(Table13[[#This Row],[tau]]&lt;4.18,"YES","NO")</f>
        <v>NO</v>
      </c>
      <c r="R619" s="4">
        <f>ABS(Table13[[#This Row],[rA]]-Table13[[#This Row],[rA'']])</f>
        <v>0.38500000000000001</v>
      </c>
      <c r="S619" s="5">
        <v>0</v>
      </c>
      <c r="T619" s="5">
        <v>0</v>
      </c>
      <c r="U619" s="5">
        <v>0</v>
      </c>
      <c r="V619" s="5">
        <v>0</v>
      </c>
    </row>
    <row r="620" spans="1:22" x14ac:dyDescent="0.25">
      <c r="A620" t="s">
        <v>23</v>
      </c>
      <c r="B620" t="s">
        <v>65</v>
      </c>
      <c r="C620" t="s">
        <v>19</v>
      </c>
      <c r="D620" t="s">
        <v>20</v>
      </c>
      <c r="E620">
        <v>1</v>
      </c>
      <c r="F620">
        <v>3</v>
      </c>
      <c r="G620" s="1">
        <v>2</v>
      </c>
      <c r="H620">
        <v>4</v>
      </c>
      <c r="I620">
        <v>-2</v>
      </c>
      <c r="J620" s="2">
        <v>0.77</v>
      </c>
      <c r="K620" s="2">
        <v>0.68</v>
      </c>
      <c r="L620" s="2">
        <f>(Table13[[#This Row],[rA]]+Table13[[#This Row],[rA'']])/2</f>
        <v>0.72500000000000009</v>
      </c>
      <c r="M620">
        <v>0.60499999999999998</v>
      </c>
      <c r="N620">
        <v>1.4</v>
      </c>
      <c r="O620" s="3">
        <f>(Table13[[#This Row],[rA adj]]+Table13[[#This Row],[rX]])/(SQRT(2)*(Table13[[#This Row],[rB]]+Table13[[#This Row],[rX]]))</f>
        <v>0.74942738654434593</v>
      </c>
      <c r="P62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11.559610939434167</v>
      </c>
      <c r="Q620" s="1" t="str">
        <f>IF(Table13[[#This Row],[tau]]&lt;4.18,"YES","NO")</f>
        <v>NO</v>
      </c>
      <c r="R620" s="4">
        <f>ABS(Table13[[#This Row],[rA]]-Table13[[#This Row],[rA'']])</f>
        <v>8.9999999999999969E-2</v>
      </c>
      <c r="S620" s="5">
        <v>0</v>
      </c>
      <c r="T620" s="5">
        <v>0</v>
      </c>
      <c r="U620" s="5">
        <v>0</v>
      </c>
      <c r="V620" s="5">
        <v>0</v>
      </c>
    </row>
    <row r="621" spans="1:22" x14ac:dyDescent="0.25">
      <c r="A621" t="s">
        <v>23</v>
      </c>
      <c r="B621" t="s">
        <v>66</v>
      </c>
      <c r="C621" t="s">
        <v>19</v>
      </c>
      <c r="D621" t="s">
        <v>20</v>
      </c>
      <c r="E621">
        <v>1</v>
      </c>
      <c r="F621">
        <v>3</v>
      </c>
      <c r="G621" s="1">
        <v>2</v>
      </c>
      <c r="H621">
        <v>4</v>
      </c>
      <c r="I621">
        <v>-2</v>
      </c>
      <c r="J621" s="2">
        <v>0.77</v>
      </c>
      <c r="K621" s="2">
        <v>0.68</v>
      </c>
      <c r="L621" s="2">
        <f>(Table13[[#This Row],[rA]]+Table13[[#This Row],[rA'']])/2</f>
        <v>0.72500000000000009</v>
      </c>
      <c r="M621">
        <v>0.60499999999999998</v>
      </c>
      <c r="N621">
        <v>1.4</v>
      </c>
      <c r="O621" s="3">
        <f>(Table13[[#This Row],[rA adj]]+Table13[[#This Row],[rX]])/(SQRT(2)*(Table13[[#This Row],[rB]]+Table13[[#This Row],[rX]]))</f>
        <v>0.74942738654434593</v>
      </c>
      <c r="P62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11.559610939434167</v>
      </c>
      <c r="Q621" s="1" t="str">
        <f>IF(Table13[[#This Row],[tau]]&lt;4.18,"YES","NO")</f>
        <v>NO</v>
      </c>
      <c r="R621" s="4">
        <f>ABS(Table13[[#This Row],[rA]]-Table13[[#This Row],[rA'']])</f>
        <v>8.9999999999999969E-2</v>
      </c>
      <c r="S621" s="5">
        <v>0</v>
      </c>
      <c r="T621" s="5">
        <v>0</v>
      </c>
      <c r="U621" s="5">
        <v>0</v>
      </c>
      <c r="V621" s="5">
        <v>0</v>
      </c>
    </row>
    <row r="622" spans="1:22" x14ac:dyDescent="0.25">
      <c r="A622" t="s">
        <v>19</v>
      </c>
      <c r="B622" t="s">
        <v>23</v>
      </c>
      <c r="C622" t="s">
        <v>19</v>
      </c>
      <c r="D622" t="s">
        <v>20</v>
      </c>
      <c r="E622">
        <v>3</v>
      </c>
      <c r="F622">
        <v>1</v>
      </c>
      <c r="G622" s="1">
        <v>2</v>
      </c>
      <c r="H622">
        <v>4</v>
      </c>
      <c r="I622">
        <v>-2</v>
      </c>
      <c r="J622" s="2">
        <v>0.67</v>
      </c>
      <c r="K622" s="2">
        <v>0.77</v>
      </c>
      <c r="L622" s="2">
        <f>(Table13[[#This Row],[rA]]+Table13[[#This Row],[rA'']])/2</f>
        <v>0.72</v>
      </c>
      <c r="M622">
        <v>0.60499999999999998</v>
      </c>
      <c r="N622">
        <v>1.4</v>
      </c>
      <c r="O622" s="3">
        <f>(Table13[[#This Row],[rA adj]]+Table13[[#This Row],[rX]])/(SQRT(2)*(Table13[[#This Row],[rB]]+Table13[[#This Row],[rX]]))</f>
        <v>0.74766402798777098</v>
      </c>
      <c r="P62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11.991371861195478</v>
      </c>
      <c r="Q622" s="1" t="str">
        <f>IF(Table13[[#This Row],[tau]]&lt;4.18,"YES","NO")</f>
        <v>NO</v>
      </c>
      <c r="R622" s="4">
        <f>ABS(Table13[[#This Row],[rA]]-Table13[[#This Row],[rA'']])</f>
        <v>9.9999999999999978E-2</v>
      </c>
      <c r="S622" s="5">
        <v>0</v>
      </c>
      <c r="T622" s="5">
        <v>0</v>
      </c>
      <c r="U622" s="5">
        <v>0</v>
      </c>
      <c r="V622" s="5">
        <v>0</v>
      </c>
    </row>
    <row r="623" spans="1:22" x14ac:dyDescent="0.25">
      <c r="A623" t="s">
        <v>23</v>
      </c>
      <c r="B623" t="s">
        <v>67</v>
      </c>
      <c r="C623" t="s">
        <v>19</v>
      </c>
      <c r="D623" t="s">
        <v>20</v>
      </c>
      <c r="E623">
        <v>1</v>
      </c>
      <c r="F623">
        <v>3</v>
      </c>
      <c r="G623" s="1">
        <v>2</v>
      </c>
      <c r="H623">
        <v>4</v>
      </c>
      <c r="I623">
        <v>-2</v>
      </c>
      <c r="J623" s="2">
        <v>0.77</v>
      </c>
      <c r="K623" s="2">
        <v>0.66500000000000004</v>
      </c>
      <c r="L623" s="2">
        <f>(Table13[[#This Row],[rA]]+Table13[[#This Row],[rA'']])/2</f>
        <v>0.71750000000000003</v>
      </c>
      <c r="M623">
        <v>0.60499999999999998</v>
      </c>
      <c r="N623">
        <v>1.4</v>
      </c>
      <c r="O623" s="3">
        <f>(Table13[[#This Row],[rA adj]]+Table13[[#This Row],[rX]])/(SQRT(2)*(Table13[[#This Row],[rB]]+Table13[[#This Row],[rX]]))</f>
        <v>0.74678234870948335</v>
      </c>
      <c r="P62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12.221862333870531</v>
      </c>
      <c r="Q623" s="1" t="str">
        <f>IF(Table13[[#This Row],[tau]]&lt;4.18,"YES","NO")</f>
        <v>NO</v>
      </c>
      <c r="R623" s="4">
        <f>ABS(Table13[[#This Row],[rA]]-Table13[[#This Row],[rA'']])</f>
        <v>0.10499999999999998</v>
      </c>
      <c r="S623" s="5">
        <v>0</v>
      </c>
      <c r="T623" s="5">
        <v>0</v>
      </c>
      <c r="U623" s="5">
        <v>0</v>
      </c>
      <c r="V623" s="5">
        <v>0</v>
      </c>
    </row>
    <row r="624" spans="1:22" x14ac:dyDescent="0.25">
      <c r="A624" t="s">
        <v>25</v>
      </c>
      <c r="B624" t="s">
        <v>22</v>
      </c>
      <c r="C624" t="s">
        <v>19</v>
      </c>
      <c r="D624" t="s">
        <v>20</v>
      </c>
      <c r="E624">
        <v>2</v>
      </c>
      <c r="F624">
        <v>2</v>
      </c>
      <c r="G624" s="1">
        <v>0</v>
      </c>
      <c r="H624">
        <v>4</v>
      </c>
      <c r="I624">
        <v>-2</v>
      </c>
      <c r="J624" s="2">
        <v>0.69</v>
      </c>
      <c r="K624" s="2">
        <v>0.74</v>
      </c>
      <c r="L624" s="2">
        <f>(Table13[[#This Row],[rA]]+Table13[[#This Row],[rA'']])/2</f>
        <v>0.71499999999999997</v>
      </c>
      <c r="M624">
        <v>0.60499999999999998</v>
      </c>
      <c r="N624">
        <v>1.4</v>
      </c>
      <c r="O624" s="3">
        <f>(Table13[[#This Row],[rA adj]]+Table13[[#This Row],[rX]])/(SQRT(2)*(Table13[[#This Row],[rB]]+Table13[[#This Row],[rX]]))</f>
        <v>0.74590066943119593</v>
      </c>
      <c r="P62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12.462978470510535</v>
      </c>
      <c r="Q624" s="1" t="str">
        <f>IF(Table13[[#This Row],[tau]]&lt;4.18,"YES","NO")</f>
        <v>NO</v>
      </c>
      <c r="R624" s="4">
        <f>ABS(Table13[[#This Row],[rA]]-Table13[[#This Row],[rA'']])</f>
        <v>5.0000000000000044E-2</v>
      </c>
      <c r="S624" s="5">
        <v>0</v>
      </c>
      <c r="T624" s="5">
        <v>0</v>
      </c>
      <c r="U624" s="5">
        <v>0</v>
      </c>
      <c r="V624" s="5">
        <v>0</v>
      </c>
    </row>
    <row r="625" spans="1:22" x14ac:dyDescent="0.25">
      <c r="A625" t="s">
        <v>25</v>
      </c>
      <c r="B625" t="s">
        <v>23</v>
      </c>
      <c r="C625" t="s">
        <v>19</v>
      </c>
      <c r="D625" t="s">
        <v>20</v>
      </c>
      <c r="E625">
        <v>2</v>
      </c>
      <c r="F625">
        <v>2</v>
      </c>
      <c r="G625" s="1">
        <v>0</v>
      </c>
      <c r="H625">
        <v>4</v>
      </c>
      <c r="I625">
        <v>-2</v>
      </c>
      <c r="J625" s="2">
        <v>0.69</v>
      </c>
      <c r="K625" s="2">
        <v>0.73</v>
      </c>
      <c r="L625" s="2">
        <f>(Table13[[#This Row],[rA]]+Table13[[#This Row],[rA'']])/2</f>
        <v>0.71</v>
      </c>
      <c r="M625">
        <v>0.60499999999999998</v>
      </c>
      <c r="N625">
        <v>1.4</v>
      </c>
      <c r="O625" s="3">
        <f>(Table13[[#This Row],[rA adj]]+Table13[[#This Row],[rX]])/(SQRT(2)*(Table13[[#This Row],[rB]]+Table13[[#This Row],[rX]]))</f>
        <v>0.74413731087462109</v>
      </c>
      <c r="P62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12.980124275721874</v>
      </c>
      <c r="Q625" s="1" t="str">
        <f>IF(Table13[[#This Row],[tau]]&lt;4.18,"YES","NO")</f>
        <v>NO</v>
      </c>
      <c r="R625" s="4">
        <f>ABS(Table13[[#This Row],[rA]]-Table13[[#This Row],[rA'']])</f>
        <v>4.0000000000000036E-2</v>
      </c>
      <c r="S625" s="5">
        <v>0</v>
      </c>
      <c r="T625" s="5">
        <v>0</v>
      </c>
      <c r="U625" s="5">
        <v>0</v>
      </c>
      <c r="V625" s="5">
        <v>0</v>
      </c>
    </row>
    <row r="626" spans="1:22" x14ac:dyDescent="0.25">
      <c r="A626" t="s">
        <v>25</v>
      </c>
      <c r="B626" t="s">
        <v>24</v>
      </c>
      <c r="C626" t="s">
        <v>19</v>
      </c>
      <c r="D626" t="s">
        <v>20</v>
      </c>
      <c r="E626">
        <v>2</v>
      </c>
      <c r="F626">
        <v>2</v>
      </c>
      <c r="G626" s="1">
        <v>0</v>
      </c>
      <c r="H626">
        <v>4</v>
      </c>
      <c r="I626">
        <v>-2</v>
      </c>
      <c r="J626" s="2">
        <v>0.69</v>
      </c>
      <c r="K626" s="2">
        <v>0.73</v>
      </c>
      <c r="L626" s="2">
        <f>(Table13[[#This Row],[rA]]+Table13[[#This Row],[rA'']])/2</f>
        <v>0.71</v>
      </c>
      <c r="M626">
        <v>0.60499999999999998</v>
      </c>
      <c r="N626">
        <v>1.4</v>
      </c>
      <c r="O626" s="3">
        <f>(Table13[[#This Row],[rA adj]]+Table13[[#This Row],[rX]])/(SQRT(2)*(Table13[[#This Row],[rB]]+Table13[[#This Row],[rX]]))</f>
        <v>0.74413731087462109</v>
      </c>
      <c r="P62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12.980124275721874</v>
      </c>
      <c r="Q626" s="1" t="str">
        <f>IF(Table13[[#This Row],[tau]]&lt;4.18,"YES","NO")</f>
        <v>NO</v>
      </c>
      <c r="R626" s="4">
        <f>ABS(Table13[[#This Row],[rA]]-Table13[[#This Row],[rA'']])</f>
        <v>4.0000000000000036E-2</v>
      </c>
      <c r="S626" s="5">
        <v>0</v>
      </c>
      <c r="T626" s="5">
        <v>0</v>
      </c>
      <c r="U626" s="5">
        <v>0</v>
      </c>
      <c r="V626" s="5">
        <v>0</v>
      </c>
    </row>
    <row r="627" spans="1:22" x14ac:dyDescent="0.25">
      <c r="A627" t="s">
        <v>63</v>
      </c>
      <c r="B627" t="s">
        <v>23</v>
      </c>
      <c r="C627" t="s">
        <v>19</v>
      </c>
      <c r="D627" t="s">
        <v>20</v>
      </c>
      <c r="E627">
        <v>3</v>
      </c>
      <c r="F627">
        <v>1</v>
      </c>
      <c r="G627" s="1">
        <v>2</v>
      </c>
      <c r="H627">
        <v>4</v>
      </c>
      <c r="I627">
        <v>-2</v>
      </c>
      <c r="J627" s="2">
        <v>0.64500000000000002</v>
      </c>
      <c r="K627" s="2">
        <v>0.77</v>
      </c>
      <c r="L627" s="2">
        <f>(Table13[[#This Row],[rA]]+Table13[[#This Row],[rA'']])/2</f>
        <v>0.70750000000000002</v>
      </c>
      <c r="M627">
        <v>0.60499999999999998</v>
      </c>
      <c r="N627">
        <v>1.4</v>
      </c>
      <c r="O627" s="3">
        <f>(Table13[[#This Row],[rA adj]]+Table13[[#This Row],[rX]])/(SQRT(2)*(Table13[[#This Row],[rB]]+Table13[[#This Row],[rX]]))</f>
        <v>0.74325563159633357</v>
      </c>
      <c r="P62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13.257857371278405</v>
      </c>
      <c r="Q627" s="1" t="str">
        <f>IF(Table13[[#This Row],[tau]]&lt;4.18,"YES","NO")</f>
        <v>NO</v>
      </c>
      <c r="R627" s="4">
        <f>ABS(Table13[[#This Row],[rA]]-Table13[[#This Row],[rA'']])</f>
        <v>0.125</v>
      </c>
      <c r="S627" s="5">
        <v>0</v>
      </c>
      <c r="T627" s="5">
        <v>0</v>
      </c>
      <c r="U627" s="5">
        <v>0</v>
      </c>
      <c r="V627" s="5">
        <v>0</v>
      </c>
    </row>
    <row r="628" spans="1:22" x14ac:dyDescent="0.25">
      <c r="A628" t="s">
        <v>68</v>
      </c>
      <c r="B628" t="s">
        <v>23</v>
      </c>
      <c r="C628" t="s">
        <v>19</v>
      </c>
      <c r="D628" t="s">
        <v>20</v>
      </c>
      <c r="E628">
        <v>3</v>
      </c>
      <c r="F628">
        <v>1</v>
      </c>
      <c r="G628" s="1">
        <v>2</v>
      </c>
      <c r="H628">
        <v>4</v>
      </c>
      <c r="I628">
        <v>-2</v>
      </c>
      <c r="J628" s="2">
        <v>0.64</v>
      </c>
      <c r="K628" s="2">
        <v>0.77</v>
      </c>
      <c r="L628" s="2">
        <f>(Table13[[#This Row],[rA]]+Table13[[#This Row],[rA'']])/2</f>
        <v>0.70500000000000007</v>
      </c>
      <c r="M628">
        <v>0.60499999999999998</v>
      </c>
      <c r="N628">
        <v>1.4</v>
      </c>
      <c r="O628" s="3">
        <f>(Table13[[#This Row],[rA adj]]+Table13[[#This Row],[rX]])/(SQRT(2)*(Table13[[#This Row],[rB]]+Table13[[#This Row],[rX]]))</f>
        <v>0.74237395231804615</v>
      </c>
      <c r="P62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13.549641500482046</v>
      </c>
      <c r="Q628" s="1" t="str">
        <f>IF(Table13[[#This Row],[tau]]&lt;4.18,"YES","NO")</f>
        <v>NO</v>
      </c>
      <c r="R628" s="4">
        <f>ABS(Table13[[#This Row],[rA]]-Table13[[#This Row],[rA'']])</f>
        <v>0.13</v>
      </c>
      <c r="S628" s="5">
        <v>0</v>
      </c>
      <c r="T628" s="5">
        <v>0</v>
      </c>
      <c r="U628" s="5">
        <v>0</v>
      </c>
      <c r="V628" s="5">
        <v>0</v>
      </c>
    </row>
    <row r="629" spans="1:22" x14ac:dyDescent="0.25">
      <c r="A629" t="s">
        <v>21</v>
      </c>
      <c r="B629" t="s">
        <v>63</v>
      </c>
      <c r="C629" t="s">
        <v>19</v>
      </c>
      <c r="D629" t="s">
        <v>20</v>
      </c>
      <c r="E629">
        <v>2</v>
      </c>
      <c r="F629">
        <v>2</v>
      </c>
      <c r="G629" s="1">
        <v>0</v>
      </c>
      <c r="H629">
        <v>4</v>
      </c>
      <c r="I629">
        <v>-2</v>
      </c>
      <c r="J629" s="2">
        <v>0.45</v>
      </c>
      <c r="K629" s="2">
        <v>0.96</v>
      </c>
      <c r="L629" s="2">
        <f>(Table13[[#This Row],[rA]]+Table13[[#This Row],[rA'']])/2</f>
        <v>0.70499999999999996</v>
      </c>
      <c r="M629">
        <v>0.60499999999999998</v>
      </c>
      <c r="N629">
        <v>1.4</v>
      </c>
      <c r="O629" s="3">
        <f>(Table13[[#This Row],[rA adj]]+Table13[[#This Row],[rX]])/(SQRT(2)*(Table13[[#This Row],[rB]]+Table13[[#This Row],[rX]]))</f>
        <v>0.74237395231804615</v>
      </c>
      <c r="P62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13.549641500482062</v>
      </c>
      <c r="Q629" s="1" t="str">
        <f>IF(Table13[[#This Row],[tau]]&lt;4.18,"YES","NO")</f>
        <v>NO</v>
      </c>
      <c r="R629" s="4">
        <f>ABS(Table13[[#This Row],[rA]]-Table13[[#This Row],[rA'']])</f>
        <v>0.51</v>
      </c>
      <c r="S629" s="5">
        <v>0</v>
      </c>
      <c r="T629" s="5">
        <v>0</v>
      </c>
      <c r="U629" s="5">
        <v>0</v>
      </c>
      <c r="V629" s="5">
        <v>0</v>
      </c>
    </row>
    <row r="630" spans="1:22" x14ac:dyDescent="0.25">
      <c r="A630" t="s">
        <v>23</v>
      </c>
      <c r="B630" t="s">
        <v>71</v>
      </c>
      <c r="C630" t="s">
        <v>19</v>
      </c>
      <c r="D630" t="s">
        <v>20</v>
      </c>
      <c r="E630">
        <v>1</v>
      </c>
      <c r="F630">
        <v>3</v>
      </c>
      <c r="G630" s="1">
        <v>2</v>
      </c>
      <c r="H630">
        <v>4</v>
      </c>
      <c r="I630">
        <v>-2</v>
      </c>
      <c r="J630" s="2">
        <v>0.77</v>
      </c>
      <c r="K630" s="2">
        <v>0.62</v>
      </c>
      <c r="L630" s="2">
        <f>(Table13[[#This Row],[rA]]+Table13[[#This Row],[rA'']])/2</f>
        <v>0.69500000000000006</v>
      </c>
      <c r="M630">
        <v>0.60499999999999998</v>
      </c>
      <c r="N630">
        <v>1.4</v>
      </c>
      <c r="O630" s="3">
        <f>(Table13[[#This Row],[rA adj]]+Table13[[#This Row],[rX]])/(SQRT(2)*(Table13[[#This Row],[rB]]+Table13[[#This Row],[rX]]))</f>
        <v>0.73884723520489626</v>
      </c>
      <c r="P63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14.880710540271187</v>
      </c>
      <c r="Q630" s="1" t="str">
        <f>IF(Table13[[#This Row],[tau]]&lt;4.18,"YES","NO")</f>
        <v>NO</v>
      </c>
      <c r="R630" s="4">
        <f>ABS(Table13[[#This Row],[rA]]-Table13[[#This Row],[rA'']])</f>
        <v>0.15000000000000002</v>
      </c>
      <c r="S630" s="5">
        <v>0</v>
      </c>
      <c r="T630" s="5">
        <v>0</v>
      </c>
      <c r="U630" s="5">
        <v>0</v>
      </c>
      <c r="V630" s="5">
        <v>0</v>
      </c>
    </row>
    <row r="631" spans="1:22" x14ac:dyDescent="0.25">
      <c r="A631" t="s">
        <v>72</v>
      </c>
      <c r="B631" t="s">
        <v>23</v>
      </c>
      <c r="C631" t="s">
        <v>19</v>
      </c>
      <c r="D631" t="s">
        <v>20</v>
      </c>
      <c r="E631">
        <v>3</v>
      </c>
      <c r="F631">
        <v>1</v>
      </c>
      <c r="G631" s="1">
        <v>2</v>
      </c>
      <c r="H631">
        <v>4</v>
      </c>
      <c r="I631">
        <v>-2</v>
      </c>
      <c r="J631" s="2">
        <v>0.61499999999999999</v>
      </c>
      <c r="K631" s="2">
        <v>0.77</v>
      </c>
      <c r="L631" s="2">
        <f>(Table13[[#This Row],[rA]]+Table13[[#This Row],[rA'']])/2</f>
        <v>0.6925</v>
      </c>
      <c r="M631">
        <v>0.60499999999999998</v>
      </c>
      <c r="N631">
        <v>1.4</v>
      </c>
      <c r="O631" s="3">
        <f>(Table13[[#This Row],[rA adj]]+Table13[[#This Row],[rX]])/(SQRT(2)*(Table13[[#This Row],[rB]]+Table13[[#This Row],[rX]]))</f>
        <v>0.73796555592660873</v>
      </c>
      <c r="P63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15.26148759583811</v>
      </c>
      <c r="Q631" s="1" t="str">
        <f>IF(Table13[[#This Row],[tau]]&lt;4.18,"YES","NO")</f>
        <v>NO</v>
      </c>
      <c r="R631" s="4">
        <f>ABS(Table13[[#This Row],[rA]]-Table13[[#This Row],[rA'']])</f>
        <v>0.15500000000000003</v>
      </c>
      <c r="S631" s="5">
        <v>0</v>
      </c>
      <c r="T631" s="5">
        <v>0</v>
      </c>
      <c r="U631" s="5">
        <v>0</v>
      </c>
      <c r="V631" s="5">
        <v>0</v>
      </c>
    </row>
    <row r="632" spans="1:22" x14ac:dyDescent="0.25">
      <c r="A632" t="s">
        <v>69</v>
      </c>
      <c r="B632" t="s">
        <v>23</v>
      </c>
      <c r="C632" t="s">
        <v>19</v>
      </c>
      <c r="D632" t="s">
        <v>20</v>
      </c>
      <c r="E632">
        <v>3</v>
      </c>
      <c r="F632">
        <v>1</v>
      </c>
      <c r="G632" s="1">
        <v>2</v>
      </c>
      <c r="H632">
        <v>4</v>
      </c>
      <c r="I632">
        <v>-2</v>
      </c>
      <c r="J632" s="2">
        <v>0.61</v>
      </c>
      <c r="K632" s="2">
        <v>0.77</v>
      </c>
      <c r="L632" s="2">
        <f>(Table13[[#This Row],[rA]]+Table13[[#This Row],[rA'']])/2</f>
        <v>0.69</v>
      </c>
      <c r="M632">
        <v>0.60499999999999998</v>
      </c>
      <c r="N632">
        <v>1.4</v>
      </c>
      <c r="O632" s="3">
        <f>(Table13[[#This Row],[rA adj]]+Table13[[#This Row],[rX]])/(SQRT(2)*(Table13[[#This Row],[rB]]+Table13[[#This Row],[rX]]))</f>
        <v>0.73708387664832131</v>
      </c>
      <c r="P63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15.664857905850193</v>
      </c>
      <c r="Q632" s="1" t="str">
        <f>IF(Table13[[#This Row],[tau]]&lt;4.18,"YES","NO")</f>
        <v>NO</v>
      </c>
      <c r="R632" s="4">
        <f>ABS(Table13[[#This Row],[rA]]-Table13[[#This Row],[rA'']])</f>
        <v>0.16000000000000003</v>
      </c>
      <c r="S632" s="5">
        <v>0</v>
      </c>
      <c r="T632" s="5">
        <v>0</v>
      </c>
      <c r="U632" s="5">
        <v>0</v>
      </c>
      <c r="V632" s="5">
        <v>0</v>
      </c>
    </row>
    <row r="633" spans="1:22" x14ac:dyDescent="0.25">
      <c r="A633" t="s">
        <v>21</v>
      </c>
      <c r="B633" t="s">
        <v>58</v>
      </c>
      <c r="C633" t="s">
        <v>19</v>
      </c>
      <c r="D633" t="s">
        <v>20</v>
      </c>
      <c r="E633">
        <v>2</v>
      </c>
      <c r="F633">
        <v>2</v>
      </c>
      <c r="G633" s="1">
        <v>0</v>
      </c>
      <c r="H633">
        <v>4</v>
      </c>
      <c r="I633">
        <v>-2</v>
      </c>
      <c r="J633" s="2">
        <v>0.45</v>
      </c>
      <c r="K633" s="2">
        <v>0.92</v>
      </c>
      <c r="L633" s="2">
        <f>(Table13[[#This Row],[rA]]+Table13[[#This Row],[rA'']])/2</f>
        <v>0.68500000000000005</v>
      </c>
      <c r="M633">
        <v>0.60499999999999998</v>
      </c>
      <c r="N633">
        <v>1.4</v>
      </c>
      <c r="O633" s="3">
        <f>(Table13[[#This Row],[rA adj]]+Table13[[#This Row],[rX]])/(SQRT(2)*(Table13[[#This Row],[rB]]+Table13[[#This Row],[rX]]))</f>
        <v>0.73532051809174637</v>
      </c>
      <c r="P633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16.547851638903165</v>
      </c>
      <c r="Q633" s="1" t="str">
        <f>IF(Table13[[#This Row],[tau]]&lt;4.18,"YES","NO")</f>
        <v>NO</v>
      </c>
      <c r="R633" s="4">
        <f>ABS(Table13[[#This Row],[rA]]-Table13[[#This Row],[rA'']])</f>
        <v>0.47000000000000003</v>
      </c>
      <c r="S633" s="5">
        <v>0</v>
      </c>
      <c r="T633" s="5">
        <v>0</v>
      </c>
      <c r="U633" s="5">
        <v>0</v>
      </c>
      <c r="V633" s="5">
        <v>0</v>
      </c>
    </row>
    <row r="634" spans="1:22" x14ac:dyDescent="0.25">
      <c r="A634" t="s">
        <v>21</v>
      </c>
      <c r="B634" t="s">
        <v>69</v>
      </c>
      <c r="C634" t="s">
        <v>19</v>
      </c>
      <c r="D634" t="s">
        <v>20</v>
      </c>
      <c r="E634">
        <v>2</v>
      </c>
      <c r="F634">
        <v>2</v>
      </c>
      <c r="G634" s="1">
        <v>0</v>
      </c>
      <c r="H634">
        <v>4</v>
      </c>
      <c r="I634">
        <v>-2</v>
      </c>
      <c r="J634" s="2">
        <v>0.45</v>
      </c>
      <c r="K634" s="2">
        <v>0.9</v>
      </c>
      <c r="L634" s="2">
        <f>(Table13[[#This Row],[rA]]+Table13[[#This Row],[rA'']])/2</f>
        <v>0.67500000000000004</v>
      </c>
      <c r="M634">
        <v>0.60499999999999998</v>
      </c>
      <c r="N634">
        <v>1.4</v>
      </c>
      <c r="O634" s="3">
        <f>(Table13[[#This Row],[rA adj]]+Table13[[#This Row],[rX]])/(SQRT(2)*(Table13[[#This Row],[rB]]+Table13[[#This Row],[rX]]))</f>
        <v>0.73179380097859659</v>
      </c>
      <c r="P634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18.695111779579037</v>
      </c>
      <c r="Q634" s="1" t="str">
        <f>IF(Table13[[#This Row],[tau]]&lt;4.18,"YES","NO")</f>
        <v>NO</v>
      </c>
      <c r="R634" s="4">
        <f>ABS(Table13[[#This Row],[rA]]-Table13[[#This Row],[rA'']])</f>
        <v>0.45</v>
      </c>
      <c r="S634" s="5">
        <v>0</v>
      </c>
      <c r="T634" s="5">
        <v>0</v>
      </c>
      <c r="U634" s="5">
        <v>0</v>
      </c>
      <c r="V634" s="5">
        <v>0</v>
      </c>
    </row>
    <row r="635" spans="1:22" x14ac:dyDescent="0.25">
      <c r="A635" t="s">
        <v>23</v>
      </c>
      <c r="B635" t="s">
        <v>74</v>
      </c>
      <c r="C635" t="s">
        <v>19</v>
      </c>
      <c r="D635" t="s">
        <v>20</v>
      </c>
      <c r="E635">
        <v>1</v>
      </c>
      <c r="F635">
        <v>3</v>
      </c>
      <c r="G635" s="1">
        <v>2</v>
      </c>
      <c r="H635">
        <v>4</v>
      </c>
      <c r="I635">
        <v>-2</v>
      </c>
      <c r="J635" s="2">
        <v>0.77</v>
      </c>
      <c r="K635" s="2">
        <v>0.57999999999999996</v>
      </c>
      <c r="L635" s="2">
        <f>(Table13[[#This Row],[rA]]+Table13[[#This Row],[rA'']])/2</f>
        <v>0.67500000000000004</v>
      </c>
      <c r="M635">
        <v>0.60499999999999998</v>
      </c>
      <c r="N635">
        <v>1.4</v>
      </c>
      <c r="O635" s="3">
        <f>(Table13[[#This Row],[rA adj]]+Table13[[#This Row],[rX]])/(SQRT(2)*(Table13[[#This Row],[rB]]+Table13[[#This Row],[rX]]))</f>
        <v>0.73179380097859659</v>
      </c>
      <c r="P635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18.695111779579037</v>
      </c>
      <c r="Q635" s="1" t="str">
        <f>IF(Table13[[#This Row],[tau]]&lt;4.18,"YES","NO")</f>
        <v>NO</v>
      </c>
      <c r="R635" s="4">
        <f>ABS(Table13[[#This Row],[rA]]-Table13[[#This Row],[rA'']])</f>
        <v>0.19000000000000006</v>
      </c>
      <c r="S635" s="5">
        <v>0</v>
      </c>
      <c r="T635" s="5">
        <v>0</v>
      </c>
      <c r="U635" s="5">
        <v>0</v>
      </c>
      <c r="V635" s="5">
        <v>0</v>
      </c>
    </row>
    <row r="636" spans="1:22" x14ac:dyDescent="0.25">
      <c r="A636" t="s">
        <v>21</v>
      </c>
      <c r="B636" t="s">
        <v>70</v>
      </c>
      <c r="C636" t="s">
        <v>19</v>
      </c>
      <c r="D636" t="s">
        <v>20</v>
      </c>
      <c r="E636">
        <v>2</v>
      </c>
      <c r="F636">
        <v>2</v>
      </c>
      <c r="G636" s="1">
        <v>0</v>
      </c>
      <c r="H636">
        <v>4</v>
      </c>
      <c r="I636">
        <v>-2</v>
      </c>
      <c r="J636" s="2">
        <v>0.45</v>
      </c>
      <c r="K636" s="2">
        <v>0.89</v>
      </c>
      <c r="L636" s="2">
        <f>(Table13[[#This Row],[rA]]+Table13[[#This Row],[rA'']])/2</f>
        <v>0.67</v>
      </c>
      <c r="M636">
        <v>0.60499999999999998</v>
      </c>
      <c r="N636">
        <v>1.4</v>
      </c>
      <c r="O636" s="3">
        <f>(Table13[[#This Row],[rA adj]]+Table13[[#This Row],[rX]])/(SQRT(2)*(Table13[[#This Row],[rB]]+Table13[[#This Row],[rX]]))</f>
        <v>0.73003044242202153</v>
      </c>
      <c r="P636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20.018039949812156</v>
      </c>
      <c r="Q636" s="1" t="str">
        <f>IF(Table13[[#This Row],[tau]]&lt;4.18,"YES","NO")</f>
        <v>NO</v>
      </c>
      <c r="R636" s="4">
        <f>ABS(Table13[[#This Row],[rA]]-Table13[[#This Row],[rA'']])</f>
        <v>0.44</v>
      </c>
      <c r="S636" s="5">
        <v>0</v>
      </c>
      <c r="T636" s="5">
        <v>0</v>
      </c>
      <c r="U636" s="5">
        <v>0</v>
      </c>
      <c r="V636" s="5">
        <v>0</v>
      </c>
    </row>
    <row r="637" spans="1:22" x14ac:dyDescent="0.25">
      <c r="A637" t="s">
        <v>21</v>
      </c>
      <c r="B637" t="s">
        <v>19</v>
      </c>
      <c r="C637" t="s">
        <v>19</v>
      </c>
      <c r="D637" t="s">
        <v>20</v>
      </c>
      <c r="E637">
        <v>2</v>
      </c>
      <c r="F637">
        <v>2</v>
      </c>
      <c r="G637" s="1">
        <v>0</v>
      </c>
      <c r="H637">
        <v>4</v>
      </c>
      <c r="I637">
        <v>-2</v>
      </c>
      <c r="J637" s="2">
        <v>0.45</v>
      </c>
      <c r="K637" s="2">
        <v>0.86</v>
      </c>
      <c r="L637" s="2">
        <f>(Table13[[#This Row],[rA]]+Table13[[#This Row],[rA'']])/2</f>
        <v>0.65500000000000003</v>
      </c>
      <c r="M637">
        <v>0.60499999999999998</v>
      </c>
      <c r="N637">
        <v>1.4</v>
      </c>
      <c r="O637" s="3">
        <f>(Table13[[#This Row],[rA adj]]+Table13[[#This Row],[rX]])/(SQRT(2)*(Table13[[#This Row],[rB]]+Table13[[#This Row],[rX]]))</f>
        <v>0.72474036675229669</v>
      </c>
      <c r="P637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25.582367500209951</v>
      </c>
      <c r="Q637" s="1" t="str">
        <f>IF(Table13[[#This Row],[tau]]&lt;4.18,"YES","NO")</f>
        <v>NO</v>
      </c>
      <c r="R637" s="4">
        <f>ABS(Table13[[#This Row],[rA]]-Table13[[#This Row],[rA'']])</f>
        <v>0.41</v>
      </c>
      <c r="S637" s="5">
        <v>0</v>
      </c>
      <c r="T637" s="5">
        <v>0</v>
      </c>
      <c r="U637" s="5">
        <v>0</v>
      </c>
      <c r="V637" s="5">
        <v>0</v>
      </c>
    </row>
    <row r="638" spans="1:22" x14ac:dyDescent="0.25">
      <c r="A638" t="s">
        <v>21</v>
      </c>
      <c r="B638" t="s">
        <v>73</v>
      </c>
      <c r="C638" t="s">
        <v>19</v>
      </c>
      <c r="D638" t="s">
        <v>20</v>
      </c>
      <c r="E638">
        <v>2</v>
      </c>
      <c r="F638">
        <v>2</v>
      </c>
      <c r="G638" s="1">
        <v>0</v>
      </c>
      <c r="H638">
        <v>4</v>
      </c>
      <c r="I638">
        <v>-2</v>
      </c>
      <c r="J638" s="2">
        <v>0.45</v>
      </c>
      <c r="K638" s="2">
        <v>0.86</v>
      </c>
      <c r="L638" s="2">
        <f>(Table13[[#This Row],[rA]]+Table13[[#This Row],[rA'']])/2</f>
        <v>0.65500000000000003</v>
      </c>
      <c r="M638">
        <v>0.60499999999999998</v>
      </c>
      <c r="N638">
        <v>1.4</v>
      </c>
      <c r="O638" s="3">
        <f>(Table13[[#This Row],[rA adj]]+Table13[[#This Row],[rX]])/(SQRT(2)*(Table13[[#This Row],[rB]]+Table13[[#This Row],[rX]]))</f>
        <v>0.72474036675229669</v>
      </c>
      <c r="P638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25.582367500209951</v>
      </c>
      <c r="Q638" s="1" t="str">
        <f>IF(Table13[[#This Row],[tau]]&lt;4.18,"YES","NO")</f>
        <v>NO</v>
      </c>
      <c r="R638" s="4">
        <f>ABS(Table13[[#This Row],[rA]]-Table13[[#This Row],[rA'']])</f>
        <v>0.41</v>
      </c>
      <c r="S638" s="5">
        <v>0</v>
      </c>
      <c r="T638" s="5">
        <v>0</v>
      </c>
      <c r="U638" s="5">
        <v>0</v>
      </c>
      <c r="V638" s="5">
        <v>0</v>
      </c>
    </row>
    <row r="639" spans="1:22" x14ac:dyDescent="0.25">
      <c r="A639" t="s">
        <v>23</v>
      </c>
      <c r="B639" t="s">
        <v>76</v>
      </c>
      <c r="C639" t="s">
        <v>19</v>
      </c>
      <c r="D639" t="s">
        <v>20</v>
      </c>
      <c r="E639">
        <v>1</v>
      </c>
      <c r="F639">
        <v>3</v>
      </c>
      <c r="G639" s="1">
        <v>2</v>
      </c>
      <c r="H639">
        <v>4</v>
      </c>
      <c r="I639">
        <v>-2</v>
      </c>
      <c r="J639" s="2">
        <v>0.77</v>
      </c>
      <c r="K639" s="2">
        <v>0.53500000000000003</v>
      </c>
      <c r="L639" s="2">
        <f>(Table13[[#This Row],[rA]]+Table13[[#This Row],[rA'']])/2</f>
        <v>0.65250000000000008</v>
      </c>
      <c r="M639">
        <v>0.60499999999999998</v>
      </c>
      <c r="N639">
        <v>1.4</v>
      </c>
      <c r="O639" s="3">
        <f>(Table13[[#This Row],[rA adj]]+Table13[[#This Row],[rX]])/(SQRT(2)*(Table13[[#This Row],[rB]]+Table13[[#This Row],[rX]]))</f>
        <v>0.7238586874740095</v>
      </c>
      <c r="P639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26.852661344288059</v>
      </c>
      <c r="Q639" s="1" t="str">
        <f>IF(Table13[[#This Row],[tau]]&lt;4.18,"YES","NO")</f>
        <v>NO</v>
      </c>
      <c r="R639" s="4">
        <f>ABS(Table13[[#This Row],[rA]]-Table13[[#This Row],[rA'']])</f>
        <v>0.23499999999999999</v>
      </c>
      <c r="S639" s="5">
        <v>0</v>
      </c>
      <c r="T639" s="5">
        <v>0</v>
      </c>
      <c r="U639" s="5">
        <v>0</v>
      </c>
      <c r="V639" s="5">
        <v>0</v>
      </c>
    </row>
    <row r="640" spans="1:22" x14ac:dyDescent="0.25">
      <c r="A640" t="s">
        <v>21</v>
      </c>
      <c r="B640" t="s">
        <v>72</v>
      </c>
      <c r="C640" t="s">
        <v>19</v>
      </c>
      <c r="D640" t="s">
        <v>20</v>
      </c>
      <c r="E640">
        <v>2</v>
      </c>
      <c r="F640">
        <v>2</v>
      </c>
      <c r="G640" s="1">
        <v>0</v>
      </c>
      <c r="H640">
        <v>4</v>
      </c>
      <c r="I640">
        <v>-2</v>
      </c>
      <c r="J640" s="2">
        <v>0.45</v>
      </c>
      <c r="K640" s="2">
        <v>0.8</v>
      </c>
      <c r="L640" s="2">
        <f>(Table13[[#This Row],[rA]]+Table13[[#This Row],[rA'']])/2</f>
        <v>0.625</v>
      </c>
      <c r="M640">
        <v>0.60499999999999998</v>
      </c>
      <c r="N640">
        <v>1.4</v>
      </c>
      <c r="O640" s="3">
        <f>(Table13[[#This Row],[rA adj]]+Table13[[#This Row],[rX]])/(SQRT(2)*(Table13[[#This Row],[rB]]+Table13[[#This Row],[rX]]))</f>
        <v>0.71416021541284724</v>
      </c>
      <c r="P640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61.841507813643233</v>
      </c>
      <c r="Q640" s="1" t="str">
        <f>IF(Table13[[#This Row],[tau]]&lt;4.18,"YES","NO")</f>
        <v>NO</v>
      </c>
      <c r="R640" s="4">
        <f>ABS(Table13[[#This Row],[rA]]-Table13[[#This Row],[rA'']])</f>
        <v>0.35000000000000003</v>
      </c>
      <c r="S640" s="5">
        <v>0</v>
      </c>
      <c r="T640" s="5">
        <v>0</v>
      </c>
      <c r="U640" s="5">
        <v>0</v>
      </c>
      <c r="V640" s="5">
        <v>0</v>
      </c>
    </row>
    <row r="641" spans="1:22" x14ac:dyDescent="0.25">
      <c r="A641" t="s">
        <v>21</v>
      </c>
      <c r="B641" t="s">
        <v>77</v>
      </c>
      <c r="C641" t="s">
        <v>19</v>
      </c>
      <c r="D641" t="s">
        <v>20</v>
      </c>
      <c r="E641">
        <v>2</v>
      </c>
      <c r="F641">
        <v>2</v>
      </c>
      <c r="G641" s="1">
        <v>0</v>
      </c>
      <c r="H641">
        <v>4</v>
      </c>
      <c r="I641">
        <v>-2</v>
      </c>
      <c r="J641" s="2">
        <v>0.45</v>
      </c>
      <c r="K641" s="2">
        <v>0.8</v>
      </c>
      <c r="L641" s="2">
        <f>(Table13[[#This Row],[rA]]+Table13[[#This Row],[rA'']])/2</f>
        <v>0.625</v>
      </c>
      <c r="M641">
        <v>0.60499999999999998</v>
      </c>
      <c r="N641">
        <v>1.4</v>
      </c>
      <c r="O641" s="3">
        <f>(Table13[[#This Row],[rA adj]]+Table13[[#This Row],[rX]])/(SQRT(2)*(Table13[[#This Row],[rB]]+Table13[[#This Row],[rX]]))</f>
        <v>0.71416021541284724</v>
      </c>
      <c r="P641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61.841507813643233</v>
      </c>
      <c r="Q641" s="1" t="str">
        <f>IF(Table13[[#This Row],[tau]]&lt;4.18,"YES","NO")</f>
        <v>NO</v>
      </c>
      <c r="R641" s="4">
        <f>ABS(Table13[[#This Row],[rA]]-Table13[[#This Row],[rA'']])</f>
        <v>0.35000000000000003</v>
      </c>
      <c r="S641" s="5">
        <v>0</v>
      </c>
      <c r="T641" s="5">
        <v>0</v>
      </c>
      <c r="U641" s="5">
        <v>0</v>
      </c>
      <c r="V641" s="5">
        <v>0</v>
      </c>
    </row>
    <row r="642" spans="1:22" x14ac:dyDescent="0.25">
      <c r="A642" t="s">
        <v>21</v>
      </c>
      <c r="B642" t="s">
        <v>68</v>
      </c>
      <c r="C642" t="s">
        <v>19</v>
      </c>
      <c r="D642" t="s">
        <v>20</v>
      </c>
      <c r="E642">
        <v>2</v>
      </c>
      <c r="F642">
        <v>2</v>
      </c>
      <c r="G642" s="1">
        <v>0</v>
      </c>
      <c r="H642">
        <v>4</v>
      </c>
      <c r="I642">
        <v>-2</v>
      </c>
      <c r="J642" s="2">
        <v>0.45</v>
      </c>
      <c r="K642" s="2">
        <v>0.79</v>
      </c>
      <c r="L642" s="2">
        <f>(Table13[[#This Row],[rA]]+Table13[[#This Row],[rA'']])/2</f>
        <v>0.62</v>
      </c>
      <c r="M642">
        <v>0.60499999999999998</v>
      </c>
      <c r="N642">
        <v>1.4</v>
      </c>
      <c r="O642" s="3">
        <f>(Table13[[#This Row],[rA adj]]+Table13[[#This Row],[rX]])/(SQRT(2)*(Table13[[#This Row],[rB]]+Table13[[#This Row],[rX]]))</f>
        <v>0.7123968568562723</v>
      </c>
      <c r="P642" s="3">
        <f>(Table13[[#This Row],[rX]]/Table13[[#This Row],[rB]])-(AVERAGE(Table13[[#This Row],[nA]:[nA'']])*(AVERAGE(Table13[[#This Row],[nA]:[nA'']])-((Table13[[#This Row],[rA adj]]/Table13[[#This Row],[rB]])/LN(Table13[[#This Row],[rA adj]]/Table13[[#This Row],[rB]]))))</f>
        <v>82.001326644460036</v>
      </c>
      <c r="Q642" s="1" t="str">
        <f>IF(Table13[[#This Row],[tau]]&lt;4.18,"YES","NO")</f>
        <v>NO</v>
      </c>
      <c r="R642" s="4">
        <f>ABS(Table13[[#This Row],[rA]]-Table13[[#This Row],[rA'']])</f>
        <v>0.34</v>
      </c>
      <c r="S642" s="5">
        <v>0</v>
      </c>
      <c r="T642" s="5">
        <v>0</v>
      </c>
      <c r="U642" s="5">
        <v>0</v>
      </c>
      <c r="V642" s="5">
        <v>0</v>
      </c>
    </row>
    <row r="643" spans="1:22" x14ac:dyDescent="0.25">
      <c r="G643" s="1"/>
      <c r="J643" s="2"/>
      <c r="K643" s="2"/>
      <c r="L643" s="2"/>
      <c r="O643" s="3"/>
      <c r="P643" s="3"/>
      <c r="Q643" s="1"/>
      <c r="R643" s="4"/>
    </row>
    <row r="645" spans="1:22" x14ac:dyDescent="0.25">
      <c r="J645" s="2"/>
      <c r="K645" s="2"/>
    </row>
  </sheetData>
  <phoneticPr fontId="1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E2983-6C2D-4EA7-8C27-87F26A4CD422}">
  <dimension ref="A1:T645"/>
  <sheetViews>
    <sheetView workbookViewId="0"/>
  </sheetViews>
  <sheetFormatPr defaultRowHeight="15" x14ac:dyDescent="0.25"/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T1" t="s">
        <v>84</v>
      </c>
    </row>
    <row r="2" spans="1:20" x14ac:dyDescent="0.25">
      <c r="A2" t="s">
        <v>26</v>
      </c>
      <c r="B2" t="s">
        <v>27</v>
      </c>
      <c r="C2" t="s">
        <v>19</v>
      </c>
      <c r="D2" t="s">
        <v>20</v>
      </c>
      <c r="E2">
        <v>1</v>
      </c>
      <c r="F2">
        <v>3</v>
      </c>
      <c r="G2" s="1">
        <v>2</v>
      </c>
      <c r="H2">
        <v>4</v>
      </c>
      <c r="I2">
        <v>-2</v>
      </c>
      <c r="J2" s="2">
        <v>1.88</v>
      </c>
      <c r="K2" s="2">
        <v>1.36</v>
      </c>
      <c r="L2" s="2">
        <f>(Table134[[#This Row],[rA]]+Table134[[#This Row],[rA'']])/2</f>
        <v>1.62</v>
      </c>
      <c r="M2">
        <v>0.60499999999999998</v>
      </c>
      <c r="N2">
        <v>1.4</v>
      </c>
      <c r="O2" s="3">
        <f>(Table134[[#This Row],[rA adj]]+Table134[[#This Row],[rX]])/(SQRT(2)*(Table134[[#This Row],[rB]]+Table134[[#This Row],[rX]]))</f>
        <v>1.0650685681712586</v>
      </c>
      <c r="P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3.7512349782407752</v>
      </c>
      <c r="Q2" s="1" t="str">
        <f>IF(Table134[[#This Row],[tau]]&lt;4.18,"YES","NO")</f>
        <v>YES</v>
      </c>
      <c r="R2" s="4">
        <f>ABS(Table134[[#This Row],[rA]]-Table134[[#This Row],[rA'']])</f>
        <v>0.5199999999999998</v>
      </c>
    </row>
    <row r="3" spans="1:20" x14ac:dyDescent="0.25">
      <c r="A3" t="s">
        <v>26</v>
      </c>
      <c r="B3" t="s">
        <v>32</v>
      </c>
      <c r="C3" t="s">
        <v>19</v>
      </c>
      <c r="D3" t="s">
        <v>20</v>
      </c>
      <c r="E3">
        <v>1</v>
      </c>
      <c r="F3">
        <v>3</v>
      </c>
      <c r="G3" s="1">
        <v>2</v>
      </c>
      <c r="H3">
        <v>4</v>
      </c>
      <c r="I3">
        <v>-2</v>
      </c>
      <c r="J3" s="2">
        <v>1.88</v>
      </c>
      <c r="K3" s="2">
        <v>1.2509289136143598</v>
      </c>
      <c r="L3" s="2">
        <f>(Table134[[#This Row],[rA]]+Table134[[#This Row],[rA'']])/2</f>
        <v>1.5654644568071798</v>
      </c>
      <c r="M3">
        <v>0.60499999999999998</v>
      </c>
      <c r="N3">
        <v>1.4</v>
      </c>
      <c r="O3" s="3">
        <f>(Table134[[#This Row],[rA adj]]+Table134[[#This Row],[rX]])/(SQRT(2)*(Table134[[#This Row],[rB]]+Table134[[#This Row],[rX]]))</f>
        <v>1.0458354248259543</v>
      </c>
      <c r="P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3.7574471495301576</v>
      </c>
      <c r="Q3" s="1" t="str">
        <f>IF(Table134[[#This Row],[tau]]&lt;4.18,"YES","NO")</f>
        <v>YES</v>
      </c>
      <c r="R3" s="4">
        <f>ABS(Table134[[#This Row],[rA]]-Table134[[#This Row],[rA'']])</f>
        <v>0.62907108638564013</v>
      </c>
    </row>
    <row r="4" spans="1:20" x14ac:dyDescent="0.25">
      <c r="A4" t="s">
        <v>26</v>
      </c>
      <c r="B4" t="s">
        <v>29</v>
      </c>
      <c r="C4" t="s">
        <v>19</v>
      </c>
      <c r="D4" t="s">
        <v>20</v>
      </c>
      <c r="E4">
        <v>1</v>
      </c>
      <c r="F4">
        <v>3</v>
      </c>
      <c r="G4" s="1">
        <v>2</v>
      </c>
      <c r="H4">
        <v>4</v>
      </c>
      <c r="I4">
        <v>-2</v>
      </c>
      <c r="J4" s="2">
        <v>1.88</v>
      </c>
      <c r="K4" s="2">
        <v>1.24</v>
      </c>
      <c r="L4" s="2">
        <f>(Table134[[#This Row],[rA]]+Table134[[#This Row],[rA'']])/2</f>
        <v>1.56</v>
      </c>
      <c r="M4">
        <v>0.60499999999999998</v>
      </c>
      <c r="N4">
        <v>1.4</v>
      </c>
      <c r="O4" s="3">
        <f>(Table134[[#This Row],[rA adj]]+Table134[[#This Row],[rX]])/(SQRT(2)*(Table134[[#This Row],[rB]]+Table134[[#This Row],[rX]]))</f>
        <v>1.0439082654923595</v>
      </c>
      <c r="P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3.7584710013193576</v>
      </c>
      <c r="Q4" s="1" t="str">
        <f>IF(Table134[[#This Row],[tau]]&lt;4.18,"YES","NO")</f>
        <v>YES</v>
      </c>
      <c r="R4" s="4">
        <f>ABS(Table134[[#This Row],[rA]]-Table134[[#This Row],[rA'']])</f>
        <v>0.6399999999999999</v>
      </c>
    </row>
    <row r="5" spans="1:20" x14ac:dyDescent="0.25">
      <c r="A5" t="s">
        <v>26</v>
      </c>
      <c r="B5" t="s">
        <v>28</v>
      </c>
      <c r="C5" t="s">
        <v>19</v>
      </c>
      <c r="D5" t="s">
        <v>20</v>
      </c>
      <c r="E5">
        <v>1</v>
      </c>
      <c r="F5">
        <v>3</v>
      </c>
      <c r="G5" s="1">
        <v>2</v>
      </c>
      <c r="H5">
        <v>4</v>
      </c>
      <c r="I5">
        <v>-2</v>
      </c>
      <c r="J5" s="2">
        <v>1.88</v>
      </c>
      <c r="K5" s="2">
        <v>1.2299289136143599</v>
      </c>
      <c r="L5" s="2">
        <f>(Table134[[#This Row],[rA]]+Table134[[#This Row],[rA'']])/2</f>
        <v>1.5549644568071799</v>
      </c>
      <c r="M5">
        <v>0.60499999999999998</v>
      </c>
      <c r="N5">
        <v>1.4</v>
      </c>
      <c r="O5" s="3">
        <f>(Table134[[#This Row],[rA adj]]+Table134[[#This Row],[rX]])/(SQRT(2)*(Table134[[#This Row],[rB]]+Table134[[#This Row],[rX]]))</f>
        <v>1.0421323718571471</v>
      </c>
      <c r="P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3.7594838581838421</v>
      </c>
      <c r="Q5" s="1" t="str">
        <f>IF(Table134[[#This Row],[tau]]&lt;4.18,"YES","NO")</f>
        <v>YES</v>
      </c>
      <c r="R5" s="4">
        <f>ABS(Table134[[#This Row],[rA]]-Table134[[#This Row],[rA'']])</f>
        <v>0.65007108638564004</v>
      </c>
    </row>
    <row r="6" spans="1:20" x14ac:dyDescent="0.25">
      <c r="A6" t="s">
        <v>26</v>
      </c>
      <c r="B6" t="s">
        <v>35</v>
      </c>
      <c r="C6" t="s">
        <v>19</v>
      </c>
      <c r="D6" t="s">
        <v>20</v>
      </c>
      <c r="E6">
        <v>1</v>
      </c>
      <c r="F6">
        <v>3</v>
      </c>
      <c r="G6" s="1">
        <v>2</v>
      </c>
      <c r="H6">
        <v>4</v>
      </c>
      <c r="I6">
        <v>-2</v>
      </c>
      <c r="J6" s="2">
        <v>1.88</v>
      </c>
      <c r="K6" s="2">
        <v>1.2069289136143593</v>
      </c>
      <c r="L6" s="2">
        <f>(Table134[[#This Row],[rA]]+Table134[[#This Row],[rA'']])/2</f>
        <v>1.5434644568071796</v>
      </c>
      <c r="M6">
        <v>0.60499999999999998</v>
      </c>
      <c r="N6">
        <v>1.4</v>
      </c>
      <c r="O6" s="3">
        <f>(Table134[[#This Row],[rA adj]]+Table134[[#This Row],[rX]])/(SQRT(2)*(Table134[[#This Row],[rB]]+Table134[[#This Row],[rX]]))</f>
        <v>1.0380766471770244</v>
      </c>
      <c r="P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3.7620525789881669</v>
      </c>
      <c r="Q6" s="1" t="str">
        <f>IF(Table134[[#This Row],[tau]]&lt;4.18,"YES","NO")</f>
        <v>YES</v>
      </c>
      <c r="R6" s="4">
        <f>ABS(Table134[[#This Row],[rA]]-Table134[[#This Row],[rA'']])</f>
        <v>0.67307108638564062</v>
      </c>
    </row>
    <row r="7" spans="1:20" x14ac:dyDescent="0.25">
      <c r="A7" t="s">
        <v>30</v>
      </c>
      <c r="B7" t="s">
        <v>27</v>
      </c>
      <c r="C7" t="s">
        <v>19</v>
      </c>
      <c r="D7" t="s">
        <v>20</v>
      </c>
      <c r="E7">
        <v>1</v>
      </c>
      <c r="F7">
        <v>3</v>
      </c>
      <c r="G7" s="1">
        <v>2</v>
      </c>
      <c r="H7">
        <v>4</v>
      </c>
      <c r="I7">
        <v>-2</v>
      </c>
      <c r="J7" s="2">
        <v>1.72</v>
      </c>
      <c r="K7" s="2">
        <v>1.36</v>
      </c>
      <c r="L7" s="2">
        <f>(Table134[[#This Row],[rA]]+Table134[[#This Row],[rA'']])/2</f>
        <v>1.54</v>
      </c>
      <c r="M7">
        <v>0.60499999999999998</v>
      </c>
      <c r="N7">
        <v>1.4</v>
      </c>
      <c r="O7" s="3">
        <f>(Table134[[#This Row],[rA adj]]+Table134[[#This Row],[rX]])/(SQRT(2)*(Table134[[#This Row],[rB]]+Table134[[#This Row],[rX]]))</f>
        <v>1.0368548312660597</v>
      </c>
      <c r="P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3.7628976632470521</v>
      </c>
      <c r="Q7" s="1" t="str">
        <f>IF(Table134[[#This Row],[tau]]&lt;4.18,"YES","NO")</f>
        <v>YES</v>
      </c>
      <c r="R7" s="4">
        <f>ABS(Table134[[#This Row],[rA]]-Table134[[#This Row],[rA'']])</f>
        <v>0.35999999999999988</v>
      </c>
    </row>
    <row r="8" spans="1:20" x14ac:dyDescent="0.25">
      <c r="A8" t="s">
        <v>26</v>
      </c>
      <c r="B8" t="s">
        <v>49</v>
      </c>
      <c r="C8" t="s">
        <v>19</v>
      </c>
      <c r="D8" t="s">
        <v>20</v>
      </c>
      <c r="E8">
        <v>1</v>
      </c>
      <c r="F8">
        <v>3</v>
      </c>
      <c r="G8" s="1">
        <v>2</v>
      </c>
      <c r="H8">
        <v>4</v>
      </c>
      <c r="I8">
        <v>-2</v>
      </c>
      <c r="J8" s="2">
        <v>1.88</v>
      </c>
      <c r="K8" s="2">
        <v>1.1869289136143597</v>
      </c>
      <c r="L8" s="2">
        <f>(Table134[[#This Row],[rA]]+Table134[[#This Row],[rA'']])/2</f>
        <v>1.5334644568071798</v>
      </c>
      <c r="M8">
        <v>0.60499999999999998</v>
      </c>
      <c r="N8">
        <v>1.4</v>
      </c>
      <c r="O8" s="3">
        <f>(Table134[[#This Row],[rA adj]]+Table134[[#This Row],[rX]])/(SQRT(2)*(Table134[[#This Row],[rB]]+Table134[[#This Row],[rX]]))</f>
        <v>1.0345499300638747</v>
      </c>
      <c r="P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3.7645838511226999</v>
      </c>
      <c r="Q8" s="1" t="str">
        <f>IF(Table134[[#This Row],[tau]]&lt;4.18,"YES","NO")</f>
        <v>YES</v>
      </c>
      <c r="R8" s="4">
        <f>ABS(Table134[[#This Row],[rA]]-Table134[[#This Row],[rA'']])</f>
        <v>0.69307108638564019</v>
      </c>
    </row>
    <row r="9" spans="1:20" x14ac:dyDescent="0.25">
      <c r="A9" t="s">
        <v>26</v>
      </c>
      <c r="B9" t="s">
        <v>39</v>
      </c>
      <c r="C9" t="s">
        <v>19</v>
      </c>
      <c r="D9" t="s">
        <v>20</v>
      </c>
      <c r="E9">
        <v>1</v>
      </c>
      <c r="F9">
        <v>3</v>
      </c>
      <c r="G9" s="1">
        <v>2</v>
      </c>
      <c r="H9">
        <v>4</v>
      </c>
      <c r="I9">
        <v>-2</v>
      </c>
      <c r="J9" s="2">
        <v>1.88</v>
      </c>
      <c r="K9" s="2">
        <v>1.1619289136143593</v>
      </c>
      <c r="L9" s="2">
        <f>(Table134[[#This Row],[rA]]+Table134[[#This Row],[rA'']])/2</f>
        <v>1.5209644568071796</v>
      </c>
      <c r="M9">
        <v>0.60499999999999998</v>
      </c>
      <c r="N9">
        <v>1.4</v>
      </c>
      <c r="O9" s="3">
        <f>(Table134[[#This Row],[rA adj]]+Table134[[#This Row],[rX]])/(SQRT(2)*(Table134[[#This Row],[rB]]+Table134[[#This Row],[rX]]))</f>
        <v>1.0301415336724373</v>
      </c>
      <c r="P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3.7681523144836162</v>
      </c>
      <c r="Q9" s="1" t="str">
        <f>IF(Table134[[#This Row],[tau]]&lt;4.18,"YES","NO")</f>
        <v>YES</v>
      </c>
      <c r="R9" s="4">
        <f>ABS(Table134[[#This Row],[rA]]-Table134[[#This Row],[rA'']])</f>
        <v>0.71807108638564054</v>
      </c>
    </row>
    <row r="10" spans="1:20" x14ac:dyDescent="0.25">
      <c r="A10" t="s">
        <v>26</v>
      </c>
      <c r="B10" t="s">
        <v>38</v>
      </c>
      <c r="C10" t="s">
        <v>19</v>
      </c>
      <c r="D10" t="s">
        <v>20</v>
      </c>
      <c r="E10">
        <v>1</v>
      </c>
      <c r="F10">
        <v>3</v>
      </c>
      <c r="G10" s="1">
        <v>2</v>
      </c>
      <c r="H10">
        <v>4</v>
      </c>
      <c r="I10">
        <v>-2</v>
      </c>
      <c r="J10" s="2">
        <v>1.88</v>
      </c>
      <c r="K10" s="2">
        <v>1.1439289136143596</v>
      </c>
      <c r="L10" s="2">
        <f>(Table134[[#This Row],[rA]]+Table134[[#This Row],[rA'']])/2</f>
        <v>1.5119644568071797</v>
      </c>
      <c r="M10">
        <v>0.60499999999999998</v>
      </c>
      <c r="N10">
        <v>1.4</v>
      </c>
      <c r="O10" s="3">
        <f>(Table134[[#This Row],[rA adj]]+Table134[[#This Row],[rX]])/(SQRT(2)*(Table134[[#This Row],[rB]]+Table134[[#This Row],[rX]]))</f>
        <v>1.0269674882706026</v>
      </c>
      <c r="P1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3.7710098810053485</v>
      </c>
      <c r="Q10" s="1" t="str">
        <f>IF(Table134[[#This Row],[tau]]&lt;4.18,"YES","NO")</f>
        <v>YES</v>
      </c>
      <c r="R10" s="4">
        <f>ABS(Table134[[#This Row],[rA]]-Table134[[#This Row],[rA'']])</f>
        <v>0.73607108638564034</v>
      </c>
    </row>
    <row r="11" spans="1:20" x14ac:dyDescent="0.25">
      <c r="A11" t="s">
        <v>26</v>
      </c>
      <c r="B11" t="s">
        <v>41</v>
      </c>
      <c r="C11" t="s">
        <v>19</v>
      </c>
      <c r="D11" t="s">
        <v>20</v>
      </c>
      <c r="E11">
        <v>1</v>
      </c>
      <c r="F11">
        <v>3</v>
      </c>
      <c r="G11" s="1">
        <v>2</v>
      </c>
      <c r="H11">
        <v>4</v>
      </c>
      <c r="I11">
        <v>-2</v>
      </c>
      <c r="J11" s="2">
        <v>1.88</v>
      </c>
      <c r="K11" s="2">
        <v>1.1269289136143592</v>
      </c>
      <c r="L11" s="2">
        <f>(Table134[[#This Row],[rA]]+Table134[[#This Row],[rA'']])/2</f>
        <v>1.5034644568071796</v>
      </c>
      <c r="M11">
        <v>0.60499999999999998</v>
      </c>
      <c r="N11">
        <v>1.4</v>
      </c>
      <c r="O11" s="3">
        <f>(Table134[[#This Row],[rA adj]]+Table134[[#This Row],[rX]])/(SQRT(2)*(Table134[[#This Row],[rB]]+Table134[[#This Row],[rX]]))</f>
        <v>1.0239697787244251</v>
      </c>
      <c r="P1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3.7739379980285022</v>
      </c>
      <c r="Q11" s="1" t="str">
        <f>IF(Table134[[#This Row],[tau]]&lt;4.18,"YES","NO")</f>
        <v>YES</v>
      </c>
      <c r="R11" s="4">
        <f>ABS(Table134[[#This Row],[rA]]-Table134[[#This Row],[rA'']])</f>
        <v>0.75307108638564069</v>
      </c>
    </row>
    <row r="12" spans="1:20" x14ac:dyDescent="0.25">
      <c r="A12" t="s">
        <v>26</v>
      </c>
      <c r="B12" t="s">
        <v>43</v>
      </c>
      <c r="C12" t="s">
        <v>19</v>
      </c>
      <c r="D12" t="s">
        <v>20</v>
      </c>
      <c r="E12">
        <v>1</v>
      </c>
      <c r="F12">
        <v>3</v>
      </c>
      <c r="G12" s="1">
        <v>2</v>
      </c>
      <c r="H12">
        <v>4</v>
      </c>
      <c r="I12">
        <v>-2</v>
      </c>
      <c r="J12" s="2">
        <v>1.88</v>
      </c>
      <c r="K12" s="2">
        <v>1.1229289136143596</v>
      </c>
      <c r="L12" s="2">
        <f>(Table134[[#This Row],[rA]]+Table134[[#This Row],[rA'']])/2</f>
        <v>1.5014644568071798</v>
      </c>
      <c r="M12">
        <v>0.60499999999999998</v>
      </c>
      <c r="N12">
        <v>1.4</v>
      </c>
      <c r="O12" s="3">
        <f>(Table134[[#This Row],[rA adj]]+Table134[[#This Row],[rX]])/(SQRT(2)*(Table134[[#This Row],[rB]]+Table134[[#This Row],[rX]]))</f>
        <v>1.0232644353017952</v>
      </c>
      <c r="P1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3.7746600710258371</v>
      </c>
      <c r="Q12" s="1" t="str">
        <f>IF(Table134[[#This Row],[tau]]&lt;4.18,"YES","NO")</f>
        <v>YES</v>
      </c>
      <c r="R12" s="4">
        <f>ABS(Table134[[#This Row],[rA]]-Table134[[#This Row],[rA'']])</f>
        <v>0.75707108638564025</v>
      </c>
    </row>
    <row r="13" spans="1:20" x14ac:dyDescent="0.25">
      <c r="A13" t="s">
        <v>37</v>
      </c>
      <c r="B13" t="s">
        <v>27</v>
      </c>
      <c r="C13" t="s">
        <v>19</v>
      </c>
      <c r="D13" t="s">
        <v>20</v>
      </c>
      <c r="E13">
        <v>1</v>
      </c>
      <c r="F13">
        <v>3</v>
      </c>
      <c r="G13" s="1">
        <v>2</v>
      </c>
      <c r="H13">
        <v>4</v>
      </c>
      <c r="I13">
        <v>-2</v>
      </c>
      <c r="J13" s="2">
        <v>1.64</v>
      </c>
      <c r="K13" s="2">
        <v>1.36</v>
      </c>
      <c r="L13" s="2">
        <f>(Table134[[#This Row],[rA]]+Table134[[#This Row],[rA'']])/2</f>
        <v>1.5</v>
      </c>
      <c r="M13">
        <v>0.60499999999999998</v>
      </c>
      <c r="N13">
        <v>1.4</v>
      </c>
      <c r="O13" s="3">
        <f>(Table134[[#This Row],[rA adj]]+Table134[[#This Row],[rX]])/(SQRT(2)*(Table134[[#This Row],[rB]]+Table134[[#This Row],[rX]]))</f>
        <v>1.0227479628134601</v>
      </c>
      <c r="P1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3.7751969023557996</v>
      </c>
      <c r="Q13" s="1" t="str">
        <f>IF(Table134[[#This Row],[tau]]&lt;4.18,"YES","NO")</f>
        <v>YES</v>
      </c>
      <c r="R13" s="4">
        <f>ABS(Table134[[#This Row],[rA]]-Table134[[#This Row],[rA'']])</f>
        <v>0.2799999999999998</v>
      </c>
    </row>
    <row r="14" spans="1:20" x14ac:dyDescent="0.25">
      <c r="A14" t="s">
        <v>26</v>
      </c>
      <c r="B14" t="s">
        <v>40</v>
      </c>
      <c r="C14" t="s">
        <v>19</v>
      </c>
      <c r="D14" t="s">
        <v>20</v>
      </c>
      <c r="E14">
        <v>1</v>
      </c>
      <c r="F14">
        <v>3</v>
      </c>
      <c r="G14" s="1">
        <v>2</v>
      </c>
      <c r="H14">
        <v>4</v>
      </c>
      <c r="I14">
        <v>-2</v>
      </c>
      <c r="J14" s="2">
        <v>1.88</v>
      </c>
      <c r="K14" s="2">
        <v>1.1179289136143598</v>
      </c>
      <c r="L14" s="2">
        <f>(Table134[[#This Row],[rA]]+Table134[[#This Row],[rA'']])/2</f>
        <v>1.4989644568071798</v>
      </c>
      <c r="M14">
        <v>0.60499999999999998</v>
      </c>
      <c r="N14">
        <v>1.4</v>
      </c>
      <c r="O14" s="3">
        <f>(Table134[[#This Row],[rA adj]]+Table134[[#This Row],[rX]])/(SQRT(2)*(Table134[[#This Row],[rB]]+Table134[[#This Row],[rX]]))</f>
        <v>1.0223827560235079</v>
      </c>
      <c r="P1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3.775580664599286</v>
      </c>
      <c r="Q14" s="1" t="str">
        <f>IF(Table134[[#This Row],[tau]]&lt;4.18,"YES","NO")</f>
        <v>YES</v>
      </c>
      <c r="R14" s="4">
        <f>ABS(Table134[[#This Row],[rA]]-Table134[[#This Row],[rA'']])</f>
        <v>0.76207108638564014</v>
      </c>
    </row>
    <row r="15" spans="1:20" x14ac:dyDescent="0.25">
      <c r="A15" t="s">
        <v>26</v>
      </c>
      <c r="B15" t="s">
        <v>51</v>
      </c>
      <c r="C15" t="s">
        <v>19</v>
      </c>
      <c r="D15" t="s">
        <v>20</v>
      </c>
      <c r="E15">
        <v>1</v>
      </c>
      <c r="F15">
        <v>3</v>
      </c>
      <c r="G15" s="1">
        <v>2</v>
      </c>
      <c r="H15">
        <v>4</v>
      </c>
      <c r="I15">
        <v>-2</v>
      </c>
      <c r="J15" s="2">
        <v>1.88</v>
      </c>
      <c r="K15" s="2">
        <v>1.11592891361436</v>
      </c>
      <c r="L15" s="2">
        <f>(Table134[[#This Row],[rA]]+Table134[[#This Row],[rA'']])/2</f>
        <v>1.4979644568071799</v>
      </c>
      <c r="M15">
        <v>0.60499999999999998</v>
      </c>
      <c r="N15">
        <v>1.4</v>
      </c>
      <c r="O15" s="3">
        <f>(Table134[[#This Row],[rA adj]]+Table134[[#This Row],[rX]])/(SQRT(2)*(Table134[[#This Row],[rB]]+Table134[[#This Row],[rX]]))</f>
        <v>1.0220300843121928</v>
      </c>
      <c r="P1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3.7759545385701903</v>
      </c>
      <c r="Q15" s="1" t="str">
        <f>IF(Table134[[#This Row],[tau]]&lt;4.18,"YES","NO")</f>
        <v>YES</v>
      </c>
      <c r="R15" s="4">
        <f>ABS(Table134[[#This Row],[rA]]-Table134[[#This Row],[rA'']])</f>
        <v>0.76407108638563992</v>
      </c>
    </row>
    <row r="16" spans="1:20" x14ac:dyDescent="0.25">
      <c r="A16" t="s">
        <v>26</v>
      </c>
      <c r="B16" t="s">
        <v>44</v>
      </c>
      <c r="C16" t="s">
        <v>19</v>
      </c>
      <c r="D16" t="s">
        <v>20</v>
      </c>
      <c r="E16">
        <v>1</v>
      </c>
      <c r="F16">
        <v>3</v>
      </c>
      <c r="G16" s="1">
        <v>2</v>
      </c>
      <c r="H16">
        <v>4</v>
      </c>
      <c r="I16">
        <v>-2</v>
      </c>
      <c r="J16" s="2">
        <v>1.88</v>
      </c>
      <c r="K16" s="2">
        <v>1.1129289136143599</v>
      </c>
      <c r="L16" s="2">
        <f>(Table134[[#This Row],[rA]]+Table134[[#This Row],[rA'']])/2</f>
        <v>1.4964644568071799</v>
      </c>
      <c r="M16">
        <v>0.60499999999999998</v>
      </c>
      <c r="N16">
        <v>1.4</v>
      </c>
      <c r="O16" s="3">
        <f>(Table134[[#This Row],[rA adj]]+Table134[[#This Row],[rX]])/(SQRT(2)*(Table134[[#This Row],[rB]]+Table134[[#This Row],[rX]]))</f>
        <v>1.0215010767452202</v>
      </c>
      <c r="P1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3.776521423841579</v>
      </c>
      <c r="Q16" s="1" t="str">
        <f>IF(Table134[[#This Row],[tau]]&lt;4.18,"YES","NO")</f>
        <v>YES</v>
      </c>
      <c r="R16" s="4">
        <f>ABS(Table134[[#This Row],[rA]]-Table134[[#This Row],[rA'']])</f>
        <v>0.76707108638564003</v>
      </c>
    </row>
    <row r="17" spans="1:18" x14ac:dyDescent="0.25">
      <c r="A17" t="s">
        <v>33</v>
      </c>
      <c r="B17" t="s">
        <v>34</v>
      </c>
      <c r="C17" t="s">
        <v>19</v>
      </c>
      <c r="D17" t="s">
        <v>20</v>
      </c>
      <c r="E17">
        <v>2</v>
      </c>
      <c r="F17">
        <v>2</v>
      </c>
      <c r="G17" s="1">
        <v>0</v>
      </c>
      <c r="H17">
        <v>4</v>
      </c>
      <c r="I17">
        <v>-2</v>
      </c>
      <c r="J17" s="2">
        <v>1.44</v>
      </c>
      <c r="K17" s="2">
        <v>1.5479510036143806</v>
      </c>
      <c r="L17" s="2">
        <f>(Table134[[#This Row],[rA]]+Table134[[#This Row],[rA'']])/2</f>
        <v>1.4939755018071903</v>
      </c>
      <c r="M17">
        <v>0.60499999999999998</v>
      </c>
      <c r="N17">
        <v>1.4</v>
      </c>
      <c r="O17" s="3">
        <f>(Table134[[#This Row],[rA adj]]+Table134[[#This Row],[rX]])/(SQRT(2)*(Table134[[#This Row],[rB]]+Table134[[#This Row],[rX]]))</f>
        <v>1.020623292725988</v>
      </c>
      <c r="P1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3.777478234222285</v>
      </c>
      <c r="Q17" s="1" t="str">
        <f>IF(Table134[[#This Row],[tau]]&lt;4.18,"YES","NO")</f>
        <v>YES</v>
      </c>
      <c r="R17" s="4">
        <f>ABS(Table134[[#This Row],[rA]]-Table134[[#This Row],[rA'']])</f>
        <v>0.1079510036143807</v>
      </c>
    </row>
    <row r="18" spans="1:18" x14ac:dyDescent="0.25">
      <c r="A18" t="s">
        <v>26</v>
      </c>
      <c r="B18" t="s">
        <v>36</v>
      </c>
      <c r="C18" t="s">
        <v>19</v>
      </c>
      <c r="D18" t="s">
        <v>20</v>
      </c>
      <c r="E18">
        <v>1</v>
      </c>
      <c r="F18">
        <v>3</v>
      </c>
      <c r="G18" s="1">
        <v>2</v>
      </c>
      <c r="H18">
        <v>4</v>
      </c>
      <c r="I18">
        <v>-2</v>
      </c>
      <c r="J18" s="2">
        <v>1.88</v>
      </c>
      <c r="K18" s="2">
        <v>1.1049289136143599</v>
      </c>
      <c r="L18" s="2">
        <f>(Table134[[#This Row],[rA]]+Table134[[#This Row],[rA'']])/2</f>
        <v>1.4924644568071799</v>
      </c>
      <c r="M18">
        <v>0.60499999999999998</v>
      </c>
      <c r="N18">
        <v>1.4</v>
      </c>
      <c r="O18" s="3">
        <f>(Table134[[#This Row],[rA adj]]+Table134[[#This Row],[rX]])/(SQRT(2)*(Table134[[#This Row],[rB]]+Table134[[#This Row],[rX]]))</f>
        <v>1.0200903898999605</v>
      </c>
      <c r="P1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3.7780690248004976</v>
      </c>
      <c r="Q18" s="1" t="str">
        <f>IF(Table134[[#This Row],[tau]]&lt;4.18,"YES","NO")</f>
        <v>YES</v>
      </c>
      <c r="R18" s="4">
        <f>ABS(Table134[[#This Row],[rA]]-Table134[[#This Row],[rA'']])</f>
        <v>0.77507108638564004</v>
      </c>
    </row>
    <row r="19" spans="1:18" x14ac:dyDescent="0.25">
      <c r="A19" t="s">
        <v>30</v>
      </c>
      <c r="B19" t="s">
        <v>32</v>
      </c>
      <c r="C19" t="s">
        <v>19</v>
      </c>
      <c r="D19" t="s">
        <v>20</v>
      </c>
      <c r="E19">
        <v>1</v>
      </c>
      <c r="F19">
        <v>3</v>
      </c>
      <c r="G19" s="1">
        <v>2</v>
      </c>
      <c r="H19">
        <v>4</v>
      </c>
      <c r="I19">
        <v>-2</v>
      </c>
      <c r="J19" s="2">
        <v>1.72</v>
      </c>
      <c r="K19" s="2">
        <v>1.2509289136143598</v>
      </c>
      <c r="L19" s="2">
        <f>(Table134[[#This Row],[rA]]+Table134[[#This Row],[rA'']])/2</f>
        <v>1.48546445680718</v>
      </c>
      <c r="M19">
        <v>0.60499999999999998</v>
      </c>
      <c r="N19">
        <v>1.4</v>
      </c>
      <c r="O19" s="3">
        <f>(Table134[[#This Row],[rA adj]]+Table134[[#This Row],[rX]])/(SQRT(2)*(Table134[[#This Row],[rB]]+Table134[[#This Row],[rX]]))</f>
        <v>1.0176216879207556</v>
      </c>
      <c r="P1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3.7809048523137148</v>
      </c>
      <c r="Q19" s="1" t="str">
        <f>IF(Table134[[#This Row],[tau]]&lt;4.18,"YES","NO")</f>
        <v>YES</v>
      </c>
      <c r="R19" s="4">
        <f>ABS(Table134[[#This Row],[rA]]-Table134[[#This Row],[rA'']])</f>
        <v>0.46907108638564021</v>
      </c>
    </row>
    <row r="20" spans="1:18" x14ac:dyDescent="0.25">
      <c r="A20" t="s">
        <v>30</v>
      </c>
      <c r="B20" t="s">
        <v>29</v>
      </c>
      <c r="C20" t="s">
        <v>19</v>
      </c>
      <c r="D20" t="s">
        <v>20</v>
      </c>
      <c r="E20">
        <v>1</v>
      </c>
      <c r="F20">
        <v>3</v>
      </c>
      <c r="G20" s="1">
        <v>2</v>
      </c>
      <c r="H20">
        <v>4</v>
      </c>
      <c r="I20">
        <v>-2</v>
      </c>
      <c r="J20" s="2">
        <v>1.72</v>
      </c>
      <c r="K20" s="2">
        <v>1.24</v>
      </c>
      <c r="L20" s="2">
        <f>(Table134[[#This Row],[rA]]+Table134[[#This Row],[rA'']])/2</f>
        <v>1.48</v>
      </c>
      <c r="M20">
        <v>0.60499999999999998</v>
      </c>
      <c r="N20">
        <v>1.4</v>
      </c>
      <c r="O20" s="3">
        <f>(Table134[[#This Row],[rA adj]]+Table134[[#This Row],[rX]])/(SQRT(2)*(Table134[[#This Row],[rB]]+Table134[[#This Row],[rX]]))</f>
        <v>1.0156945285871606</v>
      </c>
      <c r="P2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3.7832336102095536</v>
      </c>
      <c r="Q20" s="1" t="str">
        <f>IF(Table134[[#This Row],[tau]]&lt;4.18,"YES","NO")</f>
        <v>YES</v>
      </c>
      <c r="R20" s="4">
        <f>ABS(Table134[[#This Row],[rA]]-Table134[[#This Row],[rA'']])</f>
        <v>0.48</v>
      </c>
    </row>
    <row r="21" spans="1:18" x14ac:dyDescent="0.25">
      <c r="A21" t="s">
        <v>30</v>
      </c>
      <c r="B21" t="s">
        <v>28</v>
      </c>
      <c r="C21" t="s">
        <v>19</v>
      </c>
      <c r="D21" t="s">
        <v>20</v>
      </c>
      <c r="E21">
        <v>1</v>
      </c>
      <c r="F21">
        <v>3</v>
      </c>
      <c r="G21" s="1">
        <v>2</v>
      </c>
      <c r="H21">
        <v>4</v>
      </c>
      <c r="I21">
        <v>-2</v>
      </c>
      <c r="J21" s="2">
        <v>1.72</v>
      </c>
      <c r="K21" s="2">
        <v>1.2299289136143599</v>
      </c>
      <c r="L21" s="2">
        <f>(Table134[[#This Row],[rA]]+Table134[[#This Row],[rA'']])/2</f>
        <v>1.47496445680718</v>
      </c>
      <c r="M21">
        <v>0.60499999999999998</v>
      </c>
      <c r="N21">
        <v>1.4</v>
      </c>
      <c r="O21" s="3">
        <f>(Table134[[#This Row],[rA adj]]+Table134[[#This Row],[rX]])/(SQRT(2)*(Table134[[#This Row],[rB]]+Table134[[#This Row],[rX]]))</f>
        <v>1.0139186349519482</v>
      </c>
      <c r="P2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3.7854707193790937</v>
      </c>
      <c r="Q21" s="1" t="str">
        <f>IF(Table134[[#This Row],[tau]]&lt;4.18,"YES","NO")</f>
        <v>YES</v>
      </c>
      <c r="R21" s="4">
        <f>ABS(Table134[[#This Row],[rA]]-Table134[[#This Row],[rA'']])</f>
        <v>0.49007108638564012</v>
      </c>
    </row>
    <row r="22" spans="1:18" x14ac:dyDescent="0.25">
      <c r="A22" t="s">
        <v>26</v>
      </c>
      <c r="B22" t="s">
        <v>59</v>
      </c>
      <c r="C22" t="s">
        <v>19</v>
      </c>
      <c r="D22" t="s">
        <v>20</v>
      </c>
      <c r="E22">
        <v>1</v>
      </c>
      <c r="F22">
        <v>3</v>
      </c>
      <c r="G22" s="1">
        <v>2</v>
      </c>
      <c r="H22">
        <v>4</v>
      </c>
      <c r="I22">
        <v>-2</v>
      </c>
      <c r="J22" s="2">
        <v>1.88</v>
      </c>
      <c r="K22" s="2">
        <v>1.0679289136143599</v>
      </c>
      <c r="L22" s="2">
        <f>(Table134[[#This Row],[rA]]+Table134[[#This Row],[rA'']])/2</f>
        <v>1.4739644568071799</v>
      </c>
      <c r="M22">
        <v>0.60499999999999998</v>
      </c>
      <c r="N22">
        <v>1.4</v>
      </c>
      <c r="O22" s="3">
        <f>(Table134[[#This Row],[rA adj]]+Table134[[#This Row],[rX]])/(SQRT(2)*(Table134[[#This Row],[rB]]+Table134[[#This Row],[rX]]))</f>
        <v>1.0135659632406331</v>
      </c>
      <c r="P2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3.7859255294244956</v>
      </c>
      <c r="Q22" s="1" t="str">
        <f>IF(Table134[[#This Row],[tau]]&lt;4.18,"YES","NO")</f>
        <v>YES</v>
      </c>
      <c r="R22" s="4">
        <f>ABS(Table134[[#This Row],[rA]]-Table134[[#This Row],[rA'']])</f>
        <v>0.81207108638563996</v>
      </c>
    </row>
    <row r="23" spans="1:18" x14ac:dyDescent="0.25">
      <c r="A23" t="s">
        <v>26</v>
      </c>
      <c r="B23" t="s">
        <v>45</v>
      </c>
      <c r="C23" t="s">
        <v>19</v>
      </c>
      <c r="D23" t="s">
        <v>20</v>
      </c>
      <c r="E23">
        <v>1</v>
      </c>
      <c r="F23">
        <v>3</v>
      </c>
      <c r="G23" s="1">
        <v>2</v>
      </c>
      <c r="H23">
        <v>4</v>
      </c>
      <c r="I23">
        <v>-2</v>
      </c>
      <c r="J23" s="2">
        <v>1.88</v>
      </c>
      <c r="K23" s="2">
        <v>1.0669289136143596</v>
      </c>
      <c r="L23" s="2">
        <f>(Table134[[#This Row],[rA]]+Table134[[#This Row],[rA'']])/2</f>
        <v>1.4734644568071797</v>
      </c>
      <c r="M23">
        <v>0.60499999999999998</v>
      </c>
      <c r="N23">
        <v>1.4</v>
      </c>
      <c r="O23" s="3">
        <f>(Table134[[#This Row],[rA adj]]+Table134[[#This Row],[rX]])/(SQRT(2)*(Table134[[#This Row],[rB]]+Table134[[#This Row],[rX]]))</f>
        <v>1.0133896273849756</v>
      </c>
      <c r="P2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3.7861542551905392</v>
      </c>
      <c r="Q23" s="1" t="str">
        <f>IF(Table134[[#This Row],[tau]]&lt;4.18,"YES","NO")</f>
        <v>YES</v>
      </c>
      <c r="R23" s="4">
        <f>ABS(Table134[[#This Row],[rA]]-Table134[[#This Row],[rA'']])</f>
        <v>0.8130710863856403</v>
      </c>
    </row>
    <row r="24" spans="1:18" x14ac:dyDescent="0.25">
      <c r="A24" t="s">
        <v>26</v>
      </c>
      <c r="B24" t="s">
        <v>47</v>
      </c>
      <c r="C24" t="s">
        <v>19</v>
      </c>
      <c r="D24" t="s">
        <v>20</v>
      </c>
      <c r="E24">
        <v>1</v>
      </c>
      <c r="F24">
        <v>3</v>
      </c>
      <c r="G24" s="1">
        <v>2</v>
      </c>
      <c r="H24">
        <v>4</v>
      </c>
      <c r="I24">
        <v>-2</v>
      </c>
      <c r="J24" s="2">
        <v>1.88</v>
      </c>
      <c r="K24" s="2">
        <v>1.0599289136143599</v>
      </c>
      <c r="L24" s="2">
        <f>(Table134[[#This Row],[rA]]+Table134[[#This Row],[rA'']])/2</f>
        <v>1.4699644568071799</v>
      </c>
      <c r="M24">
        <v>0.60499999999999998</v>
      </c>
      <c r="N24">
        <v>1.4</v>
      </c>
      <c r="O24" s="3">
        <f>(Table134[[#This Row],[rA adj]]+Table134[[#This Row],[rX]])/(SQRT(2)*(Table134[[#This Row],[rB]]+Table134[[#This Row],[rX]]))</f>
        <v>1.0121552763953732</v>
      </c>
      <c r="P2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3.7877801370344648</v>
      </c>
      <c r="Q24" s="1" t="str">
        <f>IF(Table134[[#This Row],[tau]]&lt;4.18,"YES","NO")</f>
        <v>YES</v>
      </c>
      <c r="R24" s="4">
        <f>ABS(Table134[[#This Row],[rA]]-Table134[[#This Row],[rA'']])</f>
        <v>0.82007108638563997</v>
      </c>
    </row>
    <row r="25" spans="1:18" x14ac:dyDescent="0.25">
      <c r="A25" t="s">
        <v>30</v>
      </c>
      <c r="B25" t="s">
        <v>35</v>
      </c>
      <c r="C25" t="s">
        <v>19</v>
      </c>
      <c r="D25" t="s">
        <v>20</v>
      </c>
      <c r="E25">
        <v>1</v>
      </c>
      <c r="F25">
        <v>3</v>
      </c>
      <c r="G25" s="1">
        <v>2</v>
      </c>
      <c r="H25">
        <v>4</v>
      </c>
      <c r="I25">
        <v>-2</v>
      </c>
      <c r="J25" s="2">
        <v>1.72</v>
      </c>
      <c r="K25" s="2">
        <v>1.2069289136143593</v>
      </c>
      <c r="L25" s="2">
        <f>(Table134[[#This Row],[rA]]+Table134[[#This Row],[rA'']])/2</f>
        <v>1.4634644568071797</v>
      </c>
      <c r="M25">
        <v>0.60499999999999998</v>
      </c>
      <c r="N25">
        <v>1.4</v>
      </c>
      <c r="O25" s="3">
        <f>(Table134[[#This Row],[rA adj]]+Table134[[#This Row],[rX]])/(SQRT(2)*(Table134[[#This Row],[rB]]+Table134[[#This Row],[rX]]))</f>
        <v>1.0098629102718257</v>
      </c>
      <c r="P2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3.7909162401995267</v>
      </c>
      <c r="Q25" s="1" t="str">
        <f>IF(Table134[[#This Row],[tau]]&lt;4.18,"YES","NO")</f>
        <v>YES</v>
      </c>
      <c r="R25" s="4">
        <f>ABS(Table134[[#This Row],[rA]]-Table134[[#This Row],[rA'']])</f>
        <v>0.5130710863856407</v>
      </c>
    </row>
    <row r="26" spans="1:18" x14ac:dyDescent="0.25">
      <c r="A26" t="s">
        <v>34</v>
      </c>
      <c r="B26" t="s">
        <v>49</v>
      </c>
      <c r="C26" t="s">
        <v>19</v>
      </c>
      <c r="D26" t="s">
        <v>20</v>
      </c>
      <c r="E26">
        <v>2</v>
      </c>
      <c r="F26">
        <v>2</v>
      </c>
      <c r="G26" s="1">
        <v>0</v>
      </c>
      <c r="H26">
        <v>4</v>
      </c>
      <c r="I26">
        <v>-2</v>
      </c>
      <c r="J26" s="2">
        <v>1.5479510036143806</v>
      </c>
      <c r="K26" s="2">
        <v>1.3649510036143804</v>
      </c>
      <c r="L26" s="2">
        <f>(Table134[[#This Row],[rA]]+Table134[[#This Row],[rA'']])/2</f>
        <v>1.4564510036143805</v>
      </c>
      <c r="M26">
        <v>0.60499999999999998</v>
      </c>
      <c r="N26">
        <v>1.4</v>
      </c>
      <c r="O26" s="3">
        <f>(Table134[[#This Row],[rA adj]]+Table134[[#This Row],[rX]])/(SQRT(2)*(Table134[[#This Row],[rB]]+Table134[[#This Row],[rX]]))</f>
        <v>1.0073894637320937</v>
      </c>
      <c r="P2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3.7944736159673389</v>
      </c>
      <c r="Q26" s="1" t="str">
        <f>IF(Table134[[#This Row],[tau]]&lt;4.18,"YES","NO")</f>
        <v>YES</v>
      </c>
      <c r="R26" s="4">
        <f>ABS(Table134[[#This Row],[rA]]-Table134[[#This Row],[rA'']])</f>
        <v>0.18300000000000027</v>
      </c>
    </row>
    <row r="27" spans="1:18" x14ac:dyDescent="0.25">
      <c r="A27" t="s">
        <v>30</v>
      </c>
      <c r="B27" t="s">
        <v>49</v>
      </c>
      <c r="C27" t="s">
        <v>19</v>
      </c>
      <c r="D27" t="s">
        <v>20</v>
      </c>
      <c r="E27">
        <v>1</v>
      </c>
      <c r="F27">
        <v>3</v>
      </c>
      <c r="G27" s="1">
        <v>2</v>
      </c>
      <c r="H27">
        <v>4</v>
      </c>
      <c r="I27">
        <v>-2</v>
      </c>
      <c r="J27" s="2">
        <v>1.72</v>
      </c>
      <c r="K27" s="2">
        <v>1.1889289136143595</v>
      </c>
      <c r="L27" s="2">
        <f>(Table134[[#This Row],[rA]]+Table134[[#This Row],[rA'']])/2</f>
        <v>1.4544644568071798</v>
      </c>
      <c r="M27">
        <v>0.60499999999999998</v>
      </c>
      <c r="N27">
        <v>1.4</v>
      </c>
      <c r="O27" s="3">
        <f>(Table134[[#This Row],[rA adj]]+Table134[[#This Row],[rX]])/(SQRT(2)*(Table134[[#This Row],[rB]]+Table134[[#This Row],[rX]]))</f>
        <v>1.0066888648699908</v>
      </c>
      <c r="P2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3.7955145916353064</v>
      </c>
      <c r="Q27" s="1" t="str">
        <f>IF(Table134[[#This Row],[tau]]&lt;4.18,"YES","NO")</f>
        <v>YES</v>
      </c>
      <c r="R27" s="4">
        <f>ABS(Table134[[#This Row],[rA]]-Table134[[#This Row],[rA'']])</f>
        <v>0.53107108638564049</v>
      </c>
    </row>
    <row r="28" spans="1:18" x14ac:dyDescent="0.25">
      <c r="A28" t="s">
        <v>26</v>
      </c>
      <c r="B28" t="s">
        <v>61</v>
      </c>
      <c r="C28" t="s">
        <v>19</v>
      </c>
      <c r="D28" t="s">
        <v>20</v>
      </c>
      <c r="E28">
        <v>1</v>
      </c>
      <c r="F28">
        <v>3</v>
      </c>
      <c r="G28" s="1">
        <v>2</v>
      </c>
      <c r="H28">
        <v>4</v>
      </c>
      <c r="I28">
        <v>-2</v>
      </c>
      <c r="J28" s="2">
        <v>1.88</v>
      </c>
      <c r="K28" s="2">
        <v>1.02292891361436</v>
      </c>
      <c r="L28" s="2">
        <f>(Table134[[#This Row],[rA]]+Table134[[#This Row],[rA'']])/2</f>
        <v>1.4514644568071799</v>
      </c>
      <c r="M28">
        <v>0.60499999999999998</v>
      </c>
      <c r="N28">
        <v>1.4</v>
      </c>
      <c r="O28" s="3">
        <f>(Table134[[#This Row],[rA adj]]+Table134[[#This Row],[rX]])/(SQRT(2)*(Table134[[#This Row],[rB]]+Table134[[#This Row],[rX]]))</f>
        <v>1.0056308497360458</v>
      </c>
      <c r="P2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3.7971149484286033</v>
      </c>
      <c r="Q28" s="1" t="str">
        <f>IF(Table134[[#This Row],[tau]]&lt;4.18,"YES","NO")</f>
        <v>YES</v>
      </c>
      <c r="R28" s="4">
        <f>ABS(Table134[[#This Row],[rA]]-Table134[[#This Row],[rA'']])</f>
        <v>0.85707108638563989</v>
      </c>
    </row>
    <row r="29" spans="1:18" x14ac:dyDescent="0.25">
      <c r="A29" t="s">
        <v>26</v>
      </c>
      <c r="B29" t="s">
        <v>57</v>
      </c>
      <c r="C29" t="s">
        <v>19</v>
      </c>
      <c r="D29" t="s">
        <v>20</v>
      </c>
      <c r="E29">
        <v>1</v>
      </c>
      <c r="F29">
        <v>3</v>
      </c>
      <c r="G29" s="1">
        <v>2</v>
      </c>
      <c r="H29">
        <v>4</v>
      </c>
      <c r="I29">
        <v>-2</v>
      </c>
      <c r="J29" s="2">
        <v>1.88</v>
      </c>
      <c r="K29" s="2">
        <v>1.0149289136143596</v>
      </c>
      <c r="L29" s="2">
        <f>(Table134[[#This Row],[rA]]+Table134[[#This Row],[rA'']])/2</f>
        <v>1.4474644568071797</v>
      </c>
      <c r="M29">
        <v>0.60499999999999998</v>
      </c>
      <c r="N29">
        <v>1.4</v>
      </c>
      <c r="O29" s="3">
        <f>(Table134[[#This Row],[rA adj]]+Table134[[#This Row],[rX]])/(SQRT(2)*(Table134[[#This Row],[rB]]+Table134[[#This Row],[rX]]))</f>
        <v>1.0042201628907859</v>
      </c>
      <c r="P2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3.7993023464825266</v>
      </c>
      <c r="Q29" s="1" t="str">
        <f>IF(Table134[[#This Row],[tau]]&lt;4.18,"YES","NO")</f>
        <v>YES</v>
      </c>
      <c r="R29" s="4">
        <f>ABS(Table134[[#This Row],[rA]]-Table134[[#This Row],[rA'']])</f>
        <v>0.86507108638564034</v>
      </c>
    </row>
    <row r="30" spans="1:18" x14ac:dyDescent="0.25">
      <c r="A30" t="s">
        <v>37</v>
      </c>
      <c r="B30" t="s">
        <v>32</v>
      </c>
      <c r="C30" t="s">
        <v>19</v>
      </c>
      <c r="D30" t="s">
        <v>20</v>
      </c>
      <c r="E30">
        <v>1</v>
      </c>
      <c r="F30">
        <v>3</v>
      </c>
      <c r="G30" s="1">
        <v>2</v>
      </c>
      <c r="H30">
        <v>4</v>
      </c>
      <c r="I30">
        <v>-2</v>
      </c>
      <c r="J30" s="2">
        <v>1.64</v>
      </c>
      <c r="K30" s="2">
        <v>1.2509289136143598</v>
      </c>
      <c r="L30" s="2">
        <f>(Table134[[#This Row],[rA]]+Table134[[#This Row],[rA'']])/2</f>
        <v>1.4454644568071799</v>
      </c>
      <c r="M30">
        <v>0.60499999999999998</v>
      </c>
      <c r="N30">
        <v>1.4</v>
      </c>
      <c r="O30" s="3">
        <f>(Table134[[#This Row],[rA adj]]+Table134[[#This Row],[rX]])/(SQRT(2)*(Table134[[#This Row],[rB]]+Table134[[#This Row],[rX]]))</f>
        <v>1.003514819468156</v>
      </c>
      <c r="P3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3.8004192664297931</v>
      </c>
      <c r="Q30" s="1" t="str">
        <f>IF(Table134[[#This Row],[tau]]&lt;4.18,"YES","NO")</f>
        <v>YES</v>
      </c>
      <c r="R30" s="4">
        <f>ABS(Table134[[#This Row],[rA]]-Table134[[#This Row],[rA'']])</f>
        <v>0.38907108638564014</v>
      </c>
    </row>
    <row r="31" spans="1:18" x14ac:dyDescent="0.25">
      <c r="A31" t="s">
        <v>26</v>
      </c>
      <c r="B31" t="s">
        <v>48</v>
      </c>
      <c r="C31" t="s">
        <v>19</v>
      </c>
      <c r="D31" t="s">
        <v>20</v>
      </c>
      <c r="E31">
        <v>1</v>
      </c>
      <c r="F31">
        <v>3</v>
      </c>
      <c r="G31" s="1">
        <v>2</v>
      </c>
      <c r="H31">
        <v>4</v>
      </c>
      <c r="I31">
        <v>-2</v>
      </c>
      <c r="J31" s="2">
        <v>1.88</v>
      </c>
      <c r="K31" s="2">
        <v>1.01</v>
      </c>
      <c r="L31" s="2">
        <f>(Table134[[#This Row],[rA]]+Table134[[#This Row],[rA'']])/2</f>
        <v>1.4449999999999998</v>
      </c>
      <c r="M31">
        <v>0.60499999999999998</v>
      </c>
      <c r="N31">
        <v>1.4</v>
      </c>
      <c r="O31" s="3">
        <f>(Table134[[#This Row],[rA adj]]+Table134[[#This Row],[rX]])/(SQRT(2)*(Table134[[#This Row],[rB]]+Table134[[#This Row],[rX]]))</f>
        <v>1.0033510186911359</v>
      </c>
      <c r="P3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3.8006808795343159</v>
      </c>
      <c r="Q31" s="1" t="str">
        <f>IF(Table134[[#This Row],[tau]]&lt;4.18,"YES","NO")</f>
        <v>YES</v>
      </c>
      <c r="R31" s="4">
        <f>ABS(Table134[[#This Row],[rA]]-Table134[[#This Row],[rA'']])</f>
        <v>0.86999999999999988</v>
      </c>
    </row>
    <row r="32" spans="1:18" x14ac:dyDescent="0.25">
      <c r="A32" t="s">
        <v>30</v>
      </c>
      <c r="B32" t="s">
        <v>39</v>
      </c>
      <c r="C32" t="s">
        <v>19</v>
      </c>
      <c r="D32" t="s">
        <v>20</v>
      </c>
      <c r="E32">
        <v>1</v>
      </c>
      <c r="F32">
        <v>3</v>
      </c>
      <c r="G32" s="1">
        <v>2</v>
      </c>
      <c r="H32">
        <v>4</v>
      </c>
      <c r="I32">
        <v>-2</v>
      </c>
      <c r="J32" s="2">
        <v>1.72</v>
      </c>
      <c r="K32" s="2">
        <v>1.1619289136143593</v>
      </c>
      <c r="L32" s="2">
        <f>(Table134[[#This Row],[rA]]+Table134[[#This Row],[rA'']])/2</f>
        <v>1.4409644568071798</v>
      </c>
      <c r="M32">
        <v>0.60499999999999998</v>
      </c>
      <c r="N32">
        <v>1.4</v>
      </c>
      <c r="O32" s="3">
        <f>(Table134[[#This Row],[rA adj]]+Table134[[#This Row],[rX]])/(SQRT(2)*(Table134[[#This Row],[rB]]+Table134[[#This Row],[rX]]))</f>
        <v>1.0019277967672384</v>
      </c>
      <c r="P3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3.8029896719602339</v>
      </c>
      <c r="Q32" s="1" t="str">
        <f>IF(Table134[[#This Row],[tau]]&lt;4.18,"YES","NO")</f>
        <v>YES</v>
      </c>
      <c r="R32" s="4">
        <f>ABS(Table134[[#This Row],[rA]]-Table134[[#This Row],[rA'']])</f>
        <v>0.55807108638564062</v>
      </c>
    </row>
    <row r="33" spans="1:18" x14ac:dyDescent="0.25">
      <c r="A33" t="s">
        <v>37</v>
      </c>
      <c r="B33" t="s">
        <v>29</v>
      </c>
      <c r="C33" t="s">
        <v>19</v>
      </c>
      <c r="D33" t="s">
        <v>20</v>
      </c>
      <c r="E33">
        <v>1</v>
      </c>
      <c r="F33">
        <v>3</v>
      </c>
      <c r="G33" s="1">
        <v>2</v>
      </c>
      <c r="H33">
        <v>4</v>
      </c>
      <c r="I33">
        <v>-2</v>
      </c>
      <c r="J33" s="2">
        <v>1.64</v>
      </c>
      <c r="K33" s="2">
        <v>1.24</v>
      </c>
      <c r="L33" s="2">
        <f>(Table134[[#This Row],[rA]]+Table134[[#This Row],[rA'']])/2</f>
        <v>1.44</v>
      </c>
      <c r="M33">
        <v>0.60499999999999998</v>
      </c>
      <c r="N33">
        <v>1.4</v>
      </c>
      <c r="O33" s="3">
        <f>(Table134[[#This Row],[rA adj]]+Table134[[#This Row],[rX]])/(SQRT(2)*(Table134[[#This Row],[rB]]+Table134[[#This Row],[rX]]))</f>
        <v>1.001587660134561</v>
      </c>
      <c r="P3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3.8035509969496331</v>
      </c>
      <c r="Q33" s="1" t="str">
        <f>IF(Table134[[#This Row],[tau]]&lt;4.18,"YES","NO")</f>
        <v>YES</v>
      </c>
      <c r="R33" s="4">
        <f>ABS(Table134[[#This Row],[rA]]-Table134[[#This Row],[rA'']])</f>
        <v>0.39999999999999991</v>
      </c>
    </row>
    <row r="34" spans="1:18" x14ac:dyDescent="0.25">
      <c r="A34" t="s">
        <v>26</v>
      </c>
      <c r="B34" t="s">
        <v>23</v>
      </c>
      <c r="C34" t="s">
        <v>19</v>
      </c>
      <c r="D34" t="s">
        <v>20</v>
      </c>
      <c r="E34">
        <v>1</v>
      </c>
      <c r="F34">
        <v>3</v>
      </c>
      <c r="G34" s="1">
        <v>2</v>
      </c>
      <c r="H34">
        <v>4</v>
      </c>
      <c r="I34">
        <v>-2</v>
      </c>
      <c r="J34" s="2">
        <v>1.88</v>
      </c>
      <c r="K34" s="2">
        <v>0.99795100361438038</v>
      </c>
      <c r="L34" s="2">
        <f>(Table134[[#This Row],[rA]]+Table134[[#This Row],[rA'']])/2</f>
        <v>1.4389755018071901</v>
      </c>
      <c r="M34">
        <v>0.60499999999999998</v>
      </c>
      <c r="N34">
        <v>1.4</v>
      </c>
      <c r="O34" s="3">
        <f>(Table134[[#This Row],[rA adj]]+Table134[[#This Row],[rX]])/(SQRT(2)*(Table134[[#This Row],[rB]]+Table134[[#This Row],[rX]]))</f>
        <v>1.0012263486036637</v>
      </c>
      <c r="P3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3.8041513302466572</v>
      </c>
      <c r="Q34" s="1" t="str">
        <f>IF(Table134[[#This Row],[tau]]&lt;4.18,"YES","NO")</f>
        <v>YES</v>
      </c>
      <c r="R34" s="4">
        <f>ABS(Table134[[#This Row],[rA]]-Table134[[#This Row],[rA'']])</f>
        <v>0.88204899638561951</v>
      </c>
    </row>
    <row r="35" spans="1:18" x14ac:dyDescent="0.25">
      <c r="A35" t="s">
        <v>37</v>
      </c>
      <c r="B35" t="s">
        <v>28</v>
      </c>
      <c r="C35" t="s">
        <v>19</v>
      </c>
      <c r="D35" t="s">
        <v>20</v>
      </c>
      <c r="E35">
        <v>1</v>
      </c>
      <c r="F35">
        <v>3</v>
      </c>
      <c r="G35" s="1">
        <v>2</v>
      </c>
      <c r="H35">
        <v>4</v>
      </c>
      <c r="I35">
        <v>-2</v>
      </c>
      <c r="J35" s="2">
        <v>1.64</v>
      </c>
      <c r="K35" s="2">
        <v>1.2299289136143599</v>
      </c>
      <c r="L35" s="2">
        <f>(Table134[[#This Row],[rA]]+Table134[[#This Row],[rA'']])/2</f>
        <v>1.43496445680718</v>
      </c>
      <c r="M35">
        <v>0.60499999999999998</v>
      </c>
      <c r="N35">
        <v>1.4</v>
      </c>
      <c r="O35" s="3">
        <f>(Table134[[#This Row],[rA adj]]+Table134[[#This Row],[rX]])/(SQRT(2)*(Table134[[#This Row],[rB]]+Table134[[#This Row],[rX]]))</f>
        <v>0.99981176649934866</v>
      </c>
      <c r="P3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3.8065422929336505</v>
      </c>
      <c r="Q35" s="1" t="str">
        <f>IF(Table134[[#This Row],[tau]]&lt;4.18,"YES","NO")</f>
        <v>YES</v>
      </c>
      <c r="R35" s="4">
        <f>ABS(Table134[[#This Row],[rA]]-Table134[[#This Row],[rA'']])</f>
        <v>0.41007108638564005</v>
      </c>
    </row>
    <row r="36" spans="1:18" x14ac:dyDescent="0.25">
      <c r="A36" t="s">
        <v>30</v>
      </c>
      <c r="B36" t="s">
        <v>38</v>
      </c>
      <c r="C36" t="s">
        <v>19</v>
      </c>
      <c r="D36" t="s">
        <v>20</v>
      </c>
      <c r="E36">
        <v>1</v>
      </c>
      <c r="F36">
        <v>3</v>
      </c>
      <c r="G36" s="1">
        <v>2</v>
      </c>
      <c r="H36">
        <v>4</v>
      </c>
      <c r="I36">
        <v>-2</v>
      </c>
      <c r="J36" s="2">
        <v>1.72</v>
      </c>
      <c r="K36" s="2">
        <v>1.1439289136143596</v>
      </c>
      <c r="L36" s="2">
        <f>(Table134[[#This Row],[rA]]+Table134[[#This Row],[rA'']])/2</f>
        <v>1.4319644568071799</v>
      </c>
      <c r="M36">
        <v>0.60499999999999998</v>
      </c>
      <c r="N36">
        <v>1.4</v>
      </c>
      <c r="O36" s="3">
        <f>(Table134[[#This Row],[rA adj]]+Table134[[#This Row],[rX]])/(SQRT(2)*(Table134[[#This Row],[rB]]+Table134[[#This Row],[rX]]))</f>
        <v>0.99875375136540367</v>
      </c>
      <c r="P3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3.8083732582335883</v>
      </c>
      <c r="Q36" s="1" t="str">
        <f>IF(Table134[[#This Row],[tau]]&lt;4.18,"YES","NO")</f>
        <v>YES</v>
      </c>
      <c r="R36" s="4">
        <f>ABS(Table134[[#This Row],[rA]]-Table134[[#This Row],[rA'']])</f>
        <v>0.57607108638564042</v>
      </c>
    </row>
    <row r="37" spans="1:18" x14ac:dyDescent="0.25">
      <c r="A37" t="s">
        <v>30</v>
      </c>
      <c r="B37" t="s">
        <v>41</v>
      </c>
      <c r="C37" t="s">
        <v>19</v>
      </c>
      <c r="D37" t="s">
        <v>20</v>
      </c>
      <c r="E37">
        <v>1</v>
      </c>
      <c r="F37">
        <v>3</v>
      </c>
      <c r="G37" s="1">
        <v>2</v>
      </c>
      <c r="H37">
        <v>4</v>
      </c>
      <c r="I37">
        <v>-2</v>
      </c>
      <c r="J37" s="2">
        <v>1.72</v>
      </c>
      <c r="K37" s="2">
        <v>1.1269289136143592</v>
      </c>
      <c r="L37" s="2">
        <f>(Table134[[#This Row],[rA]]+Table134[[#This Row],[rA'']])/2</f>
        <v>1.4234644568071797</v>
      </c>
      <c r="M37">
        <v>0.60499999999999998</v>
      </c>
      <c r="N37">
        <v>1.4</v>
      </c>
      <c r="O37" s="3">
        <f>(Table134[[#This Row],[rA adj]]+Table134[[#This Row],[rX]])/(SQRT(2)*(Table134[[#This Row],[rB]]+Table134[[#This Row],[rX]]))</f>
        <v>0.99575604181922628</v>
      </c>
      <c r="P3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3.8137632314911261</v>
      </c>
      <c r="Q37" s="1" t="str">
        <f>IF(Table134[[#This Row],[tau]]&lt;4.18,"YES","NO")</f>
        <v>YES</v>
      </c>
      <c r="R37" s="4">
        <f>ABS(Table134[[#This Row],[rA]]-Table134[[#This Row],[rA'']])</f>
        <v>0.59307108638564077</v>
      </c>
    </row>
    <row r="38" spans="1:18" x14ac:dyDescent="0.25">
      <c r="A38" t="s">
        <v>37</v>
      </c>
      <c r="B38" t="s">
        <v>35</v>
      </c>
      <c r="C38" t="s">
        <v>19</v>
      </c>
      <c r="D38" t="s">
        <v>20</v>
      </c>
      <c r="E38">
        <v>1</v>
      </c>
      <c r="F38">
        <v>3</v>
      </c>
      <c r="G38" s="1">
        <v>2</v>
      </c>
      <c r="H38">
        <v>4</v>
      </c>
      <c r="I38">
        <v>-2</v>
      </c>
      <c r="J38" s="2">
        <v>1.64</v>
      </c>
      <c r="K38" s="2">
        <v>1.2069289136143593</v>
      </c>
      <c r="L38" s="2">
        <f>(Table134[[#This Row],[rA]]+Table134[[#This Row],[rA'']])/2</f>
        <v>1.4234644568071797</v>
      </c>
      <c r="M38">
        <v>0.60499999999999998</v>
      </c>
      <c r="N38">
        <v>1.4</v>
      </c>
      <c r="O38" s="3">
        <f>(Table134[[#This Row],[rA adj]]+Table134[[#This Row],[rX]])/(SQRT(2)*(Table134[[#This Row],[rB]]+Table134[[#This Row],[rX]]))</f>
        <v>0.99575604181922628</v>
      </c>
      <c r="P3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3.8137632314911261</v>
      </c>
      <c r="Q38" s="1" t="str">
        <f>IF(Table134[[#This Row],[tau]]&lt;4.18,"YES","NO")</f>
        <v>YES</v>
      </c>
      <c r="R38" s="4">
        <f>ABS(Table134[[#This Row],[rA]]-Table134[[#This Row],[rA'']])</f>
        <v>0.43307108638564062</v>
      </c>
    </row>
    <row r="39" spans="1:18" x14ac:dyDescent="0.25">
      <c r="A39" t="s">
        <v>30</v>
      </c>
      <c r="B39" t="s">
        <v>43</v>
      </c>
      <c r="C39" t="s">
        <v>19</v>
      </c>
      <c r="D39" t="s">
        <v>20</v>
      </c>
      <c r="E39">
        <v>1</v>
      </c>
      <c r="F39">
        <v>3</v>
      </c>
      <c r="G39" s="1">
        <v>2</v>
      </c>
      <c r="H39">
        <v>4</v>
      </c>
      <c r="I39">
        <v>-2</v>
      </c>
      <c r="J39" s="2">
        <v>1.72</v>
      </c>
      <c r="K39" s="2">
        <v>1.1229289136143596</v>
      </c>
      <c r="L39" s="2">
        <f>(Table134[[#This Row],[rA]]+Table134[[#This Row],[rA'']])/2</f>
        <v>1.4214644568071799</v>
      </c>
      <c r="M39">
        <v>0.60499999999999998</v>
      </c>
      <c r="N39">
        <v>1.4</v>
      </c>
      <c r="O39" s="3">
        <f>(Table134[[#This Row],[rA adj]]+Table134[[#This Row],[rX]])/(SQRT(2)*(Table134[[#This Row],[rB]]+Table134[[#This Row],[rX]]))</f>
        <v>0.99505069839659632</v>
      </c>
      <c r="P3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3.8150756493261873</v>
      </c>
      <c r="Q39" s="1" t="str">
        <f>IF(Table134[[#This Row],[tau]]&lt;4.18,"YES","NO")</f>
        <v>YES</v>
      </c>
      <c r="R39" s="4">
        <f>ABS(Table134[[#This Row],[rA]]-Table134[[#This Row],[rA'']])</f>
        <v>0.59707108638564033</v>
      </c>
    </row>
    <row r="40" spans="1:18" x14ac:dyDescent="0.25">
      <c r="A40" t="s">
        <v>26</v>
      </c>
      <c r="B40" t="s">
        <v>53</v>
      </c>
      <c r="C40" t="s">
        <v>19</v>
      </c>
      <c r="D40" t="s">
        <v>20</v>
      </c>
      <c r="E40">
        <v>1</v>
      </c>
      <c r="F40">
        <v>3</v>
      </c>
      <c r="G40" s="1">
        <v>2</v>
      </c>
      <c r="H40">
        <v>4</v>
      </c>
      <c r="I40">
        <v>-2</v>
      </c>
      <c r="J40" s="2">
        <v>1.88</v>
      </c>
      <c r="K40" s="2">
        <v>0.96192891361435962</v>
      </c>
      <c r="L40" s="2">
        <f>(Table134[[#This Row],[rA]]+Table134[[#This Row],[rA'']])/2</f>
        <v>1.4209644568071798</v>
      </c>
      <c r="M40">
        <v>0.60499999999999998</v>
      </c>
      <c r="N40">
        <v>1.4</v>
      </c>
      <c r="O40" s="3">
        <f>(Table134[[#This Row],[rA adj]]+Table134[[#This Row],[rX]])/(SQRT(2)*(Table134[[#This Row],[rB]]+Table134[[#This Row],[rX]]))</f>
        <v>0.99487436254093875</v>
      </c>
      <c r="P4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3.815406420643741</v>
      </c>
      <c r="Q40" s="1" t="str">
        <f>IF(Table134[[#This Row],[tau]]&lt;4.18,"YES","NO")</f>
        <v>YES</v>
      </c>
      <c r="R40" s="4">
        <f>ABS(Table134[[#This Row],[rA]]-Table134[[#This Row],[rA'']])</f>
        <v>0.91807108638564028</v>
      </c>
    </row>
    <row r="41" spans="1:18" x14ac:dyDescent="0.25">
      <c r="A41" t="s">
        <v>30</v>
      </c>
      <c r="B41" t="s">
        <v>40</v>
      </c>
      <c r="C41" t="s">
        <v>19</v>
      </c>
      <c r="D41" t="s">
        <v>20</v>
      </c>
      <c r="E41">
        <v>1</v>
      </c>
      <c r="F41">
        <v>3</v>
      </c>
      <c r="G41" s="1">
        <v>2</v>
      </c>
      <c r="H41">
        <v>4</v>
      </c>
      <c r="I41">
        <v>-2</v>
      </c>
      <c r="J41" s="2">
        <v>1.72</v>
      </c>
      <c r="K41" s="2">
        <v>1.1179289136143598</v>
      </c>
      <c r="L41" s="2">
        <f>(Table134[[#This Row],[rA]]+Table134[[#This Row],[rA'']])/2</f>
        <v>1.41896445680718</v>
      </c>
      <c r="M41">
        <v>0.60499999999999998</v>
      </c>
      <c r="N41">
        <v>1.4</v>
      </c>
      <c r="O41" s="3">
        <f>(Table134[[#This Row],[rA adj]]+Table134[[#This Row],[rX]])/(SQRT(2)*(Table134[[#This Row],[rB]]+Table134[[#This Row],[rX]]))</f>
        <v>0.99416901911830891</v>
      </c>
      <c r="P4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3.8167402341544299</v>
      </c>
      <c r="Q41" s="1" t="str">
        <f>IF(Table134[[#This Row],[tau]]&lt;4.18,"YES","NO")</f>
        <v>YES</v>
      </c>
      <c r="R41" s="4">
        <f>ABS(Table134[[#This Row],[rA]]-Table134[[#This Row],[rA'']])</f>
        <v>0.60207108638564022</v>
      </c>
    </row>
    <row r="42" spans="1:18" x14ac:dyDescent="0.25">
      <c r="A42" t="s">
        <v>30</v>
      </c>
      <c r="B42" t="s">
        <v>51</v>
      </c>
      <c r="C42" t="s">
        <v>19</v>
      </c>
      <c r="D42" t="s">
        <v>20</v>
      </c>
      <c r="E42">
        <v>1</v>
      </c>
      <c r="F42">
        <v>3</v>
      </c>
      <c r="G42" s="1">
        <v>2</v>
      </c>
      <c r="H42">
        <v>4</v>
      </c>
      <c r="I42">
        <v>-2</v>
      </c>
      <c r="J42" s="2">
        <v>1.72</v>
      </c>
      <c r="K42" s="2">
        <v>1.11592891361436</v>
      </c>
      <c r="L42" s="2">
        <f>(Table134[[#This Row],[rA]]+Table134[[#This Row],[rA'']])/2</f>
        <v>1.4179644568071801</v>
      </c>
      <c r="M42">
        <v>0.60499999999999998</v>
      </c>
      <c r="N42">
        <v>1.4</v>
      </c>
      <c r="O42" s="3">
        <f>(Table134[[#This Row],[rA adj]]+Table134[[#This Row],[rX]])/(SQRT(2)*(Table134[[#This Row],[rB]]+Table134[[#This Row],[rX]]))</f>
        <v>0.99381634740699398</v>
      </c>
      <c r="P4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3.8174136064230324</v>
      </c>
      <c r="Q42" s="1" t="str">
        <f>IF(Table134[[#This Row],[tau]]&lt;4.18,"YES","NO")</f>
        <v>YES</v>
      </c>
      <c r="R42" s="4">
        <f>ABS(Table134[[#This Row],[rA]]-Table134[[#This Row],[rA'']])</f>
        <v>0.60407108638564</v>
      </c>
    </row>
    <row r="43" spans="1:18" x14ac:dyDescent="0.25">
      <c r="A43" t="s">
        <v>30</v>
      </c>
      <c r="B43" t="s">
        <v>44</v>
      </c>
      <c r="C43" t="s">
        <v>19</v>
      </c>
      <c r="D43" t="s">
        <v>20</v>
      </c>
      <c r="E43">
        <v>1</v>
      </c>
      <c r="F43">
        <v>3</v>
      </c>
      <c r="G43" s="1">
        <v>2</v>
      </c>
      <c r="H43">
        <v>4</v>
      </c>
      <c r="I43">
        <v>-2</v>
      </c>
      <c r="J43" s="2">
        <v>1.72</v>
      </c>
      <c r="K43" s="2">
        <v>1.1129289136143599</v>
      </c>
      <c r="L43" s="2">
        <f>(Table134[[#This Row],[rA]]+Table134[[#This Row],[rA'']])/2</f>
        <v>1.41646445680718</v>
      </c>
      <c r="M43">
        <v>0.60499999999999998</v>
      </c>
      <c r="N43">
        <v>1.4</v>
      </c>
      <c r="O43" s="3">
        <f>(Table134[[#This Row],[rA adj]]+Table134[[#This Row],[rX]])/(SQRT(2)*(Table134[[#This Row],[rB]]+Table134[[#This Row],[rX]]))</f>
        <v>0.99328733984002149</v>
      </c>
      <c r="P4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3.8184317929165732</v>
      </c>
      <c r="Q43" s="1" t="str">
        <f>IF(Table134[[#This Row],[tau]]&lt;4.18,"YES","NO")</f>
        <v>YES</v>
      </c>
      <c r="R43" s="4">
        <f>ABS(Table134[[#This Row],[rA]]-Table134[[#This Row],[rA'']])</f>
        <v>0.60707108638564011</v>
      </c>
    </row>
    <row r="44" spans="1:18" x14ac:dyDescent="0.25">
      <c r="A44" t="s">
        <v>37</v>
      </c>
      <c r="B44" t="s">
        <v>49</v>
      </c>
      <c r="C44" t="s">
        <v>19</v>
      </c>
      <c r="D44" t="s">
        <v>20</v>
      </c>
      <c r="E44">
        <v>1</v>
      </c>
      <c r="F44">
        <v>3</v>
      </c>
      <c r="G44" s="1">
        <v>2</v>
      </c>
      <c r="H44">
        <v>4</v>
      </c>
      <c r="I44">
        <v>-2</v>
      </c>
      <c r="J44" s="2">
        <v>1.64</v>
      </c>
      <c r="K44" s="2">
        <v>1.1889289136143595</v>
      </c>
      <c r="L44" s="2">
        <f>(Table134[[#This Row],[rA]]+Table134[[#This Row],[rA'']])/2</f>
        <v>1.4144644568071798</v>
      </c>
      <c r="M44">
        <v>0.60499999999999998</v>
      </c>
      <c r="N44">
        <v>1.4</v>
      </c>
      <c r="O44" s="3">
        <f>(Table134[[#This Row],[rA adj]]+Table134[[#This Row],[rX]])/(SQRT(2)*(Table134[[#This Row],[rB]]+Table134[[#This Row],[rX]]))</f>
        <v>0.99258199641739142</v>
      </c>
      <c r="P4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3.8198046342787833</v>
      </c>
      <c r="Q44" s="1" t="str">
        <f>IF(Table134[[#This Row],[tau]]&lt;4.18,"YES","NO")</f>
        <v>YES</v>
      </c>
      <c r="R44" s="4">
        <f>ABS(Table134[[#This Row],[rA]]-Table134[[#This Row],[rA'']])</f>
        <v>0.45107108638564042</v>
      </c>
    </row>
    <row r="45" spans="1:18" x14ac:dyDescent="0.25">
      <c r="A45" t="s">
        <v>26</v>
      </c>
      <c r="B45" t="s">
        <v>56</v>
      </c>
      <c r="C45" t="s">
        <v>19</v>
      </c>
      <c r="D45" t="s">
        <v>20</v>
      </c>
      <c r="E45">
        <v>1</v>
      </c>
      <c r="F45">
        <v>3</v>
      </c>
      <c r="G45" s="1">
        <v>2</v>
      </c>
      <c r="H45">
        <v>4</v>
      </c>
      <c r="I45">
        <v>-2</v>
      </c>
      <c r="J45" s="2">
        <v>1.88</v>
      </c>
      <c r="K45" s="2">
        <v>0.9459289136143596</v>
      </c>
      <c r="L45" s="2">
        <f>(Table134[[#This Row],[rA]]+Table134[[#This Row],[rA'']])/2</f>
        <v>1.4129644568071797</v>
      </c>
      <c r="M45">
        <v>0.60499999999999998</v>
      </c>
      <c r="N45">
        <v>1.4</v>
      </c>
      <c r="O45" s="3">
        <f>(Table134[[#This Row],[rA adj]]+Table134[[#This Row],[rX]])/(SQRT(2)*(Table134[[#This Row],[rB]]+Table134[[#This Row],[rX]]))</f>
        <v>0.99205298885041893</v>
      </c>
      <c r="P4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3.8208457828156202</v>
      </c>
      <c r="Q45" s="1" t="str">
        <f>IF(Table134[[#This Row],[tau]]&lt;4.18,"YES","NO")</f>
        <v>YES</v>
      </c>
      <c r="R45" s="4">
        <f>ABS(Table134[[#This Row],[rA]]-Table134[[#This Row],[rA'']])</f>
        <v>0.93407108638564029</v>
      </c>
    </row>
    <row r="46" spans="1:18" x14ac:dyDescent="0.25">
      <c r="A46" t="s">
        <v>30</v>
      </c>
      <c r="B46" t="s">
        <v>36</v>
      </c>
      <c r="C46" t="s">
        <v>19</v>
      </c>
      <c r="D46" t="s">
        <v>20</v>
      </c>
      <c r="E46">
        <v>1</v>
      </c>
      <c r="F46">
        <v>3</v>
      </c>
      <c r="G46" s="1">
        <v>2</v>
      </c>
      <c r="H46">
        <v>4</v>
      </c>
      <c r="I46">
        <v>-2</v>
      </c>
      <c r="J46" s="2">
        <v>1.72</v>
      </c>
      <c r="K46" s="2">
        <v>1.1049289136143599</v>
      </c>
      <c r="L46" s="2">
        <f>(Table134[[#This Row],[rA]]+Table134[[#This Row],[rA'']])/2</f>
        <v>1.41246445680718</v>
      </c>
      <c r="M46">
        <v>0.60499999999999998</v>
      </c>
      <c r="N46">
        <v>1.4</v>
      </c>
      <c r="O46" s="3">
        <f>(Table134[[#This Row],[rA adj]]+Table134[[#This Row],[rX]])/(SQRT(2)*(Table134[[#This Row],[rB]]+Table134[[#This Row],[rX]]))</f>
        <v>0.99187665299476147</v>
      </c>
      <c r="P4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3.8211950373383652</v>
      </c>
      <c r="Q46" s="1" t="str">
        <f>IF(Table134[[#This Row],[tau]]&lt;4.18,"YES","NO")</f>
        <v>YES</v>
      </c>
      <c r="R46" s="4">
        <f>ABS(Table134[[#This Row],[rA]]-Table134[[#This Row],[rA'']])</f>
        <v>0.61507108638564012</v>
      </c>
    </row>
    <row r="47" spans="1:18" x14ac:dyDescent="0.25">
      <c r="A47" t="s">
        <v>33</v>
      </c>
      <c r="B47" t="s">
        <v>49</v>
      </c>
      <c r="C47" t="s">
        <v>19</v>
      </c>
      <c r="D47" t="s">
        <v>20</v>
      </c>
      <c r="E47">
        <v>2</v>
      </c>
      <c r="F47">
        <v>2</v>
      </c>
      <c r="G47" s="1">
        <v>0</v>
      </c>
      <c r="H47">
        <v>4</v>
      </c>
      <c r="I47">
        <v>-2</v>
      </c>
      <c r="J47" s="2">
        <v>1.44</v>
      </c>
      <c r="K47" s="2">
        <v>1.3649510036143804</v>
      </c>
      <c r="L47" s="2">
        <f>(Table134[[#This Row],[rA]]+Table134[[#This Row],[rA'']])/2</f>
        <v>1.4024755018071902</v>
      </c>
      <c r="M47">
        <v>0.60499999999999998</v>
      </c>
      <c r="N47">
        <v>1.4</v>
      </c>
      <c r="O47" s="3">
        <f>(Table134[[#This Row],[rA adj]]+Table134[[#This Row],[rX]])/(SQRT(2)*(Table134[[#This Row],[rB]]+Table134[[#This Row],[rX]]))</f>
        <v>0.98835383114066666</v>
      </c>
      <c r="P4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3.8284070184664771</v>
      </c>
      <c r="Q47" s="1" t="str">
        <f>IF(Table134[[#This Row],[tau]]&lt;4.18,"YES","NO")</f>
        <v>YES</v>
      </c>
      <c r="R47" s="4">
        <f>ABS(Table134[[#This Row],[rA]]-Table134[[#This Row],[rA'']])</f>
        <v>7.5048996385619571E-2</v>
      </c>
    </row>
    <row r="48" spans="1:18" x14ac:dyDescent="0.25">
      <c r="A48" t="s">
        <v>37</v>
      </c>
      <c r="B48" t="s">
        <v>39</v>
      </c>
      <c r="C48" t="s">
        <v>19</v>
      </c>
      <c r="D48" t="s">
        <v>20</v>
      </c>
      <c r="E48">
        <v>1</v>
      </c>
      <c r="F48">
        <v>3</v>
      </c>
      <c r="G48" s="1">
        <v>2</v>
      </c>
      <c r="H48">
        <v>4</v>
      </c>
      <c r="I48">
        <v>-2</v>
      </c>
      <c r="J48" s="2">
        <v>1.64</v>
      </c>
      <c r="K48" s="2">
        <v>1.1619289136143593</v>
      </c>
      <c r="L48" s="2">
        <f>(Table134[[#This Row],[rA]]+Table134[[#This Row],[rA'']])/2</f>
        <v>1.4009644568071797</v>
      </c>
      <c r="M48">
        <v>0.60499999999999998</v>
      </c>
      <c r="N48">
        <v>1.4</v>
      </c>
      <c r="O48" s="3">
        <f>(Table134[[#This Row],[rA adj]]+Table134[[#This Row],[rX]])/(SQRT(2)*(Table134[[#This Row],[rB]]+Table134[[#This Row],[rX]]))</f>
        <v>0.98782092831463908</v>
      </c>
      <c r="P4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3.8295375004733931</v>
      </c>
      <c r="Q48" s="1" t="str">
        <f>IF(Table134[[#This Row],[tau]]&lt;4.18,"YES","NO")</f>
        <v>YES</v>
      </c>
      <c r="R48" s="4">
        <f>ABS(Table134[[#This Row],[rA]]-Table134[[#This Row],[rA'']])</f>
        <v>0.47807108638564055</v>
      </c>
    </row>
    <row r="49" spans="1:18" x14ac:dyDescent="0.25">
      <c r="A49" t="s">
        <v>34</v>
      </c>
      <c r="B49" t="s">
        <v>52</v>
      </c>
      <c r="C49" t="s">
        <v>19</v>
      </c>
      <c r="D49" t="s">
        <v>20</v>
      </c>
      <c r="E49">
        <v>2</v>
      </c>
      <c r="F49">
        <v>2</v>
      </c>
      <c r="G49" s="1">
        <v>0</v>
      </c>
      <c r="H49">
        <v>4</v>
      </c>
      <c r="I49">
        <v>-2</v>
      </c>
      <c r="J49" s="2">
        <v>1.5479510036143806</v>
      </c>
      <c r="K49" s="2">
        <v>1.2469510036143805</v>
      </c>
      <c r="L49" s="2">
        <f>(Table134[[#This Row],[rA]]+Table134[[#This Row],[rA'']])/2</f>
        <v>1.3974510036143806</v>
      </c>
      <c r="M49">
        <v>0.60499999999999998</v>
      </c>
      <c r="N49">
        <v>1.4</v>
      </c>
      <c r="O49" s="3">
        <f>(Table134[[#This Row],[rA adj]]+Table134[[#This Row],[rX]])/(SQRT(2)*(Table134[[#This Row],[rB]]+Table134[[#This Row],[rX]]))</f>
        <v>0.9865818327645095</v>
      </c>
      <c r="P4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3.8322070014517995</v>
      </c>
      <c r="Q49" s="1" t="str">
        <f>IF(Table134[[#This Row],[tau]]&lt;4.18,"YES","NO")</f>
        <v>YES</v>
      </c>
      <c r="R49" s="4">
        <f>ABS(Table134[[#This Row],[rA]]-Table134[[#This Row],[rA'']])</f>
        <v>0.30100000000000016</v>
      </c>
    </row>
    <row r="50" spans="1:18" x14ac:dyDescent="0.25">
      <c r="A50" t="s">
        <v>30</v>
      </c>
      <c r="B50" t="s">
        <v>59</v>
      </c>
      <c r="C50" t="s">
        <v>19</v>
      </c>
      <c r="D50" t="s">
        <v>20</v>
      </c>
      <c r="E50">
        <v>1</v>
      </c>
      <c r="F50">
        <v>3</v>
      </c>
      <c r="G50" s="1">
        <v>2</v>
      </c>
      <c r="H50">
        <v>4</v>
      </c>
      <c r="I50">
        <v>-2</v>
      </c>
      <c r="J50" s="2">
        <v>1.72</v>
      </c>
      <c r="K50" s="2">
        <v>1.0679289136143599</v>
      </c>
      <c r="L50" s="2">
        <f>(Table134[[#This Row],[rA]]+Table134[[#This Row],[rA'']])/2</f>
        <v>1.3939644568071801</v>
      </c>
      <c r="M50">
        <v>0.60499999999999998</v>
      </c>
      <c r="N50">
        <v>1.4</v>
      </c>
      <c r="O50" s="3">
        <f>(Table134[[#This Row],[rA adj]]+Table134[[#This Row],[rX]])/(SQRT(2)*(Table134[[#This Row],[rB]]+Table134[[#This Row],[rX]]))</f>
        <v>0.98535222633543429</v>
      </c>
      <c r="P5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3.834913267217233</v>
      </c>
      <c r="Q50" s="1" t="str">
        <f>IF(Table134[[#This Row],[tau]]&lt;4.18,"YES","NO")</f>
        <v>YES</v>
      </c>
      <c r="R50" s="4">
        <f>ABS(Table134[[#This Row],[rA]]-Table134[[#This Row],[rA'']])</f>
        <v>0.65207108638564004</v>
      </c>
    </row>
    <row r="51" spans="1:18" x14ac:dyDescent="0.25">
      <c r="A51" t="s">
        <v>30</v>
      </c>
      <c r="B51" t="s">
        <v>45</v>
      </c>
      <c r="C51" t="s">
        <v>19</v>
      </c>
      <c r="D51" t="s">
        <v>20</v>
      </c>
      <c r="E51">
        <v>1</v>
      </c>
      <c r="F51">
        <v>3</v>
      </c>
      <c r="G51" s="1">
        <v>2</v>
      </c>
      <c r="H51">
        <v>4</v>
      </c>
      <c r="I51">
        <v>-2</v>
      </c>
      <c r="J51" s="2">
        <v>1.72</v>
      </c>
      <c r="K51" s="2">
        <v>1.0669289136143596</v>
      </c>
      <c r="L51" s="2">
        <f>(Table134[[#This Row],[rA]]+Table134[[#This Row],[rA'']])/2</f>
        <v>1.3934644568071799</v>
      </c>
      <c r="M51">
        <v>0.60499999999999998</v>
      </c>
      <c r="N51">
        <v>1.4</v>
      </c>
      <c r="O51" s="3">
        <f>(Table134[[#This Row],[rA adj]]+Table134[[#This Row],[rX]])/(SQRT(2)*(Table134[[#This Row],[rB]]+Table134[[#This Row],[rX]]))</f>
        <v>0.98517589047977672</v>
      </c>
      <c r="P5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3.8353060864161805</v>
      </c>
      <c r="Q51" s="1" t="str">
        <f>IF(Table134[[#This Row],[tau]]&lt;4.18,"YES","NO")</f>
        <v>YES</v>
      </c>
      <c r="R51" s="4">
        <f>ABS(Table134[[#This Row],[rA]]-Table134[[#This Row],[rA'']])</f>
        <v>0.65307108638564038</v>
      </c>
    </row>
    <row r="52" spans="1:18" x14ac:dyDescent="0.25">
      <c r="A52" t="s">
        <v>26</v>
      </c>
      <c r="B52" t="s">
        <v>19</v>
      </c>
      <c r="C52" t="s">
        <v>19</v>
      </c>
      <c r="D52" t="s">
        <v>20</v>
      </c>
      <c r="E52">
        <v>1</v>
      </c>
      <c r="F52">
        <v>3</v>
      </c>
      <c r="G52" s="1">
        <v>2</v>
      </c>
      <c r="H52">
        <v>4</v>
      </c>
      <c r="I52">
        <v>-2</v>
      </c>
      <c r="J52" s="2">
        <v>1.88</v>
      </c>
      <c r="K52" s="2">
        <v>0.90692891361435946</v>
      </c>
      <c r="L52" s="2">
        <f>(Table134[[#This Row],[rA]]+Table134[[#This Row],[rA'']])/2</f>
        <v>1.3934644568071797</v>
      </c>
      <c r="M52">
        <v>0.60499999999999998</v>
      </c>
      <c r="N52">
        <v>1.4</v>
      </c>
      <c r="O52" s="3">
        <f>(Table134[[#This Row],[rA adj]]+Table134[[#This Row],[rX]])/(SQRT(2)*(Table134[[#This Row],[rB]]+Table134[[#This Row],[rX]]))</f>
        <v>0.98517589047977672</v>
      </c>
      <c r="P5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3.8353060864161805</v>
      </c>
      <c r="Q52" s="1" t="str">
        <f>IF(Table134[[#This Row],[tau]]&lt;4.18,"YES","NO")</f>
        <v>YES</v>
      </c>
      <c r="R52" s="4">
        <f>ABS(Table134[[#This Row],[rA]]-Table134[[#This Row],[rA'']])</f>
        <v>0.97307108638564044</v>
      </c>
    </row>
    <row r="53" spans="1:18" x14ac:dyDescent="0.25">
      <c r="A53" t="s">
        <v>26</v>
      </c>
      <c r="B53" t="s">
        <v>67</v>
      </c>
      <c r="C53" t="s">
        <v>19</v>
      </c>
      <c r="D53" t="s">
        <v>20</v>
      </c>
      <c r="E53">
        <v>1</v>
      </c>
      <c r="F53">
        <v>3</v>
      </c>
      <c r="G53" s="1">
        <v>2</v>
      </c>
      <c r="H53">
        <v>4</v>
      </c>
      <c r="I53">
        <v>-2</v>
      </c>
      <c r="J53" s="2">
        <v>1.88</v>
      </c>
      <c r="K53" s="2">
        <v>0.90592891361435957</v>
      </c>
      <c r="L53" s="2">
        <f>(Table134[[#This Row],[rA]]+Table134[[#This Row],[rA'']])/2</f>
        <v>1.3929644568071797</v>
      </c>
      <c r="M53">
        <v>0.60499999999999998</v>
      </c>
      <c r="N53">
        <v>1.4</v>
      </c>
      <c r="O53" s="3">
        <f>(Table134[[#This Row],[rA adj]]+Table134[[#This Row],[rX]])/(SQRT(2)*(Table134[[#This Row],[rB]]+Table134[[#This Row],[rX]]))</f>
        <v>0.98499955462411914</v>
      </c>
      <c r="P5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3.8357000960359771</v>
      </c>
      <c r="Q53" s="1" t="str">
        <f>IF(Table134[[#This Row],[tau]]&lt;4.18,"YES","NO")</f>
        <v>YES</v>
      </c>
      <c r="R53" s="4">
        <f>ABS(Table134[[#This Row],[rA]]-Table134[[#This Row],[rA'']])</f>
        <v>0.97407108638564033</v>
      </c>
    </row>
    <row r="54" spans="1:18" x14ac:dyDescent="0.25">
      <c r="A54" t="s">
        <v>37</v>
      </c>
      <c r="B54" t="s">
        <v>38</v>
      </c>
      <c r="C54" t="s">
        <v>19</v>
      </c>
      <c r="D54" t="s">
        <v>20</v>
      </c>
      <c r="E54">
        <v>1</v>
      </c>
      <c r="F54">
        <v>3</v>
      </c>
      <c r="G54" s="1">
        <v>2</v>
      </c>
      <c r="H54">
        <v>4</v>
      </c>
      <c r="I54">
        <v>-2</v>
      </c>
      <c r="J54" s="2">
        <v>1.64</v>
      </c>
      <c r="K54" s="2">
        <v>1.1439289136143596</v>
      </c>
      <c r="L54" s="2">
        <f>(Table134[[#This Row],[rA]]+Table134[[#This Row],[rA'']])/2</f>
        <v>1.3919644568071798</v>
      </c>
      <c r="M54">
        <v>0.60499999999999998</v>
      </c>
      <c r="N54">
        <v>1.4</v>
      </c>
      <c r="O54" s="3">
        <f>(Table134[[#This Row],[rA adj]]+Table134[[#This Row],[rX]])/(SQRT(2)*(Table134[[#This Row],[rB]]+Table134[[#This Row],[rX]]))</f>
        <v>0.98464688291280422</v>
      </c>
      <c r="P5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3.8364916958738928</v>
      </c>
      <c r="Q54" s="1" t="str">
        <f>IF(Table134[[#This Row],[tau]]&lt;4.18,"YES","NO")</f>
        <v>YES</v>
      </c>
      <c r="R54" s="4">
        <f>ABS(Table134[[#This Row],[rA]]-Table134[[#This Row],[rA'']])</f>
        <v>0.49607108638564035</v>
      </c>
    </row>
    <row r="55" spans="1:18" x14ac:dyDescent="0.25">
      <c r="A55" t="s">
        <v>30</v>
      </c>
      <c r="B55" t="s">
        <v>47</v>
      </c>
      <c r="C55" t="s">
        <v>19</v>
      </c>
      <c r="D55" t="s">
        <v>20</v>
      </c>
      <c r="E55">
        <v>1</v>
      </c>
      <c r="F55">
        <v>3</v>
      </c>
      <c r="G55" s="1">
        <v>2</v>
      </c>
      <c r="H55">
        <v>4</v>
      </c>
      <c r="I55">
        <v>-2</v>
      </c>
      <c r="J55" s="2">
        <v>1.72</v>
      </c>
      <c r="K55" s="2">
        <v>1.0599289136143599</v>
      </c>
      <c r="L55" s="2">
        <f>(Table134[[#This Row],[rA]]+Table134[[#This Row],[rA'']])/2</f>
        <v>1.3899644568071801</v>
      </c>
      <c r="M55">
        <v>0.60499999999999998</v>
      </c>
      <c r="N55">
        <v>1.4</v>
      </c>
      <c r="O55" s="3">
        <f>(Table134[[#This Row],[rA adj]]+Table134[[#This Row],[rX]])/(SQRT(2)*(Table134[[#This Row],[rB]]+Table134[[#This Row],[rX]]))</f>
        <v>0.98394153949017438</v>
      </c>
      <c r="P5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3.8380892836283356</v>
      </c>
      <c r="Q55" s="1" t="str">
        <f>IF(Table134[[#This Row],[tau]]&lt;4.18,"YES","NO")</f>
        <v>YES</v>
      </c>
      <c r="R55" s="4">
        <f>ABS(Table134[[#This Row],[rA]]-Table134[[#This Row],[rA'']])</f>
        <v>0.66007108638564005</v>
      </c>
    </row>
    <row r="56" spans="1:18" x14ac:dyDescent="0.25">
      <c r="A56" t="s">
        <v>37</v>
      </c>
      <c r="B56" t="s">
        <v>41</v>
      </c>
      <c r="C56" t="s">
        <v>19</v>
      </c>
      <c r="D56" t="s">
        <v>20</v>
      </c>
      <c r="E56">
        <v>1</v>
      </c>
      <c r="F56">
        <v>3</v>
      </c>
      <c r="G56" s="1">
        <v>2</v>
      </c>
      <c r="H56">
        <v>4</v>
      </c>
      <c r="I56">
        <v>-2</v>
      </c>
      <c r="J56" s="2">
        <v>1.64</v>
      </c>
      <c r="K56" s="2">
        <v>1.1269289136143592</v>
      </c>
      <c r="L56" s="2">
        <f>(Table134[[#This Row],[rA]]+Table134[[#This Row],[rA'']])/2</f>
        <v>1.3834644568071797</v>
      </c>
      <c r="M56">
        <v>0.60499999999999998</v>
      </c>
      <c r="N56">
        <v>1.4</v>
      </c>
      <c r="O56" s="3">
        <f>(Table134[[#This Row],[rA adj]]+Table134[[#This Row],[rX]])/(SQRT(2)*(Table134[[#This Row],[rB]]+Table134[[#This Row],[rX]]))</f>
        <v>0.98164917336662683</v>
      </c>
      <c r="P5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3.8434155970037325</v>
      </c>
      <c r="Q56" s="1" t="str">
        <f>IF(Table134[[#This Row],[tau]]&lt;4.18,"YES","NO")</f>
        <v>YES</v>
      </c>
      <c r="R56" s="4">
        <f>ABS(Table134[[#This Row],[rA]]-Table134[[#This Row],[rA'']])</f>
        <v>0.5130710863856407</v>
      </c>
    </row>
    <row r="57" spans="1:18" x14ac:dyDescent="0.25">
      <c r="A57" t="s">
        <v>37</v>
      </c>
      <c r="B57" t="s">
        <v>43</v>
      </c>
      <c r="C57" t="s">
        <v>19</v>
      </c>
      <c r="D57" t="s">
        <v>20</v>
      </c>
      <c r="E57">
        <v>1</v>
      </c>
      <c r="F57">
        <v>3</v>
      </c>
      <c r="G57" s="1">
        <v>2</v>
      </c>
      <c r="H57">
        <v>4</v>
      </c>
      <c r="I57">
        <v>-2</v>
      </c>
      <c r="J57" s="2">
        <v>1.64</v>
      </c>
      <c r="K57" s="2">
        <v>1.1229289136143596</v>
      </c>
      <c r="L57" s="2">
        <f>(Table134[[#This Row],[rA]]+Table134[[#This Row],[rA'']])/2</f>
        <v>1.3814644568071799</v>
      </c>
      <c r="M57">
        <v>0.60499999999999998</v>
      </c>
      <c r="N57">
        <v>1.4</v>
      </c>
      <c r="O57" s="3">
        <f>(Table134[[#This Row],[rA adj]]+Table134[[#This Row],[rX]])/(SQRT(2)*(Table134[[#This Row],[rB]]+Table134[[#This Row],[rX]]))</f>
        <v>0.98094382994399687</v>
      </c>
      <c r="P5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3.8450963145172872</v>
      </c>
      <c r="Q57" s="1" t="str">
        <f>IF(Table134[[#This Row],[tau]]&lt;4.18,"YES","NO")</f>
        <v>YES</v>
      </c>
      <c r="R57" s="4">
        <f>ABS(Table134[[#This Row],[rA]]-Table134[[#This Row],[rA'']])</f>
        <v>0.51707108638564026</v>
      </c>
    </row>
    <row r="58" spans="1:18" x14ac:dyDescent="0.25">
      <c r="A58" t="s">
        <v>37</v>
      </c>
      <c r="B58" t="s">
        <v>40</v>
      </c>
      <c r="C58" t="s">
        <v>19</v>
      </c>
      <c r="D58" t="s">
        <v>20</v>
      </c>
      <c r="E58">
        <v>1</v>
      </c>
      <c r="F58">
        <v>3</v>
      </c>
      <c r="G58" s="1">
        <v>2</v>
      </c>
      <c r="H58">
        <v>4</v>
      </c>
      <c r="I58">
        <v>-2</v>
      </c>
      <c r="J58" s="2">
        <v>1.64</v>
      </c>
      <c r="K58" s="2">
        <v>1.1179289136143598</v>
      </c>
      <c r="L58" s="2">
        <f>(Table134[[#This Row],[rA]]+Table134[[#This Row],[rA'']])/2</f>
        <v>1.3789644568071799</v>
      </c>
      <c r="M58">
        <v>0.60499999999999998</v>
      </c>
      <c r="N58">
        <v>1.4</v>
      </c>
      <c r="O58" s="3">
        <f>(Table134[[#This Row],[rA adj]]+Table134[[#This Row],[rX]])/(SQRT(2)*(Table134[[#This Row],[rB]]+Table134[[#This Row],[rX]]))</f>
        <v>0.98006215066570945</v>
      </c>
      <c r="P5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3.8472253121266449</v>
      </c>
      <c r="Q58" s="1" t="str">
        <f>IF(Table134[[#This Row],[tau]]&lt;4.18,"YES","NO")</f>
        <v>YES</v>
      </c>
      <c r="R58" s="4">
        <f>ABS(Table134[[#This Row],[rA]]-Table134[[#This Row],[rA'']])</f>
        <v>0.52207108638564015</v>
      </c>
    </row>
    <row r="59" spans="1:18" x14ac:dyDescent="0.25">
      <c r="A59" t="s">
        <v>26</v>
      </c>
      <c r="B59" t="s">
        <v>58</v>
      </c>
      <c r="C59" t="s">
        <v>19</v>
      </c>
      <c r="D59" t="s">
        <v>20</v>
      </c>
      <c r="E59">
        <v>1</v>
      </c>
      <c r="F59">
        <v>3</v>
      </c>
      <c r="G59" s="1">
        <v>2</v>
      </c>
      <c r="H59">
        <v>4</v>
      </c>
      <c r="I59">
        <v>-2</v>
      </c>
      <c r="J59" s="2">
        <v>1.88</v>
      </c>
      <c r="K59" s="2">
        <v>0.87792891361435954</v>
      </c>
      <c r="L59" s="2">
        <f>(Table134[[#This Row],[rA]]+Table134[[#This Row],[rA'']])/2</f>
        <v>1.3789644568071797</v>
      </c>
      <c r="M59">
        <v>0.60499999999999998</v>
      </c>
      <c r="N59">
        <v>1.4</v>
      </c>
      <c r="O59" s="3">
        <f>(Table134[[#This Row],[rA adj]]+Table134[[#This Row],[rX]])/(SQRT(2)*(Table134[[#This Row],[rB]]+Table134[[#This Row],[rX]]))</f>
        <v>0.98006215066570945</v>
      </c>
      <c r="P5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3.8472253121266449</v>
      </c>
      <c r="Q59" s="1" t="str">
        <f>IF(Table134[[#This Row],[tau]]&lt;4.18,"YES","NO")</f>
        <v>YES</v>
      </c>
      <c r="R59" s="4">
        <f>ABS(Table134[[#This Row],[rA]]-Table134[[#This Row],[rA'']])</f>
        <v>1.0020710863856404</v>
      </c>
    </row>
    <row r="60" spans="1:18" x14ac:dyDescent="0.25">
      <c r="A60" t="s">
        <v>37</v>
      </c>
      <c r="B60" t="s">
        <v>51</v>
      </c>
      <c r="C60" t="s">
        <v>19</v>
      </c>
      <c r="D60" t="s">
        <v>20</v>
      </c>
      <c r="E60">
        <v>1</v>
      </c>
      <c r="F60">
        <v>3</v>
      </c>
      <c r="G60" s="1">
        <v>2</v>
      </c>
      <c r="H60">
        <v>4</v>
      </c>
      <c r="I60">
        <v>-2</v>
      </c>
      <c r="J60" s="2">
        <v>1.64</v>
      </c>
      <c r="K60" s="2">
        <v>1.11592891361436</v>
      </c>
      <c r="L60" s="2">
        <f>(Table134[[#This Row],[rA]]+Table134[[#This Row],[rA'']])/2</f>
        <v>1.37796445680718</v>
      </c>
      <c r="M60">
        <v>0.60499999999999998</v>
      </c>
      <c r="N60">
        <v>1.4</v>
      </c>
      <c r="O60" s="3">
        <f>(Table134[[#This Row],[rA adj]]+Table134[[#This Row],[rX]])/(SQRT(2)*(Table134[[#This Row],[rB]]+Table134[[#This Row],[rX]]))</f>
        <v>0.97970947895439453</v>
      </c>
      <c r="P6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3.8480857175413319</v>
      </c>
      <c r="Q60" s="1" t="str">
        <f>IF(Table134[[#This Row],[tau]]&lt;4.18,"YES","NO")</f>
        <v>YES</v>
      </c>
      <c r="R60" s="4">
        <f>ABS(Table134[[#This Row],[rA]]-Table134[[#This Row],[rA'']])</f>
        <v>0.52407108638563993</v>
      </c>
    </row>
    <row r="61" spans="1:18" x14ac:dyDescent="0.25">
      <c r="A61" t="s">
        <v>29</v>
      </c>
      <c r="B61" t="s">
        <v>49</v>
      </c>
      <c r="C61" t="s">
        <v>19</v>
      </c>
      <c r="D61" t="s">
        <v>20</v>
      </c>
      <c r="E61">
        <v>2</v>
      </c>
      <c r="F61">
        <v>2</v>
      </c>
      <c r="G61" s="1">
        <v>0</v>
      </c>
      <c r="H61">
        <v>4</v>
      </c>
      <c r="I61">
        <v>-2</v>
      </c>
      <c r="J61" s="2">
        <v>1.3889510036143804</v>
      </c>
      <c r="K61" s="2">
        <v>1.3649510036143804</v>
      </c>
      <c r="L61" s="2">
        <f>(Table134[[#This Row],[rA]]+Table134[[#This Row],[rA'']])/2</f>
        <v>1.3769510036143804</v>
      </c>
      <c r="M61">
        <v>0.60499999999999998</v>
      </c>
      <c r="N61">
        <v>1.4</v>
      </c>
      <c r="O61" s="3">
        <f>(Table134[[#This Row],[rA adj]]+Table134[[#This Row],[rX]])/(SQRT(2)*(Table134[[#This Row],[rB]]+Table134[[#This Row],[rX]]))</f>
        <v>0.97935206268255215</v>
      </c>
      <c r="P6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3.8489628632159723</v>
      </c>
      <c r="Q61" s="1" t="str">
        <f>IF(Table134[[#This Row],[tau]]&lt;4.18,"YES","NO")</f>
        <v>YES</v>
      </c>
      <c r="R61" s="4">
        <f>ABS(Table134[[#This Row],[rA]]-Table134[[#This Row],[rA'']])</f>
        <v>2.4000000000000021E-2</v>
      </c>
    </row>
    <row r="62" spans="1:18" x14ac:dyDescent="0.25">
      <c r="A62" t="s">
        <v>37</v>
      </c>
      <c r="B62" t="s">
        <v>44</v>
      </c>
      <c r="C62" t="s">
        <v>19</v>
      </c>
      <c r="D62" t="s">
        <v>20</v>
      </c>
      <c r="E62">
        <v>1</v>
      </c>
      <c r="F62">
        <v>3</v>
      </c>
      <c r="G62" s="1">
        <v>2</v>
      </c>
      <c r="H62">
        <v>4</v>
      </c>
      <c r="I62">
        <v>-2</v>
      </c>
      <c r="J62" s="2">
        <v>1.64</v>
      </c>
      <c r="K62" s="2">
        <v>1.1129289136143599</v>
      </c>
      <c r="L62" s="2">
        <f>(Table134[[#This Row],[rA]]+Table134[[#This Row],[rA'']])/2</f>
        <v>1.37646445680718</v>
      </c>
      <c r="M62">
        <v>0.60499999999999998</v>
      </c>
      <c r="N62">
        <v>1.4</v>
      </c>
      <c r="O62" s="3">
        <f>(Table134[[#This Row],[rA adj]]+Table134[[#This Row],[rX]])/(SQRT(2)*(Table134[[#This Row],[rB]]+Table134[[#This Row],[rX]]))</f>
        <v>0.97918047138742204</v>
      </c>
      <c r="P6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3.8493858238939391</v>
      </c>
      <c r="Q62" s="1" t="str">
        <f>IF(Table134[[#This Row],[tau]]&lt;4.18,"YES","NO")</f>
        <v>YES</v>
      </c>
      <c r="R62" s="4">
        <f>ABS(Table134[[#This Row],[rA]]-Table134[[#This Row],[rA'']])</f>
        <v>0.52707108638564004</v>
      </c>
    </row>
    <row r="63" spans="1:18" x14ac:dyDescent="0.25">
      <c r="A63" t="s">
        <v>26</v>
      </c>
      <c r="B63" t="s">
        <v>63</v>
      </c>
      <c r="C63" t="s">
        <v>19</v>
      </c>
      <c r="D63" t="s">
        <v>20</v>
      </c>
      <c r="E63">
        <v>1</v>
      </c>
      <c r="F63">
        <v>3</v>
      </c>
      <c r="G63" s="1">
        <v>2</v>
      </c>
      <c r="H63">
        <v>4</v>
      </c>
      <c r="I63">
        <v>-2</v>
      </c>
      <c r="J63" s="2">
        <v>1.88</v>
      </c>
      <c r="K63" s="2">
        <v>0.87292891361435965</v>
      </c>
      <c r="L63" s="2">
        <f>(Table134[[#This Row],[rA]]+Table134[[#This Row],[rA'']])/2</f>
        <v>1.3764644568071798</v>
      </c>
      <c r="M63">
        <v>0.60499999999999998</v>
      </c>
      <c r="N63">
        <v>1.4</v>
      </c>
      <c r="O63" s="3">
        <f>(Table134[[#This Row],[rA adj]]+Table134[[#This Row],[rX]])/(SQRT(2)*(Table134[[#This Row],[rB]]+Table134[[#This Row],[rX]]))</f>
        <v>0.97918047138742181</v>
      </c>
      <c r="P6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3.8493858238939391</v>
      </c>
      <c r="Q63" s="1" t="str">
        <f>IF(Table134[[#This Row],[tau]]&lt;4.18,"YES","NO")</f>
        <v>YES</v>
      </c>
      <c r="R63" s="4">
        <f>ABS(Table134[[#This Row],[rA]]-Table134[[#This Row],[rA'']])</f>
        <v>1.0070710863856402</v>
      </c>
    </row>
    <row r="64" spans="1:18" x14ac:dyDescent="0.25">
      <c r="A64" t="s">
        <v>54</v>
      </c>
      <c r="B64" t="s">
        <v>27</v>
      </c>
      <c r="C64" t="s">
        <v>19</v>
      </c>
      <c r="D64" t="s">
        <v>20</v>
      </c>
      <c r="E64">
        <v>1</v>
      </c>
      <c r="F64">
        <v>3</v>
      </c>
      <c r="G64" s="1">
        <v>2</v>
      </c>
      <c r="H64">
        <v>4</v>
      </c>
      <c r="I64">
        <v>-2</v>
      </c>
      <c r="J64" s="2">
        <v>1.39</v>
      </c>
      <c r="K64" s="2">
        <v>1.36</v>
      </c>
      <c r="L64" s="2">
        <f>(Table134[[#This Row],[rA]]+Table134[[#This Row],[rA'']])/2</f>
        <v>1.375</v>
      </c>
      <c r="M64">
        <v>0.60499999999999998</v>
      </c>
      <c r="N64">
        <v>1.4</v>
      </c>
      <c r="O64" s="3">
        <f>(Table134[[#This Row],[rA adj]]+Table134[[#This Row],[rX]])/(SQRT(2)*(Table134[[#This Row],[rB]]+Table134[[#This Row],[rX]]))</f>
        <v>0.97866399889908695</v>
      </c>
      <c r="P6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3.8506661777480935</v>
      </c>
      <c r="Q64" s="1" t="str">
        <f>IF(Table134[[#This Row],[tau]]&lt;4.18,"YES","NO")</f>
        <v>YES</v>
      </c>
      <c r="R64" s="4">
        <f>ABS(Table134[[#This Row],[rA]]-Table134[[#This Row],[rA'']])</f>
        <v>2.9999999999999805E-2</v>
      </c>
    </row>
    <row r="65" spans="1:18" x14ac:dyDescent="0.25">
      <c r="A65" t="s">
        <v>37</v>
      </c>
      <c r="B65" t="s">
        <v>36</v>
      </c>
      <c r="C65" t="s">
        <v>19</v>
      </c>
      <c r="D65" t="s">
        <v>20</v>
      </c>
      <c r="E65">
        <v>1</v>
      </c>
      <c r="F65">
        <v>3</v>
      </c>
      <c r="G65" s="1">
        <v>2</v>
      </c>
      <c r="H65">
        <v>4</v>
      </c>
      <c r="I65">
        <v>-2</v>
      </c>
      <c r="J65" s="2">
        <v>1.64</v>
      </c>
      <c r="K65" s="2">
        <v>1.1049289136143599</v>
      </c>
      <c r="L65" s="2">
        <f>(Table134[[#This Row],[rA]]+Table134[[#This Row],[rA'']])/2</f>
        <v>1.37246445680718</v>
      </c>
      <c r="M65">
        <v>0.60499999999999998</v>
      </c>
      <c r="N65">
        <v>1.4</v>
      </c>
      <c r="O65" s="3">
        <f>(Table134[[#This Row],[rA adj]]+Table134[[#This Row],[rX]])/(SQRT(2)*(Table134[[#This Row],[rB]]+Table134[[#This Row],[rX]]))</f>
        <v>0.97776978454216201</v>
      </c>
      <c r="P6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3.8529089819773401</v>
      </c>
      <c r="Q65" s="1" t="str">
        <f>IF(Table134[[#This Row],[tau]]&lt;4.18,"YES","NO")</f>
        <v>YES</v>
      </c>
      <c r="R65" s="4">
        <f>ABS(Table134[[#This Row],[rA]]-Table134[[#This Row],[rA'']])</f>
        <v>0.53507108638564005</v>
      </c>
    </row>
    <row r="66" spans="1:18" x14ac:dyDescent="0.25">
      <c r="A66" t="s">
        <v>42</v>
      </c>
      <c r="B66" t="s">
        <v>34</v>
      </c>
      <c r="C66" t="s">
        <v>19</v>
      </c>
      <c r="D66" t="s">
        <v>20</v>
      </c>
      <c r="E66">
        <v>2</v>
      </c>
      <c r="F66">
        <v>2</v>
      </c>
      <c r="G66" s="1">
        <v>0</v>
      </c>
      <c r="H66">
        <v>4</v>
      </c>
      <c r="I66">
        <v>-2</v>
      </c>
      <c r="J66" s="2">
        <v>1.1959510036143803</v>
      </c>
      <c r="K66" s="2">
        <v>1.5479510036143806</v>
      </c>
      <c r="L66" s="2">
        <f>(Table134[[#This Row],[rA]]+Table134[[#This Row],[rA'']])/2</f>
        <v>1.3719510036143805</v>
      </c>
      <c r="M66">
        <v>0.60499999999999998</v>
      </c>
      <c r="N66">
        <v>1.4</v>
      </c>
      <c r="O66" s="3">
        <f>(Table134[[#This Row],[rA adj]]+Table134[[#This Row],[rX]])/(SQRT(2)*(Table134[[#This Row],[rB]]+Table134[[#This Row],[rX]]))</f>
        <v>0.97758870412597731</v>
      </c>
      <c r="P6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3.8533671947006858</v>
      </c>
      <c r="Q66" s="1" t="str">
        <f>IF(Table134[[#This Row],[tau]]&lt;4.18,"YES","NO")</f>
        <v>YES</v>
      </c>
      <c r="R66" s="4">
        <f>ABS(Table134[[#This Row],[rA]]-Table134[[#This Row],[rA'']])</f>
        <v>0.35200000000000031</v>
      </c>
    </row>
    <row r="67" spans="1:18" x14ac:dyDescent="0.25">
      <c r="A67" t="s">
        <v>30</v>
      </c>
      <c r="B67" t="s">
        <v>61</v>
      </c>
      <c r="C67" t="s">
        <v>19</v>
      </c>
      <c r="D67" t="s">
        <v>20</v>
      </c>
      <c r="E67">
        <v>1</v>
      </c>
      <c r="F67">
        <v>3</v>
      </c>
      <c r="G67" s="1">
        <v>2</v>
      </c>
      <c r="H67">
        <v>4</v>
      </c>
      <c r="I67">
        <v>-2</v>
      </c>
      <c r="J67" s="2">
        <v>1.72</v>
      </c>
      <c r="K67" s="2">
        <v>1.02292891361436</v>
      </c>
      <c r="L67" s="2">
        <f>(Table134[[#This Row],[rA]]+Table134[[#This Row],[rA'']])/2</f>
        <v>1.3714644568071801</v>
      </c>
      <c r="M67">
        <v>0.60499999999999998</v>
      </c>
      <c r="N67">
        <v>1.4</v>
      </c>
      <c r="O67" s="3">
        <f>(Table134[[#This Row],[rA adj]]+Table134[[#This Row],[rX]])/(SQRT(2)*(Table134[[#This Row],[rB]]+Table134[[#This Row],[rX]]))</f>
        <v>0.97741711283084709</v>
      </c>
      <c r="P6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3.8538026572792039</v>
      </c>
      <c r="Q67" s="1" t="str">
        <f>IF(Table134[[#This Row],[tau]]&lt;4.18,"YES","NO")</f>
        <v>YES</v>
      </c>
      <c r="R67" s="4">
        <f>ABS(Table134[[#This Row],[rA]]-Table134[[#This Row],[rA'']])</f>
        <v>0.69707108638563997</v>
      </c>
    </row>
    <row r="68" spans="1:18" x14ac:dyDescent="0.25">
      <c r="A68" t="s">
        <v>34</v>
      </c>
      <c r="B68" t="s">
        <v>62</v>
      </c>
      <c r="C68" t="s">
        <v>19</v>
      </c>
      <c r="D68" t="s">
        <v>20</v>
      </c>
      <c r="E68">
        <v>2</v>
      </c>
      <c r="F68">
        <v>2</v>
      </c>
      <c r="G68" s="1">
        <v>0</v>
      </c>
      <c r="H68">
        <v>4</v>
      </c>
      <c r="I68">
        <v>-2</v>
      </c>
      <c r="J68" s="2">
        <v>1.5479510036143806</v>
      </c>
      <c r="K68" s="2">
        <v>1.1929510036143802</v>
      </c>
      <c r="L68" s="2">
        <f>(Table134[[#This Row],[rA]]+Table134[[#This Row],[rA'']])/2</f>
        <v>1.3704510036143804</v>
      </c>
      <c r="M68">
        <v>0.60499999999999998</v>
      </c>
      <c r="N68">
        <v>1.4</v>
      </c>
      <c r="O68" s="3">
        <f>(Table134[[#This Row],[rA adj]]+Table134[[#This Row],[rX]])/(SQRT(2)*(Table134[[#This Row],[rB]]+Table134[[#This Row],[rX]]))</f>
        <v>0.97705969655900482</v>
      </c>
      <c r="P6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3.8547136565879634</v>
      </c>
      <c r="Q68" s="1" t="str">
        <f>IF(Table134[[#This Row],[tau]]&lt;4.18,"YES","NO")</f>
        <v>YES</v>
      </c>
      <c r="R68" s="4">
        <f>ABS(Table134[[#This Row],[rA]]-Table134[[#This Row],[rA'']])</f>
        <v>0.35500000000000043</v>
      </c>
    </row>
    <row r="69" spans="1:18" x14ac:dyDescent="0.25">
      <c r="A69" t="s">
        <v>34</v>
      </c>
      <c r="B69" t="s">
        <v>50</v>
      </c>
      <c r="C69" t="s">
        <v>19</v>
      </c>
      <c r="D69" t="s">
        <v>20</v>
      </c>
      <c r="E69">
        <v>2</v>
      </c>
      <c r="F69">
        <v>2</v>
      </c>
      <c r="G69" s="1">
        <v>0</v>
      </c>
      <c r="H69">
        <v>4</v>
      </c>
      <c r="I69">
        <v>-2</v>
      </c>
      <c r="J69" s="2">
        <v>1.5479510036143806</v>
      </c>
      <c r="K69" s="2">
        <v>1.19</v>
      </c>
      <c r="L69" s="2">
        <f>(Table134[[#This Row],[rA]]+Table134[[#This Row],[rA'']])/2</f>
        <v>1.3689755018071903</v>
      </c>
      <c r="M69">
        <v>0.60499999999999998</v>
      </c>
      <c r="N69">
        <v>1.4</v>
      </c>
      <c r="O69" s="3">
        <f>(Table134[[#This Row],[rA adj]]+Table134[[#This Row],[rX]])/(SQRT(2)*(Table134[[#This Row],[rB]]+Table134[[#This Row],[rX]]))</f>
        <v>0.97653932881161465</v>
      </c>
      <c r="P6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3.8560495798374315</v>
      </c>
      <c r="Q69" s="1" t="str">
        <f>IF(Table134[[#This Row],[tau]]&lt;4.18,"YES","NO")</f>
        <v>YES</v>
      </c>
      <c r="R69" s="4">
        <f>ABS(Table134[[#This Row],[rA]]-Table134[[#This Row],[rA'']])</f>
        <v>0.3579510036143807</v>
      </c>
    </row>
    <row r="70" spans="1:18" x14ac:dyDescent="0.25">
      <c r="A70" t="s">
        <v>26</v>
      </c>
      <c r="B70" t="s">
        <v>68</v>
      </c>
      <c r="C70" t="s">
        <v>19</v>
      </c>
      <c r="D70" t="s">
        <v>20</v>
      </c>
      <c r="E70">
        <v>1</v>
      </c>
      <c r="F70">
        <v>3</v>
      </c>
      <c r="G70" s="1">
        <v>2</v>
      </c>
      <c r="H70">
        <v>4</v>
      </c>
      <c r="I70">
        <v>-2</v>
      </c>
      <c r="J70" s="2">
        <v>1.88</v>
      </c>
      <c r="K70" s="2">
        <v>0.85592891361435974</v>
      </c>
      <c r="L70" s="2">
        <f>(Table134[[#This Row],[rA]]+Table134[[#This Row],[rA'']])/2</f>
        <v>1.3679644568071798</v>
      </c>
      <c r="M70">
        <v>0.60499999999999998</v>
      </c>
      <c r="N70">
        <v>1.4</v>
      </c>
      <c r="O70" s="3">
        <f>(Table134[[#This Row],[rA adj]]+Table134[[#This Row],[rX]])/(SQRT(2)*(Table134[[#This Row],[rB]]+Table134[[#This Row],[rX]]))</f>
        <v>0.97618276184124453</v>
      </c>
      <c r="P7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3.8569715754685654</v>
      </c>
      <c r="Q70" s="1" t="str">
        <f>IF(Table134[[#This Row],[tau]]&lt;4.18,"YES","NO")</f>
        <v>YES</v>
      </c>
      <c r="R70" s="4">
        <f>ABS(Table134[[#This Row],[rA]]-Table134[[#This Row],[rA'']])</f>
        <v>1.0240710863856402</v>
      </c>
    </row>
    <row r="71" spans="1:18" x14ac:dyDescent="0.25">
      <c r="A71" t="s">
        <v>30</v>
      </c>
      <c r="B71" t="s">
        <v>57</v>
      </c>
      <c r="C71" t="s">
        <v>19</v>
      </c>
      <c r="D71" t="s">
        <v>20</v>
      </c>
      <c r="E71">
        <v>1</v>
      </c>
      <c r="F71">
        <v>3</v>
      </c>
      <c r="G71" s="1">
        <v>2</v>
      </c>
      <c r="H71">
        <v>4</v>
      </c>
      <c r="I71">
        <v>-2</v>
      </c>
      <c r="J71" s="2">
        <v>1.72</v>
      </c>
      <c r="K71" s="2">
        <v>1.0149289136143596</v>
      </c>
      <c r="L71" s="2">
        <f>(Table134[[#This Row],[rA]]+Table134[[#This Row],[rA'']])/2</f>
        <v>1.3674644568071797</v>
      </c>
      <c r="M71">
        <v>0.60499999999999998</v>
      </c>
      <c r="N71">
        <v>1.4</v>
      </c>
      <c r="O71" s="3">
        <f>(Table134[[#This Row],[rA adj]]+Table134[[#This Row],[rX]])/(SQRT(2)*(Table134[[#This Row],[rB]]+Table134[[#This Row],[rX]]))</f>
        <v>0.97600642598558696</v>
      </c>
      <c r="P7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3.8574295264561465</v>
      </c>
      <c r="Q71" s="1" t="str">
        <f>IF(Table134[[#This Row],[tau]]&lt;4.18,"YES","NO")</f>
        <v>YES</v>
      </c>
      <c r="R71" s="4">
        <f>ABS(Table134[[#This Row],[rA]]-Table134[[#This Row],[rA'']])</f>
        <v>0.70507108638564042</v>
      </c>
    </row>
    <row r="72" spans="1:18" x14ac:dyDescent="0.25">
      <c r="A72" t="s">
        <v>30</v>
      </c>
      <c r="B72" t="s">
        <v>48</v>
      </c>
      <c r="C72" t="s">
        <v>19</v>
      </c>
      <c r="D72" t="s">
        <v>20</v>
      </c>
      <c r="E72">
        <v>1</v>
      </c>
      <c r="F72">
        <v>3</v>
      </c>
      <c r="G72" s="1">
        <v>2</v>
      </c>
      <c r="H72">
        <v>4</v>
      </c>
      <c r="I72">
        <v>-2</v>
      </c>
      <c r="J72" s="2">
        <v>1.72</v>
      </c>
      <c r="K72" s="2">
        <v>1.01</v>
      </c>
      <c r="L72" s="2">
        <f>(Table134[[#This Row],[rA]]+Table134[[#This Row],[rA'']])/2</f>
        <v>1.365</v>
      </c>
      <c r="M72">
        <v>0.60499999999999998</v>
      </c>
      <c r="N72">
        <v>1.4</v>
      </c>
      <c r="O72" s="3">
        <f>(Table134[[#This Row],[rA adj]]+Table134[[#This Row],[rX]])/(SQRT(2)*(Table134[[#This Row],[rB]]+Table134[[#This Row],[rX]]))</f>
        <v>0.97513728178593695</v>
      </c>
      <c r="P7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3.8597060665082945</v>
      </c>
      <c r="Q72" s="1" t="str">
        <f>IF(Table134[[#This Row],[tau]]&lt;4.18,"YES","NO")</f>
        <v>YES</v>
      </c>
      <c r="R72" s="4">
        <f>ABS(Table134[[#This Row],[rA]]-Table134[[#This Row],[rA'']])</f>
        <v>0.71</v>
      </c>
    </row>
    <row r="73" spans="1:18" x14ac:dyDescent="0.25">
      <c r="A73" t="s">
        <v>56</v>
      </c>
      <c r="B73" t="s">
        <v>27</v>
      </c>
      <c r="C73" t="s">
        <v>19</v>
      </c>
      <c r="D73" t="s">
        <v>20</v>
      </c>
      <c r="E73">
        <v>1</v>
      </c>
      <c r="F73">
        <v>3</v>
      </c>
      <c r="G73" s="1">
        <v>2</v>
      </c>
      <c r="H73">
        <v>4</v>
      </c>
      <c r="I73">
        <v>-2</v>
      </c>
      <c r="J73" s="2">
        <v>1.37</v>
      </c>
      <c r="K73" s="2">
        <v>1.36</v>
      </c>
      <c r="L73" s="2">
        <f>(Table134[[#This Row],[rA]]+Table134[[#This Row],[rA'']])/2</f>
        <v>1.3650000000000002</v>
      </c>
      <c r="M73">
        <v>0.60499999999999998</v>
      </c>
      <c r="N73">
        <v>1.4</v>
      </c>
      <c r="O73" s="3">
        <f>(Table134[[#This Row],[rA adj]]+Table134[[#This Row],[rX]])/(SQRT(2)*(Table134[[#This Row],[rB]]+Table134[[#This Row],[rX]]))</f>
        <v>0.97513728178593717</v>
      </c>
      <c r="P7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3.8597060665082945</v>
      </c>
      <c r="Q73" s="1" t="str">
        <f>IF(Table134[[#This Row],[tau]]&lt;4.18,"YES","NO")</f>
        <v>YES</v>
      </c>
      <c r="R73" s="4">
        <f>ABS(Table134[[#This Row],[rA]]-Table134[[#This Row],[rA'']])</f>
        <v>1.0000000000000009E-2</v>
      </c>
    </row>
    <row r="74" spans="1:18" x14ac:dyDescent="0.25">
      <c r="A74" t="s">
        <v>26</v>
      </c>
      <c r="B74" t="s">
        <v>71</v>
      </c>
      <c r="C74" t="s">
        <v>19</v>
      </c>
      <c r="D74" t="s">
        <v>20</v>
      </c>
      <c r="E74">
        <v>1</v>
      </c>
      <c r="F74">
        <v>3</v>
      </c>
      <c r="G74" s="1">
        <v>2</v>
      </c>
      <c r="H74">
        <v>4</v>
      </c>
      <c r="I74">
        <v>-2</v>
      </c>
      <c r="J74" s="2">
        <v>1.88</v>
      </c>
      <c r="K74" s="2">
        <v>0.8429289136143594</v>
      </c>
      <c r="L74" s="2">
        <f>(Table134[[#This Row],[rA]]+Table134[[#This Row],[rA'']])/2</f>
        <v>1.3614644568071796</v>
      </c>
      <c r="M74">
        <v>0.60499999999999998</v>
      </c>
      <c r="N74">
        <v>1.4</v>
      </c>
      <c r="O74" s="3">
        <f>(Table134[[#This Row],[rA adj]]+Table134[[#This Row],[rX]])/(SQRT(2)*(Table134[[#This Row],[rB]]+Table134[[#This Row],[rX]]))</f>
        <v>0.9738903957176972</v>
      </c>
      <c r="P7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3.86302867089826</v>
      </c>
      <c r="Q74" s="1" t="str">
        <f>IF(Table134[[#This Row],[tau]]&lt;4.18,"YES","NO")</f>
        <v>YES</v>
      </c>
      <c r="R74" s="4">
        <f>ABS(Table134[[#This Row],[rA]]-Table134[[#This Row],[rA'']])</f>
        <v>1.0370710863856405</v>
      </c>
    </row>
    <row r="75" spans="1:18" x14ac:dyDescent="0.25">
      <c r="A75" t="s">
        <v>30</v>
      </c>
      <c r="B75" t="s">
        <v>23</v>
      </c>
      <c r="C75" t="s">
        <v>19</v>
      </c>
      <c r="D75" t="s">
        <v>20</v>
      </c>
      <c r="E75">
        <v>1</v>
      </c>
      <c r="F75">
        <v>3</v>
      </c>
      <c r="G75" s="1">
        <v>2</v>
      </c>
      <c r="H75">
        <v>4</v>
      </c>
      <c r="I75">
        <v>-2</v>
      </c>
      <c r="J75" s="2">
        <v>1.72</v>
      </c>
      <c r="K75" s="2">
        <v>0.99795100361438038</v>
      </c>
      <c r="L75" s="2">
        <f>(Table134[[#This Row],[rA]]+Table134[[#This Row],[rA'']])/2</f>
        <v>1.3589755018071901</v>
      </c>
      <c r="M75">
        <v>0.60499999999999998</v>
      </c>
      <c r="N75">
        <v>1.4</v>
      </c>
      <c r="O75" s="3">
        <f>(Table134[[#This Row],[rA adj]]+Table134[[#This Row],[rX]])/(SQRT(2)*(Table134[[#This Row],[rB]]+Table134[[#This Row],[rX]]))</f>
        <v>0.97301261169846476</v>
      </c>
      <c r="P7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3.865408226477816</v>
      </c>
      <c r="Q75" s="1" t="str">
        <f>IF(Table134[[#This Row],[tau]]&lt;4.18,"YES","NO")</f>
        <v>YES</v>
      </c>
      <c r="R75" s="4">
        <f>ABS(Table134[[#This Row],[rA]]-Table134[[#This Row],[rA'']])</f>
        <v>0.72204899638561959</v>
      </c>
    </row>
    <row r="76" spans="1:18" x14ac:dyDescent="0.25">
      <c r="A76" t="s">
        <v>37</v>
      </c>
      <c r="B76" t="s">
        <v>59</v>
      </c>
      <c r="C76" t="s">
        <v>19</v>
      </c>
      <c r="D76" t="s">
        <v>20</v>
      </c>
      <c r="E76">
        <v>1</v>
      </c>
      <c r="F76">
        <v>3</v>
      </c>
      <c r="G76" s="1">
        <v>2</v>
      </c>
      <c r="H76">
        <v>4</v>
      </c>
      <c r="I76">
        <v>-2</v>
      </c>
      <c r="J76" s="2">
        <v>1.64</v>
      </c>
      <c r="K76" s="2">
        <v>1.0679289136143599</v>
      </c>
      <c r="L76" s="2">
        <f>(Table134[[#This Row],[rA]]+Table134[[#This Row],[rA'']])/2</f>
        <v>1.35396445680718</v>
      </c>
      <c r="M76">
        <v>0.60499999999999998</v>
      </c>
      <c r="N76">
        <v>1.4</v>
      </c>
      <c r="O76" s="3">
        <f>(Table134[[#This Row],[rA adj]]+Table134[[#This Row],[rX]])/(SQRT(2)*(Table134[[#This Row],[rB]]+Table134[[#This Row],[rX]]))</f>
        <v>0.97124535788283484</v>
      </c>
      <c r="P7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3.8703020742795098</v>
      </c>
      <c r="Q76" s="1" t="str">
        <f>IF(Table134[[#This Row],[tau]]&lt;4.18,"YES","NO")</f>
        <v>YES</v>
      </c>
      <c r="R76" s="4">
        <f>ABS(Table134[[#This Row],[rA]]-Table134[[#This Row],[rA'']])</f>
        <v>0.57207108638563997</v>
      </c>
    </row>
    <row r="77" spans="1:18" x14ac:dyDescent="0.25">
      <c r="A77" t="s">
        <v>37</v>
      </c>
      <c r="B77" t="s">
        <v>45</v>
      </c>
      <c r="C77" t="s">
        <v>19</v>
      </c>
      <c r="D77" t="s">
        <v>20</v>
      </c>
      <c r="E77">
        <v>1</v>
      </c>
      <c r="F77">
        <v>3</v>
      </c>
      <c r="G77" s="1">
        <v>2</v>
      </c>
      <c r="H77">
        <v>4</v>
      </c>
      <c r="I77">
        <v>-2</v>
      </c>
      <c r="J77" s="2">
        <v>1.64</v>
      </c>
      <c r="K77" s="2">
        <v>1.0669289136143596</v>
      </c>
      <c r="L77" s="2">
        <f>(Table134[[#This Row],[rA]]+Table134[[#This Row],[rA'']])/2</f>
        <v>1.3534644568071799</v>
      </c>
      <c r="M77">
        <v>0.60499999999999998</v>
      </c>
      <c r="N77">
        <v>1.4</v>
      </c>
      <c r="O77" s="3">
        <f>(Table134[[#This Row],[rA adj]]+Table134[[#This Row],[rX]])/(SQRT(2)*(Table134[[#This Row],[rB]]+Table134[[#This Row],[rX]]))</f>
        <v>0.97106902202717726</v>
      </c>
      <c r="P7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3.8707980193148281</v>
      </c>
      <c r="Q77" s="1" t="str">
        <f>IF(Table134[[#This Row],[tau]]&lt;4.18,"YES","NO")</f>
        <v>YES</v>
      </c>
      <c r="R77" s="4">
        <f>ABS(Table134[[#This Row],[rA]]-Table134[[#This Row],[rA'']])</f>
        <v>0.5730710863856403</v>
      </c>
    </row>
    <row r="78" spans="1:18" x14ac:dyDescent="0.25">
      <c r="A78" t="s">
        <v>26</v>
      </c>
      <c r="B78" t="s">
        <v>72</v>
      </c>
      <c r="C78" t="s">
        <v>19</v>
      </c>
      <c r="D78" t="s">
        <v>20</v>
      </c>
      <c r="E78">
        <v>1</v>
      </c>
      <c r="F78">
        <v>3</v>
      </c>
      <c r="G78" s="1">
        <v>2</v>
      </c>
      <c r="H78">
        <v>4</v>
      </c>
      <c r="I78">
        <v>-2</v>
      </c>
      <c r="J78" s="2">
        <v>1.88</v>
      </c>
      <c r="K78" s="2">
        <v>0.8209289136143596</v>
      </c>
      <c r="L78" s="2">
        <f>(Table134[[#This Row],[rA]]+Table134[[#This Row],[rA'']])/2</f>
        <v>1.3504644568071797</v>
      </c>
      <c r="M78">
        <v>0.60499999999999998</v>
      </c>
      <c r="N78">
        <v>1.4</v>
      </c>
      <c r="O78" s="3">
        <f>(Table134[[#This Row],[rA adj]]+Table134[[#This Row],[rX]])/(SQRT(2)*(Table134[[#This Row],[rB]]+Table134[[#This Row],[rX]]))</f>
        <v>0.97001100689323227</v>
      </c>
      <c r="P7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3.8738031387075567</v>
      </c>
      <c r="Q78" s="1" t="str">
        <f>IF(Table134[[#This Row],[tau]]&lt;4.18,"YES","NO")</f>
        <v>YES</v>
      </c>
      <c r="R78" s="4">
        <f>ABS(Table134[[#This Row],[rA]]-Table134[[#This Row],[rA'']])</f>
        <v>1.0590710863856403</v>
      </c>
    </row>
    <row r="79" spans="1:18" x14ac:dyDescent="0.25">
      <c r="A79" t="s">
        <v>37</v>
      </c>
      <c r="B79" t="s">
        <v>47</v>
      </c>
      <c r="C79" t="s">
        <v>19</v>
      </c>
      <c r="D79" t="s">
        <v>20</v>
      </c>
      <c r="E79">
        <v>1</v>
      </c>
      <c r="F79">
        <v>3</v>
      </c>
      <c r="G79" s="1">
        <v>2</v>
      </c>
      <c r="H79">
        <v>4</v>
      </c>
      <c r="I79">
        <v>-2</v>
      </c>
      <c r="J79" s="2">
        <v>1.64</v>
      </c>
      <c r="K79" s="2">
        <v>1.0599289136143599</v>
      </c>
      <c r="L79" s="2">
        <f>(Table134[[#This Row],[rA]]+Table134[[#This Row],[rA'']])/2</f>
        <v>1.34996445680718</v>
      </c>
      <c r="M79">
        <v>0.60499999999999998</v>
      </c>
      <c r="N79">
        <v>1.4</v>
      </c>
      <c r="O79" s="3">
        <f>(Table134[[#This Row],[rA adj]]+Table134[[#This Row],[rX]])/(SQRT(2)*(Table134[[#This Row],[rB]]+Table134[[#This Row],[rX]]))</f>
        <v>0.96983467103757481</v>
      </c>
      <c r="P7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3.8743089271586553</v>
      </c>
      <c r="Q79" s="1" t="str">
        <f>IF(Table134[[#This Row],[tau]]&lt;4.18,"YES","NO")</f>
        <v>YES</v>
      </c>
      <c r="R79" s="4">
        <f>ABS(Table134[[#This Row],[rA]]-Table134[[#This Row],[rA'']])</f>
        <v>0.58007108638563998</v>
      </c>
    </row>
    <row r="80" spans="1:18" x14ac:dyDescent="0.25">
      <c r="A80" t="s">
        <v>26</v>
      </c>
      <c r="B80" t="s">
        <v>69</v>
      </c>
      <c r="C80" t="s">
        <v>19</v>
      </c>
      <c r="D80" t="s">
        <v>20</v>
      </c>
      <c r="E80">
        <v>1</v>
      </c>
      <c r="F80">
        <v>3</v>
      </c>
      <c r="G80" s="1">
        <v>2</v>
      </c>
      <c r="H80">
        <v>4</v>
      </c>
      <c r="I80">
        <v>-2</v>
      </c>
      <c r="J80" s="2">
        <v>1.88</v>
      </c>
      <c r="K80" s="2">
        <v>0.81292891361435959</v>
      </c>
      <c r="L80" s="2">
        <f>(Table134[[#This Row],[rA]]+Table134[[#This Row],[rA'']])/2</f>
        <v>1.3464644568071797</v>
      </c>
      <c r="M80">
        <v>0.60499999999999998</v>
      </c>
      <c r="N80">
        <v>1.4</v>
      </c>
      <c r="O80" s="3">
        <f>(Table134[[#This Row],[rA adj]]+Table134[[#This Row],[rX]])/(SQRT(2)*(Table134[[#This Row],[rB]]+Table134[[#This Row],[rX]]))</f>
        <v>0.96860032004797236</v>
      </c>
      <c r="P8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3.8778893102238903</v>
      </c>
      <c r="Q80" s="1" t="str">
        <f>IF(Table134[[#This Row],[tau]]&lt;4.18,"YES","NO")</f>
        <v>YES</v>
      </c>
      <c r="R80" s="4">
        <f>ABS(Table134[[#This Row],[rA]]-Table134[[#This Row],[rA'']])</f>
        <v>1.0670710863856403</v>
      </c>
    </row>
    <row r="81" spans="1:18" x14ac:dyDescent="0.25">
      <c r="A81" t="s">
        <v>33</v>
      </c>
      <c r="B81" t="s">
        <v>52</v>
      </c>
      <c r="C81" t="s">
        <v>19</v>
      </c>
      <c r="D81" t="s">
        <v>20</v>
      </c>
      <c r="E81">
        <v>2</v>
      </c>
      <c r="F81">
        <v>2</v>
      </c>
      <c r="G81" s="1">
        <v>0</v>
      </c>
      <c r="H81">
        <v>4</v>
      </c>
      <c r="I81">
        <v>-2</v>
      </c>
      <c r="J81" s="2">
        <v>1.44</v>
      </c>
      <c r="K81" s="2">
        <v>1.2469510036143805</v>
      </c>
      <c r="L81" s="2">
        <f>(Table134[[#This Row],[rA]]+Table134[[#This Row],[rA'']])/2</f>
        <v>1.3434755018071902</v>
      </c>
      <c r="M81">
        <v>0.60499999999999998</v>
      </c>
      <c r="N81">
        <v>1.4</v>
      </c>
      <c r="O81" s="3">
        <f>(Table134[[#This Row],[rA adj]]+Table134[[#This Row],[rX]])/(SQRT(2)*(Table134[[#This Row],[rB]]+Table134[[#This Row],[rX]]))</f>
        <v>0.96754620017308257</v>
      </c>
      <c r="P8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3.8810026734076977</v>
      </c>
      <c r="Q81" s="1" t="str">
        <f>IF(Table134[[#This Row],[tau]]&lt;4.18,"YES","NO")</f>
        <v>YES</v>
      </c>
      <c r="R81" s="4">
        <f>ABS(Table134[[#This Row],[rA]]-Table134[[#This Row],[rA'']])</f>
        <v>0.19304899638561945</v>
      </c>
    </row>
    <row r="82" spans="1:18" x14ac:dyDescent="0.25">
      <c r="A82" t="s">
        <v>49</v>
      </c>
      <c r="B82" t="s">
        <v>51</v>
      </c>
      <c r="C82" t="s">
        <v>19</v>
      </c>
      <c r="D82" t="s">
        <v>20</v>
      </c>
      <c r="E82">
        <v>3</v>
      </c>
      <c r="F82">
        <v>1</v>
      </c>
      <c r="G82" s="1">
        <v>2</v>
      </c>
      <c r="H82">
        <v>4</v>
      </c>
      <c r="I82">
        <v>-2</v>
      </c>
      <c r="J82" s="2">
        <v>1.1869289136143597</v>
      </c>
      <c r="K82" s="2">
        <v>1.5</v>
      </c>
      <c r="L82" s="2">
        <f>(Table134[[#This Row],[rA]]+Table134[[#This Row],[rA'']])/2</f>
        <v>1.3434644568071799</v>
      </c>
      <c r="M82">
        <v>0.60499999999999998</v>
      </c>
      <c r="N82">
        <v>1.4</v>
      </c>
      <c r="O82" s="3">
        <f>(Table134[[#This Row],[rA adj]]+Table134[[#This Row],[rX]])/(SQRT(2)*(Table134[[#This Row],[rB]]+Table134[[#This Row],[rX]]))</f>
        <v>0.96754230491402748</v>
      </c>
      <c r="P8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3.8810142742537681</v>
      </c>
      <c r="Q82" s="1" t="str">
        <f>IF(Table134[[#This Row],[tau]]&lt;4.18,"YES","NO")</f>
        <v>YES</v>
      </c>
      <c r="R82" s="4">
        <f>ABS(Table134[[#This Row],[rA]]-Table134[[#This Row],[rA'']])</f>
        <v>0.3130710863856403</v>
      </c>
    </row>
    <row r="83" spans="1:18" x14ac:dyDescent="0.25">
      <c r="A83" t="s">
        <v>34</v>
      </c>
      <c r="B83" t="s">
        <v>46</v>
      </c>
      <c r="C83" t="s">
        <v>19</v>
      </c>
      <c r="D83" t="s">
        <v>20</v>
      </c>
      <c r="E83">
        <v>2</v>
      </c>
      <c r="F83">
        <v>2</v>
      </c>
      <c r="G83" s="1">
        <v>0</v>
      </c>
      <c r="H83">
        <v>4</v>
      </c>
      <c r="I83">
        <v>-2</v>
      </c>
      <c r="J83" s="2">
        <v>1.5479510036143806</v>
      </c>
      <c r="K83" s="2">
        <v>1.1379510036143805</v>
      </c>
      <c r="L83" s="2">
        <f>(Table134[[#This Row],[rA]]+Table134[[#This Row],[rA'']])/2</f>
        <v>1.3429510036143806</v>
      </c>
      <c r="M83">
        <v>0.60499999999999998</v>
      </c>
      <c r="N83">
        <v>1.4</v>
      </c>
      <c r="O83" s="3">
        <f>(Table134[[#This Row],[rA adj]]+Table134[[#This Row],[rX]])/(SQRT(2)*(Table134[[#This Row],[rB]]+Table134[[#This Row],[rX]]))</f>
        <v>0.96736122449784268</v>
      </c>
      <c r="P8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3.8815543523390565</v>
      </c>
      <c r="Q83" s="1" t="str">
        <f>IF(Table134[[#This Row],[tau]]&lt;4.18,"YES","NO")</f>
        <v>YES</v>
      </c>
      <c r="R83" s="4">
        <f>ABS(Table134[[#This Row],[rA]]-Table134[[#This Row],[rA'']])</f>
        <v>0.41000000000000014</v>
      </c>
    </row>
    <row r="84" spans="1:18" x14ac:dyDescent="0.25">
      <c r="A84" t="s">
        <v>60</v>
      </c>
      <c r="B84" t="s">
        <v>27</v>
      </c>
      <c r="C84" t="s">
        <v>19</v>
      </c>
      <c r="D84" t="s">
        <v>20</v>
      </c>
      <c r="E84">
        <v>1</v>
      </c>
      <c r="F84">
        <v>3</v>
      </c>
      <c r="G84" s="1">
        <v>2</v>
      </c>
      <c r="H84">
        <v>4</v>
      </c>
      <c r="I84">
        <v>-2</v>
      </c>
      <c r="J84" s="2">
        <v>1.3244154604215601</v>
      </c>
      <c r="K84" s="2">
        <v>1.36</v>
      </c>
      <c r="L84" s="2">
        <f>(Table134[[#This Row],[rA]]+Table134[[#This Row],[rA'']])/2</f>
        <v>1.34220773021078</v>
      </c>
      <c r="M84">
        <v>0.60499999999999998</v>
      </c>
      <c r="N84">
        <v>1.4</v>
      </c>
      <c r="O84" s="3">
        <f>(Table134[[#This Row],[rA adj]]+Table134[[#This Row],[rX]])/(SQRT(2)*(Table134[[#This Row],[rB]]+Table134[[#This Row],[rX]]))</f>
        <v>0.96709909299462005</v>
      </c>
      <c r="P8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3.8823388956638332</v>
      </c>
      <c r="Q84" s="1" t="str">
        <f>IF(Table134[[#This Row],[tau]]&lt;4.18,"YES","NO")</f>
        <v>YES</v>
      </c>
      <c r="R84" s="4">
        <f>ABS(Table134[[#This Row],[rA]]-Table134[[#This Row],[rA'']])</f>
        <v>3.5584539578439989E-2</v>
      </c>
    </row>
    <row r="85" spans="1:18" x14ac:dyDescent="0.25">
      <c r="A85" t="s">
        <v>30</v>
      </c>
      <c r="B85" t="s">
        <v>53</v>
      </c>
      <c r="C85" t="s">
        <v>19</v>
      </c>
      <c r="D85" t="s">
        <v>20</v>
      </c>
      <c r="E85">
        <v>1</v>
      </c>
      <c r="F85">
        <v>3</v>
      </c>
      <c r="G85" s="1">
        <v>2</v>
      </c>
      <c r="H85">
        <v>4</v>
      </c>
      <c r="I85">
        <v>-2</v>
      </c>
      <c r="J85" s="2">
        <v>1.72</v>
      </c>
      <c r="K85" s="2">
        <v>0.96192891361435962</v>
      </c>
      <c r="L85" s="2">
        <f>(Table134[[#This Row],[rA]]+Table134[[#This Row],[rA'']])/2</f>
        <v>1.3409644568071797</v>
      </c>
      <c r="M85">
        <v>0.60499999999999998</v>
      </c>
      <c r="N85">
        <v>1.4</v>
      </c>
      <c r="O85" s="3">
        <f>(Table134[[#This Row],[rA adj]]+Table134[[#This Row],[rX]])/(SQRT(2)*(Table134[[#This Row],[rB]]+Table134[[#This Row],[rX]]))</f>
        <v>0.96666062563573985</v>
      </c>
      <c r="P8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3.8836584389158335</v>
      </c>
      <c r="Q85" s="1" t="str">
        <f>IF(Table134[[#This Row],[tau]]&lt;4.18,"YES","NO")</f>
        <v>YES</v>
      </c>
      <c r="R85" s="4">
        <f>ABS(Table134[[#This Row],[rA]]-Table134[[#This Row],[rA'']])</f>
        <v>0.75807108638564036</v>
      </c>
    </row>
    <row r="86" spans="1:18" x14ac:dyDescent="0.25">
      <c r="A86" t="s">
        <v>30</v>
      </c>
      <c r="B86" t="s">
        <v>56</v>
      </c>
      <c r="C86" t="s">
        <v>19</v>
      </c>
      <c r="D86" t="s">
        <v>20</v>
      </c>
      <c r="E86">
        <v>1</v>
      </c>
      <c r="F86">
        <v>3</v>
      </c>
      <c r="G86" s="1">
        <v>2</v>
      </c>
      <c r="H86">
        <v>4</v>
      </c>
      <c r="I86">
        <v>-2</v>
      </c>
      <c r="J86" s="2">
        <v>1.72</v>
      </c>
      <c r="K86" s="2">
        <v>0.9459289136143596</v>
      </c>
      <c r="L86" s="2">
        <f>(Table134[[#This Row],[rA]]+Table134[[#This Row],[rA'']])/2</f>
        <v>1.3329644568071797</v>
      </c>
      <c r="M86">
        <v>0.60499999999999998</v>
      </c>
      <c r="N86">
        <v>1.4</v>
      </c>
      <c r="O86" s="3">
        <f>(Table134[[#This Row],[rA adj]]+Table134[[#This Row],[rX]])/(SQRT(2)*(Table134[[#This Row],[rB]]+Table134[[#This Row],[rX]]))</f>
        <v>0.96383925194522002</v>
      </c>
      <c r="P8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3.8923689472775505</v>
      </c>
      <c r="Q86" s="1" t="str">
        <f>IF(Table134[[#This Row],[tau]]&lt;4.18,"YES","NO")</f>
        <v>YES</v>
      </c>
      <c r="R86" s="4">
        <f>ABS(Table134[[#This Row],[rA]]-Table134[[#This Row],[rA'']])</f>
        <v>0.77407108638564037</v>
      </c>
    </row>
    <row r="87" spans="1:18" x14ac:dyDescent="0.25">
      <c r="A87" t="s">
        <v>37</v>
      </c>
      <c r="B87" t="s">
        <v>61</v>
      </c>
      <c r="C87" t="s">
        <v>19</v>
      </c>
      <c r="D87" t="s">
        <v>20</v>
      </c>
      <c r="E87">
        <v>1</v>
      </c>
      <c r="F87">
        <v>3</v>
      </c>
      <c r="G87" s="1">
        <v>2</v>
      </c>
      <c r="H87">
        <v>4</v>
      </c>
      <c r="I87">
        <v>-2</v>
      </c>
      <c r="J87" s="2">
        <v>1.64</v>
      </c>
      <c r="K87" s="2">
        <v>1.02292891361436</v>
      </c>
      <c r="L87" s="2">
        <f>(Table134[[#This Row],[rA]]+Table134[[#This Row],[rA'']])/2</f>
        <v>1.3314644568071801</v>
      </c>
      <c r="M87">
        <v>0.60499999999999998</v>
      </c>
      <c r="N87">
        <v>1.4</v>
      </c>
      <c r="O87" s="3">
        <f>(Table134[[#This Row],[rA adj]]+Table134[[#This Row],[rX]])/(SQRT(2)*(Table134[[#This Row],[rB]]+Table134[[#This Row],[rX]]))</f>
        <v>0.96331024437824764</v>
      </c>
      <c r="P8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3.8940451547117063</v>
      </c>
      <c r="Q87" s="1" t="str">
        <f>IF(Table134[[#This Row],[tau]]&lt;4.18,"YES","NO")</f>
        <v>YES</v>
      </c>
      <c r="R87" s="4">
        <f>ABS(Table134[[#This Row],[rA]]-Table134[[#This Row],[rA'']])</f>
        <v>0.6170710863856399</v>
      </c>
    </row>
    <row r="88" spans="1:18" x14ac:dyDescent="0.25">
      <c r="A88" t="s">
        <v>37</v>
      </c>
      <c r="B88" t="s">
        <v>57</v>
      </c>
      <c r="C88" t="s">
        <v>19</v>
      </c>
      <c r="D88" t="s">
        <v>20</v>
      </c>
      <c r="E88">
        <v>1</v>
      </c>
      <c r="F88">
        <v>3</v>
      </c>
      <c r="G88" s="1">
        <v>2</v>
      </c>
      <c r="H88">
        <v>4</v>
      </c>
      <c r="I88">
        <v>-2</v>
      </c>
      <c r="J88" s="2">
        <v>1.64</v>
      </c>
      <c r="K88" s="2">
        <v>1.0149289136143596</v>
      </c>
      <c r="L88" s="2">
        <f>(Table134[[#This Row],[rA]]+Table134[[#This Row],[rA'']])/2</f>
        <v>1.3274644568071796</v>
      </c>
      <c r="M88">
        <v>0.60499999999999998</v>
      </c>
      <c r="N88">
        <v>1.4</v>
      </c>
      <c r="O88" s="3">
        <f>(Table134[[#This Row],[rA adj]]+Table134[[#This Row],[rX]])/(SQRT(2)*(Table134[[#This Row],[rB]]+Table134[[#This Row],[rX]]))</f>
        <v>0.9618995575329875</v>
      </c>
      <c r="P8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3.8985826772182866</v>
      </c>
      <c r="Q88" s="1" t="str">
        <f>IF(Table134[[#This Row],[tau]]&lt;4.18,"YES","NO")</f>
        <v>YES</v>
      </c>
      <c r="R88" s="4">
        <f>ABS(Table134[[#This Row],[rA]]-Table134[[#This Row],[rA'']])</f>
        <v>0.62507108638564035</v>
      </c>
    </row>
    <row r="89" spans="1:18" x14ac:dyDescent="0.25">
      <c r="A89" t="s">
        <v>37</v>
      </c>
      <c r="B89" t="s">
        <v>48</v>
      </c>
      <c r="C89" t="s">
        <v>19</v>
      </c>
      <c r="D89" t="s">
        <v>20</v>
      </c>
      <c r="E89">
        <v>1</v>
      </c>
      <c r="F89">
        <v>3</v>
      </c>
      <c r="G89" s="1">
        <v>2</v>
      </c>
      <c r="H89">
        <v>4</v>
      </c>
      <c r="I89">
        <v>-2</v>
      </c>
      <c r="J89" s="2">
        <v>1.64</v>
      </c>
      <c r="K89" s="2">
        <v>1.01</v>
      </c>
      <c r="L89" s="2">
        <f>(Table134[[#This Row],[rA]]+Table134[[#This Row],[rA'']])/2</f>
        <v>1.325</v>
      </c>
      <c r="M89">
        <v>0.60499999999999998</v>
      </c>
      <c r="N89">
        <v>1.4</v>
      </c>
      <c r="O89" s="3">
        <f>(Table134[[#This Row],[rA adj]]+Table134[[#This Row],[rX]])/(SQRT(2)*(Table134[[#This Row],[rB]]+Table134[[#This Row],[rX]]))</f>
        <v>0.9610304133333375</v>
      </c>
      <c r="P8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3.9014278427560982</v>
      </c>
      <c r="Q89" s="1" t="str">
        <f>IF(Table134[[#This Row],[tau]]&lt;4.18,"YES","NO")</f>
        <v>YES</v>
      </c>
      <c r="R89" s="4">
        <f>ABS(Table134[[#This Row],[rA]]-Table134[[#This Row],[rA'']])</f>
        <v>0.62999999999999989</v>
      </c>
    </row>
    <row r="90" spans="1:18" x14ac:dyDescent="0.25">
      <c r="A90" t="s">
        <v>26</v>
      </c>
      <c r="B90" t="s">
        <v>76</v>
      </c>
      <c r="C90" t="s">
        <v>19</v>
      </c>
      <c r="D90" t="s">
        <v>20</v>
      </c>
      <c r="E90">
        <v>1</v>
      </c>
      <c r="F90">
        <v>3</v>
      </c>
      <c r="G90" s="1">
        <v>2</v>
      </c>
      <c r="H90">
        <v>4</v>
      </c>
      <c r="I90">
        <v>-2</v>
      </c>
      <c r="J90" s="2">
        <v>1.88</v>
      </c>
      <c r="K90" s="2">
        <v>0.76392891361435966</v>
      </c>
      <c r="L90" s="2">
        <f>(Table134[[#This Row],[rA]]+Table134[[#This Row],[rA'']])/2</f>
        <v>1.3219644568071798</v>
      </c>
      <c r="M90">
        <v>0.60499999999999998</v>
      </c>
      <c r="N90">
        <v>1.4</v>
      </c>
      <c r="O90" s="3">
        <f>(Table134[[#This Row],[rA adj]]+Table134[[#This Row],[rX]])/(SQRT(2)*(Table134[[#This Row],[rB]]+Table134[[#This Row],[rX]]))</f>
        <v>0.9599598631207551</v>
      </c>
      <c r="P9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3.9049849291973344</v>
      </c>
      <c r="Q90" s="1" t="str">
        <f>IF(Table134[[#This Row],[tau]]&lt;4.18,"YES","NO")</f>
        <v>YES</v>
      </c>
      <c r="R90" s="4">
        <f>ABS(Table134[[#This Row],[rA]]-Table134[[#This Row],[rA'']])</f>
        <v>1.1160710863856402</v>
      </c>
    </row>
    <row r="91" spans="1:18" x14ac:dyDescent="0.25">
      <c r="A91" t="s">
        <v>37</v>
      </c>
      <c r="B91" t="s">
        <v>26</v>
      </c>
      <c r="C91" t="s">
        <v>61</v>
      </c>
      <c r="D91" t="s">
        <v>20</v>
      </c>
      <c r="E91">
        <v>1</v>
      </c>
      <c r="F91">
        <v>1</v>
      </c>
      <c r="G91" s="1">
        <v>0</v>
      </c>
      <c r="H91">
        <v>5</v>
      </c>
      <c r="I91">
        <v>-2</v>
      </c>
      <c r="J91" s="2">
        <v>1.64</v>
      </c>
      <c r="K91" s="2">
        <v>1.88</v>
      </c>
      <c r="L91" s="2">
        <f>(Table134[[#This Row],[rA]]+Table134[[#This Row],[rA'']])/2</f>
        <v>1.7599999999999998</v>
      </c>
      <c r="M91">
        <v>0.64</v>
      </c>
      <c r="N91">
        <v>1.4</v>
      </c>
      <c r="O91" s="3">
        <f>(Table134[[#This Row],[rA adj]]+Table134[[#This Row],[rX]])/(SQRT(2)*(Table134[[#This Row],[rB]]+Table134[[#This Row],[rX]]))</f>
        <v>1.0953222688968087</v>
      </c>
      <c r="P9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3.9059633468124444</v>
      </c>
      <c r="Q91" s="1" t="str">
        <f>IF(Table134[[#This Row],[tau]]&lt;4.18,"YES","NO")</f>
        <v>YES</v>
      </c>
      <c r="R91" s="4">
        <f>ABS(Table134[[#This Row],[rA]]-Table134[[#This Row],[rA'']])</f>
        <v>0.24</v>
      </c>
    </row>
    <row r="92" spans="1:18" x14ac:dyDescent="0.25">
      <c r="A92" t="s">
        <v>54</v>
      </c>
      <c r="B92" t="s">
        <v>32</v>
      </c>
      <c r="C92" t="s">
        <v>19</v>
      </c>
      <c r="D92" t="s">
        <v>20</v>
      </c>
      <c r="E92">
        <v>1</v>
      </c>
      <c r="F92">
        <v>3</v>
      </c>
      <c r="G92" s="1">
        <v>2</v>
      </c>
      <c r="H92">
        <v>4</v>
      </c>
      <c r="I92">
        <v>-2</v>
      </c>
      <c r="J92" s="2">
        <v>1.39</v>
      </c>
      <c r="K92" s="2">
        <v>1.2509289136143598</v>
      </c>
      <c r="L92" s="2">
        <f>(Table134[[#This Row],[rA]]+Table134[[#This Row],[rA'']])/2</f>
        <v>1.3204644568071799</v>
      </c>
      <c r="M92">
        <v>0.60499999999999998</v>
      </c>
      <c r="N92">
        <v>1.4</v>
      </c>
      <c r="O92" s="3">
        <f>(Table134[[#This Row],[rA adj]]+Table134[[#This Row],[rX]])/(SQRT(2)*(Table134[[#This Row],[rB]]+Table134[[#This Row],[rX]]))</f>
        <v>0.95943085555378271</v>
      </c>
      <c r="P9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3.9067643016692455</v>
      </c>
      <c r="Q92" s="1" t="str">
        <f>IF(Table134[[#This Row],[tau]]&lt;4.18,"YES","NO")</f>
        <v>YES</v>
      </c>
      <c r="R92" s="4">
        <f>ABS(Table134[[#This Row],[rA]]-Table134[[#This Row],[rA'']])</f>
        <v>0.13907108638564014</v>
      </c>
    </row>
    <row r="93" spans="1:18" x14ac:dyDescent="0.25">
      <c r="A93" t="s">
        <v>30</v>
      </c>
      <c r="B93" t="s">
        <v>26</v>
      </c>
      <c r="C93" t="s">
        <v>61</v>
      </c>
      <c r="D93" t="s">
        <v>20</v>
      </c>
      <c r="E93">
        <v>1</v>
      </c>
      <c r="F93">
        <v>1</v>
      </c>
      <c r="G93" s="1">
        <v>0</v>
      </c>
      <c r="H93">
        <v>5</v>
      </c>
      <c r="I93">
        <v>-2</v>
      </c>
      <c r="J93" s="2">
        <v>1.72</v>
      </c>
      <c r="K93" s="2">
        <v>1.88</v>
      </c>
      <c r="L93" s="2">
        <f>(Table134[[#This Row],[rA]]+Table134[[#This Row],[rA'']])/2</f>
        <v>1.7999999999999998</v>
      </c>
      <c r="M93">
        <v>0.64</v>
      </c>
      <c r="N93">
        <v>1.4</v>
      </c>
      <c r="O93" s="3">
        <f>(Table134[[#This Row],[rA adj]]+Table134[[#This Row],[rX]])/(SQRT(2)*(Table134[[#This Row],[rB]]+Table134[[#This Row],[rX]]))</f>
        <v>1.1091871077436037</v>
      </c>
      <c r="P9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3.9073253048392322</v>
      </c>
      <c r="Q93" s="1" t="str">
        <f>IF(Table134[[#This Row],[tau]]&lt;4.18,"YES","NO")</f>
        <v>YES</v>
      </c>
      <c r="R93" s="4">
        <f>ABS(Table134[[#This Row],[rA]]-Table134[[#This Row],[rA'']])</f>
        <v>0.15999999999999992</v>
      </c>
    </row>
    <row r="94" spans="1:18" x14ac:dyDescent="0.25">
      <c r="A94" t="s">
        <v>37</v>
      </c>
      <c r="B94" t="s">
        <v>30</v>
      </c>
      <c r="C94" t="s">
        <v>61</v>
      </c>
      <c r="D94" t="s">
        <v>20</v>
      </c>
      <c r="E94">
        <v>1</v>
      </c>
      <c r="F94">
        <v>1</v>
      </c>
      <c r="G94" s="1">
        <v>0</v>
      </c>
      <c r="H94">
        <v>5</v>
      </c>
      <c r="I94">
        <v>-2</v>
      </c>
      <c r="J94" s="2">
        <v>1.64</v>
      </c>
      <c r="K94" s="2">
        <v>1.72</v>
      </c>
      <c r="L94" s="2">
        <f>(Table134[[#This Row],[rA]]+Table134[[#This Row],[rA'']])/2</f>
        <v>1.68</v>
      </c>
      <c r="M94">
        <v>0.64</v>
      </c>
      <c r="N94">
        <v>1.4</v>
      </c>
      <c r="O94" s="3">
        <f>(Table134[[#This Row],[rA adj]]+Table134[[#This Row],[rX]])/(SQRT(2)*(Table134[[#This Row],[rB]]+Table134[[#This Row],[rX]]))</f>
        <v>1.0675925912032187</v>
      </c>
      <c r="P9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3.9074792377627214</v>
      </c>
      <c r="Q94" s="1" t="str">
        <f>IF(Table134[[#This Row],[tau]]&lt;4.18,"YES","NO")</f>
        <v>YES</v>
      </c>
      <c r="R94" s="4">
        <f>ABS(Table134[[#This Row],[rA]]-Table134[[#This Row],[rA'']])</f>
        <v>8.0000000000000071E-2</v>
      </c>
    </row>
    <row r="95" spans="1:18" x14ac:dyDescent="0.25">
      <c r="A95" t="s">
        <v>37</v>
      </c>
      <c r="B95" t="s">
        <v>23</v>
      </c>
      <c r="C95" t="s">
        <v>19</v>
      </c>
      <c r="D95" t="s">
        <v>20</v>
      </c>
      <c r="E95">
        <v>1</v>
      </c>
      <c r="F95">
        <v>3</v>
      </c>
      <c r="G95" s="1">
        <v>2</v>
      </c>
      <c r="H95">
        <v>4</v>
      </c>
      <c r="I95">
        <v>-2</v>
      </c>
      <c r="J95" s="2">
        <v>1.64</v>
      </c>
      <c r="K95" s="2">
        <v>0.99795100361438038</v>
      </c>
      <c r="L95" s="2">
        <f>(Table134[[#This Row],[rA]]+Table134[[#This Row],[rA'']])/2</f>
        <v>1.31897550180719</v>
      </c>
      <c r="M95">
        <v>0.60499999999999998</v>
      </c>
      <c r="N95">
        <v>1.4</v>
      </c>
      <c r="O95" s="3">
        <f>(Table134[[#This Row],[rA adj]]+Table134[[#This Row],[rX]])/(SQRT(2)*(Table134[[#This Row],[rB]]+Table134[[#This Row],[rX]]))</f>
        <v>0.95890574324586531</v>
      </c>
      <c r="P9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3.908544859522245</v>
      </c>
      <c r="Q95" s="1" t="str">
        <f>IF(Table134[[#This Row],[tau]]&lt;4.18,"YES","NO")</f>
        <v>YES</v>
      </c>
      <c r="R95" s="4">
        <f>ABS(Table134[[#This Row],[rA]]-Table134[[#This Row],[rA'']])</f>
        <v>0.64204899638561952</v>
      </c>
    </row>
    <row r="96" spans="1:18" x14ac:dyDescent="0.25">
      <c r="A96" t="s">
        <v>42</v>
      </c>
      <c r="B96" t="s">
        <v>33</v>
      </c>
      <c r="C96" t="s">
        <v>19</v>
      </c>
      <c r="D96" t="s">
        <v>20</v>
      </c>
      <c r="E96">
        <v>2</v>
      </c>
      <c r="F96">
        <v>2</v>
      </c>
      <c r="G96" s="1">
        <v>0</v>
      </c>
      <c r="H96">
        <v>4</v>
      </c>
      <c r="I96">
        <v>-2</v>
      </c>
      <c r="J96" s="2">
        <v>1.1959510036143803</v>
      </c>
      <c r="K96" s="2">
        <v>1.44</v>
      </c>
      <c r="L96" s="2">
        <f>(Table134[[#This Row],[rA]]+Table134[[#This Row],[rA'']])/2</f>
        <v>1.3179755018071901</v>
      </c>
      <c r="M96">
        <v>0.60499999999999998</v>
      </c>
      <c r="N96">
        <v>1.4</v>
      </c>
      <c r="O96" s="3">
        <f>(Table134[[#This Row],[rA adj]]+Table134[[#This Row],[rX]])/(SQRT(2)*(Table134[[#This Row],[rB]]+Table134[[#This Row],[rX]]))</f>
        <v>0.95855307153455038</v>
      </c>
      <c r="P9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3.9097487396852952</v>
      </c>
      <c r="Q96" s="1" t="str">
        <f>IF(Table134[[#This Row],[tau]]&lt;4.18,"YES","NO")</f>
        <v>YES</v>
      </c>
      <c r="R96" s="4">
        <f>ABS(Table134[[#This Row],[rA]]-Table134[[#This Row],[rA'']])</f>
        <v>0.24404899638561961</v>
      </c>
    </row>
    <row r="97" spans="1:18" x14ac:dyDescent="0.25">
      <c r="A97" t="s">
        <v>29</v>
      </c>
      <c r="B97" t="s">
        <v>52</v>
      </c>
      <c r="C97" t="s">
        <v>19</v>
      </c>
      <c r="D97" t="s">
        <v>20</v>
      </c>
      <c r="E97">
        <v>2</v>
      </c>
      <c r="F97">
        <v>2</v>
      </c>
      <c r="G97" s="1">
        <v>0</v>
      </c>
      <c r="H97">
        <v>4</v>
      </c>
      <c r="I97">
        <v>-2</v>
      </c>
      <c r="J97" s="2">
        <v>1.3889510036143804</v>
      </c>
      <c r="K97" s="2">
        <v>1.2469510036143805</v>
      </c>
      <c r="L97" s="2">
        <f>(Table134[[#This Row],[rA]]+Table134[[#This Row],[rA'']])/2</f>
        <v>1.3179510036143804</v>
      </c>
      <c r="M97">
        <v>0.60499999999999998</v>
      </c>
      <c r="N97">
        <v>1.4</v>
      </c>
      <c r="O97" s="3">
        <f>(Table134[[#This Row],[rA adj]]+Table134[[#This Row],[rX]])/(SQRT(2)*(Table134[[#This Row],[rB]]+Table134[[#This Row],[rX]]))</f>
        <v>0.95854443171496795</v>
      </c>
      <c r="P9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3.9097783139019957</v>
      </c>
      <c r="Q97" s="1" t="str">
        <f>IF(Table134[[#This Row],[tau]]&lt;4.18,"YES","NO")</f>
        <v>YES</v>
      </c>
      <c r="R97" s="4">
        <f>ABS(Table134[[#This Row],[rA]]-Table134[[#This Row],[rA'']])</f>
        <v>0.1419999999999999</v>
      </c>
    </row>
    <row r="98" spans="1:18" x14ac:dyDescent="0.25">
      <c r="A98" t="s">
        <v>54</v>
      </c>
      <c r="B98" t="s">
        <v>26</v>
      </c>
      <c r="C98" t="s">
        <v>61</v>
      </c>
      <c r="D98" t="s">
        <v>20</v>
      </c>
      <c r="E98">
        <v>1</v>
      </c>
      <c r="F98">
        <v>1</v>
      </c>
      <c r="G98" s="1">
        <v>0</v>
      </c>
      <c r="H98">
        <v>5</v>
      </c>
      <c r="I98">
        <v>-2</v>
      </c>
      <c r="J98" s="2">
        <v>1.39</v>
      </c>
      <c r="K98" s="2">
        <v>1.88</v>
      </c>
      <c r="L98" s="2">
        <f>(Table134[[#This Row],[rA]]+Table134[[#This Row],[rA'']])/2</f>
        <v>1.6349999999999998</v>
      </c>
      <c r="M98">
        <v>0.64</v>
      </c>
      <c r="N98">
        <v>1.4</v>
      </c>
      <c r="O98" s="3">
        <f>(Table134[[#This Row],[rA adj]]+Table134[[#This Row],[rX]])/(SQRT(2)*(Table134[[#This Row],[rB]]+Table134[[#This Row],[rX]]))</f>
        <v>1.0519946475005741</v>
      </c>
      <c r="P9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3.9112509764798591</v>
      </c>
      <c r="Q98" s="1" t="str">
        <f>IF(Table134[[#This Row],[tau]]&lt;4.18,"YES","NO")</f>
        <v>YES</v>
      </c>
      <c r="R98" s="4">
        <f>ABS(Table134[[#This Row],[rA]]-Table134[[#This Row],[rA'']])</f>
        <v>0.49</v>
      </c>
    </row>
    <row r="99" spans="1:18" x14ac:dyDescent="0.25">
      <c r="A99" t="s">
        <v>33</v>
      </c>
      <c r="B99" t="s">
        <v>62</v>
      </c>
      <c r="C99" t="s">
        <v>19</v>
      </c>
      <c r="D99" t="s">
        <v>20</v>
      </c>
      <c r="E99">
        <v>2</v>
      </c>
      <c r="F99">
        <v>2</v>
      </c>
      <c r="G99" s="1">
        <v>0</v>
      </c>
      <c r="H99">
        <v>4</v>
      </c>
      <c r="I99">
        <v>-2</v>
      </c>
      <c r="J99" s="2">
        <v>1.44</v>
      </c>
      <c r="K99" s="2">
        <v>1.1929510036143802</v>
      </c>
      <c r="L99" s="2">
        <f>(Table134[[#This Row],[rA]]+Table134[[#This Row],[rA'']])/2</f>
        <v>1.3164755018071901</v>
      </c>
      <c r="M99">
        <v>0.60499999999999998</v>
      </c>
      <c r="N99">
        <v>1.4</v>
      </c>
      <c r="O99" s="3">
        <f>(Table134[[#This Row],[rA adj]]+Table134[[#This Row],[rX]])/(SQRT(2)*(Table134[[#This Row],[rB]]+Table134[[#This Row],[rX]]))</f>
        <v>0.95802406396757789</v>
      </c>
      <c r="P9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3.9115667371501055</v>
      </c>
      <c r="Q99" s="1" t="str">
        <f>IF(Table134[[#This Row],[tau]]&lt;4.18,"YES","NO")</f>
        <v>YES</v>
      </c>
      <c r="R99" s="4">
        <f>ABS(Table134[[#This Row],[rA]]-Table134[[#This Row],[rA'']])</f>
        <v>0.24704899638561972</v>
      </c>
    </row>
    <row r="100" spans="1:18" x14ac:dyDescent="0.25">
      <c r="A100" t="s">
        <v>26</v>
      </c>
      <c r="B100" t="s">
        <v>56</v>
      </c>
      <c r="C100" t="s">
        <v>61</v>
      </c>
      <c r="D100" t="s">
        <v>20</v>
      </c>
      <c r="E100">
        <v>1</v>
      </c>
      <c r="F100">
        <v>1</v>
      </c>
      <c r="G100" s="1">
        <v>0</v>
      </c>
      <c r="H100">
        <v>5</v>
      </c>
      <c r="I100">
        <v>-2</v>
      </c>
      <c r="J100" s="2">
        <v>1.88</v>
      </c>
      <c r="K100" s="2">
        <v>1.37</v>
      </c>
      <c r="L100" s="2">
        <f>(Table134[[#This Row],[rA]]+Table134[[#This Row],[rA'']])/2</f>
        <v>1.625</v>
      </c>
      <c r="M100">
        <v>0.64</v>
      </c>
      <c r="N100">
        <v>1.4</v>
      </c>
      <c r="O100" s="3">
        <f>(Table134[[#This Row],[rA adj]]+Table134[[#This Row],[rX]])/(SQRT(2)*(Table134[[#This Row],[rB]]+Table134[[#This Row],[rX]]))</f>
        <v>1.0485284377888755</v>
      </c>
      <c r="P10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3.9124155901518414</v>
      </c>
      <c r="Q100" s="1" t="str">
        <f>IF(Table134[[#This Row],[tau]]&lt;4.18,"YES","NO")</f>
        <v>YES</v>
      </c>
      <c r="R100" s="4">
        <f>ABS(Table134[[#This Row],[rA]]-Table134[[#This Row],[rA'']])</f>
        <v>0.50999999999999979</v>
      </c>
    </row>
    <row r="101" spans="1:18" x14ac:dyDescent="0.25">
      <c r="A101" t="s">
        <v>54</v>
      </c>
      <c r="B101" t="s">
        <v>29</v>
      </c>
      <c r="C101" t="s">
        <v>19</v>
      </c>
      <c r="D101" t="s">
        <v>20</v>
      </c>
      <c r="E101">
        <v>1</v>
      </c>
      <c r="F101">
        <v>3</v>
      </c>
      <c r="G101" s="1">
        <v>2</v>
      </c>
      <c r="H101">
        <v>4</v>
      </c>
      <c r="I101">
        <v>-2</v>
      </c>
      <c r="J101" s="2">
        <v>1.39</v>
      </c>
      <c r="K101" s="2">
        <v>1.24</v>
      </c>
      <c r="L101" s="2">
        <f>(Table134[[#This Row],[rA]]+Table134[[#This Row],[rA'']])/2</f>
        <v>1.3149999999999999</v>
      </c>
      <c r="M101">
        <v>0.60499999999999998</v>
      </c>
      <c r="N101">
        <v>1.4</v>
      </c>
      <c r="O101" s="3">
        <f>(Table134[[#This Row],[rA adj]]+Table134[[#This Row],[rX]])/(SQRT(2)*(Table134[[#This Row],[rB]]+Table134[[#This Row],[rX]]))</f>
        <v>0.95750369622018772</v>
      </c>
      <c r="P10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3.9133693811176156</v>
      </c>
      <c r="Q101" s="1" t="str">
        <f>IF(Table134[[#This Row],[tau]]&lt;4.18,"YES","NO")</f>
        <v>YES</v>
      </c>
      <c r="R101" s="4">
        <f>ABS(Table134[[#This Row],[rA]]-Table134[[#This Row],[rA'']])</f>
        <v>0.14999999999999991</v>
      </c>
    </row>
    <row r="102" spans="1:18" x14ac:dyDescent="0.25">
      <c r="A102" t="s">
        <v>33</v>
      </c>
      <c r="B102" t="s">
        <v>50</v>
      </c>
      <c r="C102" t="s">
        <v>19</v>
      </c>
      <c r="D102" t="s">
        <v>20</v>
      </c>
      <c r="E102">
        <v>2</v>
      </c>
      <c r="F102">
        <v>2</v>
      </c>
      <c r="G102" s="1">
        <v>0</v>
      </c>
      <c r="H102">
        <v>4</v>
      </c>
      <c r="I102">
        <v>-2</v>
      </c>
      <c r="J102" s="2">
        <v>1.44</v>
      </c>
      <c r="K102" s="2">
        <v>1.19</v>
      </c>
      <c r="L102" s="2">
        <f>(Table134[[#This Row],[rA]]+Table134[[#This Row],[rA'']])/2</f>
        <v>1.3149999999999999</v>
      </c>
      <c r="M102">
        <v>0.60499999999999998</v>
      </c>
      <c r="N102">
        <v>1.4</v>
      </c>
      <c r="O102" s="3">
        <f>(Table134[[#This Row],[rA adj]]+Table134[[#This Row],[rX]])/(SQRT(2)*(Table134[[#This Row],[rB]]+Table134[[#This Row],[rX]]))</f>
        <v>0.95750369622018772</v>
      </c>
      <c r="P10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3.9133693811176156</v>
      </c>
      <c r="Q102" s="1" t="str">
        <f>IF(Table134[[#This Row],[tau]]&lt;4.18,"YES","NO")</f>
        <v>YES</v>
      </c>
      <c r="R102" s="4">
        <f>ABS(Table134[[#This Row],[rA]]-Table134[[#This Row],[rA'']])</f>
        <v>0.25</v>
      </c>
    </row>
    <row r="103" spans="1:18" x14ac:dyDescent="0.25">
      <c r="A103" t="s">
        <v>41</v>
      </c>
      <c r="B103" t="s">
        <v>51</v>
      </c>
      <c r="C103" t="s">
        <v>19</v>
      </c>
      <c r="D103" t="s">
        <v>20</v>
      </c>
      <c r="E103">
        <v>3</v>
      </c>
      <c r="F103">
        <v>1</v>
      </c>
      <c r="G103" s="1">
        <v>2</v>
      </c>
      <c r="H103">
        <v>4</v>
      </c>
      <c r="I103">
        <v>-2</v>
      </c>
      <c r="J103" s="2">
        <v>1.1269289136143592</v>
      </c>
      <c r="K103" s="2">
        <v>1.5</v>
      </c>
      <c r="L103" s="2">
        <f>(Table134[[#This Row],[rA]]+Table134[[#This Row],[rA'']])/2</f>
        <v>1.3134644568071796</v>
      </c>
      <c r="M103">
        <v>0.60499999999999998</v>
      </c>
      <c r="N103">
        <v>1.4</v>
      </c>
      <c r="O103" s="3">
        <f>(Table134[[#This Row],[rA adj]]+Table134[[#This Row],[rX]])/(SQRT(2)*(Table134[[#This Row],[rB]]+Table134[[#This Row],[rX]]))</f>
        <v>0.95696215357457781</v>
      </c>
      <c r="P10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3.9152605768924009</v>
      </c>
      <c r="Q103" s="1" t="str">
        <f>IF(Table134[[#This Row],[tau]]&lt;4.18,"YES","NO")</f>
        <v>YES</v>
      </c>
      <c r="R103" s="4">
        <f>ABS(Table134[[#This Row],[rA]]-Table134[[#This Row],[rA'']])</f>
        <v>0.37307108638564079</v>
      </c>
    </row>
    <row r="104" spans="1:18" x14ac:dyDescent="0.25">
      <c r="A104" t="s">
        <v>30</v>
      </c>
      <c r="B104" t="s">
        <v>19</v>
      </c>
      <c r="C104" t="s">
        <v>19</v>
      </c>
      <c r="D104" t="s">
        <v>20</v>
      </c>
      <c r="E104">
        <v>1</v>
      </c>
      <c r="F104">
        <v>3</v>
      </c>
      <c r="G104" s="1">
        <v>2</v>
      </c>
      <c r="H104">
        <v>4</v>
      </c>
      <c r="I104">
        <v>-2</v>
      </c>
      <c r="J104" s="2">
        <v>1.72</v>
      </c>
      <c r="K104" s="2">
        <v>0.90692891361435946</v>
      </c>
      <c r="L104" s="2">
        <f>(Table134[[#This Row],[rA]]+Table134[[#This Row],[rA'']])/2</f>
        <v>1.3134644568071798</v>
      </c>
      <c r="M104">
        <v>0.60499999999999998</v>
      </c>
      <c r="N104">
        <v>1.4</v>
      </c>
      <c r="O104" s="3">
        <f>(Table134[[#This Row],[rA adj]]+Table134[[#This Row],[rX]])/(SQRT(2)*(Table134[[#This Row],[rB]]+Table134[[#This Row],[rX]]))</f>
        <v>0.95696215357457781</v>
      </c>
      <c r="P10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3.9152605768924009</v>
      </c>
      <c r="Q104" s="1" t="str">
        <f>IF(Table134[[#This Row],[tau]]&lt;4.18,"YES","NO")</f>
        <v>YES</v>
      </c>
      <c r="R104" s="4">
        <f>ABS(Table134[[#This Row],[rA]]-Table134[[#This Row],[rA'']])</f>
        <v>0.81307108638564052</v>
      </c>
    </row>
    <row r="105" spans="1:18" x14ac:dyDescent="0.25">
      <c r="A105" t="s">
        <v>26</v>
      </c>
      <c r="B105" t="s">
        <v>60</v>
      </c>
      <c r="C105" t="s">
        <v>61</v>
      </c>
      <c r="D105" t="s">
        <v>20</v>
      </c>
      <c r="E105">
        <v>1</v>
      </c>
      <c r="F105">
        <v>1</v>
      </c>
      <c r="G105" s="1">
        <v>0</v>
      </c>
      <c r="H105">
        <v>5</v>
      </c>
      <c r="I105">
        <v>-2</v>
      </c>
      <c r="J105" s="2">
        <v>1.88</v>
      </c>
      <c r="K105" s="2">
        <v>1.3244154604215601</v>
      </c>
      <c r="L105" s="2">
        <f>(Table134[[#This Row],[rA]]+Table134[[#This Row],[rA'']])/2</f>
        <v>1.60220773021078</v>
      </c>
      <c r="M105">
        <v>0.64</v>
      </c>
      <c r="N105">
        <v>1.4</v>
      </c>
      <c r="O105" s="3">
        <f>(Table134[[#This Row],[rA adj]]+Table134[[#This Row],[rX]])/(SQRT(2)*(Table134[[#This Row],[rB]]+Table134[[#This Row],[rX]]))</f>
        <v>1.0406281590993702</v>
      </c>
      <c r="P10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3.915551082080142</v>
      </c>
      <c r="Q105" s="1" t="str">
        <f>IF(Table134[[#This Row],[tau]]&lt;4.18,"YES","NO")</f>
        <v>YES</v>
      </c>
      <c r="R105" s="4">
        <f>ABS(Table134[[#This Row],[rA]]-Table134[[#This Row],[rA'']])</f>
        <v>0.55558453957843978</v>
      </c>
    </row>
    <row r="106" spans="1:18" x14ac:dyDescent="0.25">
      <c r="A106" t="s">
        <v>30</v>
      </c>
      <c r="B106" t="s">
        <v>67</v>
      </c>
      <c r="C106" t="s">
        <v>19</v>
      </c>
      <c r="D106" t="s">
        <v>20</v>
      </c>
      <c r="E106">
        <v>1</v>
      </c>
      <c r="F106">
        <v>3</v>
      </c>
      <c r="G106" s="1">
        <v>2</v>
      </c>
      <c r="H106">
        <v>4</v>
      </c>
      <c r="I106">
        <v>-2</v>
      </c>
      <c r="J106" s="2">
        <v>1.72</v>
      </c>
      <c r="K106" s="2">
        <v>0.90592891361435957</v>
      </c>
      <c r="L106" s="2">
        <f>(Table134[[#This Row],[rA]]+Table134[[#This Row],[rA'']])/2</f>
        <v>1.3129644568071797</v>
      </c>
      <c r="M106">
        <v>0.60499999999999998</v>
      </c>
      <c r="N106">
        <v>1.4</v>
      </c>
      <c r="O106" s="3">
        <f>(Table134[[#This Row],[rA adj]]+Table134[[#This Row],[rX]])/(SQRT(2)*(Table134[[#This Row],[rB]]+Table134[[#This Row],[rX]]))</f>
        <v>0.95678581771892024</v>
      </c>
      <c r="P10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3.915879746160924</v>
      </c>
      <c r="Q106" s="1" t="str">
        <f>IF(Table134[[#This Row],[tau]]&lt;4.18,"YES","NO")</f>
        <v>YES</v>
      </c>
      <c r="R106" s="4">
        <f>ABS(Table134[[#This Row],[rA]]-Table134[[#This Row],[rA'']])</f>
        <v>0.81407108638564041</v>
      </c>
    </row>
    <row r="107" spans="1:18" x14ac:dyDescent="0.25">
      <c r="A107" t="s">
        <v>56</v>
      </c>
      <c r="B107" t="s">
        <v>32</v>
      </c>
      <c r="C107" t="s">
        <v>19</v>
      </c>
      <c r="D107" t="s">
        <v>20</v>
      </c>
      <c r="E107">
        <v>1</v>
      </c>
      <c r="F107">
        <v>3</v>
      </c>
      <c r="G107" s="1">
        <v>2</v>
      </c>
      <c r="H107">
        <v>4</v>
      </c>
      <c r="I107">
        <v>-2</v>
      </c>
      <c r="J107" s="2">
        <v>1.37</v>
      </c>
      <c r="K107" s="2">
        <v>1.2509289136143598</v>
      </c>
      <c r="L107" s="2">
        <f>(Table134[[#This Row],[rA]]+Table134[[#This Row],[rA'']])/2</f>
        <v>1.3104644568071799</v>
      </c>
      <c r="M107">
        <v>0.60499999999999998</v>
      </c>
      <c r="N107">
        <v>1.4</v>
      </c>
      <c r="O107" s="3">
        <f>(Table134[[#This Row],[rA adj]]+Table134[[#This Row],[rX]])/(SQRT(2)*(Table134[[#This Row],[rB]]+Table134[[#This Row],[rX]]))</f>
        <v>0.95590413844063282</v>
      </c>
      <c r="P10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3.9190005338011713</v>
      </c>
      <c r="Q107" s="1" t="str">
        <f>IF(Table134[[#This Row],[tau]]&lt;4.18,"YES","NO")</f>
        <v>YES</v>
      </c>
      <c r="R107" s="4">
        <f>ABS(Table134[[#This Row],[rA]]-Table134[[#This Row],[rA'']])</f>
        <v>0.11907108638564035</v>
      </c>
    </row>
    <row r="108" spans="1:18" x14ac:dyDescent="0.25">
      <c r="A108" t="s">
        <v>54</v>
      </c>
      <c r="B108" t="s">
        <v>28</v>
      </c>
      <c r="C108" t="s">
        <v>19</v>
      </c>
      <c r="D108" t="s">
        <v>20</v>
      </c>
      <c r="E108">
        <v>1</v>
      </c>
      <c r="F108">
        <v>3</v>
      </c>
      <c r="G108" s="1">
        <v>2</v>
      </c>
      <c r="H108">
        <v>4</v>
      </c>
      <c r="I108">
        <v>-2</v>
      </c>
      <c r="J108" s="2">
        <v>1.39</v>
      </c>
      <c r="K108" s="2">
        <v>1.2299289136143599</v>
      </c>
      <c r="L108" s="2">
        <f>(Table134[[#This Row],[rA]]+Table134[[#This Row],[rA'']])/2</f>
        <v>1.30996445680718</v>
      </c>
      <c r="M108">
        <v>0.60499999999999998</v>
      </c>
      <c r="N108">
        <v>1.4</v>
      </c>
      <c r="O108" s="3">
        <f>(Table134[[#This Row],[rA adj]]+Table134[[#This Row],[rX]])/(SQRT(2)*(Table134[[#This Row],[rB]]+Table134[[#This Row],[rX]]))</f>
        <v>0.95572780258497536</v>
      </c>
      <c r="P10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3.9196297049073432</v>
      </c>
      <c r="Q108" s="1" t="str">
        <f>IF(Table134[[#This Row],[tau]]&lt;4.18,"YES","NO")</f>
        <v>YES</v>
      </c>
      <c r="R108" s="4">
        <f>ABS(Table134[[#This Row],[rA]]-Table134[[#This Row],[rA'']])</f>
        <v>0.16007108638564005</v>
      </c>
    </row>
    <row r="109" spans="1:18" x14ac:dyDescent="0.25">
      <c r="A109" t="s">
        <v>49</v>
      </c>
      <c r="B109" t="s">
        <v>45</v>
      </c>
      <c r="C109" t="s">
        <v>19</v>
      </c>
      <c r="D109" t="s">
        <v>20</v>
      </c>
      <c r="E109">
        <v>2</v>
      </c>
      <c r="F109">
        <v>2</v>
      </c>
      <c r="G109" s="1">
        <v>0</v>
      </c>
      <c r="H109">
        <v>4</v>
      </c>
      <c r="I109">
        <v>-2</v>
      </c>
      <c r="J109" s="2">
        <v>1.3649510036143804</v>
      </c>
      <c r="K109" s="2">
        <v>1.2519510036143804</v>
      </c>
      <c r="L109" s="2">
        <f>(Table134[[#This Row],[rA]]+Table134[[#This Row],[rA'']])/2</f>
        <v>1.3084510036143804</v>
      </c>
      <c r="M109">
        <v>0.60499999999999998</v>
      </c>
      <c r="N109">
        <v>1.4</v>
      </c>
      <c r="O109" s="3">
        <f>(Table134[[#This Row],[rA adj]]+Table134[[#This Row],[rX]])/(SQRT(2)*(Table134[[#This Row],[rB]]+Table134[[#This Row],[rX]]))</f>
        <v>0.95519405045747552</v>
      </c>
      <c r="P10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3.921544398890719</v>
      </c>
      <c r="Q109" s="1" t="str">
        <f>IF(Table134[[#This Row],[tau]]&lt;4.18,"YES","NO")</f>
        <v>YES</v>
      </c>
      <c r="R109" s="4">
        <f>ABS(Table134[[#This Row],[rA]]-Table134[[#This Row],[rA'']])</f>
        <v>0.11299999999999999</v>
      </c>
    </row>
    <row r="110" spans="1:18" x14ac:dyDescent="0.25">
      <c r="A110" t="s">
        <v>54</v>
      </c>
      <c r="B110" t="s">
        <v>30</v>
      </c>
      <c r="C110" t="s">
        <v>61</v>
      </c>
      <c r="D110" t="s">
        <v>20</v>
      </c>
      <c r="E110">
        <v>1</v>
      </c>
      <c r="F110">
        <v>1</v>
      </c>
      <c r="G110" s="1">
        <v>0</v>
      </c>
      <c r="H110">
        <v>5</v>
      </c>
      <c r="I110">
        <v>-2</v>
      </c>
      <c r="J110" s="2">
        <v>1.39</v>
      </c>
      <c r="K110" s="2">
        <v>1.72</v>
      </c>
      <c r="L110" s="2">
        <f>(Table134[[#This Row],[rA]]+Table134[[#This Row],[rA'']])/2</f>
        <v>1.5549999999999999</v>
      </c>
      <c r="M110">
        <v>0.64</v>
      </c>
      <c r="N110">
        <v>1.4</v>
      </c>
      <c r="O110" s="3">
        <f>(Table134[[#This Row],[rA adj]]+Table134[[#This Row],[rX]])/(SQRT(2)*(Table134[[#This Row],[rB]]+Table134[[#This Row],[rX]]))</f>
        <v>1.0242649698069841</v>
      </c>
      <c r="P11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3.9243661035280044</v>
      </c>
      <c r="Q110" s="1" t="str">
        <f>IF(Table134[[#This Row],[tau]]&lt;4.18,"YES","NO")</f>
        <v>YES</v>
      </c>
      <c r="R110" s="4">
        <f>ABS(Table134[[#This Row],[rA]]-Table134[[#This Row],[rA'']])</f>
        <v>0.33000000000000007</v>
      </c>
    </row>
    <row r="111" spans="1:18" x14ac:dyDescent="0.25">
      <c r="A111" t="s">
        <v>49</v>
      </c>
      <c r="B111" t="s">
        <v>52</v>
      </c>
      <c r="C111" t="s">
        <v>19</v>
      </c>
      <c r="D111" t="s">
        <v>20</v>
      </c>
      <c r="E111">
        <v>2</v>
      </c>
      <c r="F111">
        <v>2</v>
      </c>
      <c r="G111" s="1">
        <v>0</v>
      </c>
      <c r="H111">
        <v>4</v>
      </c>
      <c r="I111">
        <v>-2</v>
      </c>
      <c r="J111" s="2">
        <v>1.3649510036143804</v>
      </c>
      <c r="K111" s="2">
        <v>1.2469510036143805</v>
      </c>
      <c r="L111" s="2">
        <f>(Table134[[#This Row],[rA]]+Table134[[#This Row],[rA'']])/2</f>
        <v>1.3059510036143804</v>
      </c>
      <c r="M111">
        <v>0.60499999999999998</v>
      </c>
      <c r="N111">
        <v>1.4</v>
      </c>
      <c r="O111" s="3">
        <f>(Table134[[#This Row],[rA adj]]+Table134[[#This Row],[rX]])/(SQRT(2)*(Table134[[#This Row],[rB]]+Table134[[#This Row],[rX]]))</f>
        <v>0.95431237117918821</v>
      </c>
      <c r="P11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3.9247411675114035</v>
      </c>
      <c r="Q111" s="1" t="str">
        <f>IF(Table134[[#This Row],[tau]]&lt;4.18,"YES","NO")</f>
        <v>YES</v>
      </c>
      <c r="R111" s="4">
        <f>ABS(Table134[[#This Row],[rA]]-Table134[[#This Row],[rA'']])</f>
        <v>0.11799999999999988</v>
      </c>
    </row>
    <row r="112" spans="1:18" x14ac:dyDescent="0.25">
      <c r="A112" t="s">
        <v>56</v>
      </c>
      <c r="B112" t="s">
        <v>29</v>
      </c>
      <c r="C112" t="s">
        <v>19</v>
      </c>
      <c r="D112" t="s">
        <v>20</v>
      </c>
      <c r="E112">
        <v>1</v>
      </c>
      <c r="F112">
        <v>3</v>
      </c>
      <c r="G112" s="1">
        <v>2</v>
      </c>
      <c r="H112">
        <v>4</v>
      </c>
      <c r="I112">
        <v>-2</v>
      </c>
      <c r="J112" s="2">
        <v>1.37</v>
      </c>
      <c r="K112" s="2">
        <v>1.24</v>
      </c>
      <c r="L112" s="2">
        <f>(Table134[[#This Row],[rA]]+Table134[[#This Row],[rA'']])/2</f>
        <v>1.3050000000000002</v>
      </c>
      <c r="M112">
        <v>0.60499999999999998</v>
      </c>
      <c r="N112">
        <v>1.4</v>
      </c>
      <c r="O112" s="3">
        <f>(Table134[[#This Row],[rA adj]]+Table134[[#This Row],[rX]])/(SQRT(2)*(Table134[[#This Row],[rB]]+Table134[[#This Row],[rX]]))</f>
        <v>0.95397697910703794</v>
      </c>
      <c r="P11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3.9259684175231437</v>
      </c>
      <c r="Q112" s="1" t="str">
        <f>IF(Table134[[#This Row],[tau]]&lt;4.18,"YES","NO")</f>
        <v>YES</v>
      </c>
      <c r="R112" s="4">
        <f>ABS(Table134[[#This Row],[rA]]-Table134[[#This Row],[rA'']])</f>
        <v>0.13000000000000012</v>
      </c>
    </row>
    <row r="113" spans="1:18" x14ac:dyDescent="0.25">
      <c r="A113" t="s">
        <v>30</v>
      </c>
      <c r="B113" t="s">
        <v>56</v>
      </c>
      <c r="C113" t="s">
        <v>61</v>
      </c>
      <c r="D113" t="s">
        <v>20</v>
      </c>
      <c r="E113">
        <v>1</v>
      </c>
      <c r="F113">
        <v>1</v>
      </c>
      <c r="G113" s="1">
        <v>0</v>
      </c>
      <c r="H113">
        <v>5</v>
      </c>
      <c r="I113">
        <v>-2</v>
      </c>
      <c r="J113" s="2">
        <v>1.72</v>
      </c>
      <c r="K113" s="2">
        <v>1.37</v>
      </c>
      <c r="L113" s="2">
        <f>(Table134[[#This Row],[rA]]+Table134[[#This Row],[rA'']])/2</f>
        <v>1.5449999999999999</v>
      </c>
      <c r="M113">
        <v>0.64</v>
      </c>
      <c r="N113">
        <v>1.4</v>
      </c>
      <c r="O113" s="3">
        <f>(Table134[[#This Row],[rA adj]]+Table134[[#This Row],[rX]])/(SQRT(2)*(Table134[[#This Row],[rB]]+Table134[[#This Row],[rX]]))</f>
        <v>1.0207987600952853</v>
      </c>
      <c r="P11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3.9266720566867694</v>
      </c>
      <c r="Q113" s="1" t="str">
        <f>IF(Table134[[#This Row],[tau]]&lt;4.18,"YES","NO")</f>
        <v>YES</v>
      </c>
      <c r="R113" s="4">
        <f>ABS(Table134[[#This Row],[rA]]-Table134[[#This Row],[rA'']])</f>
        <v>0.34999999999999987</v>
      </c>
    </row>
    <row r="114" spans="1:18" x14ac:dyDescent="0.25">
      <c r="A114" t="s">
        <v>34</v>
      </c>
      <c r="B114" t="s">
        <v>73</v>
      </c>
      <c r="C114" t="s">
        <v>19</v>
      </c>
      <c r="D114" t="s">
        <v>20</v>
      </c>
      <c r="E114">
        <v>2</v>
      </c>
      <c r="F114">
        <v>2</v>
      </c>
      <c r="G114" s="1">
        <v>0</v>
      </c>
      <c r="H114">
        <v>4</v>
      </c>
      <c r="I114">
        <v>-2</v>
      </c>
      <c r="J114" s="2">
        <v>1.5479510036143806</v>
      </c>
      <c r="K114" s="2">
        <v>1.0549510036143803</v>
      </c>
      <c r="L114" s="2">
        <f>(Table134[[#This Row],[rA]]+Table134[[#This Row],[rA'']])/2</f>
        <v>1.3014510036143805</v>
      </c>
      <c r="M114">
        <v>0.60499999999999998</v>
      </c>
      <c r="N114">
        <v>1.4</v>
      </c>
      <c r="O114" s="3">
        <f>(Table134[[#This Row],[rA adj]]+Table134[[#This Row],[rX]])/(SQRT(2)*(Table134[[#This Row],[rB]]+Table134[[#This Row],[rX]]))</f>
        <v>0.95272534847827073</v>
      </c>
      <c r="P11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3.9306033569463081</v>
      </c>
      <c r="Q114" s="1" t="str">
        <f>IF(Table134[[#This Row],[tau]]&lt;4.18,"YES","NO")</f>
        <v>YES</v>
      </c>
      <c r="R114" s="4">
        <f>ABS(Table134[[#This Row],[rA]]-Table134[[#This Row],[rA'']])</f>
        <v>0.49300000000000033</v>
      </c>
    </row>
    <row r="115" spans="1:18" x14ac:dyDescent="0.25">
      <c r="A115" t="s">
        <v>37</v>
      </c>
      <c r="B115" t="s">
        <v>53</v>
      </c>
      <c r="C115" t="s">
        <v>19</v>
      </c>
      <c r="D115" t="s">
        <v>20</v>
      </c>
      <c r="E115">
        <v>1</v>
      </c>
      <c r="F115">
        <v>3</v>
      </c>
      <c r="G115" s="1">
        <v>2</v>
      </c>
      <c r="H115">
        <v>4</v>
      </c>
      <c r="I115">
        <v>-2</v>
      </c>
      <c r="J115" s="2">
        <v>1.64</v>
      </c>
      <c r="K115" s="2">
        <v>0.96192891361435962</v>
      </c>
      <c r="L115" s="2">
        <f>(Table134[[#This Row],[rA]]+Table134[[#This Row],[rA'']])/2</f>
        <v>1.3009644568071796</v>
      </c>
      <c r="M115">
        <v>0.60499999999999998</v>
      </c>
      <c r="N115">
        <v>1.4</v>
      </c>
      <c r="O115" s="3">
        <f>(Table134[[#This Row],[rA adj]]+Table134[[#This Row],[rX]])/(SQRT(2)*(Table134[[#This Row],[rB]]+Table134[[#This Row],[rX]]))</f>
        <v>0.95255375718314039</v>
      </c>
      <c r="P11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3.9312455959918631</v>
      </c>
      <c r="Q115" s="1" t="str">
        <f>IF(Table134[[#This Row],[tau]]&lt;4.18,"YES","NO")</f>
        <v>YES</v>
      </c>
      <c r="R115" s="4">
        <f>ABS(Table134[[#This Row],[rA]]-Table134[[#This Row],[rA'']])</f>
        <v>0.67807108638564029</v>
      </c>
    </row>
    <row r="116" spans="1:18" x14ac:dyDescent="0.25">
      <c r="A116" t="s">
        <v>30</v>
      </c>
      <c r="B116" t="s">
        <v>60</v>
      </c>
      <c r="C116" t="s">
        <v>61</v>
      </c>
      <c r="D116" t="s">
        <v>20</v>
      </c>
      <c r="E116">
        <v>1</v>
      </c>
      <c r="F116">
        <v>1</v>
      </c>
      <c r="G116" s="1">
        <v>0</v>
      </c>
      <c r="H116">
        <v>5</v>
      </c>
      <c r="I116">
        <v>-2</v>
      </c>
      <c r="J116" s="2">
        <v>1.72</v>
      </c>
      <c r="K116" s="2">
        <v>1.3244154604215601</v>
      </c>
      <c r="L116" s="2">
        <f>(Table134[[#This Row],[rA]]+Table134[[#This Row],[rA'']])/2</f>
        <v>1.5222077302107802</v>
      </c>
      <c r="M116">
        <v>0.64</v>
      </c>
      <c r="N116">
        <v>1.4</v>
      </c>
      <c r="O116" s="3">
        <f>(Table134[[#This Row],[rA adj]]+Table134[[#This Row],[rX]])/(SQRT(2)*(Table134[[#This Row],[rB]]+Table134[[#This Row],[rX]]))</f>
        <v>1.0128984814057802</v>
      </c>
      <c r="P11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3.9325548431045521</v>
      </c>
      <c r="Q116" s="1" t="str">
        <f>IF(Table134[[#This Row],[tau]]&lt;4.18,"YES","NO")</f>
        <v>YES</v>
      </c>
      <c r="R116" s="4">
        <f>ABS(Table134[[#This Row],[rA]]-Table134[[#This Row],[rA'']])</f>
        <v>0.39558453957843986</v>
      </c>
    </row>
    <row r="117" spans="1:18" x14ac:dyDescent="0.25">
      <c r="A117" t="s">
        <v>56</v>
      </c>
      <c r="B117" t="s">
        <v>28</v>
      </c>
      <c r="C117" t="s">
        <v>19</v>
      </c>
      <c r="D117" t="s">
        <v>20</v>
      </c>
      <c r="E117">
        <v>1</v>
      </c>
      <c r="F117">
        <v>3</v>
      </c>
      <c r="G117" s="1">
        <v>2</v>
      </c>
      <c r="H117">
        <v>4</v>
      </c>
      <c r="I117">
        <v>-2</v>
      </c>
      <c r="J117" s="2">
        <v>1.37</v>
      </c>
      <c r="K117" s="2">
        <v>1.2299289136143599</v>
      </c>
      <c r="L117" s="2">
        <f>(Table134[[#This Row],[rA]]+Table134[[#This Row],[rA'']])/2</f>
        <v>1.29996445680718</v>
      </c>
      <c r="M117">
        <v>0.60499999999999998</v>
      </c>
      <c r="N117">
        <v>1.4</v>
      </c>
      <c r="O117" s="3">
        <f>(Table134[[#This Row],[rA adj]]+Table134[[#This Row],[rX]])/(SQRT(2)*(Table134[[#This Row],[rB]]+Table134[[#This Row],[rX]]))</f>
        <v>0.95220108547182558</v>
      </c>
      <c r="P11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3.9325707887476873</v>
      </c>
      <c r="Q117" s="1" t="str">
        <f>IF(Table134[[#This Row],[tau]]&lt;4.18,"YES","NO")</f>
        <v>YES</v>
      </c>
      <c r="R117" s="4">
        <f>ABS(Table134[[#This Row],[rA]]-Table134[[#This Row],[rA'']])</f>
        <v>0.14007108638564025</v>
      </c>
    </row>
    <row r="118" spans="1:18" x14ac:dyDescent="0.25">
      <c r="A118" t="s">
        <v>30</v>
      </c>
      <c r="B118" t="s">
        <v>58</v>
      </c>
      <c r="C118" t="s">
        <v>19</v>
      </c>
      <c r="D118" t="s">
        <v>20</v>
      </c>
      <c r="E118">
        <v>1</v>
      </c>
      <c r="F118">
        <v>3</v>
      </c>
      <c r="G118" s="1">
        <v>2</v>
      </c>
      <c r="H118">
        <v>4</v>
      </c>
      <c r="I118">
        <v>-2</v>
      </c>
      <c r="J118" s="2">
        <v>1.72</v>
      </c>
      <c r="K118" s="2">
        <v>0.87792891361435954</v>
      </c>
      <c r="L118" s="2">
        <f>(Table134[[#This Row],[rA]]+Table134[[#This Row],[rA'']])/2</f>
        <v>1.2989644568071799</v>
      </c>
      <c r="M118">
        <v>0.60499999999999998</v>
      </c>
      <c r="N118">
        <v>1.4</v>
      </c>
      <c r="O118" s="3">
        <f>(Table134[[#This Row],[rA adj]]+Table134[[#This Row],[rX]])/(SQRT(2)*(Table134[[#This Row],[rB]]+Table134[[#This Row],[rX]]))</f>
        <v>0.95184841376051055</v>
      </c>
      <c r="P11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3.9339030010121028</v>
      </c>
      <c r="Q118" s="1" t="str">
        <f>IF(Table134[[#This Row],[tau]]&lt;4.18,"YES","NO")</f>
        <v>YES</v>
      </c>
      <c r="R118" s="4">
        <f>ABS(Table134[[#This Row],[rA]]-Table134[[#This Row],[rA'']])</f>
        <v>0.84207108638564043</v>
      </c>
    </row>
    <row r="119" spans="1:18" x14ac:dyDescent="0.25">
      <c r="A119" t="s">
        <v>54</v>
      </c>
      <c r="B119" t="s">
        <v>35</v>
      </c>
      <c r="C119" t="s">
        <v>19</v>
      </c>
      <c r="D119" t="s">
        <v>20</v>
      </c>
      <c r="E119">
        <v>1</v>
      </c>
      <c r="F119">
        <v>3</v>
      </c>
      <c r="G119" s="1">
        <v>2</v>
      </c>
      <c r="H119">
        <v>4</v>
      </c>
      <c r="I119">
        <v>-2</v>
      </c>
      <c r="J119" s="2">
        <v>1.39</v>
      </c>
      <c r="K119" s="2">
        <v>1.2069289136143593</v>
      </c>
      <c r="L119" s="2">
        <f>(Table134[[#This Row],[rA]]+Table134[[#This Row],[rA'']])/2</f>
        <v>1.2984644568071797</v>
      </c>
      <c r="M119">
        <v>0.60499999999999998</v>
      </c>
      <c r="N119">
        <v>1.4</v>
      </c>
      <c r="O119" s="3">
        <f>(Table134[[#This Row],[rA adj]]+Table134[[#This Row],[rX]])/(SQRT(2)*(Table134[[#This Row],[rB]]+Table134[[#This Row],[rX]]))</f>
        <v>0.95167207790485298</v>
      </c>
      <c r="P11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3.9345717491531951</v>
      </c>
      <c r="Q119" s="1" t="str">
        <f>IF(Table134[[#This Row],[tau]]&lt;4.18,"YES","NO")</f>
        <v>YES</v>
      </c>
      <c r="R119" s="4">
        <f>ABS(Table134[[#This Row],[rA]]-Table134[[#This Row],[rA'']])</f>
        <v>0.18307108638564062</v>
      </c>
    </row>
    <row r="120" spans="1:18" x14ac:dyDescent="0.25">
      <c r="A120" t="s">
        <v>54</v>
      </c>
      <c r="B120" t="s">
        <v>37</v>
      </c>
      <c r="C120" t="s">
        <v>61</v>
      </c>
      <c r="D120" t="s">
        <v>20</v>
      </c>
      <c r="E120">
        <v>1</v>
      </c>
      <c r="F120">
        <v>1</v>
      </c>
      <c r="G120" s="1">
        <v>0</v>
      </c>
      <c r="H120">
        <v>5</v>
      </c>
      <c r="I120">
        <v>-2</v>
      </c>
      <c r="J120" s="2">
        <v>1.39</v>
      </c>
      <c r="K120" s="2">
        <v>1.64</v>
      </c>
      <c r="L120" s="2">
        <f>(Table134[[#This Row],[rA]]+Table134[[#This Row],[rA'']])/2</f>
        <v>1.5149999999999999</v>
      </c>
      <c r="M120">
        <v>0.64</v>
      </c>
      <c r="N120">
        <v>1.4</v>
      </c>
      <c r="O120" s="3">
        <f>(Table134[[#This Row],[rA adj]]+Table134[[#This Row],[rX]])/(SQRT(2)*(Table134[[#This Row],[rB]]+Table134[[#This Row],[rX]]))</f>
        <v>1.0104001309601891</v>
      </c>
      <c r="P12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3.9346051618726618</v>
      </c>
      <c r="Q120" s="1" t="str">
        <f>IF(Table134[[#This Row],[tau]]&lt;4.18,"YES","NO")</f>
        <v>YES</v>
      </c>
      <c r="R120" s="4">
        <f>ABS(Table134[[#This Row],[rA]]-Table134[[#This Row],[rA'']])</f>
        <v>0.25</v>
      </c>
    </row>
    <row r="121" spans="1:18" x14ac:dyDescent="0.25">
      <c r="A121" t="s">
        <v>30</v>
      </c>
      <c r="B121" t="s">
        <v>63</v>
      </c>
      <c r="C121" t="s">
        <v>19</v>
      </c>
      <c r="D121" t="s">
        <v>20</v>
      </c>
      <c r="E121">
        <v>1</v>
      </c>
      <c r="F121">
        <v>3</v>
      </c>
      <c r="G121" s="1">
        <v>2</v>
      </c>
      <c r="H121">
        <v>4</v>
      </c>
      <c r="I121">
        <v>-2</v>
      </c>
      <c r="J121" s="2">
        <v>1.72</v>
      </c>
      <c r="K121" s="2">
        <v>0.87292891361435965</v>
      </c>
      <c r="L121" s="2">
        <f>(Table134[[#This Row],[rA]]+Table134[[#This Row],[rA'']])/2</f>
        <v>1.2964644568071799</v>
      </c>
      <c r="M121">
        <v>0.60499999999999998</v>
      </c>
      <c r="N121">
        <v>1.4</v>
      </c>
      <c r="O121" s="3">
        <f>(Table134[[#This Row],[rA adj]]+Table134[[#This Row],[rX]])/(SQRT(2)*(Table134[[#This Row],[rB]]+Table134[[#This Row],[rX]]))</f>
        <v>0.95096673448222302</v>
      </c>
      <c r="P12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3.9372644461707966</v>
      </c>
      <c r="Q121" s="1" t="str">
        <f>IF(Table134[[#This Row],[tau]]&lt;4.18,"YES","NO")</f>
        <v>YES</v>
      </c>
      <c r="R121" s="4">
        <f>ABS(Table134[[#This Row],[rA]]-Table134[[#This Row],[rA'']])</f>
        <v>0.84707108638564033</v>
      </c>
    </row>
    <row r="122" spans="1:18" x14ac:dyDescent="0.25">
      <c r="A122" t="s">
        <v>37</v>
      </c>
      <c r="B122" t="s">
        <v>56</v>
      </c>
      <c r="C122" t="s">
        <v>61</v>
      </c>
      <c r="D122" t="s">
        <v>20</v>
      </c>
      <c r="E122">
        <v>1</v>
      </c>
      <c r="F122">
        <v>1</v>
      </c>
      <c r="G122" s="1">
        <v>0</v>
      </c>
      <c r="H122">
        <v>5</v>
      </c>
      <c r="I122">
        <v>-2</v>
      </c>
      <c r="J122" s="2">
        <v>1.64</v>
      </c>
      <c r="K122" s="2">
        <v>1.37</v>
      </c>
      <c r="L122" s="2">
        <f>(Table134[[#This Row],[rA]]+Table134[[#This Row],[rA'']])/2</f>
        <v>1.5049999999999999</v>
      </c>
      <c r="M122">
        <v>0.64</v>
      </c>
      <c r="N122">
        <v>1.4</v>
      </c>
      <c r="O122" s="3">
        <f>(Table134[[#This Row],[rA adj]]+Table134[[#This Row],[rX]])/(SQRT(2)*(Table134[[#This Row],[rB]]+Table134[[#This Row],[rX]]))</f>
        <v>1.0069339212484902</v>
      </c>
      <c r="P12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3.9376081743456157</v>
      </c>
      <c r="Q122" s="1" t="str">
        <f>IF(Table134[[#This Row],[tau]]&lt;4.18,"YES","NO")</f>
        <v>YES</v>
      </c>
      <c r="R122" s="4">
        <f>ABS(Table134[[#This Row],[rA]]-Table134[[#This Row],[rA'']])</f>
        <v>0.2699999999999998</v>
      </c>
    </row>
    <row r="123" spans="1:18" x14ac:dyDescent="0.25">
      <c r="A123" t="s">
        <v>37</v>
      </c>
      <c r="B123" t="s">
        <v>56</v>
      </c>
      <c r="C123" t="s">
        <v>19</v>
      </c>
      <c r="D123" t="s">
        <v>20</v>
      </c>
      <c r="E123">
        <v>1</v>
      </c>
      <c r="F123">
        <v>3</v>
      </c>
      <c r="G123" s="1">
        <v>2</v>
      </c>
      <c r="H123">
        <v>4</v>
      </c>
      <c r="I123">
        <v>-2</v>
      </c>
      <c r="J123" s="2">
        <v>1.64</v>
      </c>
      <c r="K123" s="2">
        <v>0.9459289136143596</v>
      </c>
      <c r="L123" s="2">
        <f>(Table134[[#This Row],[rA]]+Table134[[#This Row],[rA'']])/2</f>
        <v>1.2929644568071796</v>
      </c>
      <c r="M123">
        <v>0.60499999999999998</v>
      </c>
      <c r="N123">
        <v>1.4</v>
      </c>
      <c r="O123" s="3">
        <f>(Table134[[#This Row],[rA adj]]+Table134[[#This Row],[rX]])/(SQRT(2)*(Table134[[#This Row],[rB]]+Table134[[#This Row],[rX]]))</f>
        <v>0.94973238349262046</v>
      </c>
      <c r="P12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3.9420454352364751</v>
      </c>
      <c r="Q123" s="1" t="str">
        <f>IF(Table134[[#This Row],[tau]]&lt;4.18,"YES","NO")</f>
        <v>YES</v>
      </c>
      <c r="R123" s="4">
        <f>ABS(Table134[[#This Row],[rA]]-Table134[[#This Row],[rA'']])</f>
        <v>0.6940710863856403</v>
      </c>
    </row>
    <row r="124" spans="1:18" x14ac:dyDescent="0.25">
      <c r="A124" t="s">
        <v>62</v>
      </c>
      <c r="B124" t="s">
        <v>29</v>
      </c>
      <c r="C124" t="s">
        <v>19</v>
      </c>
      <c r="D124" t="s">
        <v>20</v>
      </c>
      <c r="E124">
        <v>2</v>
      </c>
      <c r="F124">
        <v>2</v>
      </c>
      <c r="G124" s="1">
        <v>0</v>
      </c>
      <c r="H124">
        <v>4</v>
      </c>
      <c r="I124">
        <v>-2</v>
      </c>
      <c r="J124" s="2">
        <v>1.1929510036143802</v>
      </c>
      <c r="K124" s="2">
        <v>1.3889510036143804</v>
      </c>
      <c r="L124" s="2">
        <f>(Table134[[#This Row],[rA]]+Table134[[#This Row],[rA'']])/2</f>
        <v>1.2909510036143803</v>
      </c>
      <c r="M124">
        <v>0.60499999999999998</v>
      </c>
      <c r="N124">
        <v>1.4</v>
      </c>
      <c r="O124" s="3">
        <f>(Table134[[#This Row],[rA adj]]+Table134[[#This Row],[rX]])/(SQRT(2)*(Table134[[#This Row],[rB]]+Table134[[#This Row],[rX]]))</f>
        <v>0.94902229550946327</v>
      </c>
      <c r="P12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3.9448359074266484</v>
      </c>
      <c r="Q124" s="1" t="str">
        <f>IF(Table134[[#This Row],[tau]]&lt;4.18,"YES","NO")</f>
        <v>YES</v>
      </c>
      <c r="R124" s="4">
        <f>ABS(Table134[[#This Row],[rA]]-Table134[[#This Row],[rA'']])</f>
        <v>0.19600000000000017</v>
      </c>
    </row>
    <row r="125" spans="1:18" x14ac:dyDescent="0.25">
      <c r="A125" t="s">
        <v>37</v>
      </c>
      <c r="B125" t="s">
        <v>60</v>
      </c>
      <c r="C125" t="s">
        <v>61</v>
      </c>
      <c r="D125" t="s">
        <v>20</v>
      </c>
      <c r="E125">
        <v>1</v>
      </c>
      <c r="F125">
        <v>1</v>
      </c>
      <c r="G125" s="1">
        <v>0</v>
      </c>
      <c r="H125">
        <v>5</v>
      </c>
      <c r="I125">
        <v>-2</v>
      </c>
      <c r="J125" s="2">
        <v>1.64</v>
      </c>
      <c r="K125" s="2">
        <v>1.3244154604215601</v>
      </c>
      <c r="L125" s="2">
        <f>(Table134[[#This Row],[rA]]+Table134[[#This Row],[rA'']])/2</f>
        <v>1.4822077302107801</v>
      </c>
      <c r="M125">
        <v>0.64</v>
      </c>
      <c r="N125">
        <v>1.4</v>
      </c>
      <c r="O125" s="3">
        <f>(Table134[[#This Row],[rA adj]]+Table134[[#This Row],[rX]])/(SQRT(2)*(Table134[[#This Row],[rB]]+Table134[[#This Row],[rX]]))</f>
        <v>0.99903364255898508</v>
      </c>
      <c r="P12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3.9451744560349664</v>
      </c>
      <c r="Q125" s="1" t="str">
        <f>IF(Table134[[#This Row],[tau]]&lt;4.18,"YES","NO")</f>
        <v>YES</v>
      </c>
      <c r="R125" s="4">
        <f>ABS(Table134[[#This Row],[rA]]-Table134[[#This Row],[rA'']])</f>
        <v>0.31558453957843979</v>
      </c>
    </row>
    <row r="126" spans="1:18" x14ac:dyDescent="0.25">
      <c r="A126" t="s">
        <v>29</v>
      </c>
      <c r="B126" t="s">
        <v>50</v>
      </c>
      <c r="C126" t="s">
        <v>19</v>
      </c>
      <c r="D126" t="s">
        <v>20</v>
      </c>
      <c r="E126">
        <v>2</v>
      </c>
      <c r="F126">
        <v>2</v>
      </c>
      <c r="G126" s="1">
        <v>0</v>
      </c>
      <c r="H126">
        <v>4</v>
      </c>
      <c r="I126">
        <v>-2</v>
      </c>
      <c r="J126" s="2">
        <v>1.3889510036143804</v>
      </c>
      <c r="K126" s="2">
        <v>1.19</v>
      </c>
      <c r="L126" s="2">
        <f>(Table134[[#This Row],[rA]]+Table134[[#This Row],[rA'']])/2</f>
        <v>1.2894755018071902</v>
      </c>
      <c r="M126">
        <v>0.60499999999999998</v>
      </c>
      <c r="N126">
        <v>1.4</v>
      </c>
      <c r="O126" s="3">
        <f>(Table134[[#This Row],[rA adj]]+Table134[[#This Row],[rX]])/(SQRT(2)*(Table134[[#This Row],[rB]]+Table134[[#This Row],[rX]]))</f>
        <v>0.94850192776207332</v>
      </c>
      <c r="P12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3.9468996157682317</v>
      </c>
      <c r="Q126" s="1" t="str">
        <f>IF(Table134[[#This Row],[tau]]&lt;4.18,"YES","NO")</f>
        <v>YES</v>
      </c>
      <c r="R126" s="4">
        <f>ABS(Table134[[#This Row],[rA]]-Table134[[#This Row],[rA'']])</f>
        <v>0.19895100361438045</v>
      </c>
    </row>
    <row r="127" spans="1:18" x14ac:dyDescent="0.25">
      <c r="A127" t="s">
        <v>54</v>
      </c>
      <c r="B127" t="s">
        <v>49</v>
      </c>
      <c r="C127" t="s">
        <v>19</v>
      </c>
      <c r="D127" t="s">
        <v>20</v>
      </c>
      <c r="E127">
        <v>1</v>
      </c>
      <c r="F127">
        <v>3</v>
      </c>
      <c r="G127" s="1">
        <v>2</v>
      </c>
      <c r="H127">
        <v>4</v>
      </c>
      <c r="I127">
        <v>-2</v>
      </c>
      <c r="J127" s="2">
        <v>1.39</v>
      </c>
      <c r="K127" s="2">
        <v>1.1889289136143595</v>
      </c>
      <c r="L127" s="2">
        <f>(Table134[[#This Row],[rA]]+Table134[[#This Row],[rA'']])/2</f>
        <v>1.2894644568071798</v>
      </c>
      <c r="M127">
        <v>0.60499999999999998</v>
      </c>
      <c r="N127">
        <v>1.4</v>
      </c>
      <c r="O127" s="3">
        <f>(Table134[[#This Row],[rA adj]]+Table134[[#This Row],[rX]])/(SQRT(2)*(Table134[[#This Row],[rB]]+Table134[[#This Row],[rX]]))</f>
        <v>0.94849803250301812</v>
      </c>
      <c r="P12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3.9469151240832123</v>
      </c>
      <c r="Q127" s="1" t="str">
        <f>IF(Table134[[#This Row],[tau]]&lt;4.18,"YES","NO")</f>
        <v>YES</v>
      </c>
      <c r="R127" s="4">
        <f>ABS(Table134[[#This Row],[rA]]-Table134[[#This Row],[rA'']])</f>
        <v>0.20107108638564042</v>
      </c>
    </row>
    <row r="128" spans="1:18" x14ac:dyDescent="0.25">
      <c r="A128" t="s">
        <v>34</v>
      </c>
      <c r="B128" t="s">
        <v>77</v>
      </c>
      <c r="C128" t="s">
        <v>19</v>
      </c>
      <c r="D128" t="s">
        <v>20</v>
      </c>
      <c r="E128">
        <v>2</v>
      </c>
      <c r="F128">
        <v>2</v>
      </c>
      <c r="G128" s="1">
        <v>0</v>
      </c>
      <c r="H128">
        <v>4</v>
      </c>
      <c r="I128">
        <v>-2</v>
      </c>
      <c r="J128" s="2">
        <v>1.5479510036143806</v>
      </c>
      <c r="K128" s="2">
        <v>1.0309510036143803</v>
      </c>
      <c r="L128" s="2">
        <f>(Table134[[#This Row],[rA]]+Table134[[#This Row],[rA'']])/2</f>
        <v>1.2894510036143805</v>
      </c>
      <c r="M128">
        <v>0.60499999999999998</v>
      </c>
      <c r="N128">
        <v>1.4</v>
      </c>
      <c r="O128" s="3">
        <f>(Table134[[#This Row],[rA adj]]+Table134[[#This Row],[rX]])/(SQRT(2)*(Table134[[#This Row],[rB]]+Table134[[#This Row],[rX]]))</f>
        <v>0.94849328794249088</v>
      </c>
      <c r="P12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3.9469340149602936</v>
      </c>
      <c r="Q128" s="1" t="str">
        <f>IF(Table134[[#This Row],[tau]]&lt;4.18,"YES","NO")</f>
        <v>YES</v>
      </c>
      <c r="R128" s="4">
        <f>ABS(Table134[[#This Row],[rA]]-Table134[[#This Row],[rA'']])</f>
        <v>0.51700000000000035</v>
      </c>
    </row>
    <row r="129" spans="1:18" x14ac:dyDescent="0.25">
      <c r="A129" t="s">
        <v>33</v>
      </c>
      <c r="B129" t="s">
        <v>46</v>
      </c>
      <c r="C129" t="s">
        <v>19</v>
      </c>
      <c r="D129" t="s">
        <v>20</v>
      </c>
      <c r="E129">
        <v>2</v>
      </c>
      <c r="F129">
        <v>2</v>
      </c>
      <c r="G129" s="1">
        <v>0</v>
      </c>
      <c r="H129">
        <v>4</v>
      </c>
      <c r="I129">
        <v>-2</v>
      </c>
      <c r="J129" s="2">
        <v>1.44</v>
      </c>
      <c r="K129" s="2">
        <v>1.1379510036143805</v>
      </c>
      <c r="L129" s="2">
        <f>(Table134[[#This Row],[rA]]+Table134[[#This Row],[rA'']])/2</f>
        <v>1.2889755018071902</v>
      </c>
      <c r="M129">
        <v>0.60499999999999998</v>
      </c>
      <c r="N129">
        <v>1.4</v>
      </c>
      <c r="O129" s="3">
        <f>(Table134[[#This Row],[rA adj]]+Table134[[#This Row],[rX]])/(SQRT(2)*(Table134[[#This Row],[rB]]+Table134[[#This Row],[rX]]))</f>
        <v>0.94832559190641574</v>
      </c>
      <c r="P12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3.9476025668046231</v>
      </c>
      <c r="Q129" s="1" t="str">
        <f>IF(Table134[[#This Row],[tau]]&lt;4.18,"YES","NO")</f>
        <v>YES</v>
      </c>
      <c r="R129" s="4">
        <f>ABS(Table134[[#This Row],[rA]]-Table134[[#This Row],[rA'']])</f>
        <v>0.30204899638561944</v>
      </c>
    </row>
    <row r="130" spans="1:18" x14ac:dyDescent="0.25">
      <c r="A130" t="s">
        <v>56</v>
      </c>
      <c r="B130" t="s">
        <v>35</v>
      </c>
      <c r="C130" t="s">
        <v>19</v>
      </c>
      <c r="D130" t="s">
        <v>20</v>
      </c>
      <c r="E130">
        <v>1</v>
      </c>
      <c r="F130">
        <v>3</v>
      </c>
      <c r="G130" s="1">
        <v>2</v>
      </c>
      <c r="H130">
        <v>4</v>
      </c>
      <c r="I130">
        <v>-2</v>
      </c>
      <c r="J130" s="2">
        <v>1.37</v>
      </c>
      <c r="K130" s="2">
        <v>1.2069289136143593</v>
      </c>
      <c r="L130" s="2">
        <f>(Table134[[#This Row],[rA]]+Table134[[#This Row],[rA'']])/2</f>
        <v>1.2884644568071797</v>
      </c>
      <c r="M130">
        <v>0.60499999999999998</v>
      </c>
      <c r="N130">
        <v>1.4</v>
      </c>
      <c r="O130" s="3">
        <f>(Table134[[#This Row],[rA adj]]+Table134[[#This Row],[rX]])/(SQRT(2)*(Table134[[#This Row],[rB]]+Table134[[#This Row],[rX]]))</f>
        <v>0.94814536079170297</v>
      </c>
      <c r="P13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3.9483229502440342</v>
      </c>
      <c r="Q130" s="1" t="str">
        <f>IF(Table134[[#This Row],[tau]]&lt;4.18,"YES","NO")</f>
        <v>YES</v>
      </c>
      <c r="R130" s="4">
        <f>ABS(Table134[[#This Row],[rA]]-Table134[[#This Row],[rA'']])</f>
        <v>0.16307108638564083</v>
      </c>
    </row>
    <row r="131" spans="1:18" x14ac:dyDescent="0.25">
      <c r="A131" t="s">
        <v>30</v>
      </c>
      <c r="B131" t="s">
        <v>68</v>
      </c>
      <c r="C131" t="s">
        <v>19</v>
      </c>
      <c r="D131" t="s">
        <v>20</v>
      </c>
      <c r="E131">
        <v>1</v>
      </c>
      <c r="F131">
        <v>3</v>
      </c>
      <c r="G131" s="1">
        <v>2</v>
      </c>
      <c r="H131">
        <v>4</v>
      </c>
      <c r="I131">
        <v>-2</v>
      </c>
      <c r="J131" s="2">
        <v>1.72</v>
      </c>
      <c r="K131" s="2">
        <v>0.85592891361435974</v>
      </c>
      <c r="L131" s="2">
        <f>(Table134[[#This Row],[rA]]+Table134[[#This Row],[rA'']])/2</f>
        <v>1.2879644568071797</v>
      </c>
      <c r="M131">
        <v>0.60499999999999998</v>
      </c>
      <c r="N131">
        <v>1.4</v>
      </c>
      <c r="O131" s="3">
        <f>(Table134[[#This Row],[rA adj]]+Table134[[#This Row],[rX]])/(SQRT(2)*(Table134[[#This Row],[rB]]+Table134[[#This Row],[rX]]))</f>
        <v>0.94796902493604562</v>
      </c>
      <c r="P13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3.9490296316068254</v>
      </c>
      <c r="Q131" s="1" t="str">
        <f>IF(Table134[[#This Row],[tau]]&lt;4.18,"YES","NO")</f>
        <v>YES</v>
      </c>
      <c r="R131" s="4">
        <f>ABS(Table134[[#This Row],[rA]]-Table134[[#This Row],[rA'']])</f>
        <v>0.86407108638564023</v>
      </c>
    </row>
    <row r="132" spans="1:18" x14ac:dyDescent="0.25">
      <c r="A132" t="s">
        <v>34</v>
      </c>
      <c r="B132" t="s">
        <v>63</v>
      </c>
      <c r="C132" t="s">
        <v>19</v>
      </c>
      <c r="D132" t="s">
        <v>20</v>
      </c>
      <c r="E132">
        <v>2</v>
      </c>
      <c r="F132">
        <v>2</v>
      </c>
      <c r="G132" s="1">
        <v>0</v>
      </c>
      <c r="H132">
        <v>4</v>
      </c>
      <c r="I132">
        <v>-2</v>
      </c>
      <c r="J132" s="2">
        <v>1.5479510036143806</v>
      </c>
      <c r="K132" s="2">
        <v>1.0279510036143802</v>
      </c>
      <c r="L132" s="2">
        <f>(Table134[[#This Row],[rA]]+Table134[[#This Row],[rA'']])/2</f>
        <v>1.2879510036143804</v>
      </c>
      <c r="M132">
        <v>0.60499999999999998</v>
      </c>
      <c r="N132">
        <v>1.4</v>
      </c>
      <c r="O132" s="3">
        <f>(Table134[[#This Row],[rA adj]]+Table134[[#This Row],[rX]])/(SQRT(2)*(Table134[[#This Row],[rB]]+Table134[[#This Row],[rX]]))</f>
        <v>0.94796428037551839</v>
      </c>
      <c r="P13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3.9490486714019286</v>
      </c>
      <c r="Q132" s="1" t="str">
        <f>IF(Table134[[#This Row],[tau]]&lt;4.18,"YES","NO")</f>
        <v>YES</v>
      </c>
      <c r="R132" s="4">
        <f>ABS(Table134[[#This Row],[rA]]-Table134[[#This Row],[rA'']])</f>
        <v>0.52000000000000046</v>
      </c>
    </row>
    <row r="133" spans="1:18" x14ac:dyDescent="0.25">
      <c r="A133" t="s">
        <v>60</v>
      </c>
      <c r="B133" t="s">
        <v>32</v>
      </c>
      <c r="C133" t="s">
        <v>19</v>
      </c>
      <c r="D133" t="s">
        <v>20</v>
      </c>
      <c r="E133">
        <v>1</v>
      </c>
      <c r="F133">
        <v>3</v>
      </c>
      <c r="G133" s="1">
        <v>2</v>
      </c>
      <c r="H133">
        <v>4</v>
      </c>
      <c r="I133">
        <v>-2</v>
      </c>
      <c r="J133" s="2">
        <v>1.3244154604215601</v>
      </c>
      <c r="K133" s="2">
        <v>1.2509289136143598</v>
      </c>
      <c r="L133" s="2">
        <f>(Table134[[#This Row],[rA]]+Table134[[#This Row],[rA'']])/2</f>
        <v>1.2876721870179599</v>
      </c>
      <c r="M133">
        <v>0.60499999999999998</v>
      </c>
      <c r="N133">
        <v>1.4</v>
      </c>
      <c r="O133" s="3">
        <f>(Table134[[#This Row],[rA adj]]+Table134[[#This Row],[rX]])/(SQRT(2)*(Table134[[#This Row],[rB]]+Table134[[#This Row],[rX]]))</f>
        <v>0.94786594964931581</v>
      </c>
      <c r="P13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3.9494435718080285</v>
      </c>
      <c r="Q133" s="1" t="str">
        <f>IF(Table134[[#This Row],[tau]]&lt;4.18,"YES","NO")</f>
        <v>YES</v>
      </c>
      <c r="R133" s="4">
        <f>ABS(Table134[[#This Row],[rA]]-Table134[[#This Row],[rA'']])</f>
        <v>7.3486546807200348E-2</v>
      </c>
    </row>
    <row r="134" spans="1:18" x14ac:dyDescent="0.25">
      <c r="A134" t="s">
        <v>26</v>
      </c>
      <c r="B134" t="s">
        <v>64</v>
      </c>
      <c r="C134" t="s">
        <v>19</v>
      </c>
      <c r="D134" t="s">
        <v>20</v>
      </c>
      <c r="E134">
        <v>1</v>
      </c>
      <c r="F134">
        <v>3</v>
      </c>
      <c r="G134" s="1">
        <v>2</v>
      </c>
      <c r="H134">
        <v>4</v>
      </c>
      <c r="I134">
        <v>-2</v>
      </c>
      <c r="J134" s="2">
        <v>1.88</v>
      </c>
      <c r="K134" s="2">
        <v>0.69</v>
      </c>
      <c r="L134" s="2">
        <f>(Table134[[#This Row],[rA]]+Table134[[#This Row],[rA'']])/2</f>
        <v>1.2849999999999999</v>
      </c>
      <c r="M134">
        <v>0.60499999999999998</v>
      </c>
      <c r="N134">
        <v>1.4</v>
      </c>
      <c r="O134" s="3">
        <f>(Table134[[#This Row],[rA adj]]+Table134[[#This Row],[rX]])/(SQRT(2)*(Table134[[#This Row],[rB]]+Table134[[#This Row],[rX]]))</f>
        <v>0.94692354488073804</v>
      </c>
      <c r="P13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3.9532576462512856</v>
      </c>
      <c r="Q134" s="1" t="str">
        <f>IF(Table134[[#This Row],[tau]]&lt;4.18,"YES","NO")</f>
        <v>YES</v>
      </c>
      <c r="R134" s="4">
        <f>ABS(Table134[[#This Row],[rA]]-Table134[[#This Row],[rA'']])</f>
        <v>1.19</v>
      </c>
    </row>
    <row r="135" spans="1:18" x14ac:dyDescent="0.25">
      <c r="A135" t="s">
        <v>59</v>
      </c>
      <c r="B135" t="s">
        <v>51</v>
      </c>
      <c r="C135" t="s">
        <v>19</v>
      </c>
      <c r="D135" t="s">
        <v>20</v>
      </c>
      <c r="E135">
        <v>3</v>
      </c>
      <c r="F135">
        <v>1</v>
      </c>
      <c r="G135" s="1">
        <v>2</v>
      </c>
      <c r="H135">
        <v>4</v>
      </c>
      <c r="I135">
        <v>-2</v>
      </c>
      <c r="J135" s="2">
        <v>1.0679289136143599</v>
      </c>
      <c r="K135" s="2">
        <v>1.5</v>
      </c>
      <c r="L135" s="2">
        <f>(Table134[[#This Row],[rA]]+Table134[[#This Row],[rA'']])/2</f>
        <v>1.28396445680718</v>
      </c>
      <c r="M135">
        <v>0.60499999999999998</v>
      </c>
      <c r="N135">
        <v>1.4</v>
      </c>
      <c r="O135" s="3">
        <f>(Table134[[#This Row],[rA adj]]+Table134[[#This Row],[rX]])/(SQRT(2)*(Table134[[#This Row],[rB]]+Table134[[#This Row],[rX]]))</f>
        <v>0.94655833809078582</v>
      </c>
      <c r="P13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3.9547500705972181</v>
      </c>
      <c r="Q135" s="1" t="str">
        <f>IF(Table134[[#This Row],[tau]]&lt;4.18,"YES","NO")</f>
        <v>YES</v>
      </c>
      <c r="R135" s="4">
        <f>ABS(Table134[[#This Row],[rA]]-Table134[[#This Row],[rA'']])</f>
        <v>0.43207108638564007</v>
      </c>
    </row>
    <row r="136" spans="1:18" x14ac:dyDescent="0.25">
      <c r="A136" t="s">
        <v>26</v>
      </c>
      <c r="B136" t="s">
        <v>23</v>
      </c>
      <c r="C136" t="s">
        <v>61</v>
      </c>
      <c r="D136" t="s">
        <v>20</v>
      </c>
      <c r="E136">
        <v>1</v>
      </c>
      <c r="F136">
        <v>1</v>
      </c>
      <c r="G136" s="1">
        <v>0</v>
      </c>
      <c r="H136">
        <v>5</v>
      </c>
      <c r="I136">
        <v>-2</v>
      </c>
      <c r="J136" s="2">
        <v>1.88</v>
      </c>
      <c r="K136" s="2">
        <v>1.02341546042156</v>
      </c>
      <c r="L136" s="2">
        <f>(Table134[[#This Row],[rA]]+Table134[[#This Row],[rA'']])/2</f>
        <v>1.4517077302107799</v>
      </c>
      <c r="M136">
        <v>0.64</v>
      </c>
      <c r="N136">
        <v>1.4</v>
      </c>
      <c r="O136" s="3">
        <f>(Table134[[#This Row],[rA adj]]+Table134[[#This Row],[rX]])/(SQRT(2)*(Table134[[#This Row],[rB]]+Table134[[#This Row],[rX]]))</f>
        <v>0.98846170293830382</v>
      </c>
      <c r="P13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3.9569952171817211</v>
      </c>
      <c r="Q136" s="1" t="str">
        <f>IF(Table134[[#This Row],[tau]]&lt;4.18,"YES","NO")</f>
        <v>YES</v>
      </c>
      <c r="R136" s="4">
        <f>ABS(Table134[[#This Row],[rA]]-Table134[[#This Row],[rA'']])</f>
        <v>0.85658453957843994</v>
      </c>
    </row>
    <row r="137" spans="1:18" x14ac:dyDescent="0.25">
      <c r="A137" t="s">
        <v>60</v>
      </c>
      <c r="B137" t="s">
        <v>29</v>
      </c>
      <c r="C137" t="s">
        <v>19</v>
      </c>
      <c r="D137" t="s">
        <v>20</v>
      </c>
      <c r="E137">
        <v>1</v>
      </c>
      <c r="F137">
        <v>3</v>
      </c>
      <c r="G137" s="1">
        <v>2</v>
      </c>
      <c r="H137">
        <v>4</v>
      </c>
      <c r="I137">
        <v>-2</v>
      </c>
      <c r="J137" s="2">
        <v>1.3244154604215601</v>
      </c>
      <c r="K137" s="2">
        <v>1.24</v>
      </c>
      <c r="L137" s="2">
        <f>(Table134[[#This Row],[rA]]+Table134[[#This Row],[rA'']])/2</f>
        <v>1.2822077302107799</v>
      </c>
      <c r="M137">
        <v>0.60499999999999998</v>
      </c>
      <c r="N137">
        <v>1.4</v>
      </c>
      <c r="O137" s="3">
        <f>(Table134[[#This Row],[rA adj]]+Table134[[#This Row],[rX]])/(SQRT(2)*(Table134[[#This Row],[rB]]+Table134[[#This Row],[rX]]))</f>
        <v>0.94593879031572081</v>
      </c>
      <c r="P13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3.9573003734073882</v>
      </c>
      <c r="Q137" s="1" t="str">
        <f>IF(Table134[[#This Row],[tau]]&lt;4.18,"YES","NO")</f>
        <v>YES</v>
      </c>
      <c r="R137" s="4">
        <f>ABS(Table134[[#This Row],[rA]]-Table134[[#This Row],[rA'']])</f>
        <v>8.4415460421560118E-2</v>
      </c>
    </row>
    <row r="138" spans="1:18" x14ac:dyDescent="0.25">
      <c r="A138" t="s">
        <v>30</v>
      </c>
      <c r="B138" t="s">
        <v>71</v>
      </c>
      <c r="C138" t="s">
        <v>19</v>
      </c>
      <c r="D138" t="s">
        <v>20</v>
      </c>
      <c r="E138">
        <v>1</v>
      </c>
      <c r="F138">
        <v>3</v>
      </c>
      <c r="G138" s="1">
        <v>2</v>
      </c>
      <c r="H138">
        <v>4</v>
      </c>
      <c r="I138">
        <v>-2</v>
      </c>
      <c r="J138" s="2">
        <v>1.72</v>
      </c>
      <c r="K138" s="2">
        <v>0.8429289136143594</v>
      </c>
      <c r="L138" s="2">
        <f>(Table134[[#This Row],[rA]]+Table134[[#This Row],[rA'']])/2</f>
        <v>1.2814644568071798</v>
      </c>
      <c r="M138">
        <v>0.60499999999999998</v>
      </c>
      <c r="N138">
        <v>1.4</v>
      </c>
      <c r="O138" s="3">
        <f>(Table134[[#This Row],[rA adj]]+Table134[[#This Row],[rX]])/(SQRT(2)*(Table134[[#This Row],[rB]]+Table134[[#This Row],[rX]]))</f>
        <v>0.94567665881249818</v>
      </c>
      <c r="P13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3.9583864589688802</v>
      </c>
      <c r="Q138" s="1" t="str">
        <f>IF(Table134[[#This Row],[tau]]&lt;4.18,"YES","NO")</f>
        <v>YES</v>
      </c>
      <c r="R138" s="4">
        <f>ABS(Table134[[#This Row],[rA]]-Table134[[#This Row],[rA'']])</f>
        <v>0.87707108638564057</v>
      </c>
    </row>
    <row r="139" spans="1:18" x14ac:dyDescent="0.25">
      <c r="A139" t="s">
        <v>42</v>
      </c>
      <c r="B139" t="s">
        <v>49</v>
      </c>
      <c r="C139" t="s">
        <v>19</v>
      </c>
      <c r="D139" t="s">
        <v>20</v>
      </c>
      <c r="E139">
        <v>2</v>
      </c>
      <c r="F139">
        <v>2</v>
      </c>
      <c r="G139" s="1">
        <v>0</v>
      </c>
      <c r="H139">
        <v>4</v>
      </c>
      <c r="I139">
        <v>-2</v>
      </c>
      <c r="J139" s="2">
        <v>1.1959510036143803</v>
      </c>
      <c r="K139" s="2">
        <v>1.3649510036143804</v>
      </c>
      <c r="L139" s="2">
        <f>(Table134[[#This Row],[rA]]+Table134[[#This Row],[rA'']])/2</f>
        <v>1.2804510036143804</v>
      </c>
      <c r="M139">
        <v>0.60499999999999998</v>
      </c>
      <c r="N139">
        <v>1.4</v>
      </c>
      <c r="O139" s="3">
        <f>(Table134[[#This Row],[rA adj]]+Table134[[#This Row],[rX]])/(SQRT(2)*(Table134[[#This Row],[rB]]+Table134[[#This Row],[rX]]))</f>
        <v>0.94531924254065613</v>
      </c>
      <c r="P13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3.9598741261021835</v>
      </c>
      <c r="Q139" s="1" t="str">
        <f>IF(Table134[[#This Row],[tau]]&lt;4.18,"YES","NO")</f>
        <v>YES</v>
      </c>
      <c r="R139" s="4">
        <f>ABS(Table134[[#This Row],[rA]]-Table134[[#This Row],[rA'']])</f>
        <v>0.16900000000000004</v>
      </c>
    </row>
    <row r="140" spans="1:18" x14ac:dyDescent="0.25">
      <c r="A140" t="s">
        <v>26</v>
      </c>
      <c r="B140" t="s">
        <v>65</v>
      </c>
      <c r="C140" t="s">
        <v>19</v>
      </c>
      <c r="D140" t="s">
        <v>20</v>
      </c>
      <c r="E140">
        <v>1</v>
      </c>
      <c r="F140">
        <v>3</v>
      </c>
      <c r="G140" s="1">
        <v>2</v>
      </c>
      <c r="H140">
        <v>4</v>
      </c>
      <c r="I140">
        <v>-2</v>
      </c>
      <c r="J140" s="2">
        <v>1.88</v>
      </c>
      <c r="K140" s="2">
        <v>0.68</v>
      </c>
      <c r="L140" s="2">
        <f>(Table134[[#This Row],[rA]]+Table134[[#This Row],[rA'']])/2</f>
        <v>1.28</v>
      </c>
      <c r="M140">
        <v>0.60499999999999998</v>
      </c>
      <c r="N140">
        <v>1.4</v>
      </c>
      <c r="O140" s="3">
        <f>(Table134[[#This Row],[rA adj]]+Table134[[#This Row],[rX]])/(SQRT(2)*(Table134[[#This Row],[rB]]+Table134[[#This Row],[rX]]))</f>
        <v>0.94516018632416321</v>
      </c>
      <c r="P14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3.9605386900502455</v>
      </c>
      <c r="Q140" s="1" t="str">
        <f>IF(Table134[[#This Row],[tau]]&lt;4.18,"YES","NO")</f>
        <v>YES</v>
      </c>
      <c r="R140" s="4">
        <f>ABS(Table134[[#This Row],[rA]]-Table134[[#This Row],[rA'']])</f>
        <v>1.1999999999999997</v>
      </c>
    </row>
    <row r="141" spans="1:18" x14ac:dyDescent="0.25">
      <c r="A141" t="s">
        <v>26</v>
      </c>
      <c r="B141" t="s">
        <v>66</v>
      </c>
      <c r="C141" t="s">
        <v>19</v>
      </c>
      <c r="D141" t="s">
        <v>20</v>
      </c>
      <c r="E141">
        <v>1</v>
      </c>
      <c r="F141">
        <v>3</v>
      </c>
      <c r="G141" s="1">
        <v>2</v>
      </c>
      <c r="H141">
        <v>4</v>
      </c>
      <c r="I141">
        <v>-2</v>
      </c>
      <c r="J141" s="2">
        <v>1.88</v>
      </c>
      <c r="K141" s="2">
        <v>0.68</v>
      </c>
      <c r="L141" s="2">
        <f>(Table134[[#This Row],[rA]]+Table134[[#This Row],[rA'']])/2</f>
        <v>1.28</v>
      </c>
      <c r="M141">
        <v>0.60499999999999998</v>
      </c>
      <c r="N141">
        <v>1.4</v>
      </c>
      <c r="O141" s="3">
        <f>(Table134[[#This Row],[rA adj]]+Table134[[#This Row],[rX]])/(SQRT(2)*(Table134[[#This Row],[rB]]+Table134[[#This Row],[rX]]))</f>
        <v>0.94516018632416321</v>
      </c>
      <c r="P14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3.9605386900502455</v>
      </c>
      <c r="Q141" s="1" t="str">
        <f>IF(Table134[[#This Row],[tau]]&lt;4.18,"YES","NO")</f>
        <v>YES</v>
      </c>
      <c r="R141" s="4">
        <f>ABS(Table134[[#This Row],[rA]]-Table134[[#This Row],[rA'']])</f>
        <v>1.1999999999999997</v>
      </c>
    </row>
    <row r="142" spans="1:18" x14ac:dyDescent="0.25">
      <c r="A142" t="s">
        <v>56</v>
      </c>
      <c r="B142" t="s">
        <v>49</v>
      </c>
      <c r="C142" t="s">
        <v>19</v>
      </c>
      <c r="D142" t="s">
        <v>20</v>
      </c>
      <c r="E142">
        <v>1</v>
      </c>
      <c r="F142">
        <v>3</v>
      </c>
      <c r="G142" s="1">
        <v>2</v>
      </c>
      <c r="H142">
        <v>4</v>
      </c>
      <c r="I142">
        <v>-2</v>
      </c>
      <c r="J142" s="2">
        <v>1.37</v>
      </c>
      <c r="K142" s="2">
        <v>1.1889289136143595</v>
      </c>
      <c r="L142" s="2">
        <f>(Table134[[#This Row],[rA]]+Table134[[#This Row],[rA'']])/2</f>
        <v>1.2794644568071798</v>
      </c>
      <c r="M142">
        <v>0.60499999999999998</v>
      </c>
      <c r="N142">
        <v>1.4</v>
      </c>
      <c r="O142" s="3">
        <f>(Table134[[#This Row],[rA adj]]+Table134[[#This Row],[rX]])/(SQRT(2)*(Table134[[#This Row],[rB]]+Table134[[#This Row],[rX]]))</f>
        <v>0.94497131538986834</v>
      </c>
      <c r="P14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3.9613298526811573</v>
      </c>
      <c r="Q142" s="1" t="str">
        <f>IF(Table134[[#This Row],[tau]]&lt;4.18,"YES","NO")</f>
        <v>YES</v>
      </c>
      <c r="R142" s="4">
        <f>ABS(Table134[[#This Row],[rA]]-Table134[[#This Row],[rA'']])</f>
        <v>0.18107108638564062</v>
      </c>
    </row>
    <row r="143" spans="1:18" x14ac:dyDescent="0.25">
      <c r="A143" t="s">
        <v>62</v>
      </c>
      <c r="B143" t="s">
        <v>49</v>
      </c>
      <c r="C143" t="s">
        <v>19</v>
      </c>
      <c r="D143" t="s">
        <v>20</v>
      </c>
      <c r="E143">
        <v>2</v>
      </c>
      <c r="F143">
        <v>2</v>
      </c>
      <c r="G143" s="1">
        <v>0</v>
      </c>
      <c r="H143">
        <v>4</v>
      </c>
      <c r="I143">
        <v>-2</v>
      </c>
      <c r="J143" s="2">
        <v>1.1929510036143802</v>
      </c>
      <c r="K143" s="2">
        <v>1.3649510036143804</v>
      </c>
      <c r="L143" s="2">
        <f>(Table134[[#This Row],[rA]]+Table134[[#This Row],[rA'']])/2</f>
        <v>1.2789510036143803</v>
      </c>
      <c r="M143">
        <v>0.60499999999999998</v>
      </c>
      <c r="N143">
        <v>1.4</v>
      </c>
      <c r="O143" s="3">
        <f>(Table134[[#This Row],[rA adj]]+Table134[[#This Row],[rX]])/(SQRT(2)*(Table134[[#This Row],[rB]]+Table134[[#This Row],[rX]]))</f>
        <v>0.94479023497368364</v>
      </c>
      <c r="P14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3.9620904533954282</v>
      </c>
      <c r="Q143" s="1" t="str">
        <f>IF(Table134[[#This Row],[tau]]&lt;4.18,"YES","NO")</f>
        <v>YES</v>
      </c>
      <c r="R143" s="4">
        <f>ABS(Table134[[#This Row],[rA]]-Table134[[#This Row],[rA'']])</f>
        <v>0.17200000000000015</v>
      </c>
    </row>
    <row r="144" spans="1:18" x14ac:dyDescent="0.25">
      <c r="A144" t="s">
        <v>49</v>
      </c>
      <c r="B144" t="s">
        <v>50</v>
      </c>
      <c r="C144" t="s">
        <v>19</v>
      </c>
      <c r="D144" t="s">
        <v>20</v>
      </c>
      <c r="E144">
        <v>2</v>
      </c>
      <c r="F144">
        <v>2</v>
      </c>
      <c r="G144" s="1">
        <v>0</v>
      </c>
      <c r="H144">
        <v>4</v>
      </c>
      <c r="I144">
        <v>-2</v>
      </c>
      <c r="J144" s="2">
        <v>1.3649510036143804</v>
      </c>
      <c r="K144" s="2">
        <v>1.19</v>
      </c>
      <c r="L144" s="2">
        <f>(Table134[[#This Row],[rA]]+Table134[[#This Row],[rA'']])/2</f>
        <v>1.2774755018071902</v>
      </c>
      <c r="M144">
        <v>0.60499999999999998</v>
      </c>
      <c r="N144">
        <v>1.4</v>
      </c>
      <c r="O144" s="3">
        <f>(Table134[[#This Row],[rA adj]]+Table134[[#This Row],[rX]])/(SQRT(2)*(Table134[[#This Row],[rB]]+Table134[[#This Row],[rX]]))</f>
        <v>0.94426986722629336</v>
      </c>
      <c r="P14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3.9642875108239388</v>
      </c>
      <c r="Q144" s="1" t="str">
        <f>IF(Table134[[#This Row],[tau]]&lt;4.18,"YES","NO")</f>
        <v>YES</v>
      </c>
      <c r="R144" s="4">
        <f>ABS(Table134[[#This Row],[rA]]-Table134[[#This Row],[rA'']])</f>
        <v>0.17495100361438043</v>
      </c>
    </row>
    <row r="145" spans="1:18" x14ac:dyDescent="0.25">
      <c r="A145" t="s">
        <v>60</v>
      </c>
      <c r="B145" t="s">
        <v>28</v>
      </c>
      <c r="C145" t="s">
        <v>19</v>
      </c>
      <c r="D145" t="s">
        <v>20</v>
      </c>
      <c r="E145">
        <v>1</v>
      </c>
      <c r="F145">
        <v>3</v>
      </c>
      <c r="G145" s="1">
        <v>2</v>
      </c>
      <c r="H145">
        <v>4</v>
      </c>
      <c r="I145">
        <v>-2</v>
      </c>
      <c r="J145" s="2">
        <v>1.3244154604215601</v>
      </c>
      <c r="K145" s="2">
        <v>1.2299289136143599</v>
      </c>
      <c r="L145" s="2">
        <f>(Table134[[#This Row],[rA]]+Table134[[#This Row],[rA'']])/2</f>
        <v>1.27717218701796</v>
      </c>
      <c r="M145">
        <v>0.60499999999999998</v>
      </c>
      <c r="N145">
        <v>1.4</v>
      </c>
      <c r="O145" s="3">
        <f>(Table134[[#This Row],[rA adj]]+Table134[[#This Row],[rX]])/(SQRT(2)*(Table134[[#This Row],[rB]]+Table134[[#This Row],[rX]]))</f>
        <v>0.94416289668050846</v>
      </c>
      <c r="P14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3.9647412443961101</v>
      </c>
      <c r="Q145" s="1" t="str">
        <f>IF(Table134[[#This Row],[tau]]&lt;4.18,"YES","NO")</f>
        <v>YES</v>
      </c>
      <c r="R145" s="4">
        <f>ABS(Table134[[#This Row],[rA]]-Table134[[#This Row],[rA'']])</f>
        <v>9.4486546807200256E-2</v>
      </c>
    </row>
    <row r="146" spans="1:18" x14ac:dyDescent="0.25">
      <c r="A146" t="s">
        <v>18</v>
      </c>
      <c r="B146" t="s">
        <v>26</v>
      </c>
      <c r="C146" t="s">
        <v>61</v>
      </c>
      <c r="D146" t="s">
        <v>20</v>
      </c>
      <c r="E146">
        <v>1</v>
      </c>
      <c r="F146">
        <v>1</v>
      </c>
      <c r="G146" s="1">
        <v>0</v>
      </c>
      <c r="H146">
        <v>5</v>
      </c>
      <c r="I146">
        <v>-2</v>
      </c>
      <c r="J146" s="2">
        <v>0.98541546042156014</v>
      </c>
      <c r="K146" s="2">
        <v>1.88</v>
      </c>
      <c r="L146" s="2">
        <f>(Table134[[#This Row],[rA]]+Table134[[#This Row],[rA'']])/2</f>
        <v>1.43270773021078</v>
      </c>
      <c r="M146">
        <v>0.64</v>
      </c>
      <c r="N146">
        <v>1.4</v>
      </c>
      <c r="O146" s="3">
        <f>(Table134[[#This Row],[rA adj]]+Table134[[#This Row],[rX]])/(SQRT(2)*(Table134[[#This Row],[rB]]+Table134[[#This Row],[rX]]))</f>
        <v>0.9818759044860762</v>
      </c>
      <c r="P14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3.9654322867365779</v>
      </c>
      <c r="Q146" s="1" t="str">
        <f>IF(Table134[[#This Row],[tau]]&lt;4.18,"YES","NO")</f>
        <v>YES</v>
      </c>
      <c r="R146" s="4">
        <f>ABS(Table134[[#This Row],[rA]]-Table134[[#This Row],[rA'']])</f>
        <v>0.89458453957843975</v>
      </c>
    </row>
    <row r="147" spans="1:18" x14ac:dyDescent="0.25">
      <c r="A147" t="s">
        <v>54</v>
      </c>
      <c r="B147" t="s">
        <v>39</v>
      </c>
      <c r="C147" t="s">
        <v>19</v>
      </c>
      <c r="D147" t="s">
        <v>20</v>
      </c>
      <c r="E147">
        <v>1</v>
      </c>
      <c r="F147">
        <v>3</v>
      </c>
      <c r="G147" s="1">
        <v>2</v>
      </c>
      <c r="H147">
        <v>4</v>
      </c>
      <c r="I147">
        <v>-2</v>
      </c>
      <c r="J147" s="2">
        <v>1.39</v>
      </c>
      <c r="K147" s="2">
        <v>1.1619289136143593</v>
      </c>
      <c r="L147" s="2">
        <f>(Table134[[#This Row],[rA]]+Table134[[#This Row],[rA'']])/2</f>
        <v>1.2759644568071797</v>
      </c>
      <c r="M147">
        <v>0.60499999999999998</v>
      </c>
      <c r="N147">
        <v>1.4</v>
      </c>
      <c r="O147" s="3">
        <f>(Table134[[#This Row],[rA adj]]+Table134[[#This Row],[rX]])/(SQRT(2)*(Table134[[#This Row],[rB]]+Table134[[#This Row],[rX]]))</f>
        <v>0.94373696440026578</v>
      </c>
      <c r="P14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3.9665550111760131</v>
      </c>
      <c r="Q147" s="1" t="str">
        <f>IF(Table134[[#This Row],[tau]]&lt;4.18,"YES","NO")</f>
        <v>YES</v>
      </c>
      <c r="R147" s="4">
        <f>ABS(Table134[[#This Row],[rA]]-Table134[[#This Row],[rA'']])</f>
        <v>0.22807108638564055</v>
      </c>
    </row>
    <row r="148" spans="1:18" x14ac:dyDescent="0.25">
      <c r="A148" t="s">
        <v>37</v>
      </c>
      <c r="B148" t="s">
        <v>19</v>
      </c>
      <c r="C148" t="s">
        <v>19</v>
      </c>
      <c r="D148" t="s">
        <v>20</v>
      </c>
      <c r="E148">
        <v>1</v>
      </c>
      <c r="F148">
        <v>3</v>
      </c>
      <c r="G148" s="1">
        <v>2</v>
      </c>
      <c r="H148">
        <v>4</v>
      </c>
      <c r="I148">
        <v>-2</v>
      </c>
      <c r="J148" s="2">
        <v>1.64</v>
      </c>
      <c r="K148" s="2">
        <v>0.90692891361435946</v>
      </c>
      <c r="L148" s="2">
        <f>(Table134[[#This Row],[rA]]+Table134[[#This Row],[rA'']])/2</f>
        <v>1.2734644568071798</v>
      </c>
      <c r="M148">
        <v>0.60499999999999998</v>
      </c>
      <c r="N148">
        <v>1.4</v>
      </c>
      <c r="O148" s="3">
        <f>(Table134[[#This Row],[rA adj]]+Table134[[#This Row],[rX]])/(SQRT(2)*(Table134[[#This Row],[rB]]+Table134[[#This Row],[rX]]))</f>
        <v>0.94285528512197836</v>
      </c>
      <c r="P14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3.9703458065938935</v>
      </c>
      <c r="Q148" s="1" t="str">
        <f>IF(Table134[[#This Row],[tau]]&lt;4.18,"YES","NO")</f>
        <v>YES</v>
      </c>
      <c r="R148" s="4">
        <f>ABS(Table134[[#This Row],[rA]]-Table134[[#This Row],[rA'']])</f>
        <v>0.73307108638564045</v>
      </c>
    </row>
    <row r="149" spans="1:18" x14ac:dyDescent="0.25">
      <c r="A149" t="s">
        <v>37</v>
      </c>
      <c r="B149" t="s">
        <v>67</v>
      </c>
      <c r="C149" t="s">
        <v>19</v>
      </c>
      <c r="D149" t="s">
        <v>20</v>
      </c>
      <c r="E149">
        <v>1</v>
      </c>
      <c r="F149">
        <v>3</v>
      </c>
      <c r="G149" s="1">
        <v>2</v>
      </c>
      <c r="H149">
        <v>4</v>
      </c>
      <c r="I149">
        <v>-2</v>
      </c>
      <c r="J149" s="2">
        <v>1.64</v>
      </c>
      <c r="K149" s="2">
        <v>0.90592891361435957</v>
      </c>
      <c r="L149" s="2">
        <f>(Table134[[#This Row],[rA]]+Table134[[#This Row],[rA'']])/2</f>
        <v>1.2729644568071796</v>
      </c>
      <c r="M149">
        <v>0.60499999999999998</v>
      </c>
      <c r="N149">
        <v>1.4</v>
      </c>
      <c r="O149" s="3">
        <f>(Table134[[#This Row],[rA adj]]+Table134[[#This Row],[rX]])/(SQRT(2)*(Table134[[#This Row],[rB]]+Table134[[#This Row],[rX]]))</f>
        <v>0.94267894926632079</v>
      </c>
      <c r="P14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3.9711098777055409</v>
      </c>
      <c r="Q149" s="1" t="str">
        <f>IF(Table134[[#This Row],[tau]]&lt;4.18,"YES","NO")</f>
        <v>YES</v>
      </c>
      <c r="R149" s="4">
        <f>ABS(Table134[[#This Row],[rA]]-Table134[[#This Row],[rA'']])</f>
        <v>0.73407108638564034</v>
      </c>
    </row>
    <row r="150" spans="1:18" x14ac:dyDescent="0.25">
      <c r="A150" t="s">
        <v>30</v>
      </c>
      <c r="B150" t="s">
        <v>72</v>
      </c>
      <c r="C150" t="s">
        <v>19</v>
      </c>
      <c r="D150" t="s">
        <v>20</v>
      </c>
      <c r="E150">
        <v>1</v>
      </c>
      <c r="F150">
        <v>3</v>
      </c>
      <c r="G150" s="1">
        <v>2</v>
      </c>
      <c r="H150">
        <v>4</v>
      </c>
      <c r="I150">
        <v>-2</v>
      </c>
      <c r="J150" s="2">
        <v>1.72</v>
      </c>
      <c r="K150" s="2">
        <v>0.8209289136143596</v>
      </c>
      <c r="L150" s="2">
        <f>(Table134[[#This Row],[rA]]+Table134[[#This Row],[rA'']])/2</f>
        <v>1.2704644568071797</v>
      </c>
      <c r="M150">
        <v>0.60499999999999998</v>
      </c>
      <c r="N150">
        <v>1.4</v>
      </c>
      <c r="O150" s="3">
        <f>(Table134[[#This Row],[rA adj]]+Table134[[#This Row],[rX]])/(SQRT(2)*(Table134[[#This Row],[rB]]+Table134[[#This Row],[rX]]))</f>
        <v>0.94179726998803337</v>
      </c>
      <c r="P15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3.9749600425185654</v>
      </c>
      <c r="Q150" s="1" t="str">
        <f>IF(Table134[[#This Row],[tau]]&lt;4.18,"YES","NO")</f>
        <v>YES</v>
      </c>
      <c r="R150" s="4">
        <f>ABS(Table134[[#This Row],[rA]]-Table134[[#This Row],[rA'']])</f>
        <v>0.89907108638564037</v>
      </c>
    </row>
    <row r="151" spans="1:18" x14ac:dyDescent="0.25">
      <c r="A151" t="s">
        <v>34</v>
      </c>
      <c r="B151" t="s">
        <v>72</v>
      </c>
      <c r="C151" t="s">
        <v>19</v>
      </c>
      <c r="D151" t="s">
        <v>20</v>
      </c>
      <c r="E151">
        <v>2</v>
      </c>
      <c r="F151">
        <v>2</v>
      </c>
      <c r="G151" s="1">
        <v>0</v>
      </c>
      <c r="H151">
        <v>4</v>
      </c>
      <c r="I151">
        <v>-2</v>
      </c>
      <c r="J151" s="2">
        <v>1.5479510036143806</v>
      </c>
      <c r="K151" s="2">
        <v>0.99295100361438049</v>
      </c>
      <c r="L151" s="2">
        <f>(Table134[[#This Row],[rA]]+Table134[[#This Row],[rA'']])/2</f>
        <v>1.2704510036143806</v>
      </c>
      <c r="M151">
        <v>0.60499999999999998</v>
      </c>
      <c r="N151">
        <v>1.4</v>
      </c>
      <c r="O151" s="3">
        <f>(Table134[[#This Row],[rA adj]]+Table134[[#This Row],[rX]])/(SQRT(2)*(Table134[[#This Row],[rB]]+Table134[[#This Row],[rX]]))</f>
        <v>0.94179252542750624</v>
      </c>
      <c r="P15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3.9749808963387676</v>
      </c>
      <c r="Q151" s="1" t="str">
        <f>IF(Table134[[#This Row],[tau]]&lt;4.18,"YES","NO")</f>
        <v>YES</v>
      </c>
      <c r="R151" s="4">
        <f>ABS(Table134[[#This Row],[rA]]-Table134[[#This Row],[rA'']])</f>
        <v>0.55500000000000016</v>
      </c>
    </row>
    <row r="152" spans="1:18" x14ac:dyDescent="0.25">
      <c r="A152" t="s">
        <v>54</v>
      </c>
      <c r="B152" t="s">
        <v>38</v>
      </c>
      <c r="C152" t="s">
        <v>19</v>
      </c>
      <c r="D152" t="s">
        <v>20</v>
      </c>
      <c r="E152">
        <v>1</v>
      </c>
      <c r="F152">
        <v>3</v>
      </c>
      <c r="G152" s="1">
        <v>2</v>
      </c>
      <c r="H152">
        <v>4</v>
      </c>
      <c r="I152">
        <v>-2</v>
      </c>
      <c r="J152" s="2">
        <v>1.39</v>
      </c>
      <c r="K152" s="2">
        <v>1.1439289136143596</v>
      </c>
      <c r="L152" s="2">
        <f>(Table134[[#This Row],[rA]]+Table134[[#This Row],[rA'']])/2</f>
        <v>1.2669644568071798</v>
      </c>
      <c r="M152">
        <v>0.60499999999999998</v>
      </c>
      <c r="N152">
        <v>1.4</v>
      </c>
      <c r="O152" s="3">
        <f>(Table134[[#This Row],[rA adj]]+Table134[[#This Row],[rX]])/(SQRT(2)*(Table134[[#This Row],[rB]]+Table134[[#This Row],[rX]]))</f>
        <v>0.94056291899843092</v>
      </c>
      <c r="P15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3.9804345747607006</v>
      </c>
      <c r="Q152" s="1" t="str">
        <f>IF(Table134[[#This Row],[tau]]&lt;4.18,"YES","NO")</f>
        <v>YES</v>
      </c>
      <c r="R152" s="4">
        <f>ABS(Table134[[#This Row],[rA]]-Table134[[#This Row],[rA'']])</f>
        <v>0.24607108638564035</v>
      </c>
    </row>
    <row r="153" spans="1:18" x14ac:dyDescent="0.25">
      <c r="A153" t="s">
        <v>30</v>
      </c>
      <c r="B153" t="s">
        <v>69</v>
      </c>
      <c r="C153" t="s">
        <v>19</v>
      </c>
      <c r="D153" t="s">
        <v>20</v>
      </c>
      <c r="E153">
        <v>1</v>
      </c>
      <c r="F153">
        <v>3</v>
      </c>
      <c r="G153" s="1">
        <v>2</v>
      </c>
      <c r="H153">
        <v>4</v>
      </c>
      <c r="I153">
        <v>-2</v>
      </c>
      <c r="J153" s="2">
        <v>1.72</v>
      </c>
      <c r="K153" s="2">
        <v>0.81292891361435959</v>
      </c>
      <c r="L153" s="2">
        <f>(Table134[[#This Row],[rA]]+Table134[[#This Row],[rA'']])/2</f>
        <v>1.2664644568071797</v>
      </c>
      <c r="M153">
        <v>0.60499999999999998</v>
      </c>
      <c r="N153">
        <v>1.4</v>
      </c>
      <c r="O153" s="3">
        <f>(Table134[[#This Row],[rA adj]]+Table134[[#This Row],[rX]])/(SQRT(2)*(Table134[[#This Row],[rB]]+Table134[[#This Row],[rX]]))</f>
        <v>0.94038658314277335</v>
      </c>
      <c r="P15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3.9812247599351704</v>
      </c>
      <c r="Q153" s="1" t="str">
        <f>IF(Table134[[#This Row],[tau]]&lt;4.18,"YES","NO")</f>
        <v>YES</v>
      </c>
      <c r="R153" s="4">
        <f>ABS(Table134[[#This Row],[rA]]-Table134[[#This Row],[rA'']])</f>
        <v>0.90707108638564038</v>
      </c>
    </row>
    <row r="154" spans="1:18" x14ac:dyDescent="0.25">
      <c r="A154" t="s">
        <v>56</v>
      </c>
      <c r="B154" t="s">
        <v>39</v>
      </c>
      <c r="C154" t="s">
        <v>19</v>
      </c>
      <c r="D154" t="s">
        <v>20</v>
      </c>
      <c r="E154">
        <v>1</v>
      </c>
      <c r="F154">
        <v>3</v>
      </c>
      <c r="G154" s="1">
        <v>2</v>
      </c>
      <c r="H154">
        <v>4</v>
      </c>
      <c r="I154">
        <v>-2</v>
      </c>
      <c r="J154" s="2">
        <v>1.37</v>
      </c>
      <c r="K154" s="2">
        <v>1.1619289136143593</v>
      </c>
      <c r="L154" s="2">
        <f>(Table134[[#This Row],[rA]]+Table134[[#This Row],[rA'']])/2</f>
        <v>1.2659644568071797</v>
      </c>
      <c r="M154">
        <v>0.60499999999999998</v>
      </c>
      <c r="N154">
        <v>1.4</v>
      </c>
      <c r="O154" s="3">
        <f>(Table134[[#This Row],[rA adj]]+Table134[[#This Row],[rX]])/(SQRT(2)*(Table134[[#This Row],[rB]]+Table134[[#This Row],[rX]]))</f>
        <v>0.94021024728711589</v>
      </c>
      <c r="P15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3.9820169864623005</v>
      </c>
      <c r="Q154" s="1" t="str">
        <f>IF(Table134[[#This Row],[tau]]&lt;4.18,"YES","NO")</f>
        <v>YES</v>
      </c>
      <c r="R154" s="4">
        <f>ABS(Table134[[#This Row],[rA]]-Table134[[#This Row],[rA'']])</f>
        <v>0.20807108638564076</v>
      </c>
    </row>
    <row r="155" spans="1:18" x14ac:dyDescent="0.25">
      <c r="A155" t="s">
        <v>60</v>
      </c>
      <c r="B155" t="s">
        <v>35</v>
      </c>
      <c r="C155" t="s">
        <v>19</v>
      </c>
      <c r="D155" t="s">
        <v>20</v>
      </c>
      <c r="E155">
        <v>1</v>
      </c>
      <c r="F155">
        <v>3</v>
      </c>
      <c r="G155" s="1">
        <v>2</v>
      </c>
      <c r="H155">
        <v>4</v>
      </c>
      <c r="I155">
        <v>-2</v>
      </c>
      <c r="J155" s="2">
        <v>1.3244154604215601</v>
      </c>
      <c r="K155" s="2">
        <v>1.2069289136143593</v>
      </c>
      <c r="L155" s="2">
        <f>(Table134[[#This Row],[rA]]+Table134[[#This Row],[rA'']])/2</f>
        <v>1.2656721870179597</v>
      </c>
      <c r="M155">
        <v>0.60499999999999998</v>
      </c>
      <c r="N155">
        <v>1.4</v>
      </c>
      <c r="O155" s="3">
        <f>(Table134[[#This Row],[rA adj]]+Table134[[#This Row],[rX]])/(SQRT(2)*(Table134[[#This Row],[rB]]+Table134[[#This Row],[rX]]))</f>
        <v>0.94010717200038596</v>
      </c>
      <c r="P15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3.9824810214840718</v>
      </c>
      <c r="Q155" s="1" t="str">
        <f>IF(Table134[[#This Row],[tau]]&lt;4.18,"YES","NO")</f>
        <v>YES</v>
      </c>
      <c r="R155" s="4">
        <f>ABS(Table134[[#This Row],[rA]]-Table134[[#This Row],[rA'']])</f>
        <v>0.11748654680720083</v>
      </c>
    </row>
    <row r="156" spans="1:18" x14ac:dyDescent="0.25">
      <c r="A156" t="s">
        <v>49</v>
      </c>
      <c r="B156" t="s">
        <v>40</v>
      </c>
      <c r="C156" t="s">
        <v>19</v>
      </c>
      <c r="D156" t="s">
        <v>20</v>
      </c>
      <c r="E156">
        <v>2</v>
      </c>
      <c r="F156">
        <v>2</v>
      </c>
      <c r="G156" s="1">
        <v>0</v>
      </c>
      <c r="H156">
        <v>4</v>
      </c>
      <c r="I156">
        <v>-2</v>
      </c>
      <c r="J156" s="2">
        <v>1.3649510036143804</v>
      </c>
      <c r="K156" s="2">
        <v>1.1629510036143804</v>
      </c>
      <c r="L156" s="2">
        <f>(Table134[[#This Row],[rA]]+Table134[[#This Row],[rA'']])/2</f>
        <v>1.2639510036143804</v>
      </c>
      <c r="M156">
        <v>0.60499999999999998</v>
      </c>
      <c r="N156">
        <v>1.4</v>
      </c>
      <c r="O156" s="3">
        <f>(Table134[[#This Row],[rA adj]]+Table134[[#This Row],[rX]])/(SQRT(2)*(Table134[[#This Row],[rB]]+Table134[[#This Row],[rX]]))</f>
        <v>0.93950015930395869</v>
      </c>
      <c r="P15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3.9852279662481993</v>
      </c>
      <c r="Q156" s="1" t="str">
        <f>IF(Table134[[#This Row],[tau]]&lt;4.18,"YES","NO")</f>
        <v>YES</v>
      </c>
      <c r="R156" s="4">
        <f>ABS(Table134[[#This Row],[rA]]-Table134[[#This Row],[rA'']])</f>
        <v>0.20199999999999996</v>
      </c>
    </row>
    <row r="157" spans="1:18" x14ac:dyDescent="0.25">
      <c r="A157" t="s">
        <v>61</v>
      </c>
      <c r="B157" t="s">
        <v>51</v>
      </c>
      <c r="C157" t="s">
        <v>19</v>
      </c>
      <c r="D157" t="s">
        <v>20</v>
      </c>
      <c r="E157">
        <v>3</v>
      </c>
      <c r="F157">
        <v>1</v>
      </c>
      <c r="G157" s="1">
        <v>2</v>
      </c>
      <c r="H157">
        <v>4</v>
      </c>
      <c r="I157">
        <v>-2</v>
      </c>
      <c r="J157" s="2">
        <v>1.02292891361436</v>
      </c>
      <c r="K157" s="2">
        <v>1.5</v>
      </c>
      <c r="L157" s="2">
        <f>(Table134[[#This Row],[rA]]+Table134[[#This Row],[rA'']])/2</f>
        <v>1.26146445680718</v>
      </c>
      <c r="M157">
        <v>0.60499999999999998</v>
      </c>
      <c r="N157">
        <v>1.4</v>
      </c>
      <c r="O157" s="3">
        <f>(Table134[[#This Row],[rA adj]]+Table134[[#This Row],[rX]])/(SQRT(2)*(Table134[[#This Row],[rB]]+Table134[[#This Row],[rX]]))</f>
        <v>0.93862322458619862</v>
      </c>
      <c r="P15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3.9892396704442938</v>
      </c>
      <c r="Q157" s="1" t="str">
        <f>IF(Table134[[#This Row],[tau]]&lt;4.18,"YES","NO")</f>
        <v>YES</v>
      </c>
      <c r="R157" s="4">
        <f>ABS(Table134[[#This Row],[rA]]-Table134[[#This Row],[rA'']])</f>
        <v>0.47707108638564</v>
      </c>
    </row>
    <row r="158" spans="1:18" x14ac:dyDescent="0.25">
      <c r="A158" t="s">
        <v>37</v>
      </c>
      <c r="B158" t="s">
        <v>58</v>
      </c>
      <c r="C158" t="s">
        <v>19</v>
      </c>
      <c r="D158" t="s">
        <v>20</v>
      </c>
      <c r="E158">
        <v>1</v>
      </c>
      <c r="F158">
        <v>3</v>
      </c>
      <c r="G158" s="1">
        <v>2</v>
      </c>
      <c r="H158">
        <v>4</v>
      </c>
      <c r="I158">
        <v>-2</v>
      </c>
      <c r="J158" s="2">
        <v>1.64</v>
      </c>
      <c r="K158" s="2">
        <v>0.87792891361435954</v>
      </c>
      <c r="L158" s="2">
        <f>(Table134[[#This Row],[rA]]+Table134[[#This Row],[rA'']])/2</f>
        <v>1.2589644568071798</v>
      </c>
      <c r="M158">
        <v>0.60499999999999998</v>
      </c>
      <c r="N158">
        <v>1.4</v>
      </c>
      <c r="O158" s="3">
        <f>(Table134[[#This Row],[rA adj]]+Table134[[#This Row],[rX]])/(SQRT(2)*(Table134[[#This Row],[rB]]+Table134[[#This Row],[rX]]))</f>
        <v>0.9377415453079111</v>
      </c>
      <c r="P15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3.9933251721815703</v>
      </c>
      <c r="Q158" s="1" t="str">
        <f>IF(Table134[[#This Row],[tau]]&lt;4.18,"YES","NO")</f>
        <v>YES</v>
      </c>
      <c r="R158" s="4">
        <f>ABS(Table134[[#This Row],[rA]]-Table134[[#This Row],[rA'']])</f>
        <v>0.76207108638564036</v>
      </c>
    </row>
    <row r="159" spans="1:18" x14ac:dyDescent="0.25">
      <c r="A159" t="s">
        <v>54</v>
      </c>
      <c r="B159" t="s">
        <v>56</v>
      </c>
      <c r="C159" t="s">
        <v>61</v>
      </c>
      <c r="D159" t="s">
        <v>20</v>
      </c>
      <c r="E159">
        <v>1</v>
      </c>
      <c r="F159">
        <v>1</v>
      </c>
      <c r="G159" s="1">
        <v>0</v>
      </c>
      <c r="H159">
        <v>5</v>
      </c>
      <c r="I159">
        <v>-2</v>
      </c>
      <c r="J159" s="2">
        <v>1.39</v>
      </c>
      <c r="K159" s="2">
        <v>1.37</v>
      </c>
      <c r="L159" s="2">
        <f>(Table134[[#This Row],[rA]]+Table134[[#This Row],[rA'']])/2</f>
        <v>1.38</v>
      </c>
      <c r="M159">
        <v>0.64</v>
      </c>
      <c r="N159">
        <v>1.4</v>
      </c>
      <c r="O159" s="3">
        <f>(Table134[[#This Row],[rA adj]]+Table134[[#This Row],[rX]])/(SQRT(2)*(Table134[[#This Row],[rB]]+Table134[[#This Row],[rX]]))</f>
        <v>0.96360629985225577</v>
      </c>
      <c r="P15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3.993763012868595</v>
      </c>
      <c r="Q159" s="1" t="str">
        <f>IF(Table134[[#This Row],[tau]]&lt;4.18,"YES","NO")</f>
        <v>YES</v>
      </c>
      <c r="R159" s="4">
        <f>ABS(Table134[[#This Row],[rA]]-Table134[[#This Row],[rA'']])</f>
        <v>1.9999999999999796E-2</v>
      </c>
    </row>
    <row r="160" spans="1:18" x14ac:dyDescent="0.25">
      <c r="A160" t="s">
        <v>54</v>
      </c>
      <c r="B160" t="s">
        <v>41</v>
      </c>
      <c r="C160" t="s">
        <v>19</v>
      </c>
      <c r="D160" t="s">
        <v>20</v>
      </c>
      <c r="E160">
        <v>1</v>
      </c>
      <c r="F160">
        <v>3</v>
      </c>
      <c r="G160" s="1">
        <v>2</v>
      </c>
      <c r="H160">
        <v>4</v>
      </c>
      <c r="I160">
        <v>-2</v>
      </c>
      <c r="J160" s="2">
        <v>1.39</v>
      </c>
      <c r="K160" s="2">
        <v>1.1269289136143592</v>
      </c>
      <c r="L160" s="2">
        <f>(Table134[[#This Row],[rA]]+Table134[[#This Row],[rA'']])/2</f>
        <v>1.2584644568071797</v>
      </c>
      <c r="M160">
        <v>0.60499999999999998</v>
      </c>
      <c r="N160">
        <v>1.4</v>
      </c>
      <c r="O160" s="3">
        <f>(Table134[[#This Row],[rA adj]]+Table134[[#This Row],[rX]])/(SQRT(2)*(Table134[[#This Row],[rB]]+Table134[[#This Row],[rX]]))</f>
        <v>0.93756520945225352</v>
      </c>
      <c r="P16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3.9941485941280175</v>
      </c>
      <c r="Q160" s="1" t="str">
        <f>IF(Table134[[#This Row],[tau]]&lt;4.18,"YES","NO")</f>
        <v>YES</v>
      </c>
      <c r="R160" s="4">
        <f>ABS(Table134[[#This Row],[rA]]-Table134[[#This Row],[rA'']])</f>
        <v>0.2630710863856407</v>
      </c>
    </row>
    <row r="161" spans="1:18" x14ac:dyDescent="0.25">
      <c r="A161" t="s">
        <v>34</v>
      </c>
      <c r="B161" t="s">
        <v>22</v>
      </c>
      <c r="C161" t="s">
        <v>19</v>
      </c>
      <c r="D161" t="s">
        <v>20</v>
      </c>
      <c r="E161">
        <v>2</v>
      </c>
      <c r="F161">
        <v>2</v>
      </c>
      <c r="G161" s="1">
        <v>0</v>
      </c>
      <c r="H161">
        <v>4</v>
      </c>
      <c r="I161">
        <v>-2</v>
      </c>
      <c r="J161" s="2">
        <v>1.5479510036143806</v>
      </c>
      <c r="K161" s="2">
        <v>0.96695100361438024</v>
      </c>
      <c r="L161" s="2">
        <f>(Table134[[#This Row],[rA]]+Table134[[#This Row],[rA'']])/2</f>
        <v>1.2574510036143804</v>
      </c>
      <c r="M161">
        <v>0.60499999999999998</v>
      </c>
      <c r="N161">
        <v>1.4</v>
      </c>
      <c r="O161" s="3">
        <f>(Table134[[#This Row],[rA adj]]+Table134[[#This Row],[rX]])/(SQRT(2)*(Table134[[#This Row],[rB]]+Table134[[#This Row],[rX]]))</f>
        <v>0.93720779318041136</v>
      </c>
      <c r="P16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3.9958240979396238</v>
      </c>
      <c r="Q161" s="1" t="str">
        <f>IF(Table134[[#This Row],[tau]]&lt;4.18,"YES","NO")</f>
        <v>YES</v>
      </c>
      <c r="R161" s="4">
        <f>ABS(Table134[[#This Row],[rA]]-Table134[[#This Row],[rA'']])</f>
        <v>0.58100000000000041</v>
      </c>
    </row>
    <row r="162" spans="1:18" x14ac:dyDescent="0.25">
      <c r="A162" t="s">
        <v>56</v>
      </c>
      <c r="B162" t="s">
        <v>38</v>
      </c>
      <c r="C162" t="s">
        <v>19</v>
      </c>
      <c r="D162" t="s">
        <v>20</v>
      </c>
      <c r="E162">
        <v>1</v>
      </c>
      <c r="F162">
        <v>3</v>
      </c>
      <c r="G162" s="1">
        <v>2</v>
      </c>
      <c r="H162">
        <v>4</v>
      </c>
      <c r="I162">
        <v>-2</v>
      </c>
      <c r="J162" s="2">
        <v>1.37</v>
      </c>
      <c r="K162" s="2">
        <v>1.1439289136143596</v>
      </c>
      <c r="L162" s="2">
        <f>(Table134[[#This Row],[rA]]+Table134[[#This Row],[rA'']])/2</f>
        <v>1.2569644568071798</v>
      </c>
      <c r="M162">
        <v>0.60499999999999998</v>
      </c>
      <c r="N162">
        <v>1.4</v>
      </c>
      <c r="O162" s="3">
        <f>(Table134[[#This Row],[rA adj]]+Table134[[#This Row],[rX]])/(SQRT(2)*(Table134[[#This Row],[rB]]+Table134[[#This Row],[rX]]))</f>
        <v>0.93703620188528114</v>
      </c>
      <c r="P16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3.9966315920618256</v>
      </c>
      <c r="Q162" s="1" t="str">
        <f>IF(Table134[[#This Row],[tau]]&lt;4.18,"YES","NO")</f>
        <v>YES</v>
      </c>
      <c r="R162" s="4">
        <f>ABS(Table134[[#This Row],[rA]]-Table134[[#This Row],[rA'']])</f>
        <v>0.22607108638564055</v>
      </c>
    </row>
    <row r="163" spans="1:18" x14ac:dyDescent="0.25">
      <c r="A163" t="s">
        <v>60</v>
      </c>
      <c r="B163" t="s">
        <v>49</v>
      </c>
      <c r="C163" t="s">
        <v>19</v>
      </c>
      <c r="D163" t="s">
        <v>20</v>
      </c>
      <c r="E163">
        <v>1</v>
      </c>
      <c r="F163">
        <v>3</v>
      </c>
      <c r="G163" s="1">
        <v>2</v>
      </c>
      <c r="H163">
        <v>4</v>
      </c>
      <c r="I163">
        <v>-2</v>
      </c>
      <c r="J163" s="2">
        <v>1.3244154604215601</v>
      </c>
      <c r="K163" s="2">
        <v>1.1889289136143595</v>
      </c>
      <c r="L163" s="2">
        <f>(Table134[[#This Row],[rA]]+Table134[[#This Row],[rA'']])/2</f>
        <v>1.2566721870179598</v>
      </c>
      <c r="M163">
        <v>0.60499999999999998</v>
      </c>
      <c r="N163">
        <v>1.4</v>
      </c>
      <c r="O163" s="3">
        <f>(Table134[[#This Row],[rA adj]]+Table134[[#This Row],[rX]])/(SQRT(2)*(Table134[[#This Row],[rB]]+Table134[[#This Row],[rX]]))</f>
        <v>0.93693312659855121</v>
      </c>
      <c r="P16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3.9971176266842261</v>
      </c>
      <c r="Q163" s="1" t="str">
        <f>IF(Table134[[#This Row],[tau]]&lt;4.18,"YES","NO")</f>
        <v>YES</v>
      </c>
      <c r="R163" s="4">
        <f>ABS(Table134[[#This Row],[rA]]-Table134[[#This Row],[rA'']])</f>
        <v>0.13548654680720063</v>
      </c>
    </row>
    <row r="164" spans="1:18" x14ac:dyDescent="0.25">
      <c r="A164" t="s">
        <v>54</v>
      </c>
      <c r="B164" t="s">
        <v>43</v>
      </c>
      <c r="C164" t="s">
        <v>19</v>
      </c>
      <c r="D164" t="s">
        <v>20</v>
      </c>
      <c r="E164">
        <v>1</v>
      </c>
      <c r="F164">
        <v>3</v>
      </c>
      <c r="G164" s="1">
        <v>2</v>
      </c>
      <c r="H164">
        <v>4</v>
      </c>
      <c r="I164">
        <v>-2</v>
      </c>
      <c r="J164" s="2">
        <v>1.39</v>
      </c>
      <c r="K164" s="2">
        <v>1.1229289136143596</v>
      </c>
      <c r="L164" s="2">
        <f>(Table134[[#This Row],[rA]]+Table134[[#This Row],[rA'']])/2</f>
        <v>1.2564644568071799</v>
      </c>
      <c r="M164">
        <v>0.60499999999999998</v>
      </c>
      <c r="N164">
        <v>1.4</v>
      </c>
      <c r="O164" s="3">
        <f>(Table134[[#This Row],[rA adj]]+Table134[[#This Row],[rX]])/(SQRT(2)*(Table134[[#This Row],[rB]]+Table134[[#This Row],[rX]]))</f>
        <v>0.93685986602962357</v>
      </c>
      <c r="P16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3.9974635186603407</v>
      </c>
      <c r="Q164" s="1" t="str">
        <f>IF(Table134[[#This Row],[tau]]&lt;4.18,"YES","NO")</f>
        <v>YES</v>
      </c>
      <c r="R164" s="4">
        <f>ABS(Table134[[#This Row],[rA]]-Table134[[#This Row],[rA'']])</f>
        <v>0.26707108638564026</v>
      </c>
    </row>
    <row r="165" spans="1:18" x14ac:dyDescent="0.25">
      <c r="A165" t="s">
        <v>37</v>
      </c>
      <c r="B165" t="s">
        <v>63</v>
      </c>
      <c r="C165" t="s">
        <v>19</v>
      </c>
      <c r="D165" t="s">
        <v>20</v>
      </c>
      <c r="E165">
        <v>1</v>
      </c>
      <c r="F165">
        <v>3</v>
      </c>
      <c r="G165" s="1">
        <v>2</v>
      </c>
      <c r="H165">
        <v>4</v>
      </c>
      <c r="I165">
        <v>-2</v>
      </c>
      <c r="J165" s="2">
        <v>1.64</v>
      </c>
      <c r="K165" s="2">
        <v>0.87292891361435965</v>
      </c>
      <c r="L165" s="2">
        <f>(Table134[[#This Row],[rA]]+Table134[[#This Row],[rA'']])/2</f>
        <v>1.2564644568071799</v>
      </c>
      <c r="M165">
        <v>0.60499999999999998</v>
      </c>
      <c r="N165">
        <v>1.4</v>
      </c>
      <c r="O165" s="3">
        <f>(Table134[[#This Row],[rA adj]]+Table134[[#This Row],[rX]])/(SQRT(2)*(Table134[[#This Row],[rB]]+Table134[[#This Row],[rX]]))</f>
        <v>0.93685986602962357</v>
      </c>
      <c r="P16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3.9974635186603407</v>
      </c>
      <c r="Q165" s="1" t="str">
        <f>IF(Table134[[#This Row],[tau]]&lt;4.18,"YES","NO")</f>
        <v>YES</v>
      </c>
      <c r="R165" s="4">
        <f>ABS(Table134[[#This Row],[rA]]-Table134[[#This Row],[rA'']])</f>
        <v>0.76707108638564026</v>
      </c>
    </row>
    <row r="166" spans="1:18" x14ac:dyDescent="0.25">
      <c r="A166" t="s">
        <v>30</v>
      </c>
      <c r="B166" t="s">
        <v>23</v>
      </c>
      <c r="C166" t="s">
        <v>61</v>
      </c>
      <c r="D166" t="s">
        <v>20</v>
      </c>
      <c r="E166">
        <v>1</v>
      </c>
      <c r="F166">
        <v>1</v>
      </c>
      <c r="G166" s="1">
        <v>0</v>
      </c>
      <c r="H166">
        <v>5</v>
      </c>
      <c r="I166">
        <v>-2</v>
      </c>
      <c r="J166" s="2">
        <v>1.72</v>
      </c>
      <c r="K166" s="2">
        <v>1.02341546042156</v>
      </c>
      <c r="L166" s="2">
        <f>(Table134[[#This Row],[rA]]+Table134[[#This Row],[rA'']])/2</f>
        <v>1.3717077302107801</v>
      </c>
      <c r="M166">
        <v>0.64</v>
      </c>
      <c r="N166">
        <v>1.4</v>
      </c>
      <c r="O166" s="3">
        <f>(Table134[[#This Row],[rA adj]]+Table134[[#This Row],[rX]])/(SQRT(2)*(Table134[[#This Row],[rB]]+Table134[[#This Row],[rX]]))</f>
        <v>0.96073202524471368</v>
      </c>
      <c r="P16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3.9989532236101684</v>
      </c>
      <c r="Q166" s="1" t="str">
        <f>IF(Table134[[#This Row],[tau]]&lt;4.18,"YES","NO")</f>
        <v>YES</v>
      </c>
      <c r="R166" s="4">
        <f>ABS(Table134[[#This Row],[rA]]-Table134[[#This Row],[rA'']])</f>
        <v>0.69658453957844002</v>
      </c>
    </row>
    <row r="167" spans="1:18" x14ac:dyDescent="0.25">
      <c r="A167" t="s">
        <v>34</v>
      </c>
      <c r="B167" t="s">
        <v>58</v>
      </c>
      <c r="C167" t="s">
        <v>19</v>
      </c>
      <c r="D167" t="s">
        <v>20</v>
      </c>
      <c r="E167">
        <v>2</v>
      </c>
      <c r="F167">
        <v>2</v>
      </c>
      <c r="G167" s="1">
        <v>0</v>
      </c>
      <c r="H167">
        <v>4</v>
      </c>
      <c r="I167">
        <v>-2</v>
      </c>
      <c r="J167" s="2">
        <v>1.5479510036143806</v>
      </c>
      <c r="K167" s="2">
        <v>0.96295100361438024</v>
      </c>
      <c r="L167" s="2">
        <f>(Table134[[#This Row],[rA]]+Table134[[#This Row],[rA'']])/2</f>
        <v>1.2554510036143804</v>
      </c>
      <c r="M167">
        <v>0.60499999999999998</v>
      </c>
      <c r="N167">
        <v>1.4</v>
      </c>
      <c r="O167" s="3">
        <f>(Table134[[#This Row],[rA adj]]+Table134[[#This Row],[rX]])/(SQRT(2)*(Table134[[#This Row],[rB]]+Table134[[#This Row],[rX]]))</f>
        <v>0.9365024497577813</v>
      </c>
      <c r="P16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3.9991563218312369</v>
      </c>
      <c r="Q167" s="1" t="str">
        <f>IF(Table134[[#This Row],[tau]]&lt;4.18,"YES","NO")</f>
        <v>YES</v>
      </c>
      <c r="R167" s="4">
        <f>ABS(Table134[[#This Row],[rA]]-Table134[[#This Row],[rA'']])</f>
        <v>0.58500000000000041</v>
      </c>
    </row>
    <row r="168" spans="1:18" x14ac:dyDescent="0.25">
      <c r="A168" t="s">
        <v>34</v>
      </c>
      <c r="B168" t="s">
        <v>68</v>
      </c>
      <c r="C168" t="s">
        <v>19</v>
      </c>
      <c r="D168" t="s">
        <v>20</v>
      </c>
      <c r="E168">
        <v>2</v>
      </c>
      <c r="F168">
        <v>2</v>
      </c>
      <c r="G168" s="1">
        <v>0</v>
      </c>
      <c r="H168">
        <v>4</v>
      </c>
      <c r="I168">
        <v>-2</v>
      </c>
      <c r="J168" s="2">
        <v>1.5479510036143806</v>
      </c>
      <c r="K168" s="2">
        <v>0.96295100361438024</v>
      </c>
      <c r="L168" s="2">
        <f>(Table134[[#This Row],[rA]]+Table134[[#This Row],[rA'']])/2</f>
        <v>1.2554510036143804</v>
      </c>
      <c r="M168">
        <v>0.60499999999999998</v>
      </c>
      <c r="N168">
        <v>1.4</v>
      </c>
      <c r="O168" s="3">
        <f>(Table134[[#This Row],[rA adj]]+Table134[[#This Row],[rX]])/(SQRT(2)*(Table134[[#This Row],[rB]]+Table134[[#This Row],[rX]]))</f>
        <v>0.9365024497577813</v>
      </c>
      <c r="P16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3.9991563218312369</v>
      </c>
      <c r="Q168" s="1" t="str">
        <f>IF(Table134[[#This Row],[tau]]&lt;4.18,"YES","NO")</f>
        <v>YES</v>
      </c>
      <c r="R168" s="4">
        <f>ABS(Table134[[#This Row],[rA]]-Table134[[#This Row],[rA'']])</f>
        <v>0.58500000000000041</v>
      </c>
    </row>
    <row r="169" spans="1:18" x14ac:dyDescent="0.25">
      <c r="A169" t="s">
        <v>48</v>
      </c>
      <c r="B169" t="s">
        <v>51</v>
      </c>
      <c r="C169" t="s">
        <v>19</v>
      </c>
      <c r="D169" t="s">
        <v>20</v>
      </c>
      <c r="E169" s="6">
        <v>3</v>
      </c>
      <c r="F169">
        <v>1</v>
      </c>
      <c r="G169" s="1">
        <v>2</v>
      </c>
      <c r="H169">
        <v>4</v>
      </c>
      <c r="I169">
        <v>-2</v>
      </c>
      <c r="J169" s="2">
        <v>1.01</v>
      </c>
      <c r="K169" s="2">
        <v>1.5</v>
      </c>
      <c r="L169" s="2">
        <f>(Table134[[#This Row],[rA]]+Table134[[#This Row],[rA'']])/2</f>
        <v>1.2549999999999999</v>
      </c>
      <c r="M169">
        <v>0.60499999999999998</v>
      </c>
      <c r="N169">
        <v>1.4</v>
      </c>
      <c r="O169" s="3">
        <f>(Table134[[#This Row],[rA adj]]+Table134[[#This Row],[rX]])/(SQRT(2)*(Table134[[#This Row],[rB]]+Table134[[#This Row],[rX]]))</f>
        <v>0.93634339354128859</v>
      </c>
      <c r="P16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3.9999124835594979</v>
      </c>
      <c r="Q169" s="1" t="str">
        <f>IF(Table134[[#This Row],[tau]]&lt;4.18,"YES","NO")</f>
        <v>YES</v>
      </c>
      <c r="R169" s="4">
        <f>ABS(Table134[[#This Row],[rA]]-Table134[[#This Row],[rA'']])</f>
        <v>0.49</v>
      </c>
    </row>
    <row r="170" spans="1:18" x14ac:dyDescent="0.25">
      <c r="A170" t="s">
        <v>54</v>
      </c>
      <c r="B170" t="s">
        <v>40</v>
      </c>
      <c r="C170" t="s">
        <v>19</v>
      </c>
      <c r="D170" t="s">
        <v>20</v>
      </c>
      <c r="E170">
        <v>1</v>
      </c>
      <c r="F170">
        <v>3</v>
      </c>
      <c r="G170" s="1">
        <v>2</v>
      </c>
      <c r="H170">
        <v>4</v>
      </c>
      <c r="I170">
        <v>-2</v>
      </c>
      <c r="J170" s="2">
        <v>1.39</v>
      </c>
      <c r="K170" s="2">
        <v>1.1179289136143598</v>
      </c>
      <c r="L170" s="2">
        <f>(Table134[[#This Row],[rA]]+Table134[[#This Row],[rA'']])/2</f>
        <v>1.2539644568071799</v>
      </c>
      <c r="M170">
        <v>0.60499999999999998</v>
      </c>
      <c r="N170">
        <v>1.4</v>
      </c>
      <c r="O170" s="3">
        <f>(Table134[[#This Row],[rA adj]]+Table134[[#This Row],[rX]])/(SQRT(2)*(Table134[[#This Row],[rB]]+Table134[[#This Row],[rX]]))</f>
        <v>0.93597818675133615</v>
      </c>
      <c r="P17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4.0016553319912926</v>
      </c>
      <c r="Q170" s="1" t="str">
        <f>IF(Table134[[#This Row],[tau]]&lt;4.18,"YES","NO")</f>
        <v>YES</v>
      </c>
      <c r="R170" s="4">
        <f>ABS(Table134[[#This Row],[rA]]-Table134[[#This Row],[rA'']])</f>
        <v>0.27207108638564015</v>
      </c>
    </row>
    <row r="171" spans="1:18" x14ac:dyDescent="0.25">
      <c r="A171" t="s">
        <v>54</v>
      </c>
      <c r="B171" t="s">
        <v>51</v>
      </c>
      <c r="C171" t="s">
        <v>19</v>
      </c>
      <c r="D171" t="s">
        <v>20</v>
      </c>
      <c r="E171">
        <v>1</v>
      </c>
      <c r="F171">
        <v>3</v>
      </c>
      <c r="G171" s="1">
        <v>2</v>
      </c>
      <c r="H171">
        <v>4</v>
      </c>
      <c r="I171">
        <v>-2</v>
      </c>
      <c r="J171" s="2">
        <v>1.39</v>
      </c>
      <c r="K171" s="2">
        <v>1.11592891361436</v>
      </c>
      <c r="L171" s="2">
        <f>(Table134[[#This Row],[rA]]+Table134[[#This Row],[rA'']])/2</f>
        <v>1.25296445680718</v>
      </c>
      <c r="M171">
        <v>0.60499999999999998</v>
      </c>
      <c r="N171">
        <v>1.4</v>
      </c>
      <c r="O171" s="3">
        <f>(Table134[[#This Row],[rA adj]]+Table134[[#This Row],[rX]])/(SQRT(2)*(Table134[[#This Row],[rB]]+Table134[[#This Row],[rX]]))</f>
        <v>0.93562551504002123</v>
      </c>
      <c r="P17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4.0033471692292988</v>
      </c>
      <c r="Q171" s="1" t="str">
        <f>IF(Table134[[#This Row],[tau]]&lt;4.18,"YES","NO")</f>
        <v>YES</v>
      </c>
      <c r="R171" s="4">
        <f>ABS(Table134[[#This Row],[rA]]-Table134[[#This Row],[rA'']])</f>
        <v>0.27407108638563993</v>
      </c>
    </row>
    <row r="172" spans="1:18" x14ac:dyDescent="0.25">
      <c r="A172" t="s">
        <v>70</v>
      </c>
      <c r="B172" t="s">
        <v>34</v>
      </c>
      <c r="C172" t="s">
        <v>19</v>
      </c>
      <c r="D172" t="s">
        <v>20</v>
      </c>
      <c r="E172">
        <v>2</v>
      </c>
      <c r="F172">
        <v>2</v>
      </c>
      <c r="G172" s="1">
        <v>0</v>
      </c>
      <c r="H172">
        <v>4</v>
      </c>
      <c r="I172">
        <v>-2</v>
      </c>
      <c r="J172" s="2">
        <v>0.95595100361438057</v>
      </c>
      <c r="K172" s="2">
        <v>1.5479510036143806</v>
      </c>
      <c r="L172" s="2">
        <f>(Table134[[#This Row],[rA]]+Table134[[#This Row],[rA'']])/2</f>
        <v>1.2519510036143806</v>
      </c>
      <c r="M172">
        <v>0.60499999999999998</v>
      </c>
      <c r="N172">
        <v>1.4</v>
      </c>
      <c r="O172" s="3">
        <f>(Table134[[#This Row],[rA adj]]+Table134[[#This Row],[rX]])/(SQRT(2)*(Table134[[#This Row],[rB]]+Table134[[#This Row],[rX]]))</f>
        <v>0.93526809876817896</v>
      </c>
      <c r="P17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4.005070640089313</v>
      </c>
      <c r="Q172" s="1" t="str">
        <f>IF(Table134[[#This Row],[tau]]&lt;4.18,"YES","NO")</f>
        <v>YES</v>
      </c>
      <c r="R172" s="4">
        <f>ABS(Table134[[#This Row],[rA]]-Table134[[#This Row],[rA'']])</f>
        <v>0.59200000000000008</v>
      </c>
    </row>
    <row r="173" spans="1:18" x14ac:dyDescent="0.25">
      <c r="A173" t="s">
        <v>54</v>
      </c>
      <c r="B173" t="s">
        <v>44</v>
      </c>
      <c r="C173" t="s">
        <v>19</v>
      </c>
      <c r="D173" t="s">
        <v>20</v>
      </c>
      <c r="E173">
        <v>1</v>
      </c>
      <c r="F173">
        <v>3</v>
      </c>
      <c r="G173" s="1">
        <v>2</v>
      </c>
      <c r="H173">
        <v>4</v>
      </c>
      <c r="I173">
        <v>-2</v>
      </c>
      <c r="J173" s="2">
        <v>1.39</v>
      </c>
      <c r="K173" s="2">
        <v>1.1129289136143599</v>
      </c>
      <c r="L173" s="2">
        <f>(Table134[[#This Row],[rA]]+Table134[[#This Row],[rA'']])/2</f>
        <v>1.25146445680718</v>
      </c>
      <c r="M173">
        <v>0.60499999999999998</v>
      </c>
      <c r="N173">
        <v>1.4</v>
      </c>
      <c r="O173" s="3">
        <f>(Table134[[#This Row],[rA adj]]+Table134[[#This Row],[rX]])/(SQRT(2)*(Table134[[#This Row],[rB]]+Table134[[#This Row],[rX]]))</f>
        <v>0.93509650747304873</v>
      </c>
      <c r="P17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4.0059012439410004</v>
      </c>
      <c r="Q173" s="1" t="str">
        <f>IF(Table134[[#This Row],[tau]]&lt;4.18,"YES","NO")</f>
        <v>YES</v>
      </c>
      <c r="R173" s="4">
        <f>ABS(Table134[[#This Row],[rA]]-Table134[[#This Row],[rA'']])</f>
        <v>0.27707108638564004</v>
      </c>
    </row>
    <row r="174" spans="1:18" x14ac:dyDescent="0.25">
      <c r="A174" t="s">
        <v>46</v>
      </c>
      <c r="B174" t="s">
        <v>49</v>
      </c>
      <c r="C174" t="s">
        <v>19</v>
      </c>
      <c r="D174" t="s">
        <v>20</v>
      </c>
      <c r="E174">
        <v>2</v>
      </c>
      <c r="F174">
        <v>2</v>
      </c>
      <c r="G174" s="1">
        <v>0</v>
      </c>
      <c r="H174">
        <v>4</v>
      </c>
      <c r="I174">
        <v>-2</v>
      </c>
      <c r="J174" s="2">
        <v>1.1379510036143805</v>
      </c>
      <c r="K174" s="2">
        <v>1.3649510036143804</v>
      </c>
      <c r="L174" s="2">
        <f>(Table134[[#This Row],[rA]]+Table134[[#This Row],[rA'']])/2</f>
        <v>1.2514510036143804</v>
      </c>
      <c r="M174">
        <v>0.60499999999999998</v>
      </c>
      <c r="N174">
        <v>1.4</v>
      </c>
      <c r="O174" s="3">
        <f>(Table134[[#This Row],[rA adj]]+Table134[[#This Row],[rX]])/(SQRT(2)*(Table134[[#This Row],[rB]]+Table134[[#This Row],[rX]]))</f>
        <v>0.9350917629125215</v>
      </c>
      <c r="P17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4.0059242398686781</v>
      </c>
      <c r="Q174" s="1" t="str">
        <f>IF(Table134[[#This Row],[tau]]&lt;4.18,"YES","NO")</f>
        <v>YES</v>
      </c>
      <c r="R174" s="4">
        <f>ABS(Table134[[#This Row],[rA]]-Table134[[#This Row],[rA'']])</f>
        <v>0.22699999999999987</v>
      </c>
    </row>
    <row r="175" spans="1:18" x14ac:dyDescent="0.25">
      <c r="A175" t="s">
        <v>54</v>
      </c>
      <c r="B175" t="s">
        <v>60</v>
      </c>
      <c r="C175" t="s">
        <v>61</v>
      </c>
      <c r="D175" t="s">
        <v>20</v>
      </c>
      <c r="E175">
        <v>1</v>
      </c>
      <c r="F175">
        <v>1</v>
      </c>
      <c r="G175" s="1">
        <v>0</v>
      </c>
      <c r="H175">
        <v>5</v>
      </c>
      <c r="I175">
        <v>-2</v>
      </c>
      <c r="J175" s="2">
        <v>1.39</v>
      </c>
      <c r="K175" s="2">
        <v>1.3244154604215601</v>
      </c>
      <c r="L175" s="2">
        <f>(Table134[[#This Row],[rA]]+Table134[[#This Row],[rA'']])/2</f>
        <v>1.3572077302107801</v>
      </c>
      <c r="M175">
        <v>0.64</v>
      </c>
      <c r="N175">
        <v>1.4</v>
      </c>
      <c r="O175" s="3">
        <f>(Table134[[#This Row],[rA adj]]+Table134[[#This Row],[rX]])/(SQRT(2)*(Table134[[#This Row],[rB]]+Table134[[#This Row],[rX]]))</f>
        <v>0.9557060211627505</v>
      </c>
      <c r="P17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4.008559443377659</v>
      </c>
      <c r="Q175" s="1" t="str">
        <f>IF(Table134[[#This Row],[tau]]&lt;4.18,"YES","NO")</f>
        <v>YES</v>
      </c>
      <c r="R175" s="4">
        <f>ABS(Table134[[#This Row],[rA]]-Table134[[#This Row],[rA'']])</f>
        <v>6.5584539578439793E-2</v>
      </c>
    </row>
    <row r="176" spans="1:18" x14ac:dyDescent="0.25">
      <c r="A176" t="s">
        <v>45</v>
      </c>
      <c r="B176" t="s">
        <v>52</v>
      </c>
      <c r="C176" t="s">
        <v>19</v>
      </c>
      <c r="D176" t="s">
        <v>20</v>
      </c>
      <c r="E176">
        <v>2</v>
      </c>
      <c r="F176">
        <v>2</v>
      </c>
      <c r="G176" s="1">
        <v>0</v>
      </c>
      <c r="H176">
        <v>4</v>
      </c>
      <c r="I176">
        <v>-2</v>
      </c>
      <c r="J176" s="2">
        <v>1.2519510036143804</v>
      </c>
      <c r="K176" s="2">
        <v>1.2469510036143805</v>
      </c>
      <c r="L176" s="2">
        <f>(Table134[[#This Row],[rA]]+Table134[[#This Row],[rA'']])/2</f>
        <v>1.2494510036143804</v>
      </c>
      <c r="M176">
        <v>0.60499999999999998</v>
      </c>
      <c r="N176">
        <v>1.4</v>
      </c>
      <c r="O176" s="3">
        <f>(Table134[[#This Row],[rA adj]]+Table134[[#This Row],[rX]])/(SQRT(2)*(Table134[[#This Row],[rB]]+Table134[[#This Row],[rX]]))</f>
        <v>0.93438641948989143</v>
      </c>
      <c r="P17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4.0093605880401419</v>
      </c>
      <c r="Q176" s="1" t="str">
        <f>IF(Table134[[#This Row],[tau]]&lt;4.18,"YES","NO")</f>
        <v>YES</v>
      </c>
      <c r="R176" s="4">
        <f>ABS(Table134[[#This Row],[rA]]-Table134[[#This Row],[rA'']])</f>
        <v>4.9999999999998934E-3</v>
      </c>
    </row>
    <row r="177" spans="1:18" x14ac:dyDescent="0.25">
      <c r="A177" t="s">
        <v>41</v>
      </c>
      <c r="B177" t="s">
        <v>56</v>
      </c>
      <c r="C177" t="s">
        <v>19</v>
      </c>
      <c r="D177" t="s">
        <v>20</v>
      </c>
      <c r="E177">
        <v>3</v>
      </c>
      <c r="F177">
        <v>1</v>
      </c>
      <c r="G177" s="1">
        <v>2</v>
      </c>
      <c r="H177">
        <v>4</v>
      </c>
      <c r="I177">
        <v>-2</v>
      </c>
      <c r="J177" s="2">
        <v>1.1269289136143592</v>
      </c>
      <c r="K177" s="2">
        <v>1.37</v>
      </c>
      <c r="L177" s="2">
        <f>(Table134[[#This Row],[rA]]+Table134[[#This Row],[rA'']])/2</f>
        <v>1.2484644568071797</v>
      </c>
      <c r="M177">
        <v>0.60499999999999998</v>
      </c>
      <c r="N177">
        <v>1.4</v>
      </c>
      <c r="O177" s="3">
        <f>(Table134[[#This Row],[rA adj]]+Table134[[#This Row],[rX]])/(SQRT(2)*(Table134[[#This Row],[rB]]+Table134[[#This Row],[rX]]))</f>
        <v>0.93403849233910352</v>
      </c>
      <c r="P17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4.0110686525486763</v>
      </c>
      <c r="Q177" s="1" t="str">
        <f>IF(Table134[[#This Row],[tau]]&lt;4.18,"YES","NO")</f>
        <v>YES</v>
      </c>
      <c r="R177" s="4">
        <f>ABS(Table134[[#This Row],[rA]]-Table134[[#This Row],[rA'']])</f>
        <v>0.2430710863856409</v>
      </c>
    </row>
    <row r="178" spans="1:18" x14ac:dyDescent="0.25">
      <c r="A178" t="s">
        <v>18</v>
      </c>
      <c r="B178" t="s">
        <v>30</v>
      </c>
      <c r="C178" t="s">
        <v>61</v>
      </c>
      <c r="D178" t="s">
        <v>20</v>
      </c>
      <c r="E178">
        <v>1</v>
      </c>
      <c r="F178">
        <v>1</v>
      </c>
      <c r="G178" s="1">
        <v>0</v>
      </c>
      <c r="H178">
        <v>5</v>
      </c>
      <c r="I178">
        <v>-2</v>
      </c>
      <c r="J178" s="2">
        <v>0.98541546042156014</v>
      </c>
      <c r="K178" s="2">
        <v>1.72</v>
      </c>
      <c r="L178" s="2">
        <f>(Table134[[#This Row],[rA]]+Table134[[#This Row],[rA'']])/2</f>
        <v>1.3527077302107799</v>
      </c>
      <c r="M178">
        <v>0.64</v>
      </c>
      <c r="N178">
        <v>1.4</v>
      </c>
      <c r="O178" s="3">
        <f>(Table134[[#This Row],[rA adj]]+Table134[[#This Row],[rX]])/(SQRT(2)*(Table134[[#This Row],[rB]]+Table134[[#This Row],[rX]]))</f>
        <v>0.95414622679248606</v>
      </c>
      <c r="P17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4.0116833040355537</v>
      </c>
      <c r="Q178" s="1" t="str">
        <f>IF(Table134[[#This Row],[tau]]&lt;4.18,"YES","NO")</f>
        <v>YES</v>
      </c>
      <c r="R178" s="4">
        <f>ABS(Table134[[#This Row],[rA]]-Table134[[#This Row],[rA'']])</f>
        <v>0.73458453957843983</v>
      </c>
    </row>
    <row r="179" spans="1:18" x14ac:dyDescent="0.25">
      <c r="A179" t="s">
        <v>37</v>
      </c>
      <c r="B179" t="s">
        <v>68</v>
      </c>
      <c r="C179" t="s">
        <v>19</v>
      </c>
      <c r="D179" t="s">
        <v>20</v>
      </c>
      <c r="E179">
        <v>1</v>
      </c>
      <c r="F179">
        <v>3</v>
      </c>
      <c r="G179" s="1">
        <v>2</v>
      </c>
      <c r="H179">
        <v>4</v>
      </c>
      <c r="I179">
        <v>-2</v>
      </c>
      <c r="J179" s="2">
        <v>1.64</v>
      </c>
      <c r="K179" s="2">
        <v>0.85592891361435974</v>
      </c>
      <c r="L179" s="2">
        <f>(Table134[[#This Row],[rA]]+Table134[[#This Row],[rA'']])/2</f>
        <v>1.2479644568071797</v>
      </c>
      <c r="M179">
        <v>0.60499999999999998</v>
      </c>
      <c r="N179">
        <v>1.4</v>
      </c>
      <c r="O179" s="3">
        <f>(Table134[[#This Row],[rA adj]]+Table134[[#This Row],[rX]])/(SQRT(2)*(Table134[[#This Row],[rB]]+Table134[[#This Row],[rX]]))</f>
        <v>0.93386215648344617</v>
      </c>
      <c r="P17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4.0119376298819542</v>
      </c>
      <c r="Q179" s="1" t="str">
        <f>IF(Table134[[#This Row],[tau]]&lt;4.18,"YES","NO")</f>
        <v>YES</v>
      </c>
      <c r="R179" s="4">
        <f>ABS(Table134[[#This Row],[rA]]-Table134[[#This Row],[rA'']])</f>
        <v>0.78407108638564016</v>
      </c>
    </row>
    <row r="180" spans="1:18" x14ac:dyDescent="0.25">
      <c r="A180" t="s">
        <v>34</v>
      </c>
      <c r="B180" t="s">
        <v>69</v>
      </c>
      <c r="C180" t="s">
        <v>19</v>
      </c>
      <c r="D180" t="s">
        <v>20</v>
      </c>
      <c r="E180">
        <v>2</v>
      </c>
      <c r="F180">
        <v>2</v>
      </c>
      <c r="G180" s="1">
        <v>0</v>
      </c>
      <c r="H180">
        <v>4</v>
      </c>
      <c r="I180">
        <v>-2</v>
      </c>
      <c r="J180" s="2">
        <v>1.5479510036143806</v>
      </c>
      <c r="K180" s="2">
        <v>0.94795100361438056</v>
      </c>
      <c r="L180" s="2">
        <f>(Table134[[#This Row],[rA]]+Table134[[#This Row],[rA'']])/2</f>
        <v>1.2479510036143806</v>
      </c>
      <c r="M180">
        <v>0.60499999999999998</v>
      </c>
      <c r="N180">
        <v>1.4</v>
      </c>
      <c r="O180" s="3">
        <f>(Table134[[#This Row],[rA adj]]+Table134[[#This Row],[rX]])/(SQRT(2)*(Table134[[#This Row],[rB]]+Table134[[#This Row],[rX]]))</f>
        <v>0.93385741192291916</v>
      </c>
      <c r="P18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4.0119610416525564</v>
      </c>
      <c r="Q180" s="1" t="str">
        <f>IF(Table134[[#This Row],[tau]]&lt;4.18,"YES","NO")</f>
        <v>YES</v>
      </c>
      <c r="R180" s="4">
        <f>ABS(Table134[[#This Row],[rA]]-Table134[[#This Row],[rA'']])</f>
        <v>0.60000000000000009</v>
      </c>
    </row>
    <row r="181" spans="1:18" x14ac:dyDescent="0.25">
      <c r="A181" t="s">
        <v>33</v>
      </c>
      <c r="B181" t="s">
        <v>73</v>
      </c>
      <c r="C181" t="s">
        <v>19</v>
      </c>
      <c r="D181" t="s">
        <v>20</v>
      </c>
      <c r="E181">
        <v>2</v>
      </c>
      <c r="F181">
        <v>2</v>
      </c>
      <c r="G181" s="1">
        <v>0</v>
      </c>
      <c r="H181">
        <v>4</v>
      </c>
      <c r="I181">
        <v>-2</v>
      </c>
      <c r="J181" s="2">
        <v>1.44</v>
      </c>
      <c r="K181" s="2">
        <v>1.0549510036143803</v>
      </c>
      <c r="L181" s="2">
        <f>(Table134[[#This Row],[rA]]+Table134[[#This Row],[rA'']])/2</f>
        <v>1.2474755018071901</v>
      </c>
      <c r="M181">
        <v>0.60499999999999998</v>
      </c>
      <c r="N181">
        <v>1.4</v>
      </c>
      <c r="O181" s="3">
        <f>(Table134[[#This Row],[rA adj]]+Table134[[#This Row],[rX]])/(SQRT(2)*(Table134[[#This Row],[rB]]+Table134[[#This Row],[rX]]))</f>
        <v>0.9336897158868438</v>
      </c>
      <c r="P18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4.0127895644292995</v>
      </c>
      <c r="Q181" s="1" t="str">
        <f>IF(Table134[[#This Row],[tau]]&lt;4.18,"YES","NO")</f>
        <v>YES</v>
      </c>
      <c r="R181" s="4">
        <f>ABS(Table134[[#This Row],[rA]]-Table134[[#This Row],[rA'']])</f>
        <v>0.38504899638561962</v>
      </c>
    </row>
    <row r="182" spans="1:18" x14ac:dyDescent="0.25">
      <c r="A182" t="s">
        <v>54</v>
      </c>
      <c r="B182" t="s">
        <v>36</v>
      </c>
      <c r="C182" t="s">
        <v>19</v>
      </c>
      <c r="D182" t="s">
        <v>20</v>
      </c>
      <c r="E182">
        <v>1</v>
      </c>
      <c r="F182">
        <v>3</v>
      </c>
      <c r="G182" s="1">
        <v>2</v>
      </c>
      <c r="H182">
        <v>4</v>
      </c>
      <c r="I182">
        <v>-2</v>
      </c>
      <c r="J182" s="2">
        <v>1.39</v>
      </c>
      <c r="K182" s="2">
        <v>1.1049289136143599</v>
      </c>
      <c r="L182" s="2">
        <f>(Table134[[#This Row],[rA]]+Table134[[#This Row],[rA'']])/2</f>
        <v>1.24746445680718</v>
      </c>
      <c r="M182">
        <v>0.60499999999999998</v>
      </c>
      <c r="N182">
        <v>1.4</v>
      </c>
      <c r="O182" s="3">
        <f>(Table134[[#This Row],[rA adj]]+Table134[[#This Row],[rX]])/(SQRT(2)*(Table134[[#This Row],[rB]]+Table134[[#This Row],[rX]]))</f>
        <v>0.93368582062778871</v>
      </c>
      <c r="P18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4.0128088333976883</v>
      </c>
      <c r="Q182" s="1" t="str">
        <f>IF(Table134[[#This Row],[tau]]&lt;4.18,"YES","NO")</f>
        <v>YES</v>
      </c>
      <c r="R182" s="4">
        <f>ABS(Table134[[#This Row],[rA]]-Table134[[#This Row],[rA'']])</f>
        <v>0.28507108638564005</v>
      </c>
    </row>
    <row r="183" spans="1:18" x14ac:dyDescent="0.25">
      <c r="A183" t="s">
        <v>56</v>
      </c>
      <c r="B183" t="s">
        <v>43</v>
      </c>
      <c r="C183" t="s">
        <v>19</v>
      </c>
      <c r="D183" t="s">
        <v>20</v>
      </c>
      <c r="E183">
        <v>1</v>
      </c>
      <c r="F183">
        <v>3</v>
      </c>
      <c r="G183" s="1">
        <v>2</v>
      </c>
      <c r="H183">
        <v>4</v>
      </c>
      <c r="I183">
        <v>-2</v>
      </c>
      <c r="J183" s="2">
        <v>1.37</v>
      </c>
      <c r="K183" s="2">
        <v>1.1229289136143596</v>
      </c>
      <c r="L183" s="2">
        <f>(Table134[[#This Row],[rA]]+Table134[[#This Row],[rA'']])/2</f>
        <v>1.2464644568071799</v>
      </c>
      <c r="M183">
        <v>0.60499999999999998</v>
      </c>
      <c r="N183">
        <v>1.4</v>
      </c>
      <c r="O183" s="3">
        <f>(Table134[[#This Row],[rA adj]]+Table134[[#This Row],[rX]])/(SQRT(2)*(Table134[[#This Row],[rB]]+Table134[[#This Row],[rX]]))</f>
        <v>0.93333314891647368</v>
      </c>
      <c r="P18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4.0145579401724003</v>
      </c>
      <c r="Q183" s="1" t="str">
        <f>IF(Table134[[#This Row],[tau]]&lt;4.18,"YES","NO")</f>
        <v>YES</v>
      </c>
      <c r="R183" s="4">
        <f>ABS(Table134[[#This Row],[rA]]-Table134[[#This Row],[rA'']])</f>
        <v>0.24707108638564046</v>
      </c>
    </row>
    <row r="184" spans="1:18" x14ac:dyDescent="0.25">
      <c r="A184" t="s">
        <v>60</v>
      </c>
      <c r="B184" t="s">
        <v>56</v>
      </c>
      <c r="C184" t="s">
        <v>61</v>
      </c>
      <c r="D184" t="s">
        <v>20</v>
      </c>
      <c r="E184">
        <v>1</v>
      </c>
      <c r="F184">
        <v>1</v>
      </c>
      <c r="G184" s="1">
        <v>0</v>
      </c>
      <c r="H184">
        <v>5</v>
      </c>
      <c r="I184">
        <v>-2</v>
      </c>
      <c r="J184" s="2">
        <v>1.3244154604215601</v>
      </c>
      <c r="K184" s="2">
        <v>1.37</v>
      </c>
      <c r="L184" s="2">
        <f>(Table134[[#This Row],[rA]]+Table134[[#This Row],[rA'']])/2</f>
        <v>1.3472077302107801</v>
      </c>
      <c r="M184">
        <v>0.64</v>
      </c>
      <c r="N184">
        <v>1.4</v>
      </c>
      <c r="O184" s="3">
        <f>(Table134[[#This Row],[rA adj]]+Table134[[#This Row],[rX]])/(SQRT(2)*(Table134[[#This Row],[rB]]+Table134[[#This Row],[rX]]))</f>
        <v>0.95223981145105185</v>
      </c>
      <c r="P18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4.0155963433909765</v>
      </c>
      <c r="Q184" s="1" t="str">
        <f>IF(Table134[[#This Row],[tau]]&lt;4.18,"YES","NO")</f>
        <v>YES</v>
      </c>
      <c r="R184" s="4">
        <f>ABS(Table134[[#This Row],[rA]]-Table134[[#This Row],[rA'']])</f>
        <v>4.5584539578439998E-2</v>
      </c>
    </row>
    <row r="185" spans="1:18" x14ac:dyDescent="0.25">
      <c r="A185" t="s">
        <v>56</v>
      </c>
      <c r="B185" t="s">
        <v>40</v>
      </c>
      <c r="C185" t="s">
        <v>19</v>
      </c>
      <c r="D185" t="s">
        <v>20</v>
      </c>
      <c r="E185">
        <v>1</v>
      </c>
      <c r="F185">
        <v>3</v>
      </c>
      <c r="G185" s="1">
        <v>2</v>
      </c>
      <c r="H185">
        <v>4</v>
      </c>
      <c r="I185">
        <v>-2</v>
      </c>
      <c r="J185" s="2">
        <v>1.37</v>
      </c>
      <c r="K185" s="2">
        <v>1.1179289136143598</v>
      </c>
      <c r="L185" s="2">
        <f>(Table134[[#This Row],[rA]]+Table134[[#This Row],[rA'']])/2</f>
        <v>1.2439644568071799</v>
      </c>
      <c r="M185">
        <v>0.60499999999999998</v>
      </c>
      <c r="N185">
        <v>1.4</v>
      </c>
      <c r="O185" s="3">
        <f>(Table134[[#This Row],[rA adj]]+Table134[[#This Row],[rX]])/(SQRT(2)*(Table134[[#This Row],[rB]]+Table134[[#This Row],[rX]]))</f>
        <v>0.93245146963818637</v>
      </c>
      <c r="P18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4.0189700379770876</v>
      </c>
      <c r="Q185" s="1" t="str">
        <f>IF(Table134[[#This Row],[tau]]&lt;4.18,"YES","NO")</f>
        <v>YES</v>
      </c>
      <c r="R185" s="4">
        <f>ABS(Table134[[#This Row],[rA]]-Table134[[#This Row],[rA'']])</f>
        <v>0.25207108638564035</v>
      </c>
    </row>
    <row r="186" spans="1:18" x14ac:dyDescent="0.25">
      <c r="A186" t="s">
        <v>60</v>
      </c>
      <c r="B186" t="s">
        <v>39</v>
      </c>
      <c r="C186" t="s">
        <v>19</v>
      </c>
      <c r="D186" t="s">
        <v>20</v>
      </c>
      <c r="E186">
        <v>1</v>
      </c>
      <c r="F186">
        <v>3</v>
      </c>
      <c r="G186" s="1">
        <v>2</v>
      </c>
      <c r="H186">
        <v>4</v>
      </c>
      <c r="I186">
        <v>-2</v>
      </c>
      <c r="J186" s="2">
        <v>1.3244154604215601</v>
      </c>
      <c r="K186" s="2">
        <v>1.1619289136143593</v>
      </c>
      <c r="L186" s="2">
        <f>(Table134[[#This Row],[rA]]+Table134[[#This Row],[rA'']])/2</f>
        <v>1.2431721870179597</v>
      </c>
      <c r="M186">
        <v>0.60499999999999998</v>
      </c>
      <c r="N186">
        <v>1.4</v>
      </c>
      <c r="O186" s="3">
        <f>(Table134[[#This Row],[rA adj]]+Table134[[#This Row],[rX]])/(SQRT(2)*(Table134[[#This Row],[rB]]+Table134[[#This Row],[rX]]))</f>
        <v>0.93217205849579887</v>
      </c>
      <c r="P18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4.0203800714476294</v>
      </c>
      <c r="Q186" s="1" t="str">
        <f>IF(Table134[[#This Row],[tau]]&lt;4.18,"YES","NO")</f>
        <v>YES</v>
      </c>
      <c r="R186" s="4">
        <f>ABS(Table134[[#This Row],[rA]]-Table134[[#This Row],[rA'']])</f>
        <v>0.16248654680720076</v>
      </c>
    </row>
    <row r="187" spans="1:18" x14ac:dyDescent="0.25">
      <c r="A187" t="s">
        <v>56</v>
      </c>
      <c r="B187" t="s">
        <v>51</v>
      </c>
      <c r="C187" t="s">
        <v>19</v>
      </c>
      <c r="D187" t="s">
        <v>20</v>
      </c>
      <c r="E187">
        <v>1</v>
      </c>
      <c r="F187">
        <v>3</v>
      </c>
      <c r="G187" s="1">
        <v>2</v>
      </c>
      <c r="H187">
        <v>4</v>
      </c>
      <c r="I187">
        <v>-2</v>
      </c>
      <c r="J187" s="2">
        <v>1.37</v>
      </c>
      <c r="K187" s="2">
        <v>1.11592891361436</v>
      </c>
      <c r="L187" s="2">
        <f>(Table134[[#This Row],[rA]]+Table134[[#This Row],[rA'']])/2</f>
        <v>1.24296445680718</v>
      </c>
      <c r="M187">
        <v>0.60499999999999998</v>
      </c>
      <c r="N187">
        <v>1.4</v>
      </c>
      <c r="O187" s="3">
        <f>(Table134[[#This Row],[rA adj]]+Table134[[#This Row],[rX]])/(SQRT(2)*(Table134[[#This Row],[rB]]+Table134[[#This Row],[rX]]))</f>
        <v>0.93209879792687123</v>
      </c>
      <c r="P18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4.0207507223918064</v>
      </c>
      <c r="Q187" s="1" t="str">
        <f>IF(Table134[[#This Row],[tau]]&lt;4.18,"YES","NO")</f>
        <v>YES</v>
      </c>
      <c r="R187" s="4">
        <f>ABS(Table134[[#This Row],[rA]]-Table134[[#This Row],[rA'']])</f>
        <v>0.25407108638564013</v>
      </c>
    </row>
    <row r="188" spans="1:18" x14ac:dyDescent="0.25">
      <c r="A188" t="s">
        <v>30</v>
      </c>
      <c r="B188" t="s">
        <v>76</v>
      </c>
      <c r="C188" t="s">
        <v>19</v>
      </c>
      <c r="D188" t="s">
        <v>20</v>
      </c>
      <c r="E188">
        <v>1</v>
      </c>
      <c r="F188">
        <v>3</v>
      </c>
      <c r="G188" s="1">
        <v>2</v>
      </c>
      <c r="H188">
        <v>4</v>
      </c>
      <c r="I188">
        <v>-2</v>
      </c>
      <c r="J188" s="2">
        <v>1.72</v>
      </c>
      <c r="K188" s="2">
        <v>0.76392891361435966</v>
      </c>
      <c r="L188" s="2">
        <f>(Table134[[#This Row],[rA]]+Table134[[#This Row],[rA'']])/2</f>
        <v>1.2419644568071799</v>
      </c>
      <c r="M188">
        <v>0.60499999999999998</v>
      </c>
      <c r="N188">
        <v>1.4</v>
      </c>
      <c r="O188" s="3">
        <f>(Table134[[#This Row],[rA adj]]+Table134[[#This Row],[rX]])/(SQRT(2)*(Table134[[#This Row],[rB]]+Table134[[#This Row],[rX]]))</f>
        <v>0.9317461262155563</v>
      </c>
      <c r="P18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4.0225405263590464</v>
      </c>
      <c r="Q188" s="1" t="str">
        <f>IF(Table134[[#This Row],[tau]]&lt;4.18,"YES","NO")</f>
        <v>YES</v>
      </c>
      <c r="R188" s="4">
        <f>ABS(Table134[[#This Row],[rA]]-Table134[[#This Row],[rA'']])</f>
        <v>0.95607108638564031</v>
      </c>
    </row>
    <row r="189" spans="1:18" x14ac:dyDescent="0.25">
      <c r="A189" t="s">
        <v>56</v>
      </c>
      <c r="B189" t="s">
        <v>44</v>
      </c>
      <c r="C189" t="s">
        <v>19</v>
      </c>
      <c r="D189" t="s">
        <v>20</v>
      </c>
      <c r="E189">
        <v>1</v>
      </c>
      <c r="F189">
        <v>3</v>
      </c>
      <c r="G189" s="1">
        <v>2</v>
      </c>
      <c r="H189">
        <v>4</v>
      </c>
      <c r="I189">
        <v>-2</v>
      </c>
      <c r="J189" s="2">
        <v>1.37</v>
      </c>
      <c r="K189" s="2">
        <v>1.1129289136143599</v>
      </c>
      <c r="L189" s="2">
        <f>(Table134[[#This Row],[rA]]+Table134[[#This Row],[rA'']])/2</f>
        <v>1.24146445680718</v>
      </c>
      <c r="M189">
        <v>0.60499999999999998</v>
      </c>
      <c r="N189">
        <v>1.4</v>
      </c>
      <c r="O189" s="3">
        <f>(Table134[[#This Row],[rA adj]]+Table134[[#This Row],[rX]])/(SQRT(2)*(Table134[[#This Row],[rB]]+Table134[[#This Row],[rX]]))</f>
        <v>0.93156979035989873</v>
      </c>
      <c r="P18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4.0234388618441344</v>
      </c>
      <c r="Q189" s="1" t="str">
        <f>IF(Table134[[#This Row],[tau]]&lt;4.18,"YES","NO")</f>
        <v>YES</v>
      </c>
      <c r="R189" s="4">
        <f>ABS(Table134[[#This Row],[rA]]-Table134[[#This Row],[rA'']])</f>
        <v>0.25707108638564025</v>
      </c>
    </row>
    <row r="190" spans="1:18" x14ac:dyDescent="0.25">
      <c r="A190" t="s">
        <v>37</v>
      </c>
      <c r="B190" t="s">
        <v>71</v>
      </c>
      <c r="C190" t="s">
        <v>19</v>
      </c>
      <c r="D190" t="s">
        <v>20</v>
      </c>
      <c r="E190">
        <v>1</v>
      </c>
      <c r="F190">
        <v>3</v>
      </c>
      <c r="G190" s="1">
        <v>2</v>
      </c>
      <c r="H190">
        <v>4</v>
      </c>
      <c r="I190">
        <v>-2</v>
      </c>
      <c r="J190" s="2">
        <v>1.64</v>
      </c>
      <c r="K190" s="2">
        <v>0.8429289136143594</v>
      </c>
      <c r="L190" s="2">
        <f>(Table134[[#This Row],[rA]]+Table134[[#This Row],[rA'']])/2</f>
        <v>1.2414644568071798</v>
      </c>
      <c r="M190">
        <v>0.60499999999999998</v>
      </c>
      <c r="N190">
        <v>1.4</v>
      </c>
      <c r="O190" s="3">
        <f>(Table134[[#This Row],[rA adj]]+Table134[[#This Row],[rX]])/(SQRT(2)*(Table134[[#This Row],[rB]]+Table134[[#This Row],[rX]]))</f>
        <v>0.93156979035989873</v>
      </c>
      <c r="P19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4.0234388618441344</v>
      </c>
      <c r="Q190" s="1" t="str">
        <f>IF(Table134[[#This Row],[tau]]&lt;4.18,"YES","NO")</f>
        <v>YES</v>
      </c>
      <c r="R190" s="4">
        <f>ABS(Table134[[#This Row],[rA]]-Table134[[#This Row],[rA'']])</f>
        <v>0.7970710863856405</v>
      </c>
    </row>
    <row r="191" spans="1:18" x14ac:dyDescent="0.25">
      <c r="A191" t="s">
        <v>37</v>
      </c>
      <c r="B191" t="s">
        <v>23</v>
      </c>
      <c r="C191" t="s">
        <v>61</v>
      </c>
      <c r="D191" t="s">
        <v>20</v>
      </c>
      <c r="E191">
        <v>1</v>
      </c>
      <c r="F191">
        <v>1</v>
      </c>
      <c r="G191" s="1">
        <v>0</v>
      </c>
      <c r="H191">
        <v>5</v>
      </c>
      <c r="I191">
        <v>-2</v>
      </c>
      <c r="J191" s="2">
        <v>1.64</v>
      </c>
      <c r="K191" s="2">
        <v>1.02341546042156</v>
      </c>
      <c r="L191" s="2">
        <f>(Table134[[#This Row],[rA]]+Table134[[#This Row],[rA'']])/2</f>
        <v>1.33170773021078</v>
      </c>
      <c r="M191">
        <v>0.64</v>
      </c>
      <c r="N191">
        <v>1.4</v>
      </c>
      <c r="O191" s="3">
        <f>(Table134[[#This Row],[rA adj]]+Table134[[#This Row],[rX]])/(SQRT(2)*(Table134[[#This Row],[rB]]+Table134[[#This Row],[rX]]))</f>
        <v>0.94686718639791867</v>
      </c>
      <c r="P19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4.0272072918925819</v>
      </c>
      <c r="Q191" s="1" t="str">
        <f>IF(Table134[[#This Row],[tau]]&lt;4.18,"YES","NO")</f>
        <v>YES</v>
      </c>
      <c r="R191" s="4">
        <f>ABS(Table134[[#This Row],[rA]]-Table134[[#This Row],[rA'']])</f>
        <v>0.61658453957843995</v>
      </c>
    </row>
    <row r="192" spans="1:18" x14ac:dyDescent="0.25">
      <c r="A192" t="s">
        <v>56</v>
      </c>
      <c r="B192" t="s">
        <v>36</v>
      </c>
      <c r="C192" t="s">
        <v>19</v>
      </c>
      <c r="D192" t="s">
        <v>20</v>
      </c>
      <c r="E192">
        <v>1</v>
      </c>
      <c r="F192">
        <v>3</v>
      </c>
      <c r="G192" s="1">
        <v>2</v>
      </c>
      <c r="H192">
        <v>4</v>
      </c>
      <c r="I192">
        <v>-2</v>
      </c>
      <c r="J192" s="2">
        <v>1.37</v>
      </c>
      <c r="K192" s="2">
        <v>1.1049289136143599</v>
      </c>
      <c r="L192" s="2">
        <f>(Table134[[#This Row],[rA]]+Table134[[#This Row],[rA'']])/2</f>
        <v>1.23746445680718</v>
      </c>
      <c r="M192">
        <v>0.60499999999999998</v>
      </c>
      <c r="N192">
        <v>1.4</v>
      </c>
      <c r="O192" s="3">
        <f>(Table134[[#This Row],[rA adj]]+Table134[[#This Row],[rX]])/(SQRT(2)*(Table134[[#This Row],[rB]]+Table134[[#This Row],[rX]]))</f>
        <v>0.93015910351463893</v>
      </c>
      <c r="P19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4.0307086789387601</v>
      </c>
      <c r="Q192" s="1" t="str">
        <f>IF(Table134[[#This Row],[tau]]&lt;4.18,"YES","NO")</f>
        <v>YES</v>
      </c>
      <c r="R192" s="4">
        <f>ABS(Table134[[#This Row],[rA]]-Table134[[#This Row],[rA'']])</f>
        <v>0.26507108638564025</v>
      </c>
    </row>
    <row r="193" spans="1:18" x14ac:dyDescent="0.25">
      <c r="A193" t="s">
        <v>33</v>
      </c>
      <c r="B193" t="s">
        <v>77</v>
      </c>
      <c r="C193" t="s">
        <v>19</v>
      </c>
      <c r="D193" t="s">
        <v>20</v>
      </c>
      <c r="E193">
        <v>2</v>
      </c>
      <c r="F193">
        <v>2</v>
      </c>
      <c r="G193" s="1">
        <v>0</v>
      </c>
      <c r="H193">
        <v>4</v>
      </c>
      <c r="I193">
        <v>-2</v>
      </c>
      <c r="J193" s="2">
        <v>1.44</v>
      </c>
      <c r="K193" s="2">
        <v>1.0309510036143803</v>
      </c>
      <c r="L193" s="2">
        <f>(Table134[[#This Row],[rA]]+Table134[[#This Row],[rA'']])/2</f>
        <v>1.2354755018071901</v>
      </c>
      <c r="M193">
        <v>0.60499999999999998</v>
      </c>
      <c r="N193">
        <v>1.4</v>
      </c>
      <c r="O193" s="3">
        <f>(Table134[[#This Row],[rA adj]]+Table134[[#This Row],[rX]])/(SQRT(2)*(Table134[[#This Row],[rB]]+Table134[[#This Row],[rX]]))</f>
        <v>0.92945765535106395</v>
      </c>
      <c r="P19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4.0343791044126398</v>
      </c>
      <c r="Q193" s="1" t="str">
        <f>IF(Table134[[#This Row],[tau]]&lt;4.18,"YES","NO")</f>
        <v>YES</v>
      </c>
      <c r="R193" s="4">
        <f>ABS(Table134[[#This Row],[rA]]-Table134[[#This Row],[rA'']])</f>
        <v>0.40904899638561965</v>
      </c>
    </row>
    <row r="194" spans="1:18" x14ac:dyDescent="0.25">
      <c r="A194" t="s">
        <v>60</v>
      </c>
      <c r="B194" t="s">
        <v>38</v>
      </c>
      <c r="C194" t="s">
        <v>19</v>
      </c>
      <c r="D194" t="s">
        <v>20</v>
      </c>
      <c r="E194">
        <v>1</v>
      </c>
      <c r="F194">
        <v>3</v>
      </c>
      <c r="G194" s="1">
        <v>2</v>
      </c>
      <c r="H194">
        <v>4</v>
      </c>
      <c r="I194">
        <v>-2</v>
      </c>
      <c r="J194" s="2">
        <v>1.3244154604215601</v>
      </c>
      <c r="K194" s="2">
        <v>1.1439289136143596</v>
      </c>
      <c r="L194" s="2">
        <f>(Table134[[#This Row],[rA]]+Table134[[#This Row],[rA'']])/2</f>
        <v>1.2341721870179598</v>
      </c>
      <c r="M194">
        <v>0.60499999999999998</v>
      </c>
      <c r="N194">
        <v>1.4</v>
      </c>
      <c r="O194" s="3">
        <f>(Table134[[#This Row],[rA adj]]+Table134[[#This Row],[rX]])/(SQRT(2)*(Table134[[#This Row],[rB]]+Table134[[#This Row],[rX]]))</f>
        <v>0.92899801309396401</v>
      </c>
      <c r="P19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4.036804507748851</v>
      </c>
      <c r="Q194" s="1" t="str">
        <f>IF(Table134[[#This Row],[tau]]&lt;4.18,"YES","NO")</f>
        <v>YES</v>
      </c>
      <c r="R194" s="4">
        <f>ABS(Table134[[#This Row],[rA]]-Table134[[#This Row],[rA'']])</f>
        <v>0.18048654680720055</v>
      </c>
    </row>
    <row r="195" spans="1:18" x14ac:dyDescent="0.25">
      <c r="A195" t="s">
        <v>33</v>
      </c>
      <c r="B195" t="s">
        <v>63</v>
      </c>
      <c r="C195" t="s">
        <v>19</v>
      </c>
      <c r="D195" t="s">
        <v>20</v>
      </c>
      <c r="E195">
        <v>2</v>
      </c>
      <c r="F195">
        <v>2</v>
      </c>
      <c r="G195" s="1">
        <v>0</v>
      </c>
      <c r="H195">
        <v>4</v>
      </c>
      <c r="I195">
        <v>-2</v>
      </c>
      <c r="J195" s="2">
        <v>1.44</v>
      </c>
      <c r="K195" s="2">
        <v>1.0279510036143802</v>
      </c>
      <c r="L195" s="2">
        <f>(Table134[[#This Row],[rA]]+Table134[[#This Row],[rA'']])/2</f>
        <v>1.2339755018071901</v>
      </c>
      <c r="M195">
        <v>0.60499999999999998</v>
      </c>
      <c r="N195">
        <v>1.4</v>
      </c>
      <c r="O195" s="3">
        <f>(Table134[[#This Row],[rA adj]]+Table134[[#This Row],[rX]])/(SQRT(2)*(Table134[[#This Row],[rB]]+Table134[[#This Row],[rX]]))</f>
        <v>0.92892864778409145</v>
      </c>
      <c r="P19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4.0371719299956403</v>
      </c>
      <c r="Q195" s="1" t="str">
        <f>IF(Table134[[#This Row],[tau]]&lt;4.18,"YES","NO")</f>
        <v>YES</v>
      </c>
      <c r="R195" s="4">
        <f>ABS(Table134[[#This Row],[rA]]-Table134[[#This Row],[rA'']])</f>
        <v>0.41204899638561976</v>
      </c>
    </row>
    <row r="196" spans="1:18" x14ac:dyDescent="0.25">
      <c r="A196" t="s">
        <v>34</v>
      </c>
      <c r="B196" t="s">
        <v>23</v>
      </c>
      <c r="C196" t="s">
        <v>19</v>
      </c>
      <c r="D196" t="s">
        <v>20</v>
      </c>
      <c r="E196">
        <v>2</v>
      </c>
      <c r="F196">
        <v>2</v>
      </c>
      <c r="G196" s="1">
        <v>0</v>
      </c>
      <c r="H196">
        <v>4</v>
      </c>
      <c r="I196">
        <v>-2</v>
      </c>
      <c r="J196" s="2">
        <v>1.5479510036143806</v>
      </c>
      <c r="K196" s="2">
        <v>0.91795100361438031</v>
      </c>
      <c r="L196" s="2">
        <f>(Table134[[#This Row],[rA]]+Table134[[#This Row],[rA'']])/2</f>
        <v>1.2329510036143805</v>
      </c>
      <c r="M196">
        <v>0.60499999999999998</v>
      </c>
      <c r="N196">
        <v>1.4</v>
      </c>
      <c r="O196" s="3">
        <f>(Table134[[#This Row],[rA adj]]+Table134[[#This Row],[rX]])/(SQRT(2)*(Table134[[#This Row],[rB]]+Table134[[#This Row],[rX]]))</f>
        <v>0.9285673362531941</v>
      </c>
      <c r="P19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4.0390917321597168</v>
      </c>
      <c r="Q196" s="1" t="str">
        <f>IF(Table134[[#This Row],[tau]]&lt;4.18,"YES","NO")</f>
        <v>YES</v>
      </c>
      <c r="R196" s="4">
        <f>ABS(Table134[[#This Row],[rA]]-Table134[[#This Row],[rA'']])</f>
        <v>0.63000000000000034</v>
      </c>
    </row>
    <row r="197" spans="1:18" x14ac:dyDescent="0.25">
      <c r="A197" t="s">
        <v>34</v>
      </c>
      <c r="B197" t="s">
        <v>25</v>
      </c>
      <c r="C197" t="s">
        <v>19</v>
      </c>
      <c r="D197" t="s">
        <v>20</v>
      </c>
      <c r="E197">
        <v>2</v>
      </c>
      <c r="F197">
        <v>2</v>
      </c>
      <c r="G197" s="1">
        <v>0</v>
      </c>
      <c r="H197">
        <v>4</v>
      </c>
      <c r="I197">
        <v>-2</v>
      </c>
      <c r="J197" s="2">
        <v>1.5479510036143806</v>
      </c>
      <c r="K197" s="2">
        <v>0.91695100361438042</v>
      </c>
      <c r="L197" s="2">
        <f>(Table134[[#This Row],[rA]]+Table134[[#This Row],[rA'']])/2</f>
        <v>1.2324510036143805</v>
      </c>
      <c r="M197">
        <v>0.60499999999999998</v>
      </c>
      <c r="N197">
        <v>1.4</v>
      </c>
      <c r="O197" s="3">
        <f>(Table134[[#This Row],[rA adj]]+Table134[[#This Row],[rX]])/(SQRT(2)*(Table134[[#This Row],[rB]]+Table134[[#This Row],[rX]]))</f>
        <v>0.92839100039753675</v>
      </c>
      <c r="P19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4.0400323242311043</v>
      </c>
      <c r="Q197" s="1" t="str">
        <f>IF(Table134[[#This Row],[tau]]&lt;4.18,"YES","NO")</f>
        <v>YES</v>
      </c>
      <c r="R197" s="4">
        <f>ABS(Table134[[#This Row],[rA]]-Table134[[#This Row],[rA'']])</f>
        <v>0.63100000000000023</v>
      </c>
    </row>
    <row r="198" spans="1:18" x14ac:dyDescent="0.25">
      <c r="A198" t="s">
        <v>18</v>
      </c>
      <c r="B198" t="s">
        <v>37</v>
      </c>
      <c r="C198" t="s">
        <v>61</v>
      </c>
      <c r="D198" t="s">
        <v>20</v>
      </c>
      <c r="E198">
        <v>1</v>
      </c>
      <c r="F198">
        <v>1</v>
      </c>
      <c r="G198" s="1">
        <v>0</v>
      </c>
      <c r="H198">
        <v>5</v>
      </c>
      <c r="I198">
        <v>-2</v>
      </c>
      <c r="J198" s="2">
        <v>0.98541546042156014</v>
      </c>
      <c r="K198" s="2">
        <v>1.64</v>
      </c>
      <c r="L198" s="2">
        <f>(Table134[[#This Row],[rA]]+Table134[[#This Row],[rA'']])/2</f>
        <v>1.3127077302107799</v>
      </c>
      <c r="M198">
        <v>0.64</v>
      </c>
      <c r="N198">
        <v>1.4</v>
      </c>
      <c r="O198" s="3">
        <f>(Table134[[#This Row],[rA adj]]+Table134[[#This Row],[rX]])/(SQRT(2)*(Table134[[#This Row],[rB]]+Table134[[#This Row],[rX]]))</f>
        <v>0.94028138794569094</v>
      </c>
      <c r="P19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4.0426859266720481</v>
      </c>
      <c r="Q198" s="1" t="str">
        <f>IF(Table134[[#This Row],[tau]]&lt;4.18,"YES","NO")</f>
        <v>YES</v>
      </c>
      <c r="R198" s="4">
        <f>ABS(Table134[[#This Row],[rA]]-Table134[[#This Row],[rA'']])</f>
        <v>0.65458453957843976</v>
      </c>
    </row>
    <row r="199" spans="1:18" x14ac:dyDescent="0.25">
      <c r="A199" t="s">
        <v>53</v>
      </c>
      <c r="B199" t="s">
        <v>51</v>
      </c>
      <c r="C199" t="s">
        <v>19</v>
      </c>
      <c r="D199" t="s">
        <v>20</v>
      </c>
      <c r="E199">
        <v>3</v>
      </c>
      <c r="F199">
        <v>1</v>
      </c>
      <c r="G199" s="1">
        <v>2</v>
      </c>
      <c r="H199">
        <v>4</v>
      </c>
      <c r="I199">
        <v>-2</v>
      </c>
      <c r="J199" s="2">
        <v>0.96192891361435962</v>
      </c>
      <c r="K199" s="2">
        <v>1.5</v>
      </c>
      <c r="L199" s="2">
        <f>(Table134[[#This Row],[rA]]+Table134[[#This Row],[rA'']])/2</f>
        <v>1.2309644568071798</v>
      </c>
      <c r="M199">
        <v>0.60499999999999998</v>
      </c>
      <c r="N199">
        <v>1.4</v>
      </c>
      <c r="O199" s="3">
        <f>(Table134[[#This Row],[rA adj]]+Table134[[#This Row],[rX]])/(SQRT(2)*(Table134[[#This Row],[rB]]+Table134[[#This Row],[rX]]))</f>
        <v>0.92786673739109138</v>
      </c>
      <c r="P19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4.0428429810985307</v>
      </c>
      <c r="Q199" s="1" t="str">
        <f>IF(Table134[[#This Row],[tau]]&lt;4.18,"YES","NO")</f>
        <v>YES</v>
      </c>
      <c r="R199" s="4">
        <f>ABS(Table134[[#This Row],[rA]]-Table134[[#This Row],[rA'']])</f>
        <v>0.53807108638564038</v>
      </c>
    </row>
    <row r="200" spans="1:18" x14ac:dyDescent="0.25">
      <c r="A200" t="s">
        <v>37</v>
      </c>
      <c r="B200" t="s">
        <v>72</v>
      </c>
      <c r="C200" t="s">
        <v>19</v>
      </c>
      <c r="D200" t="s">
        <v>20</v>
      </c>
      <c r="E200">
        <v>1</v>
      </c>
      <c r="F200">
        <v>3</v>
      </c>
      <c r="G200" s="1">
        <v>2</v>
      </c>
      <c r="H200">
        <v>4</v>
      </c>
      <c r="I200">
        <v>-2</v>
      </c>
      <c r="J200" s="2">
        <v>1.64</v>
      </c>
      <c r="K200" s="2">
        <v>0.8209289136143596</v>
      </c>
      <c r="L200" s="2">
        <f>(Table134[[#This Row],[rA]]+Table134[[#This Row],[rA'']])/2</f>
        <v>1.2304644568071796</v>
      </c>
      <c r="M200">
        <v>0.60499999999999998</v>
      </c>
      <c r="N200">
        <v>1.4</v>
      </c>
      <c r="O200" s="3">
        <f>(Table134[[#This Row],[rA adj]]+Table134[[#This Row],[rX]])/(SQRT(2)*(Table134[[#This Row],[rB]]+Table134[[#This Row],[rX]]))</f>
        <v>0.92769040153543392</v>
      </c>
      <c r="P20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4.0437931371248315</v>
      </c>
      <c r="Q200" s="1" t="str">
        <f>IF(Table134[[#This Row],[tau]]&lt;4.18,"YES","NO")</f>
        <v>YES</v>
      </c>
      <c r="R200" s="4">
        <f>ABS(Table134[[#This Row],[rA]]-Table134[[#This Row],[rA'']])</f>
        <v>0.8190710863856403</v>
      </c>
    </row>
    <row r="201" spans="1:18" x14ac:dyDescent="0.25">
      <c r="A201" t="s">
        <v>26</v>
      </c>
      <c r="B201" t="s">
        <v>74</v>
      </c>
      <c r="C201" t="s">
        <v>19</v>
      </c>
      <c r="D201" t="s">
        <v>20</v>
      </c>
      <c r="E201">
        <v>1</v>
      </c>
      <c r="F201">
        <v>3</v>
      </c>
      <c r="G201" s="1">
        <v>2</v>
      </c>
      <c r="H201">
        <v>4</v>
      </c>
      <c r="I201">
        <v>-2</v>
      </c>
      <c r="J201" s="2">
        <v>1.88</v>
      </c>
      <c r="K201" s="2">
        <v>0.57999999999999996</v>
      </c>
      <c r="L201" s="2">
        <f>(Table134[[#This Row],[rA]]+Table134[[#This Row],[rA'']])/2</f>
        <v>1.23</v>
      </c>
      <c r="M201">
        <v>0.60499999999999998</v>
      </c>
      <c r="N201">
        <v>1.4</v>
      </c>
      <c r="O201" s="3">
        <f>(Table134[[#This Row],[rA adj]]+Table134[[#This Row],[rX]])/(SQRT(2)*(Table134[[#This Row],[rB]]+Table134[[#This Row],[rX]]))</f>
        <v>0.92752660075841387</v>
      </c>
      <c r="P20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4.0446779195473397</v>
      </c>
      <c r="Q201" s="1" t="str">
        <f>IF(Table134[[#This Row],[tau]]&lt;4.18,"YES","NO")</f>
        <v>YES</v>
      </c>
      <c r="R201" s="4">
        <f>ABS(Table134[[#This Row],[rA]]-Table134[[#This Row],[rA'']])</f>
        <v>1.2999999999999998</v>
      </c>
    </row>
    <row r="202" spans="1:18" x14ac:dyDescent="0.25">
      <c r="A202" t="s">
        <v>54</v>
      </c>
      <c r="B202" t="s">
        <v>59</v>
      </c>
      <c r="C202" t="s">
        <v>19</v>
      </c>
      <c r="D202" t="s">
        <v>20</v>
      </c>
      <c r="E202">
        <v>1</v>
      </c>
      <c r="F202">
        <v>3</v>
      </c>
      <c r="G202" s="1">
        <v>2</v>
      </c>
      <c r="H202">
        <v>4</v>
      </c>
      <c r="I202">
        <v>-2</v>
      </c>
      <c r="J202" s="2">
        <v>1.39</v>
      </c>
      <c r="K202" s="2">
        <v>1.0679289136143599</v>
      </c>
      <c r="L202" s="2">
        <f>(Table134[[#This Row],[rA]]+Table134[[#This Row],[rA'']])/2</f>
        <v>1.22896445680718</v>
      </c>
      <c r="M202">
        <v>0.60499999999999998</v>
      </c>
      <c r="N202">
        <v>1.4</v>
      </c>
      <c r="O202" s="3">
        <f>(Table134[[#This Row],[rA adj]]+Table134[[#This Row],[rX]])/(SQRT(2)*(Table134[[#This Row],[rB]]+Table134[[#This Row],[rX]]))</f>
        <v>0.92716139396846153</v>
      </c>
      <c r="P20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4.0466581596552746</v>
      </c>
      <c r="Q202" s="1" t="str">
        <f>IF(Table134[[#This Row],[tau]]&lt;4.18,"YES","NO")</f>
        <v>YES</v>
      </c>
      <c r="R202" s="4">
        <f>ABS(Table134[[#This Row],[rA]]-Table134[[#This Row],[rA'']])</f>
        <v>0.32207108638563997</v>
      </c>
    </row>
    <row r="203" spans="1:18" x14ac:dyDescent="0.25">
      <c r="A203" t="s">
        <v>54</v>
      </c>
      <c r="B203" t="s">
        <v>45</v>
      </c>
      <c r="C203" t="s">
        <v>19</v>
      </c>
      <c r="D203" t="s">
        <v>20</v>
      </c>
      <c r="E203">
        <v>1</v>
      </c>
      <c r="F203">
        <v>3</v>
      </c>
      <c r="G203" s="1">
        <v>2</v>
      </c>
      <c r="H203">
        <v>4</v>
      </c>
      <c r="I203">
        <v>-2</v>
      </c>
      <c r="J203" s="2">
        <v>1.39</v>
      </c>
      <c r="K203" s="2">
        <v>1.0669289136143596</v>
      </c>
      <c r="L203" s="2">
        <f>(Table134[[#This Row],[rA]]+Table134[[#This Row],[rA'']])/2</f>
        <v>1.2284644568071799</v>
      </c>
      <c r="M203">
        <v>0.60499999999999998</v>
      </c>
      <c r="N203">
        <v>1.4</v>
      </c>
      <c r="O203" s="3">
        <f>(Table134[[#This Row],[rA adj]]+Table134[[#This Row],[rX]])/(SQRT(2)*(Table134[[#This Row],[rB]]+Table134[[#This Row],[rX]]))</f>
        <v>0.92698505811280396</v>
      </c>
      <c r="P20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4.0476180384295333</v>
      </c>
      <c r="Q203" s="1" t="str">
        <f>IF(Table134[[#This Row],[tau]]&lt;4.18,"YES","NO")</f>
        <v>YES</v>
      </c>
      <c r="R203" s="4">
        <f>ABS(Table134[[#This Row],[rA]]-Table134[[#This Row],[rA'']])</f>
        <v>0.3230710863856403</v>
      </c>
    </row>
    <row r="204" spans="1:18" x14ac:dyDescent="0.25">
      <c r="A204" t="s">
        <v>49</v>
      </c>
      <c r="B204" t="s">
        <v>44</v>
      </c>
      <c r="C204" t="s">
        <v>19</v>
      </c>
      <c r="D204" t="s">
        <v>20</v>
      </c>
      <c r="E204">
        <v>2</v>
      </c>
      <c r="F204">
        <v>2</v>
      </c>
      <c r="G204" s="1">
        <v>0</v>
      </c>
      <c r="H204">
        <v>4</v>
      </c>
      <c r="I204">
        <v>-2</v>
      </c>
      <c r="J204" s="2">
        <v>1.3649510036143804</v>
      </c>
      <c r="K204" s="2">
        <v>1.0900000000000001</v>
      </c>
      <c r="L204" s="2">
        <f>(Table134[[#This Row],[rA]]+Table134[[#This Row],[rA'']])/2</f>
        <v>1.2274755018071901</v>
      </c>
      <c r="M204">
        <v>0.60499999999999998</v>
      </c>
      <c r="N204">
        <v>1.4</v>
      </c>
      <c r="O204" s="3">
        <f>(Table134[[#This Row],[rA adj]]+Table134[[#This Row],[rX]])/(SQRT(2)*(Table134[[#This Row],[rB]]+Table134[[#This Row],[rX]]))</f>
        <v>0.92663628166054413</v>
      </c>
      <c r="P20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4.0495238002575906</v>
      </c>
      <c r="Q204" s="1" t="str">
        <f>IF(Table134[[#This Row],[tau]]&lt;4.18,"YES","NO")</f>
        <v>YES</v>
      </c>
      <c r="R204" s="4">
        <f>ABS(Table134[[#This Row],[rA]]-Table134[[#This Row],[rA'']])</f>
        <v>0.2749510036143803</v>
      </c>
    </row>
    <row r="205" spans="1:18" x14ac:dyDescent="0.25">
      <c r="A205" t="s">
        <v>37</v>
      </c>
      <c r="B205" t="s">
        <v>69</v>
      </c>
      <c r="C205" t="s">
        <v>19</v>
      </c>
      <c r="D205" t="s">
        <v>20</v>
      </c>
      <c r="E205">
        <v>1</v>
      </c>
      <c r="F205">
        <v>3</v>
      </c>
      <c r="G205" s="1">
        <v>2</v>
      </c>
      <c r="H205">
        <v>4</v>
      </c>
      <c r="I205">
        <v>-2</v>
      </c>
      <c r="J205" s="2">
        <v>1.64</v>
      </c>
      <c r="K205" s="2">
        <v>0.81292891361435959</v>
      </c>
      <c r="L205" s="2">
        <f>(Table134[[#This Row],[rA]]+Table134[[#This Row],[rA'']])/2</f>
        <v>1.2264644568071796</v>
      </c>
      <c r="M205">
        <v>0.60499999999999998</v>
      </c>
      <c r="N205">
        <v>1.4</v>
      </c>
      <c r="O205" s="3">
        <f>(Table134[[#This Row],[rA adj]]+Table134[[#This Row],[rX]])/(SQRT(2)*(Table134[[#This Row],[rB]]+Table134[[#This Row],[rX]]))</f>
        <v>0.92627971469017389</v>
      </c>
      <c r="P20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4.0514820692385047</v>
      </c>
      <c r="Q205" s="1" t="str">
        <f>IF(Table134[[#This Row],[tau]]&lt;4.18,"YES","NO")</f>
        <v>YES</v>
      </c>
      <c r="R205" s="4">
        <f>ABS(Table134[[#This Row],[rA]]-Table134[[#This Row],[rA'']])</f>
        <v>0.82707108638564031</v>
      </c>
    </row>
    <row r="206" spans="1:18" x14ac:dyDescent="0.25">
      <c r="A206" t="s">
        <v>41</v>
      </c>
      <c r="B206" t="s">
        <v>60</v>
      </c>
      <c r="C206" t="s">
        <v>19</v>
      </c>
      <c r="D206" t="s">
        <v>20</v>
      </c>
      <c r="E206">
        <v>3</v>
      </c>
      <c r="F206">
        <v>1</v>
      </c>
      <c r="G206" s="1">
        <v>2</v>
      </c>
      <c r="H206">
        <v>4</v>
      </c>
      <c r="I206">
        <v>-2</v>
      </c>
      <c r="J206" s="2">
        <v>1.1269289136143592</v>
      </c>
      <c r="K206" s="2">
        <v>1.3244154604215601</v>
      </c>
      <c r="L206" s="2">
        <f>(Table134[[#This Row],[rA]]+Table134[[#This Row],[rA'']])/2</f>
        <v>1.2256721870179597</v>
      </c>
      <c r="M206">
        <v>0.60499999999999998</v>
      </c>
      <c r="N206">
        <v>1.4</v>
      </c>
      <c r="O206" s="3">
        <f>(Table134[[#This Row],[rA adj]]+Table134[[#This Row],[rX]])/(SQRT(2)*(Table134[[#This Row],[rB]]+Table134[[#This Row],[rX]]))</f>
        <v>0.92600030354778651</v>
      </c>
      <c r="P20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4.0530236520533194</v>
      </c>
      <c r="Q206" s="1" t="str">
        <f>IF(Table134[[#This Row],[tau]]&lt;4.18,"YES","NO")</f>
        <v>YES</v>
      </c>
      <c r="R206" s="4">
        <f>ABS(Table134[[#This Row],[rA]]-Table134[[#This Row],[rA'']])</f>
        <v>0.1974865468072009</v>
      </c>
    </row>
    <row r="207" spans="1:18" x14ac:dyDescent="0.25">
      <c r="A207" t="s">
        <v>54</v>
      </c>
      <c r="B207" t="s">
        <v>47</v>
      </c>
      <c r="C207" t="s">
        <v>19</v>
      </c>
      <c r="D207" t="s">
        <v>20</v>
      </c>
      <c r="E207">
        <v>1</v>
      </c>
      <c r="F207">
        <v>3</v>
      </c>
      <c r="G207" s="1">
        <v>2</v>
      </c>
      <c r="H207">
        <v>4</v>
      </c>
      <c r="I207">
        <v>-2</v>
      </c>
      <c r="J207" s="2">
        <v>1.39</v>
      </c>
      <c r="K207" s="2">
        <v>1.0599289136143599</v>
      </c>
      <c r="L207" s="2">
        <f>(Table134[[#This Row],[rA]]+Table134[[#This Row],[rA'']])/2</f>
        <v>1.22496445680718</v>
      </c>
      <c r="M207">
        <v>0.60499999999999998</v>
      </c>
      <c r="N207">
        <v>1.4</v>
      </c>
      <c r="O207" s="3">
        <f>(Table134[[#This Row],[rA adj]]+Table134[[#This Row],[rX]])/(SQRT(2)*(Table134[[#This Row],[rB]]+Table134[[#This Row],[rX]]))</f>
        <v>0.92575070712320162</v>
      </c>
      <c r="P20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4.0544060026928914</v>
      </c>
      <c r="Q207" s="1" t="str">
        <f>IF(Table134[[#This Row],[tau]]&lt;4.18,"YES","NO")</f>
        <v>YES</v>
      </c>
      <c r="R207" s="4">
        <f>ABS(Table134[[#This Row],[rA]]-Table134[[#This Row],[rA'']])</f>
        <v>0.33007108638563998</v>
      </c>
    </row>
    <row r="208" spans="1:18" x14ac:dyDescent="0.25">
      <c r="A208" t="s">
        <v>60</v>
      </c>
      <c r="B208" t="s">
        <v>43</v>
      </c>
      <c r="C208" t="s">
        <v>19</v>
      </c>
      <c r="D208" t="s">
        <v>20</v>
      </c>
      <c r="E208">
        <v>1</v>
      </c>
      <c r="F208">
        <v>3</v>
      </c>
      <c r="G208" s="1">
        <v>2</v>
      </c>
      <c r="H208">
        <v>4</v>
      </c>
      <c r="I208">
        <v>-2</v>
      </c>
      <c r="J208" s="2">
        <v>1.3244154604215601</v>
      </c>
      <c r="K208" s="2">
        <v>1.1229289136143596</v>
      </c>
      <c r="L208" s="2">
        <f>(Table134[[#This Row],[rA]]+Table134[[#This Row],[rA'']])/2</f>
        <v>1.2236721870179599</v>
      </c>
      <c r="M208">
        <v>0.60499999999999998</v>
      </c>
      <c r="N208">
        <v>1.4</v>
      </c>
      <c r="O208" s="3">
        <f>(Table134[[#This Row],[rA adj]]+Table134[[#This Row],[rX]])/(SQRT(2)*(Table134[[#This Row],[rB]]+Table134[[#This Row],[rX]]))</f>
        <v>0.92529496012515666</v>
      </c>
      <c r="P20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4.0569429585535417</v>
      </c>
      <c r="Q208" s="1" t="str">
        <f>IF(Table134[[#This Row],[tau]]&lt;4.18,"YES","NO")</f>
        <v>YES</v>
      </c>
      <c r="R208" s="4">
        <f>ABS(Table134[[#This Row],[rA]]-Table134[[#This Row],[rA'']])</f>
        <v>0.20148654680720046</v>
      </c>
    </row>
    <row r="209" spans="1:18" x14ac:dyDescent="0.25">
      <c r="A209" t="s">
        <v>56</v>
      </c>
      <c r="B209" t="s">
        <v>51</v>
      </c>
      <c r="C209" t="s">
        <v>19</v>
      </c>
      <c r="D209" t="s">
        <v>20</v>
      </c>
      <c r="E209">
        <v>3</v>
      </c>
      <c r="F209">
        <v>1</v>
      </c>
      <c r="G209" s="1">
        <v>2</v>
      </c>
      <c r="H209">
        <v>4</v>
      </c>
      <c r="I209">
        <v>-2</v>
      </c>
      <c r="J209" s="2">
        <v>0.9459289136143596</v>
      </c>
      <c r="K209" s="2">
        <v>1.5</v>
      </c>
      <c r="L209" s="2">
        <f>(Table134[[#This Row],[rA]]+Table134[[#This Row],[rA'']])/2</f>
        <v>1.2229644568071798</v>
      </c>
      <c r="M209">
        <v>0.60499999999999998</v>
      </c>
      <c r="N209">
        <v>1.4</v>
      </c>
      <c r="O209" s="3">
        <f>(Table134[[#This Row],[rA adj]]+Table134[[#This Row],[rX]])/(SQRT(2)*(Table134[[#This Row],[rB]]+Table134[[#This Row],[rX]]))</f>
        <v>0.92504536370057155</v>
      </c>
      <c r="P20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4.0583394403353701</v>
      </c>
      <c r="Q209" s="1" t="str">
        <f>IF(Table134[[#This Row],[tau]]&lt;4.18,"YES","NO")</f>
        <v>YES</v>
      </c>
      <c r="R209" s="4">
        <f>ABS(Table134[[#This Row],[rA]]-Table134[[#This Row],[rA'']])</f>
        <v>0.5540710863856404</v>
      </c>
    </row>
    <row r="210" spans="1:18" x14ac:dyDescent="0.25">
      <c r="A210" t="s">
        <v>62</v>
      </c>
      <c r="B210" t="s">
        <v>45</v>
      </c>
      <c r="C210" t="s">
        <v>19</v>
      </c>
      <c r="D210" t="s">
        <v>20</v>
      </c>
      <c r="E210">
        <v>2</v>
      </c>
      <c r="F210">
        <v>2</v>
      </c>
      <c r="G210" s="1">
        <v>0</v>
      </c>
      <c r="H210">
        <v>4</v>
      </c>
      <c r="I210">
        <v>-2</v>
      </c>
      <c r="J210" s="2">
        <v>1.1929510036143802</v>
      </c>
      <c r="K210" s="2">
        <v>1.2519510036143804</v>
      </c>
      <c r="L210" s="2">
        <f>(Table134[[#This Row],[rA]]+Table134[[#This Row],[rA'']])/2</f>
        <v>1.2224510036143803</v>
      </c>
      <c r="M210">
        <v>0.60499999999999998</v>
      </c>
      <c r="N210">
        <v>1.4</v>
      </c>
      <c r="O210" s="3">
        <f>(Table134[[#This Row],[rA adj]]+Table134[[#This Row],[rX]])/(SQRT(2)*(Table134[[#This Row],[rB]]+Table134[[#This Row],[rX]]))</f>
        <v>0.92486428328438675</v>
      </c>
      <c r="P21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4.0593557276929744</v>
      </c>
      <c r="Q210" s="1" t="str">
        <f>IF(Table134[[#This Row],[tau]]&lt;4.18,"YES","NO")</f>
        <v>YES</v>
      </c>
      <c r="R210" s="4">
        <f>ABS(Table134[[#This Row],[rA]]-Table134[[#This Row],[rA'']])</f>
        <v>5.9000000000000163E-2</v>
      </c>
    </row>
    <row r="211" spans="1:18" x14ac:dyDescent="0.25">
      <c r="A211" t="s">
        <v>73</v>
      </c>
      <c r="B211" t="s">
        <v>29</v>
      </c>
      <c r="C211" t="s">
        <v>19</v>
      </c>
      <c r="D211" t="s">
        <v>20</v>
      </c>
      <c r="E211">
        <v>2</v>
      </c>
      <c r="F211">
        <v>2</v>
      </c>
      <c r="G211" s="1">
        <v>0</v>
      </c>
      <c r="H211">
        <v>4</v>
      </c>
      <c r="I211">
        <v>-2</v>
      </c>
      <c r="J211" s="2">
        <v>1.0549510036143803</v>
      </c>
      <c r="K211" s="2">
        <v>1.3889510036143804</v>
      </c>
      <c r="L211" s="2">
        <f>(Table134[[#This Row],[rA]]+Table134[[#This Row],[rA'']])/2</f>
        <v>1.2219510036143804</v>
      </c>
      <c r="M211">
        <v>0.60499999999999998</v>
      </c>
      <c r="N211">
        <v>1.4</v>
      </c>
      <c r="O211" s="3">
        <f>(Table134[[#This Row],[rA adj]]+Table134[[#This Row],[rX]])/(SQRT(2)*(Table134[[#This Row],[rB]]+Table134[[#This Row],[rX]]))</f>
        <v>0.92468794742872928</v>
      </c>
      <c r="P21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4.0603479396582927</v>
      </c>
      <c r="Q211" s="1" t="str">
        <f>IF(Table134[[#This Row],[tau]]&lt;4.18,"YES","NO")</f>
        <v>YES</v>
      </c>
      <c r="R211" s="4">
        <f>ABS(Table134[[#This Row],[rA]]-Table134[[#This Row],[rA'']])</f>
        <v>0.33400000000000007</v>
      </c>
    </row>
    <row r="212" spans="1:18" x14ac:dyDescent="0.25">
      <c r="A212" t="s">
        <v>42</v>
      </c>
      <c r="B212" t="s">
        <v>52</v>
      </c>
      <c r="C212" t="s">
        <v>19</v>
      </c>
      <c r="D212" t="s">
        <v>20</v>
      </c>
      <c r="E212">
        <v>2</v>
      </c>
      <c r="F212">
        <v>2</v>
      </c>
      <c r="G212" s="1">
        <v>0</v>
      </c>
      <c r="H212">
        <v>4</v>
      </c>
      <c r="I212">
        <v>-2</v>
      </c>
      <c r="J212" s="2">
        <v>1.1959510036143803</v>
      </c>
      <c r="K212" s="2">
        <v>1.2469510036143805</v>
      </c>
      <c r="L212" s="2">
        <f>(Table134[[#This Row],[rA]]+Table134[[#This Row],[rA'']])/2</f>
        <v>1.2214510036143804</v>
      </c>
      <c r="M212">
        <v>0.60499999999999998</v>
      </c>
      <c r="N212">
        <v>1.4</v>
      </c>
      <c r="O212" s="3">
        <f>(Table134[[#This Row],[rA adj]]+Table134[[#This Row],[rX]])/(SQRT(2)*(Table134[[#This Row],[rB]]+Table134[[#This Row],[rX]]))</f>
        <v>0.92451161157307182</v>
      </c>
      <c r="P21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4.0613426767815834</v>
      </c>
      <c r="Q212" s="1" t="str">
        <f>IF(Table134[[#This Row],[tau]]&lt;4.18,"YES","NO")</f>
        <v>YES</v>
      </c>
      <c r="R212" s="4">
        <f>ABS(Table134[[#This Row],[rA]]-Table134[[#This Row],[rA'']])</f>
        <v>5.1000000000000156E-2</v>
      </c>
    </row>
    <row r="213" spans="1:18" x14ac:dyDescent="0.25">
      <c r="A213" t="s">
        <v>60</v>
      </c>
      <c r="B213" t="s">
        <v>40</v>
      </c>
      <c r="C213" t="s">
        <v>19</v>
      </c>
      <c r="D213" t="s">
        <v>20</v>
      </c>
      <c r="E213">
        <v>1</v>
      </c>
      <c r="F213">
        <v>3</v>
      </c>
      <c r="G213" s="1">
        <v>2</v>
      </c>
      <c r="H213">
        <v>4</v>
      </c>
      <c r="I213">
        <v>-2</v>
      </c>
      <c r="J213" s="2">
        <v>1.3244154604215601</v>
      </c>
      <c r="K213" s="2">
        <v>1.1179289136143598</v>
      </c>
      <c r="L213" s="2">
        <f>(Table134[[#This Row],[rA]]+Table134[[#This Row],[rA'']])/2</f>
        <v>1.2211721870179599</v>
      </c>
      <c r="M213">
        <v>0.60499999999999998</v>
      </c>
      <c r="N213">
        <v>1.4</v>
      </c>
      <c r="O213" s="3">
        <f>(Table134[[#This Row],[rA adj]]+Table134[[#This Row],[rX]])/(SQRT(2)*(Table134[[#This Row],[rB]]+Table134[[#This Row],[rX]]))</f>
        <v>0.92441328084686925</v>
      </c>
      <c r="P21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4.0618984741936757</v>
      </c>
      <c r="Q213" s="1" t="str">
        <f>IF(Table134[[#This Row],[tau]]&lt;4.18,"YES","NO")</f>
        <v>YES</v>
      </c>
      <c r="R213" s="4">
        <f>ABS(Table134[[#This Row],[rA]]-Table134[[#This Row],[rA'']])</f>
        <v>0.20648654680720036</v>
      </c>
    </row>
    <row r="214" spans="1:18" x14ac:dyDescent="0.25">
      <c r="A214" t="s">
        <v>45</v>
      </c>
      <c r="B214" t="s">
        <v>50</v>
      </c>
      <c r="C214" t="s">
        <v>19</v>
      </c>
      <c r="D214" t="s">
        <v>20</v>
      </c>
      <c r="E214">
        <v>2</v>
      </c>
      <c r="F214">
        <v>2</v>
      </c>
      <c r="G214" s="1">
        <v>0</v>
      </c>
      <c r="H214">
        <v>4</v>
      </c>
      <c r="I214">
        <v>-2</v>
      </c>
      <c r="J214" s="2">
        <v>1.2519510036143804</v>
      </c>
      <c r="K214" s="2">
        <v>1.19</v>
      </c>
      <c r="L214" s="2">
        <f>(Table134[[#This Row],[rA]]+Table134[[#This Row],[rA'']])/2</f>
        <v>1.2209755018071902</v>
      </c>
      <c r="M214">
        <v>0.60499999999999998</v>
      </c>
      <c r="N214">
        <v>1.4</v>
      </c>
      <c r="O214" s="3">
        <f>(Table134[[#This Row],[rA adj]]+Table134[[#This Row],[rX]])/(SQRT(2)*(Table134[[#This Row],[rB]]+Table134[[#This Row],[rX]]))</f>
        <v>0.92434391553699669</v>
      </c>
      <c r="P21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4.0622910236875285</v>
      </c>
      <c r="Q214" s="1" t="str">
        <f>IF(Table134[[#This Row],[tau]]&lt;4.18,"YES","NO")</f>
        <v>YES</v>
      </c>
      <c r="R214" s="4">
        <f>ABS(Table134[[#This Row],[rA]]-Table134[[#This Row],[rA'']])</f>
        <v>6.195100361438044E-2</v>
      </c>
    </row>
    <row r="215" spans="1:18" x14ac:dyDescent="0.25">
      <c r="A215" t="s">
        <v>60</v>
      </c>
      <c r="B215" t="s">
        <v>51</v>
      </c>
      <c r="C215" t="s">
        <v>19</v>
      </c>
      <c r="D215" t="s">
        <v>20</v>
      </c>
      <c r="E215">
        <v>1</v>
      </c>
      <c r="F215">
        <v>3</v>
      </c>
      <c r="G215" s="1">
        <v>2</v>
      </c>
      <c r="H215">
        <v>4</v>
      </c>
      <c r="I215">
        <v>-2</v>
      </c>
      <c r="J215" s="2">
        <v>1.3244154604215601</v>
      </c>
      <c r="K215" s="2">
        <v>1.11592891361436</v>
      </c>
      <c r="L215" s="2">
        <f>(Table134[[#This Row],[rA]]+Table134[[#This Row],[rA'']])/2</f>
        <v>1.22017218701796</v>
      </c>
      <c r="M215">
        <v>0.60499999999999998</v>
      </c>
      <c r="N215">
        <v>1.4</v>
      </c>
      <c r="O215" s="3">
        <f>(Table134[[#This Row],[rA adj]]+Table134[[#This Row],[rX]])/(SQRT(2)*(Table134[[#This Row],[rB]]+Table134[[#This Row],[rX]]))</f>
        <v>0.92406060913555421</v>
      </c>
      <c r="P21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4.0638983810746847</v>
      </c>
      <c r="Q215" s="1" t="str">
        <f>IF(Table134[[#This Row],[tau]]&lt;4.18,"YES","NO")</f>
        <v>YES</v>
      </c>
      <c r="R215" s="4">
        <f>ABS(Table134[[#This Row],[rA]]-Table134[[#This Row],[rA'']])</f>
        <v>0.20848654680720013</v>
      </c>
    </row>
    <row r="216" spans="1:18" x14ac:dyDescent="0.25">
      <c r="A216" t="s">
        <v>30</v>
      </c>
      <c r="B216" t="s">
        <v>75</v>
      </c>
      <c r="C216" t="s">
        <v>19</v>
      </c>
      <c r="D216" t="s">
        <v>20</v>
      </c>
      <c r="E216">
        <v>1</v>
      </c>
      <c r="F216">
        <v>3</v>
      </c>
      <c r="G216" s="1">
        <v>2</v>
      </c>
      <c r="H216">
        <v>4</v>
      </c>
      <c r="I216">
        <v>-2</v>
      </c>
      <c r="J216" s="2">
        <v>1.72</v>
      </c>
      <c r="K216" s="2">
        <v>0.72</v>
      </c>
      <c r="L216" s="2">
        <f>(Table134[[#This Row],[rA]]+Table134[[#This Row],[rA'']])/2</f>
        <v>1.22</v>
      </c>
      <c r="M216">
        <v>0.60499999999999998</v>
      </c>
      <c r="N216">
        <v>1.4</v>
      </c>
      <c r="O216" s="3">
        <f>(Table134[[#This Row],[rA adj]]+Table134[[#This Row],[rX]])/(SQRT(2)*(Table134[[#This Row],[rB]]+Table134[[#This Row],[rX]]))</f>
        <v>0.92399988364526409</v>
      </c>
      <c r="P21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4.064243766017178</v>
      </c>
      <c r="Q216" s="1" t="str">
        <f>IF(Table134[[#This Row],[tau]]&lt;4.18,"YES","NO")</f>
        <v>YES</v>
      </c>
      <c r="R216" s="4">
        <f>ABS(Table134[[#This Row],[rA]]-Table134[[#This Row],[rA'']])</f>
        <v>1</v>
      </c>
    </row>
    <row r="217" spans="1:18" x14ac:dyDescent="0.25">
      <c r="A217" t="s">
        <v>62</v>
      </c>
      <c r="B217" t="s">
        <v>52</v>
      </c>
      <c r="C217" t="s">
        <v>19</v>
      </c>
      <c r="D217" t="s">
        <v>20</v>
      </c>
      <c r="E217">
        <v>2</v>
      </c>
      <c r="F217">
        <v>2</v>
      </c>
      <c r="G217" s="1">
        <v>0</v>
      </c>
      <c r="H217">
        <v>4</v>
      </c>
      <c r="I217">
        <v>-2</v>
      </c>
      <c r="J217" s="2">
        <v>1.1929510036143802</v>
      </c>
      <c r="K217" s="2">
        <v>1.2469510036143805</v>
      </c>
      <c r="L217" s="2">
        <f>(Table134[[#This Row],[rA]]+Table134[[#This Row],[rA'']])/2</f>
        <v>1.2199510036143804</v>
      </c>
      <c r="M217">
        <v>0.60499999999999998</v>
      </c>
      <c r="N217">
        <v>1.4</v>
      </c>
      <c r="O217" s="3">
        <f>(Table134[[#This Row],[rA adj]]+Table134[[#This Row],[rX]])/(SQRT(2)*(Table134[[#This Row],[rB]]+Table134[[#This Row],[rX]]))</f>
        <v>0.92398260400609933</v>
      </c>
      <c r="P21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4.064342101696214</v>
      </c>
      <c r="Q217" s="1" t="str">
        <f>IF(Table134[[#This Row],[tau]]&lt;4.18,"YES","NO")</f>
        <v>YES</v>
      </c>
      <c r="R217" s="4">
        <f>ABS(Table134[[#This Row],[rA]]-Table134[[#This Row],[rA'']])</f>
        <v>5.400000000000027E-2</v>
      </c>
    </row>
    <row r="218" spans="1:18" x14ac:dyDescent="0.25">
      <c r="A218" t="s">
        <v>56</v>
      </c>
      <c r="B218" t="s">
        <v>59</v>
      </c>
      <c r="C218" t="s">
        <v>19</v>
      </c>
      <c r="D218" t="s">
        <v>20</v>
      </c>
      <c r="E218">
        <v>1</v>
      </c>
      <c r="F218">
        <v>3</v>
      </c>
      <c r="G218" s="1">
        <v>2</v>
      </c>
      <c r="H218">
        <v>4</v>
      </c>
      <c r="I218">
        <v>-2</v>
      </c>
      <c r="J218" s="2">
        <v>1.37</v>
      </c>
      <c r="K218" s="2">
        <v>1.0679289136143599</v>
      </c>
      <c r="L218" s="2">
        <f>(Table134[[#This Row],[rA]]+Table134[[#This Row],[rA'']])/2</f>
        <v>1.21896445680718</v>
      </c>
      <c r="M218">
        <v>0.60499999999999998</v>
      </c>
      <c r="N218">
        <v>1.4</v>
      </c>
      <c r="O218" s="3">
        <f>(Table134[[#This Row],[rA adj]]+Table134[[#This Row],[rX]])/(SQRT(2)*(Table134[[#This Row],[rB]]+Table134[[#This Row],[rX]]))</f>
        <v>0.92363467685531153</v>
      </c>
      <c r="P21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4.0663273186627205</v>
      </c>
      <c r="Q218" s="1" t="str">
        <f>IF(Table134[[#This Row],[tau]]&lt;4.18,"YES","NO")</f>
        <v>YES</v>
      </c>
      <c r="R218" s="4">
        <f>ABS(Table134[[#This Row],[rA]]-Table134[[#This Row],[rA'']])</f>
        <v>0.30207108638564018</v>
      </c>
    </row>
    <row r="219" spans="1:18" x14ac:dyDescent="0.25">
      <c r="A219" t="s">
        <v>60</v>
      </c>
      <c r="B219" t="s">
        <v>44</v>
      </c>
      <c r="C219" t="s">
        <v>19</v>
      </c>
      <c r="D219" t="s">
        <v>20</v>
      </c>
      <c r="E219">
        <v>1</v>
      </c>
      <c r="F219">
        <v>3</v>
      </c>
      <c r="G219" s="1">
        <v>2</v>
      </c>
      <c r="H219">
        <v>4</v>
      </c>
      <c r="I219">
        <v>-2</v>
      </c>
      <c r="J219" s="2">
        <v>1.3244154604215601</v>
      </c>
      <c r="K219" s="2">
        <v>1.1129289136143599</v>
      </c>
      <c r="L219" s="2">
        <f>(Table134[[#This Row],[rA]]+Table134[[#This Row],[rA'']])/2</f>
        <v>1.21867218701796</v>
      </c>
      <c r="M219">
        <v>0.60499999999999998</v>
      </c>
      <c r="N219">
        <v>1.4</v>
      </c>
      <c r="O219" s="3">
        <f>(Table134[[#This Row],[rA adj]]+Table134[[#This Row],[rX]])/(SQRT(2)*(Table134[[#This Row],[rB]]+Table134[[#This Row],[rX]]))</f>
        <v>0.92353160156858172</v>
      </c>
      <c r="P21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4.0669173633855475</v>
      </c>
      <c r="Q219" s="1" t="str">
        <f>IF(Table134[[#This Row],[tau]]&lt;4.18,"YES","NO")</f>
        <v>YES</v>
      </c>
      <c r="R219" s="4">
        <f>ABS(Table134[[#This Row],[rA]]-Table134[[#This Row],[rA'']])</f>
        <v>0.21148654680720025</v>
      </c>
    </row>
    <row r="220" spans="1:18" x14ac:dyDescent="0.25">
      <c r="A220" t="s">
        <v>52</v>
      </c>
      <c r="B220" t="s">
        <v>50</v>
      </c>
      <c r="C220" t="s">
        <v>19</v>
      </c>
      <c r="D220" t="s">
        <v>20</v>
      </c>
      <c r="E220">
        <v>2</v>
      </c>
      <c r="F220">
        <v>2</v>
      </c>
      <c r="G220" s="1">
        <v>0</v>
      </c>
      <c r="H220">
        <v>4</v>
      </c>
      <c r="I220">
        <v>-2</v>
      </c>
      <c r="J220" s="2">
        <v>1.2469510036143805</v>
      </c>
      <c r="K220" s="2">
        <v>1.19</v>
      </c>
      <c r="L220" s="2">
        <f>(Table134[[#This Row],[rA]]+Table134[[#This Row],[rA'']])/2</f>
        <v>1.2184755018071902</v>
      </c>
      <c r="M220">
        <v>0.60499999999999998</v>
      </c>
      <c r="N220">
        <v>1.4</v>
      </c>
      <c r="O220" s="3">
        <f>(Table134[[#This Row],[rA adj]]+Table134[[#This Row],[rX]])/(SQRT(2)*(Table134[[#This Row],[rB]]+Table134[[#This Row],[rX]]))</f>
        <v>0.92346223625870927</v>
      </c>
      <c r="P22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4.0673149321024233</v>
      </c>
      <c r="Q220" s="1" t="str">
        <f>IF(Table134[[#This Row],[tau]]&lt;4.18,"YES","NO")</f>
        <v>YES</v>
      </c>
      <c r="R220" s="4">
        <f>ABS(Table134[[#This Row],[rA]]-Table134[[#This Row],[rA'']])</f>
        <v>5.6951003614380546E-2</v>
      </c>
    </row>
    <row r="221" spans="1:18" x14ac:dyDescent="0.25">
      <c r="A221" t="s">
        <v>56</v>
      </c>
      <c r="B221" t="s">
        <v>45</v>
      </c>
      <c r="C221" t="s">
        <v>19</v>
      </c>
      <c r="D221" t="s">
        <v>20</v>
      </c>
      <c r="E221">
        <v>1</v>
      </c>
      <c r="F221">
        <v>3</v>
      </c>
      <c r="G221" s="1">
        <v>2</v>
      </c>
      <c r="H221">
        <v>4</v>
      </c>
      <c r="I221">
        <v>-2</v>
      </c>
      <c r="J221" s="2">
        <v>1.37</v>
      </c>
      <c r="K221" s="2">
        <v>1.0669289136143596</v>
      </c>
      <c r="L221" s="2">
        <f>(Table134[[#This Row],[rA]]+Table134[[#This Row],[rA'']])/2</f>
        <v>1.2184644568071799</v>
      </c>
      <c r="M221">
        <v>0.60499999999999998</v>
      </c>
      <c r="N221">
        <v>1.4</v>
      </c>
      <c r="O221" s="3">
        <f>(Table134[[#This Row],[rA adj]]+Table134[[#This Row],[rX]])/(SQRT(2)*(Table134[[#This Row],[rB]]+Table134[[#This Row],[rX]]))</f>
        <v>0.92345834099965418</v>
      </c>
      <c r="P22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4.0673372696457459</v>
      </c>
      <c r="Q221" s="1" t="str">
        <f>IF(Table134[[#This Row],[tau]]&lt;4.18,"YES","NO")</f>
        <v>YES</v>
      </c>
      <c r="R221" s="4">
        <f>ABS(Table134[[#This Row],[rA]]-Table134[[#This Row],[rA'']])</f>
        <v>0.30307108638564051</v>
      </c>
    </row>
    <row r="222" spans="1:18" x14ac:dyDescent="0.25">
      <c r="A222" t="s">
        <v>33</v>
      </c>
      <c r="B222" t="s">
        <v>72</v>
      </c>
      <c r="C222" t="s">
        <v>19</v>
      </c>
      <c r="D222" t="s">
        <v>20</v>
      </c>
      <c r="E222">
        <v>2</v>
      </c>
      <c r="F222">
        <v>2</v>
      </c>
      <c r="G222" s="1">
        <v>0</v>
      </c>
      <c r="H222">
        <v>4</v>
      </c>
      <c r="I222">
        <v>-2</v>
      </c>
      <c r="J222" s="2">
        <v>1.44</v>
      </c>
      <c r="K222" s="2">
        <v>0.99295100361438049</v>
      </c>
      <c r="L222" s="2">
        <f>(Table134[[#This Row],[rA]]+Table134[[#This Row],[rA'']])/2</f>
        <v>1.2164755018071902</v>
      </c>
      <c r="M222">
        <v>0.60499999999999998</v>
      </c>
      <c r="N222">
        <v>1.4</v>
      </c>
      <c r="O222" s="3">
        <f>(Table134[[#This Row],[rA adj]]+Table134[[#This Row],[rX]])/(SQRT(2)*(Table134[[#This Row],[rB]]+Table134[[#This Row],[rX]]))</f>
        <v>0.9227568928360792</v>
      </c>
      <c r="P22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4.0713802635679013</v>
      </c>
      <c r="Q222" s="1" t="str">
        <f>IF(Table134[[#This Row],[tau]]&lt;4.18,"YES","NO")</f>
        <v>YES</v>
      </c>
      <c r="R222" s="4">
        <f>ABS(Table134[[#This Row],[rA]]-Table134[[#This Row],[rA'']])</f>
        <v>0.44704899638561946</v>
      </c>
    </row>
    <row r="223" spans="1:18" x14ac:dyDescent="0.25">
      <c r="A223" t="s">
        <v>56</v>
      </c>
      <c r="B223" t="s">
        <v>47</v>
      </c>
      <c r="C223" t="s">
        <v>19</v>
      </c>
      <c r="D223" t="s">
        <v>20</v>
      </c>
      <c r="E223">
        <v>1</v>
      </c>
      <c r="F223">
        <v>3</v>
      </c>
      <c r="G223" s="1">
        <v>2</v>
      </c>
      <c r="H223">
        <v>4</v>
      </c>
      <c r="I223">
        <v>-2</v>
      </c>
      <c r="J223" s="2">
        <v>1.37</v>
      </c>
      <c r="K223" s="2">
        <v>1.0599289136143599</v>
      </c>
      <c r="L223" s="2">
        <f>(Table134[[#This Row],[rA]]+Table134[[#This Row],[rA'']])/2</f>
        <v>1.21496445680718</v>
      </c>
      <c r="M223">
        <v>0.60499999999999998</v>
      </c>
      <c r="N223">
        <v>1.4</v>
      </c>
      <c r="O223" s="3">
        <f>(Table134[[#This Row],[rA adj]]+Table134[[#This Row],[rX]])/(SQRT(2)*(Table134[[#This Row],[rB]]+Table134[[#This Row],[rX]]))</f>
        <v>0.92222399001005184</v>
      </c>
      <c r="P22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4.0744792225954996</v>
      </c>
      <c r="Q223" s="1" t="str">
        <f>IF(Table134[[#This Row],[tau]]&lt;4.18,"YES","NO")</f>
        <v>YES</v>
      </c>
      <c r="R223" s="4">
        <f>ABS(Table134[[#This Row],[rA]]-Table134[[#This Row],[rA'']])</f>
        <v>0.31007108638564018</v>
      </c>
    </row>
    <row r="224" spans="1:18" x14ac:dyDescent="0.25">
      <c r="A224" t="s">
        <v>60</v>
      </c>
      <c r="B224" t="s">
        <v>36</v>
      </c>
      <c r="C224" t="s">
        <v>19</v>
      </c>
      <c r="D224" t="s">
        <v>20</v>
      </c>
      <c r="E224">
        <v>1</v>
      </c>
      <c r="F224">
        <v>3</v>
      </c>
      <c r="G224" s="1">
        <v>2</v>
      </c>
      <c r="H224">
        <v>4</v>
      </c>
      <c r="I224">
        <v>-2</v>
      </c>
      <c r="J224" s="2">
        <v>1.3244154604215601</v>
      </c>
      <c r="K224" s="2">
        <v>1.1049289136143599</v>
      </c>
      <c r="L224" s="2">
        <f>(Table134[[#This Row],[rA]]+Table134[[#This Row],[rA'']])/2</f>
        <v>1.21467218701796</v>
      </c>
      <c r="M224">
        <v>0.60499999999999998</v>
      </c>
      <c r="N224">
        <v>1.4</v>
      </c>
      <c r="O224" s="3">
        <f>(Table134[[#This Row],[rA adj]]+Table134[[#This Row],[rX]])/(SQRT(2)*(Table134[[#This Row],[rB]]+Table134[[#This Row],[rX]]))</f>
        <v>0.92212091472332181</v>
      </c>
      <c r="P22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4.0750813805957602</v>
      </c>
      <c r="Q224" s="1" t="str">
        <f>IF(Table134[[#This Row],[tau]]&lt;4.18,"YES","NO")</f>
        <v>YES</v>
      </c>
      <c r="R224" s="4">
        <f>ABS(Table134[[#This Row],[rA]]-Table134[[#This Row],[rA'']])</f>
        <v>0.21948654680720026</v>
      </c>
    </row>
    <row r="225" spans="1:18" x14ac:dyDescent="0.25">
      <c r="A225" t="s">
        <v>28</v>
      </c>
      <c r="B225" t="s">
        <v>49</v>
      </c>
      <c r="C225" t="s">
        <v>19</v>
      </c>
      <c r="D225" t="s">
        <v>20</v>
      </c>
      <c r="E225">
        <v>2</v>
      </c>
      <c r="F225">
        <v>2</v>
      </c>
      <c r="G225" s="1">
        <v>0</v>
      </c>
      <c r="H225">
        <v>4</v>
      </c>
      <c r="I225">
        <v>-2</v>
      </c>
      <c r="J225" s="2">
        <v>1.0629289136143596</v>
      </c>
      <c r="K225" s="2">
        <v>1.3649510036143804</v>
      </c>
      <c r="L225" s="2">
        <f>(Table134[[#This Row],[rA]]+Table134[[#This Row],[rA'']])/2</f>
        <v>1.21393995861437</v>
      </c>
      <c r="M225">
        <v>0.60499999999999998</v>
      </c>
      <c r="N225">
        <v>1.4</v>
      </c>
      <c r="O225" s="3">
        <f>(Table134[[#This Row],[rA adj]]+Table134[[#This Row],[rX]])/(SQRT(2)*(Table134[[#This Row],[rB]]+Table134[[#This Row],[rX]]))</f>
        <v>0.92186267847915426</v>
      </c>
      <c r="P22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4.0765939081554059</v>
      </c>
      <c r="Q225" s="1" t="str">
        <f>IF(Table134[[#This Row],[tau]]&lt;4.18,"YES","NO")</f>
        <v>YES</v>
      </c>
      <c r="R225" s="4">
        <f>ABS(Table134[[#This Row],[rA]]-Table134[[#This Row],[rA'']])</f>
        <v>0.30202209000002078</v>
      </c>
    </row>
    <row r="226" spans="1:18" x14ac:dyDescent="0.25">
      <c r="A226" t="s">
        <v>73</v>
      </c>
      <c r="B226" t="s">
        <v>49</v>
      </c>
      <c r="C226" t="s">
        <v>19</v>
      </c>
      <c r="D226" t="s">
        <v>20</v>
      </c>
      <c r="E226">
        <v>2</v>
      </c>
      <c r="F226">
        <v>2</v>
      </c>
      <c r="G226" s="1">
        <v>0</v>
      </c>
      <c r="H226">
        <v>4</v>
      </c>
      <c r="I226">
        <v>-2</v>
      </c>
      <c r="J226" s="2">
        <v>1.0549510036143803</v>
      </c>
      <c r="K226" s="2">
        <v>1.3649510036143804</v>
      </c>
      <c r="L226" s="2">
        <f>(Table134[[#This Row],[rA]]+Table134[[#This Row],[rA'']])/2</f>
        <v>1.2099510036143803</v>
      </c>
      <c r="M226">
        <v>0.60499999999999998</v>
      </c>
      <c r="N226">
        <v>1.4</v>
      </c>
      <c r="O226" s="3">
        <f>(Table134[[#This Row],[rA adj]]+Table134[[#This Row],[rX]])/(SQRT(2)*(Table134[[#This Row],[rB]]+Table134[[#This Row],[rX]]))</f>
        <v>0.92045588689294955</v>
      </c>
      <c r="P22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4.0849332101931548</v>
      </c>
      <c r="Q226" s="1" t="str">
        <f>IF(Table134[[#This Row],[tau]]&lt;4.18,"YES","NO")</f>
        <v>YES</v>
      </c>
      <c r="R226" s="4">
        <f>ABS(Table134[[#This Row],[rA]]-Table134[[#This Row],[rA'']])</f>
        <v>0.31000000000000005</v>
      </c>
    </row>
    <row r="227" spans="1:18" x14ac:dyDescent="0.25">
      <c r="A227" t="s">
        <v>77</v>
      </c>
      <c r="B227" t="s">
        <v>29</v>
      </c>
      <c r="C227" t="s">
        <v>19</v>
      </c>
      <c r="D227" t="s">
        <v>20</v>
      </c>
      <c r="E227">
        <v>2</v>
      </c>
      <c r="F227">
        <v>2</v>
      </c>
      <c r="G227" s="1">
        <v>0</v>
      </c>
      <c r="H227">
        <v>4</v>
      </c>
      <c r="I227">
        <v>-2</v>
      </c>
      <c r="J227" s="2">
        <v>1.0309510036143803</v>
      </c>
      <c r="K227" s="2">
        <v>1.3889510036143804</v>
      </c>
      <c r="L227" s="2">
        <f>(Table134[[#This Row],[rA]]+Table134[[#This Row],[rA'']])/2</f>
        <v>1.2099510036143803</v>
      </c>
      <c r="M227">
        <v>0.60499999999999998</v>
      </c>
      <c r="N227">
        <v>1.4</v>
      </c>
      <c r="O227" s="3">
        <f>(Table134[[#This Row],[rA adj]]+Table134[[#This Row],[rX]])/(SQRT(2)*(Table134[[#This Row],[rB]]+Table134[[#This Row],[rX]]))</f>
        <v>0.92045588689294955</v>
      </c>
      <c r="P22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4.0849332101931548</v>
      </c>
      <c r="Q227" s="1" t="str">
        <f>IF(Table134[[#This Row],[tau]]&lt;4.18,"YES","NO")</f>
        <v>YES</v>
      </c>
      <c r="R227" s="4">
        <f>ABS(Table134[[#This Row],[rA]]-Table134[[#This Row],[rA'']])</f>
        <v>0.3580000000000001</v>
      </c>
    </row>
    <row r="228" spans="1:18" x14ac:dyDescent="0.25">
      <c r="A228" t="s">
        <v>63</v>
      </c>
      <c r="B228" t="s">
        <v>29</v>
      </c>
      <c r="C228" t="s">
        <v>19</v>
      </c>
      <c r="D228" t="s">
        <v>20</v>
      </c>
      <c r="E228">
        <v>2</v>
      </c>
      <c r="F228">
        <v>2</v>
      </c>
      <c r="G228" s="1">
        <v>0</v>
      </c>
      <c r="H228">
        <v>4</v>
      </c>
      <c r="I228">
        <v>-2</v>
      </c>
      <c r="J228" s="2">
        <v>1.0279510036143802</v>
      </c>
      <c r="K228" s="2">
        <v>1.3889510036143804</v>
      </c>
      <c r="L228" s="2">
        <f>(Table134[[#This Row],[rA]]+Table134[[#This Row],[rA'']])/2</f>
        <v>1.2084510036143803</v>
      </c>
      <c r="M228">
        <v>0.60499999999999998</v>
      </c>
      <c r="N228">
        <v>1.4</v>
      </c>
      <c r="O228" s="3">
        <f>(Table134[[#This Row],[rA adj]]+Table134[[#This Row],[rX]])/(SQRT(2)*(Table134[[#This Row],[rB]]+Table134[[#This Row],[rX]]))</f>
        <v>0.91992687932597705</v>
      </c>
      <c r="P22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4.088113071122784</v>
      </c>
      <c r="Q228" s="1" t="str">
        <f>IF(Table134[[#This Row],[tau]]&lt;4.18,"YES","NO")</f>
        <v>YES</v>
      </c>
      <c r="R228" s="4">
        <f>ABS(Table134[[#This Row],[rA]]-Table134[[#This Row],[rA'']])</f>
        <v>0.36100000000000021</v>
      </c>
    </row>
    <row r="229" spans="1:18" x14ac:dyDescent="0.25">
      <c r="A229" t="s">
        <v>54</v>
      </c>
      <c r="B229" t="s">
        <v>61</v>
      </c>
      <c r="C229" t="s">
        <v>19</v>
      </c>
      <c r="D229" t="s">
        <v>20</v>
      </c>
      <c r="E229">
        <v>1</v>
      </c>
      <c r="F229">
        <v>3</v>
      </c>
      <c r="G229" s="1">
        <v>2</v>
      </c>
      <c r="H229">
        <v>4</v>
      </c>
      <c r="I229">
        <v>-2</v>
      </c>
      <c r="J229" s="2">
        <v>1.39</v>
      </c>
      <c r="K229" s="2">
        <v>1.02292891361436</v>
      </c>
      <c r="L229" s="2">
        <f>(Table134[[#This Row],[rA]]+Table134[[#This Row],[rA'']])/2</f>
        <v>1.2064644568071801</v>
      </c>
      <c r="M229">
        <v>0.60499999999999998</v>
      </c>
      <c r="N229">
        <v>1.4</v>
      </c>
      <c r="O229" s="3">
        <f>(Table134[[#This Row],[rA adj]]+Table134[[#This Row],[rX]])/(SQRT(2)*(Table134[[#This Row],[rB]]+Table134[[#This Row],[rX]]))</f>
        <v>0.91922628046387433</v>
      </c>
      <c r="P22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4.0923618164520654</v>
      </c>
      <c r="Q229" s="1" t="str">
        <f>IF(Table134[[#This Row],[tau]]&lt;4.18,"YES","NO")</f>
        <v>YES</v>
      </c>
      <c r="R229" s="4">
        <f>ABS(Table134[[#This Row],[rA]]-Table134[[#This Row],[rA'']])</f>
        <v>0.3670710863856399</v>
      </c>
    </row>
    <row r="230" spans="1:18" x14ac:dyDescent="0.25">
      <c r="A230" t="s">
        <v>30</v>
      </c>
      <c r="B230" t="s">
        <v>64</v>
      </c>
      <c r="C230" t="s">
        <v>19</v>
      </c>
      <c r="D230" t="s">
        <v>20</v>
      </c>
      <c r="E230">
        <v>1</v>
      </c>
      <c r="F230">
        <v>3</v>
      </c>
      <c r="G230" s="1">
        <v>2</v>
      </c>
      <c r="H230">
        <v>4</v>
      </c>
      <c r="I230">
        <v>-2</v>
      </c>
      <c r="J230" s="2">
        <v>1.72</v>
      </c>
      <c r="K230" s="2">
        <v>0.69</v>
      </c>
      <c r="L230" s="2">
        <f>(Table134[[#This Row],[rA]]+Table134[[#This Row],[rA'']])/2</f>
        <v>1.2050000000000001</v>
      </c>
      <c r="M230">
        <v>0.60499999999999998</v>
      </c>
      <c r="N230">
        <v>1.4</v>
      </c>
      <c r="O230" s="3">
        <f>(Table134[[#This Row],[rA adj]]+Table134[[#This Row],[rX]])/(SQRT(2)*(Table134[[#This Row],[rB]]+Table134[[#This Row],[rX]]))</f>
        <v>0.91870980797553925</v>
      </c>
      <c r="P23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4.0955214923660694</v>
      </c>
      <c r="Q230" s="1" t="str">
        <f>IF(Table134[[#This Row],[tau]]&lt;4.18,"YES","NO")</f>
        <v>YES</v>
      </c>
      <c r="R230" s="4">
        <f>ABS(Table134[[#This Row],[rA]]-Table134[[#This Row],[rA'']])</f>
        <v>1.03</v>
      </c>
    </row>
    <row r="231" spans="1:18" x14ac:dyDescent="0.25">
      <c r="A231" t="s">
        <v>40</v>
      </c>
      <c r="B231" t="s">
        <v>52</v>
      </c>
      <c r="C231" t="s">
        <v>19</v>
      </c>
      <c r="D231" t="s">
        <v>20</v>
      </c>
      <c r="E231">
        <v>2</v>
      </c>
      <c r="F231">
        <v>2</v>
      </c>
      <c r="G231" s="1">
        <v>0</v>
      </c>
      <c r="H231">
        <v>4</v>
      </c>
      <c r="I231">
        <v>-2</v>
      </c>
      <c r="J231" s="2">
        <v>1.1629510036143804</v>
      </c>
      <c r="K231" s="2">
        <v>1.2469510036143805</v>
      </c>
      <c r="L231" s="2">
        <f>(Table134[[#This Row],[rA]]+Table134[[#This Row],[rA'']])/2</f>
        <v>1.2049510036143805</v>
      </c>
      <c r="M231">
        <v>0.60499999999999998</v>
      </c>
      <c r="N231">
        <v>1.4</v>
      </c>
      <c r="O231" s="3">
        <f>(Table134[[#This Row],[rA adj]]+Table134[[#This Row],[rX]])/(SQRT(2)*(Table134[[#This Row],[rB]]+Table134[[#This Row],[rX]]))</f>
        <v>0.9186925283363746</v>
      </c>
      <c r="P23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4.095627612467986</v>
      </c>
      <c r="Q231" s="1" t="str">
        <f>IF(Table134[[#This Row],[tau]]&lt;4.18,"YES","NO")</f>
        <v>YES</v>
      </c>
      <c r="R231" s="4">
        <f>ABS(Table134[[#This Row],[rA]]-Table134[[#This Row],[rA'']])</f>
        <v>8.4000000000000075E-2</v>
      </c>
    </row>
    <row r="232" spans="1:18" x14ac:dyDescent="0.25">
      <c r="A232" t="s">
        <v>34</v>
      </c>
      <c r="B232" t="s">
        <v>19</v>
      </c>
      <c r="C232" t="s">
        <v>19</v>
      </c>
      <c r="D232" t="s">
        <v>20</v>
      </c>
      <c r="E232">
        <v>2</v>
      </c>
      <c r="F232">
        <v>2</v>
      </c>
      <c r="G232" s="1">
        <v>0</v>
      </c>
      <c r="H232">
        <v>4</v>
      </c>
      <c r="I232">
        <v>-2</v>
      </c>
      <c r="J232" s="2">
        <v>1.5479510036143806</v>
      </c>
      <c r="K232" s="2">
        <v>0.86</v>
      </c>
      <c r="L232" s="2">
        <f>(Table134[[#This Row],[rA]]+Table134[[#This Row],[rA'']])/2</f>
        <v>1.2039755018071903</v>
      </c>
      <c r="M232">
        <v>0.60499999999999998</v>
      </c>
      <c r="N232">
        <v>1.4</v>
      </c>
      <c r="O232" s="3">
        <f>(Table134[[#This Row],[rA adj]]+Table134[[#This Row],[rX]])/(SQRT(2)*(Table134[[#This Row],[rB]]+Table134[[#This Row],[rX]]))</f>
        <v>0.918348496444642</v>
      </c>
      <c r="P23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4.0977459330352133</v>
      </c>
      <c r="Q232" s="1" t="str">
        <f>IF(Table134[[#This Row],[tau]]&lt;4.18,"YES","NO")</f>
        <v>YES</v>
      </c>
      <c r="R232" s="4">
        <f>ABS(Table134[[#This Row],[rA]]-Table134[[#This Row],[rA'']])</f>
        <v>0.68795100361438066</v>
      </c>
    </row>
    <row r="233" spans="1:18" x14ac:dyDescent="0.25">
      <c r="A233" t="s">
        <v>33</v>
      </c>
      <c r="B233" t="s">
        <v>22</v>
      </c>
      <c r="C233" t="s">
        <v>19</v>
      </c>
      <c r="D233" t="s">
        <v>20</v>
      </c>
      <c r="E233">
        <v>2</v>
      </c>
      <c r="F233">
        <v>2</v>
      </c>
      <c r="G233" s="1">
        <v>0</v>
      </c>
      <c r="H233">
        <v>4</v>
      </c>
      <c r="I233">
        <v>-2</v>
      </c>
      <c r="J233" s="2">
        <v>1.44</v>
      </c>
      <c r="K233" s="2">
        <v>0.96695100361438024</v>
      </c>
      <c r="L233" s="2">
        <f>(Table134[[#This Row],[rA]]+Table134[[#This Row],[rA'']])/2</f>
        <v>1.2034755018071901</v>
      </c>
      <c r="M233">
        <v>0.60499999999999998</v>
      </c>
      <c r="N233">
        <v>1.4</v>
      </c>
      <c r="O233" s="3">
        <f>(Table134[[#This Row],[rA adj]]+Table134[[#This Row],[rX]])/(SQRT(2)*(Table134[[#This Row],[rB]]+Table134[[#This Row],[rX]]))</f>
        <v>0.91817216058898443</v>
      </c>
      <c r="P23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4.0988357663530994</v>
      </c>
      <c r="Q233" s="1" t="str">
        <f>IF(Table134[[#This Row],[tau]]&lt;4.18,"YES","NO")</f>
        <v>YES</v>
      </c>
      <c r="R233" s="4">
        <f>ABS(Table134[[#This Row],[rA]]-Table134[[#This Row],[rA'']])</f>
        <v>0.4730489963856197</v>
      </c>
    </row>
    <row r="234" spans="1:18" x14ac:dyDescent="0.25">
      <c r="A234" t="s">
        <v>54</v>
      </c>
      <c r="B234" t="s">
        <v>57</v>
      </c>
      <c r="C234" t="s">
        <v>19</v>
      </c>
      <c r="D234" t="s">
        <v>20</v>
      </c>
      <c r="E234">
        <v>1</v>
      </c>
      <c r="F234">
        <v>3</v>
      </c>
      <c r="G234" s="1">
        <v>2</v>
      </c>
      <c r="H234">
        <v>4</v>
      </c>
      <c r="I234">
        <v>-2</v>
      </c>
      <c r="J234" s="2">
        <v>1.39</v>
      </c>
      <c r="K234" s="2">
        <v>1.0149289136143596</v>
      </c>
      <c r="L234" s="2">
        <f>(Table134[[#This Row],[rA]]+Table134[[#This Row],[rA'']])/2</f>
        <v>1.2024644568071796</v>
      </c>
      <c r="M234">
        <v>0.60499999999999998</v>
      </c>
      <c r="N234">
        <v>1.4</v>
      </c>
      <c r="O234" s="3">
        <f>(Table134[[#This Row],[rA adj]]+Table134[[#This Row],[rX]])/(SQRT(2)*(Table134[[#This Row],[rB]]+Table134[[#This Row],[rX]]))</f>
        <v>0.9178155936186142</v>
      </c>
      <c r="P23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4.1010479792628107</v>
      </c>
      <c r="Q234" s="1" t="str">
        <f>IF(Table134[[#This Row],[tau]]&lt;4.18,"YES","NO")</f>
        <v>YES</v>
      </c>
      <c r="R234" s="4">
        <f>ABS(Table134[[#This Row],[rA]]-Table134[[#This Row],[rA'']])</f>
        <v>0.37507108638564035</v>
      </c>
    </row>
    <row r="235" spans="1:18" x14ac:dyDescent="0.25">
      <c r="A235" t="s">
        <v>37</v>
      </c>
      <c r="B235" t="s">
        <v>76</v>
      </c>
      <c r="C235" t="s">
        <v>19</v>
      </c>
      <c r="D235" t="s">
        <v>20</v>
      </c>
      <c r="E235">
        <v>1</v>
      </c>
      <c r="F235">
        <v>3</v>
      </c>
      <c r="G235" s="1">
        <v>2</v>
      </c>
      <c r="H235">
        <v>4</v>
      </c>
      <c r="I235">
        <v>-2</v>
      </c>
      <c r="J235" s="2">
        <v>1.64</v>
      </c>
      <c r="K235" s="2">
        <v>0.76392891361435966</v>
      </c>
      <c r="L235" s="2">
        <f>(Table134[[#This Row],[rA]]+Table134[[#This Row],[rA'']])/2</f>
        <v>1.2019644568071799</v>
      </c>
      <c r="M235">
        <v>0.60499999999999998</v>
      </c>
      <c r="N235">
        <v>1.4</v>
      </c>
      <c r="O235" s="3">
        <f>(Table134[[#This Row],[rA adj]]+Table134[[#This Row],[rX]])/(SQRT(2)*(Table134[[#This Row],[rB]]+Table134[[#This Row],[rX]]))</f>
        <v>0.91763925776295685</v>
      </c>
      <c r="P23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4.1021462062151173</v>
      </c>
      <c r="Q235" s="1" t="str">
        <f>IF(Table134[[#This Row],[tau]]&lt;4.18,"YES","NO")</f>
        <v>YES</v>
      </c>
      <c r="R235" s="4">
        <f>ABS(Table134[[#This Row],[rA]]-Table134[[#This Row],[rA'']])</f>
        <v>0.87607108638564024</v>
      </c>
    </row>
    <row r="236" spans="1:18" x14ac:dyDescent="0.25">
      <c r="A236" t="s">
        <v>19</v>
      </c>
      <c r="B236" t="s">
        <v>51</v>
      </c>
      <c r="C236" t="s">
        <v>19</v>
      </c>
      <c r="D236" t="s">
        <v>20</v>
      </c>
      <c r="E236">
        <v>3</v>
      </c>
      <c r="F236">
        <v>1</v>
      </c>
      <c r="G236" s="1">
        <v>2</v>
      </c>
      <c r="H236">
        <v>4</v>
      </c>
      <c r="I236">
        <v>-2</v>
      </c>
      <c r="J236" s="2">
        <v>0.90392891361435934</v>
      </c>
      <c r="K236" s="2">
        <v>1.5</v>
      </c>
      <c r="L236" s="2">
        <f>(Table134[[#This Row],[rA]]+Table134[[#This Row],[rA'']])/2</f>
        <v>1.2019644568071797</v>
      </c>
      <c r="M236">
        <v>0.60499999999999998</v>
      </c>
      <c r="N236">
        <v>1.4</v>
      </c>
      <c r="O236" s="3">
        <f>(Table134[[#This Row],[rA adj]]+Table134[[#This Row],[rX]])/(SQRT(2)*(Table134[[#This Row],[rB]]+Table134[[#This Row],[rX]]))</f>
        <v>0.91763925776295674</v>
      </c>
      <c r="P23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4.1021462062151191</v>
      </c>
      <c r="Q236" s="1" t="str">
        <f>IF(Table134[[#This Row],[tau]]&lt;4.18,"YES","NO")</f>
        <v>YES</v>
      </c>
      <c r="R236" s="4">
        <f>ABS(Table134[[#This Row],[rA]]-Table134[[#This Row],[rA'']])</f>
        <v>0.59607108638564066</v>
      </c>
    </row>
    <row r="237" spans="1:18" x14ac:dyDescent="0.25">
      <c r="A237" t="s">
        <v>33</v>
      </c>
      <c r="B237" t="s">
        <v>58</v>
      </c>
      <c r="C237" t="s">
        <v>19</v>
      </c>
      <c r="D237" t="s">
        <v>20</v>
      </c>
      <c r="E237">
        <v>2</v>
      </c>
      <c r="F237">
        <v>2</v>
      </c>
      <c r="G237" s="1">
        <v>0</v>
      </c>
      <c r="H237">
        <v>4</v>
      </c>
      <c r="I237">
        <v>-2</v>
      </c>
      <c r="J237" s="2">
        <v>1.44</v>
      </c>
      <c r="K237" s="2">
        <v>0.96295100361438024</v>
      </c>
      <c r="L237" s="2">
        <f>(Table134[[#This Row],[rA]]+Table134[[#This Row],[rA'']])/2</f>
        <v>1.2014755018071901</v>
      </c>
      <c r="M237">
        <v>0.60499999999999998</v>
      </c>
      <c r="N237">
        <v>1.4</v>
      </c>
      <c r="O237" s="3">
        <f>(Table134[[#This Row],[rA adj]]+Table134[[#This Row],[rX]])/(SQRT(2)*(Table134[[#This Row],[rB]]+Table134[[#This Row],[rX]]))</f>
        <v>0.91746681716635448</v>
      </c>
      <c r="P23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4.1032228731520028</v>
      </c>
      <c r="Q237" s="1" t="str">
        <f>IF(Table134[[#This Row],[tau]]&lt;4.18,"YES","NO")</f>
        <v>YES</v>
      </c>
      <c r="R237" s="4">
        <f>ABS(Table134[[#This Row],[rA]]-Table134[[#This Row],[rA'']])</f>
        <v>0.47704899638561971</v>
      </c>
    </row>
    <row r="238" spans="1:18" x14ac:dyDescent="0.25">
      <c r="A238" t="s">
        <v>33</v>
      </c>
      <c r="B238" t="s">
        <v>68</v>
      </c>
      <c r="C238" t="s">
        <v>19</v>
      </c>
      <c r="D238" t="s">
        <v>20</v>
      </c>
      <c r="E238">
        <v>2</v>
      </c>
      <c r="F238">
        <v>2</v>
      </c>
      <c r="G238" s="1">
        <v>0</v>
      </c>
      <c r="H238">
        <v>4</v>
      </c>
      <c r="I238">
        <v>-2</v>
      </c>
      <c r="J238" s="2">
        <v>1.44</v>
      </c>
      <c r="K238" s="2">
        <v>0.96295100361438024</v>
      </c>
      <c r="L238" s="2">
        <f>(Table134[[#This Row],[rA]]+Table134[[#This Row],[rA'']])/2</f>
        <v>1.2014755018071901</v>
      </c>
      <c r="M238">
        <v>0.60499999999999998</v>
      </c>
      <c r="N238">
        <v>1.4</v>
      </c>
      <c r="O238" s="3">
        <f>(Table134[[#This Row],[rA adj]]+Table134[[#This Row],[rX]])/(SQRT(2)*(Table134[[#This Row],[rB]]+Table134[[#This Row],[rX]]))</f>
        <v>0.91746681716635448</v>
      </c>
      <c r="P23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4.1032228731520028</v>
      </c>
      <c r="Q238" s="1" t="str">
        <f>IF(Table134[[#This Row],[tau]]&lt;4.18,"YES","NO")</f>
        <v>YES</v>
      </c>
      <c r="R238" s="4">
        <f>ABS(Table134[[#This Row],[rA]]-Table134[[#This Row],[rA'']])</f>
        <v>0.47704899638561971</v>
      </c>
    </row>
    <row r="239" spans="1:18" x14ac:dyDescent="0.25">
      <c r="A239" t="s">
        <v>54</v>
      </c>
      <c r="B239" t="s">
        <v>48</v>
      </c>
      <c r="C239" t="s">
        <v>19</v>
      </c>
      <c r="D239" t="s">
        <v>20</v>
      </c>
      <c r="E239">
        <v>1</v>
      </c>
      <c r="F239">
        <v>3</v>
      </c>
      <c r="G239" s="1">
        <v>2</v>
      </c>
      <c r="H239">
        <v>4</v>
      </c>
      <c r="I239">
        <v>-2</v>
      </c>
      <c r="J239" s="2">
        <v>1.39</v>
      </c>
      <c r="K239" s="2">
        <v>1.01</v>
      </c>
      <c r="L239" s="2">
        <f>(Table134[[#This Row],[rA]]+Table134[[#This Row],[rA'']])/2</f>
        <v>1.2</v>
      </c>
      <c r="M239">
        <v>0.60499999999999998</v>
      </c>
      <c r="N239">
        <v>1.4</v>
      </c>
      <c r="O239" s="3">
        <f>(Table134[[#This Row],[rA adj]]+Table134[[#This Row],[rX]])/(SQRT(2)*(Table134[[#This Row],[rB]]+Table134[[#This Row],[rX]]))</f>
        <v>0.91694644941896419</v>
      </c>
      <c r="P23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4.1064881434991953</v>
      </c>
      <c r="Q239" s="1" t="str">
        <f>IF(Table134[[#This Row],[tau]]&lt;4.18,"YES","NO")</f>
        <v>YES</v>
      </c>
      <c r="R239" s="4">
        <f>ABS(Table134[[#This Row],[rA]]-Table134[[#This Row],[rA'']])</f>
        <v>0.37999999999999989</v>
      </c>
    </row>
    <row r="240" spans="1:18" x14ac:dyDescent="0.25">
      <c r="A240" t="s">
        <v>30</v>
      </c>
      <c r="B240" t="s">
        <v>65</v>
      </c>
      <c r="C240" t="s">
        <v>19</v>
      </c>
      <c r="D240" t="s">
        <v>20</v>
      </c>
      <c r="E240">
        <v>1</v>
      </c>
      <c r="F240">
        <v>3</v>
      </c>
      <c r="G240" s="1">
        <v>2</v>
      </c>
      <c r="H240">
        <v>4</v>
      </c>
      <c r="I240">
        <v>-2</v>
      </c>
      <c r="J240" s="2">
        <v>1.72</v>
      </c>
      <c r="K240" s="2">
        <v>0.68</v>
      </c>
      <c r="L240" s="2">
        <f>(Table134[[#This Row],[rA]]+Table134[[#This Row],[rA'']])/2</f>
        <v>1.2</v>
      </c>
      <c r="M240">
        <v>0.60499999999999998</v>
      </c>
      <c r="N240">
        <v>1.4</v>
      </c>
      <c r="O240" s="3">
        <f>(Table134[[#This Row],[rA adj]]+Table134[[#This Row],[rX]])/(SQRT(2)*(Table134[[#This Row],[rB]]+Table134[[#This Row],[rX]]))</f>
        <v>0.91694644941896419</v>
      </c>
      <c r="P24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4.1064881434991953</v>
      </c>
      <c r="Q240" s="1" t="str">
        <f>IF(Table134[[#This Row],[tau]]&lt;4.18,"YES","NO")</f>
        <v>YES</v>
      </c>
      <c r="R240" s="4">
        <f>ABS(Table134[[#This Row],[rA]]-Table134[[#This Row],[rA'']])</f>
        <v>1.04</v>
      </c>
    </row>
    <row r="241" spans="1:18" x14ac:dyDescent="0.25">
      <c r="A241" t="s">
        <v>30</v>
      </c>
      <c r="B241" t="s">
        <v>66</v>
      </c>
      <c r="C241" t="s">
        <v>19</v>
      </c>
      <c r="D241" t="s">
        <v>20</v>
      </c>
      <c r="E241">
        <v>1</v>
      </c>
      <c r="F241">
        <v>3</v>
      </c>
      <c r="G241" s="1">
        <v>2</v>
      </c>
      <c r="H241">
        <v>4</v>
      </c>
      <c r="I241">
        <v>-2</v>
      </c>
      <c r="J241" s="2">
        <v>1.72</v>
      </c>
      <c r="K241" s="2">
        <v>0.68</v>
      </c>
      <c r="L241" s="2">
        <f>(Table134[[#This Row],[rA]]+Table134[[#This Row],[rA'']])/2</f>
        <v>1.2</v>
      </c>
      <c r="M241">
        <v>0.60499999999999998</v>
      </c>
      <c r="N241">
        <v>1.4</v>
      </c>
      <c r="O241" s="3">
        <f>(Table134[[#This Row],[rA adj]]+Table134[[#This Row],[rX]])/(SQRT(2)*(Table134[[#This Row],[rB]]+Table134[[#This Row],[rX]]))</f>
        <v>0.91694644941896419</v>
      </c>
      <c r="P24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4.1064881434991953</v>
      </c>
      <c r="Q241" s="1" t="str">
        <f>IF(Table134[[#This Row],[tau]]&lt;4.18,"YES","NO")</f>
        <v>YES</v>
      </c>
      <c r="R241" s="4">
        <f>ABS(Table134[[#This Row],[rA]]-Table134[[#This Row],[rA'']])</f>
        <v>1.04</v>
      </c>
    </row>
    <row r="242" spans="1:18" x14ac:dyDescent="0.25">
      <c r="A242" t="s">
        <v>70</v>
      </c>
      <c r="B242" t="s">
        <v>33</v>
      </c>
      <c r="C242" t="s">
        <v>19</v>
      </c>
      <c r="D242" t="s">
        <v>20</v>
      </c>
      <c r="E242">
        <v>2</v>
      </c>
      <c r="F242">
        <v>2</v>
      </c>
      <c r="G242" s="1">
        <v>0</v>
      </c>
      <c r="H242">
        <v>4</v>
      </c>
      <c r="I242">
        <v>-2</v>
      </c>
      <c r="J242" s="2">
        <v>0.95595100361438057</v>
      </c>
      <c r="K242" s="2">
        <v>1.44</v>
      </c>
      <c r="L242" s="2">
        <f>(Table134[[#This Row],[rA]]+Table134[[#This Row],[rA'']])/2</f>
        <v>1.1979755018071903</v>
      </c>
      <c r="M242">
        <v>0.60499999999999998</v>
      </c>
      <c r="N242">
        <v>1.4</v>
      </c>
      <c r="O242" s="3">
        <f>(Table134[[#This Row],[rA adj]]+Table134[[#This Row],[rX]])/(SQRT(2)*(Table134[[#This Row],[rB]]+Table134[[#This Row],[rX]]))</f>
        <v>0.91623246617675214</v>
      </c>
      <c r="P24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4.111008336471718</v>
      </c>
      <c r="Q242" s="1" t="str">
        <f>IF(Table134[[#This Row],[tau]]&lt;4.18,"YES","NO")</f>
        <v>YES</v>
      </c>
      <c r="R242" s="4">
        <f>ABS(Table134[[#This Row],[rA]]-Table134[[#This Row],[rA'']])</f>
        <v>0.48404899638561938</v>
      </c>
    </row>
    <row r="243" spans="1:18" x14ac:dyDescent="0.25">
      <c r="A243" t="s">
        <v>77</v>
      </c>
      <c r="B243" t="s">
        <v>49</v>
      </c>
      <c r="C243" t="s">
        <v>19</v>
      </c>
      <c r="D243" t="s">
        <v>20</v>
      </c>
      <c r="E243">
        <v>2</v>
      </c>
      <c r="F243">
        <v>2</v>
      </c>
      <c r="G243" s="1">
        <v>0</v>
      </c>
      <c r="H243">
        <v>4</v>
      </c>
      <c r="I243">
        <v>-2</v>
      </c>
      <c r="J243" s="2">
        <v>1.0309510036143803</v>
      </c>
      <c r="K243" s="2">
        <v>1.3649510036143804</v>
      </c>
      <c r="L243" s="2">
        <f>(Table134[[#This Row],[rA]]+Table134[[#This Row],[rA'']])/2</f>
        <v>1.1979510036143803</v>
      </c>
      <c r="M243">
        <v>0.60499999999999998</v>
      </c>
      <c r="N243">
        <v>1.4</v>
      </c>
      <c r="O243" s="3">
        <f>(Table134[[#This Row],[rA adj]]+Table134[[#This Row],[rX]])/(SQRT(2)*(Table134[[#This Row],[rB]]+Table134[[#This Row],[rX]]))</f>
        <v>0.91622382635716959</v>
      </c>
      <c r="P24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4.1110633198183582</v>
      </c>
      <c r="Q243" s="1" t="str">
        <f>IF(Table134[[#This Row],[tau]]&lt;4.18,"YES","NO")</f>
        <v>YES</v>
      </c>
      <c r="R243" s="4">
        <f>ABS(Table134[[#This Row],[rA]]-Table134[[#This Row],[rA'']])</f>
        <v>0.33400000000000007</v>
      </c>
    </row>
    <row r="244" spans="1:18" x14ac:dyDescent="0.25">
      <c r="A244" t="s">
        <v>61</v>
      </c>
      <c r="B244" t="s">
        <v>56</v>
      </c>
      <c r="C244" t="s">
        <v>19</v>
      </c>
      <c r="D244" t="s">
        <v>20</v>
      </c>
      <c r="E244">
        <v>3</v>
      </c>
      <c r="F244">
        <v>1</v>
      </c>
      <c r="G244" s="1">
        <v>2</v>
      </c>
      <c r="H244">
        <v>4</v>
      </c>
      <c r="I244">
        <v>-2</v>
      </c>
      <c r="J244" s="2">
        <v>1.02292891361436</v>
      </c>
      <c r="K244" s="2">
        <v>1.37</v>
      </c>
      <c r="L244" s="2">
        <f>(Table134[[#This Row],[rA]]+Table134[[#This Row],[rA'']])/2</f>
        <v>1.1964644568071801</v>
      </c>
      <c r="M244">
        <v>0.60499999999999998</v>
      </c>
      <c r="N244">
        <v>1.4</v>
      </c>
      <c r="O244" s="3">
        <f>(Table134[[#This Row],[rA adj]]+Table134[[#This Row],[rX]])/(SQRT(2)*(Table134[[#This Row],[rB]]+Table134[[#This Row],[rX]]))</f>
        <v>0.91569956335072444</v>
      </c>
      <c r="P24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4.1144125353460463</v>
      </c>
      <c r="Q244" s="1" t="str">
        <f>IF(Table134[[#This Row],[tau]]&lt;4.18,"YES","NO")</f>
        <v>YES</v>
      </c>
      <c r="R244" s="4">
        <f>ABS(Table134[[#This Row],[rA]]-Table134[[#This Row],[rA'']])</f>
        <v>0.3470710863856401</v>
      </c>
    </row>
    <row r="245" spans="1:18" x14ac:dyDescent="0.25">
      <c r="A245" t="s">
        <v>63</v>
      </c>
      <c r="B245" t="s">
        <v>49</v>
      </c>
      <c r="C245" t="s">
        <v>19</v>
      </c>
      <c r="D245" t="s">
        <v>20</v>
      </c>
      <c r="E245">
        <v>2</v>
      </c>
      <c r="F245">
        <v>2</v>
      </c>
      <c r="G245" s="1">
        <v>0</v>
      </c>
      <c r="H245">
        <v>4</v>
      </c>
      <c r="I245">
        <v>-2</v>
      </c>
      <c r="J245" s="2">
        <v>1.0279510036143802</v>
      </c>
      <c r="K245" s="2">
        <v>1.3649510036143804</v>
      </c>
      <c r="L245" s="2">
        <f>(Table134[[#This Row],[rA]]+Table134[[#This Row],[rA'']])/2</f>
        <v>1.1964510036143803</v>
      </c>
      <c r="M245">
        <v>0.60499999999999998</v>
      </c>
      <c r="N245">
        <v>1.4</v>
      </c>
      <c r="O245" s="3">
        <f>(Table134[[#This Row],[rA adj]]+Table134[[#This Row],[rX]])/(SQRT(2)*(Table134[[#This Row],[rB]]+Table134[[#This Row],[rX]]))</f>
        <v>0.9156948187901971</v>
      </c>
      <c r="P24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4.1144429612205062</v>
      </c>
      <c r="Q245" s="1" t="str">
        <f>IF(Table134[[#This Row],[tau]]&lt;4.18,"YES","NO")</f>
        <v>YES</v>
      </c>
      <c r="R245" s="4">
        <f>ABS(Table134[[#This Row],[rA]]-Table134[[#This Row],[rA'']])</f>
        <v>0.33700000000000019</v>
      </c>
    </row>
    <row r="246" spans="1:18" x14ac:dyDescent="0.25">
      <c r="A246" t="s">
        <v>60</v>
      </c>
      <c r="B246" t="s">
        <v>59</v>
      </c>
      <c r="C246" t="s">
        <v>19</v>
      </c>
      <c r="D246" t="s">
        <v>20</v>
      </c>
      <c r="E246">
        <v>1</v>
      </c>
      <c r="F246">
        <v>3</v>
      </c>
      <c r="G246" s="1">
        <v>2</v>
      </c>
      <c r="H246">
        <v>4</v>
      </c>
      <c r="I246">
        <v>-2</v>
      </c>
      <c r="J246" s="2">
        <v>1.3244154604215601</v>
      </c>
      <c r="K246" s="2">
        <v>1.0679289136143599</v>
      </c>
      <c r="L246" s="2">
        <f>(Table134[[#This Row],[rA]]+Table134[[#This Row],[rA'']])/2</f>
        <v>1.19617218701796</v>
      </c>
      <c r="M246">
        <v>0.60499999999999998</v>
      </c>
      <c r="N246">
        <v>1.4</v>
      </c>
      <c r="O246" s="3">
        <f>(Table134[[#This Row],[rA adj]]+Table134[[#This Row],[rX]])/(SQRT(2)*(Table134[[#This Row],[rB]]+Table134[[#This Row],[rX]]))</f>
        <v>0.91559648806399463</v>
      </c>
      <c r="P24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4.115074003842194</v>
      </c>
      <c r="Q246" s="1" t="str">
        <f>IF(Table134[[#This Row],[tau]]&lt;4.18,"YES","NO")</f>
        <v>YES</v>
      </c>
      <c r="R246" s="4">
        <f>ABS(Table134[[#This Row],[rA]]-Table134[[#This Row],[rA'']])</f>
        <v>0.25648654680720018</v>
      </c>
    </row>
    <row r="247" spans="1:18" x14ac:dyDescent="0.25">
      <c r="A247" t="s">
        <v>60</v>
      </c>
      <c r="B247" t="s">
        <v>45</v>
      </c>
      <c r="C247" t="s">
        <v>19</v>
      </c>
      <c r="D247" t="s">
        <v>20</v>
      </c>
      <c r="E247">
        <v>1</v>
      </c>
      <c r="F247">
        <v>3</v>
      </c>
      <c r="G247" s="1">
        <v>2</v>
      </c>
      <c r="H247">
        <v>4</v>
      </c>
      <c r="I247">
        <v>-2</v>
      </c>
      <c r="J247" s="2">
        <v>1.3244154604215601</v>
      </c>
      <c r="K247" s="2">
        <v>1.0669289136143596</v>
      </c>
      <c r="L247" s="2">
        <f>(Table134[[#This Row],[rA]]+Table134[[#This Row],[rA'']])/2</f>
        <v>1.1956721870179599</v>
      </c>
      <c r="M247">
        <v>0.60499999999999998</v>
      </c>
      <c r="N247">
        <v>1.4</v>
      </c>
      <c r="O247" s="3">
        <f>(Table134[[#This Row],[rA adj]]+Table134[[#This Row],[rX]])/(SQRT(2)*(Table134[[#This Row],[rB]]+Table134[[#This Row],[rX]]))</f>
        <v>0.91542015220833706</v>
      </c>
      <c r="P24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4.1162078890736709</v>
      </c>
      <c r="Q247" s="1" t="str">
        <f>IF(Table134[[#This Row],[tau]]&lt;4.18,"YES","NO")</f>
        <v>YES</v>
      </c>
      <c r="R247" s="4">
        <f>ABS(Table134[[#This Row],[rA]]-Table134[[#This Row],[rA'']])</f>
        <v>0.25748654680720051</v>
      </c>
    </row>
    <row r="248" spans="1:18" x14ac:dyDescent="0.25">
      <c r="A248" t="s">
        <v>42</v>
      </c>
      <c r="B248" t="s">
        <v>62</v>
      </c>
      <c r="C248" t="s">
        <v>19</v>
      </c>
      <c r="D248" t="s">
        <v>20</v>
      </c>
      <c r="E248">
        <v>2</v>
      </c>
      <c r="F248">
        <v>2</v>
      </c>
      <c r="G248" s="1">
        <v>0</v>
      </c>
      <c r="H248">
        <v>4</v>
      </c>
      <c r="I248">
        <v>-2</v>
      </c>
      <c r="J248" s="2">
        <v>1.1959510036143803</v>
      </c>
      <c r="K248" s="2">
        <v>1.1929510036143802</v>
      </c>
      <c r="L248" s="2">
        <f>(Table134[[#This Row],[rA]]+Table134[[#This Row],[rA'']])/2</f>
        <v>1.1944510036143803</v>
      </c>
      <c r="M248">
        <v>0.60499999999999998</v>
      </c>
      <c r="N248">
        <v>1.4</v>
      </c>
      <c r="O248" s="3">
        <f>(Table134[[#This Row],[rA adj]]+Table134[[#This Row],[rX]])/(SQRT(2)*(Table134[[#This Row],[rB]]+Table134[[#This Row],[rX]]))</f>
        <v>0.91498947536756714</v>
      </c>
      <c r="P24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4.11898938816441</v>
      </c>
      <c r="Q248" s="1" t="str">
        <f>IF(Table134[[#This Row],[tau]]&lt;4.18,"YES","NO")</f>
        <v>YES</v>
      </c>
      <c r="R248" s="4">
        <f>ABS(Table134[[#This Row],[rA]]-Table134[[#This Row],[rA'']])</f>
        <v>3.0000000000001137E-3</v>
      </c>
    </row>
    <row r="249" spans="1:18" x14ac:dyDescent="0.25">
      <c r="A249" t="s">
        <v>33</v>
      </c>
      <c r="B249" t="s">
        <v>69</v>
      </c>
      <c r="C249" t="s">
        <v>19</v>
      </c>
      <c r="D249" t="s">
        <v>20</v>
      </c>
      <c r="E249">
        <v>2</v>
      </c>
      <c r="F249">
        <v>2</v>
      </c>
      <c r="G249" s="1">
        <v>0</v>
      </c>
      <c r="H249">
        <v>4</v>
      </c>
      <c r="I249">
        <v>-2</v>
      </c>
      <c r="J249" s="2">
        <v>1.44</v>
      </c>
      <c r="K249" s="2">
        <v>0.94795100361438056</v>
      </c>
      <c r="L249" s="2">
        <f>(Table134[[#This Row],[rA]]+Table134[[#This Row],[rA'']])/2</f>
        <v>1.1939755018071903</v>
      </c>
      <c r="M249">
        <v>0.60499999999999998</v>
      </c>
      <c r="N249">
        <v>1.4</v>
      </c>
      <c r="O249" s="3">
        <f>(Table134[[#This Row],[rA adj]]+Table134[[#This Row],[rX]])/(SQRT(2)*(Table134[[#This Row],[rB]]+Table134[[#This Row],[rX]]))</f>
        <v>0.914821779331492</v>
      </c>
      <c r="P24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4.1200771180320608</v>
      </c>
      <c r="Q249" s="1" t="str">
        <f>IF(Table134[[#This Row],[tau]]&lt;4.18,"YES","NO")</f>
        <v>YES</v>
      </c>
      <c r="R249" s="4">
        <f>ABS(Table134[[#This Row],[rA]]-Table134[[#This Row],[rA'']])</f>
        <v>0.49204899638561939</v>
      </c>
    </row>
    <row r="250" spans="1:18" x14ac:dyDescent="0.25">
      <c r="A250" t="s">
        <v>54</v>
      </c>
      <c r="B250" t="s">
        <v>23</v>
      </c>
      <c r="C250" t="s">
        <v>19</v>
      </c>
      <c r="D250" t="s">
        <v>20</v>
      </c>
      <c r="E250">
        <v>1</v>
      </c>
      <c r="F250">
        <v>3</v>
      </c>
      <c r="G250" s="1">
        <v>2</v>
      </c>
      <c r="H250">
        <v>4</v>
      </c>
      <c r="I250">
        <v>-2</v>
      </c>
      <c r="J250" s="2">
        <v>1.39</v>
      </c>
      <c r="K250" s="2">
        <v>0.99795100361438038</v>
      </c>
      <c r="L250" s="2">
        <f>(Table134[[#This Row],[rA]]+Table134[[#This Row],[rA'']])/2</f>
        <v>1.19397550180719</v>
      </c>
      <c r="M250">
        <v>0.60499999999999998</v>
      </c>
      <c r="N250">
        <v>1.4</v>
      </c>
      <c r="O250" s="3">
        <f>(Table134[[#This Row],[rA adj]]+Table134[[#This Row],[rX]])/(SQRT(2)*(Table134[[#This Row],[rB]]+Table134[[#This Row],[rX]]))</f>
        <v>0.914821779331492</v>
      </c>
      <c r="P25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4.1200771180320608</v>
      </c>
      <c r="Q250" s="1" t="str">
        <f>IF(Table134[[#This Row],[tau]]&lt;4.18,"YES","NO")</f>
        <v>YES</v>
      </c>
      <c r="R250" s="4">
        <f>ABS(Table134[[#This Row],[rA]]-Table134[[#This Row],[rA'']])</f>
        <v>0.39204899638561952</v>
      </c>
    </row>
    <row r="251" spans="1:18" x14ac:dyDescent="0.25">
      <c r="A251" t="s">
        <v>42</v>
      </c>
      <c r="B251" t="s">
        <v>50</v>
      </c>
      <c r="C251" t="s">
        <v>19</v>
      </c>
      <c r="D251" t="s">
        <v>20</v>
      </c>
      <c r="E251">
        <v>2</v>
      </c>
      <c r="F251">
        <v>2</v>
      </c>
      <c r="G251" s="1">
        <v>0</v>
      </c>
      <c r="H251">
        <v>4</v>
      </c>
      <c r="I251">
        <v>-2</v>
      </c>
      <c r="J251" s="2">
        <v>1.1959510036143803</v>
      </c>
      <c r="K251" s="2">
        <v>1.19</v>
      </c>
      <c r="L251" s="2">
        <f>(Table134[[#This Row],[rA]]+Table134[[#This Row],[rA'']])/2</f>
        <v>1.1929755018071901</v>
      </c>
      <c r="M251">
        <v>0.60499999999999998</v>
      </c>
      <c r="N251">
        <v>1.4</v>
      </c>
      <c r="O251" s="3">
        <f>(Table134[[#This Row],[rA adj]]+Table134[[#This Row],[rX]])/(SQRT(2)*(Table134[[#This Row],[rB]]+Table134[[#This Row],[rX]]))</f>
        <v>0.91446910762017708</v>
      </c>
      <c r="P25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4.1223732500123393</v>
      </c>
      <c r="Q251" s="1" t="str">
        <f>IF(Table134[[#This Row],[tau]]&lt;4.18,"YES","NO")</f>
        <v>YES</v>
      </c>
      <c r="R251" s="4">
        <f>ABS(Table134[[#This Row],[rA]]-Table134[[#This Row],[rA'']])</f>
        <v>5.9510036143803902E-3</v>
      </c>
    </row>
    <row r="252" spans="1:18" x14ac:dyDescent="0.25">
      <c r="A252" t="s">
        <v>56</v>
      </c>
      <c r="B252" t="s">
        <v>57</v>
      </c>
      <c r="C252" t="s">
        <v>19</v>
      </c>
      <c r="D252" t="s">
        <v>20</v>
      </c>
      <c r="E252">
        <v>1</v>
      </c>
      <c r="F252">
        <v>3</v>
      </c>
      <c r="G252" s="1">
        <v>2</v>
      </c>
      <c r="H252">
        <v>4</v>
      </c>
      <c r="I252">
        <v>-2</v>
      </c>
      <c r="J252" s="2">
        <v>1.37</v>
      </c>
      <c r="K252" s="2">
        <v>1.0149289136143596</v>
      </c>
      <c r="L252" s="2">
        <f>(Table134[[#This Row],[rA]]+Table134[[#This Row],[rA'']])/2</f>
        <v>1.1924644568071798</v>
      </c>
      <c r="M252">
        <v>0.60499999999999998</v>
      </c>
      <c r="N252">
        <v>1.4</v>
      </c>
      <c r="O252" s="3">
        <f>(Table134[[#This Row],[rA adj]]+Table134[[#This Row],[rX]])/(SQRT(2)*(Table134[[#This Row],[rB]]+Table134[[#This Row],[rX]]))</f>
        <v>0.91428887650546442</v>
      </c>
      <c r="P25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4.1235511883560658</v>
      </c>
      <c r="Q252" s="1" t="str">
        <f>IF(Table134[[#This Row],[tau]]&lt;4.18,"YES","NO")</f>
        <v>YES</v>
      </c>
      <c r="R252" s="4">
        <f>ABS(Table134[[#This Row],[rA]]-Table134[[#This Row],[rA'']])</f>
        <v>0.35507108638564056</v>
      </c>
    </row>
    <row r="253" spans="1:18" x14ac:dyDescent="0.25">
      <c r="A253" t="s">
        <v>46</v>
      </c>
      <c r="B253" t="s">
        <v>52</v>
      </c>
      <c r="C253" t="s">
        <v>19</v>
      </c>
      <c r="D253" t="s">
        <v>20</v>
      </c>
      <c r="E253">
        <v>2</v>
      </c>
      <c r="F253">
        <v>2</v>
      </c>
      <c r="G253" s="1">
        <v>0</v>
      </c>
      <c r="H253">
        <v>4</v>
      </c>
      <c r="I253">
        <v>-2</v>
      </c>
      <c r="J253" s="2">
        <v>1.1379510036143805</v>
      </c>
      <c r="K253" s="2">
        <v>1.2469510036143805</v>
      </c>
      <c r="L253" s="2">
        <f>(Table134[[#This Row],[rA]]+Table134[[#This Row],[rA'']])/2</f>
        <v>1.1924510036143805</v>
      </c>
      <c r="M253">
        <v>0.60499999999999998</v>
      </c>
      <c r="N253">
        <v>1.4</v>
      </c>
      <c r="O253" s="3">
        <f>(Table134[[#This Row],[rA adj]]+Table134[[#This Row],[rX]])/(SQRT(2)*(Table134[[#This Row],[rB]]+Table134[[#This Row],[rX]]))</f>
        <v>0.91428413194493729</v>
      </c>
      <c r="P25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4.1235822387625145</v>
      </c>
      <c r="Q253" s="1" t="str">
        <f>IF(Table134[[#This Row],[tau]]&lt;4.18,"YES","NO")</f>
        <v>YES</v>
      </c>
      <c r="R253" s="4">
        <f>ABS(Table134[[#This Row],[rA]]-Table134[[#This Row],[rA'']])</f>
        <v>0.10899999999999999</v>
      </c>
    </row>
    <row r="254" spans="1:18" x14ac:dyDescent="0.25">
      <c r="A254" t="s">
        <v>60</v>
      </c>
      <c r="B254" t="s">
        <v>47</v>
      </c>
      <c r="C254" t="s">
        <v>19</v>
      </c>
      <c r="D254" t="s">
        <v>20</v>
      </c>
      <c r="E254">
        <v>1</v>
      </c>
      <c r="F254">
        <v>3</v>
      </c>
      <c r="G254" s="1">
        <v>2</v>
      </c>
      <c r="H254">
        <v>4</v>
      </c>
      <c r="I254">
        <v>-2</v>
      </c>
      <c r="J254" s="2">
        <v>1.3244154604215601</v>
      </c>
      <c r="K254" s="2">
        <v>1.0599289136143599</v>
      </c>
      <c r="L254" s="2">
        <f>(Table134[[#This Row],[rA]]+Table134[[#This Row],[rA'']])/2</f>
        <v>1.19217218701796</v>
      </c>
      <c r="M254">
        <v>0.60499999999999998</v>
      </c>
      <c r="N254">
        <v>1.4</v>
      </c>
      <c r="O254" s="3">
        <f>(Table134[[#This Row],[rA adj]]+Table134[[#This Row],[rX]])/(SQRT(2)*(Table134[[#This Row],[rB]]+Table134[[#This Row],[rX]]))</f>
        <v>0.91418580121873461</v>
      </c>
      <c r="P25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4.1242262345453025</v>
      </c>
      <c r="Q254" s="1" t="str">
        <f>IF(Table134[[#This Row],[tau]]&lt;4.18,"YES","NO")</f>
        <v>YES</v>
      </c>
      <c r="R254" s="4">
        <f>ABS(Table134[[#This Row],[rA]]-Table134[[#This Row],[rA'']])</f>
        <v>0.26448654680720018</v>
      </c>
    </row>
    <row r="255" spans="1:18" x14ac:dyDescent="0.25">
      <c r="A255" t="s">
        <v>23</v>
      </c>
      <c r="B255" t="s">
        <v>27</v>
      </c>
      <c r="C255" t="s">
        <v>19</v>
      </c>
      <c r="D255" t="s">
        <v>20</v>
      </c>
      <c r="E255">
        <v>1</v>
      </c>
      <c r="F255">
        <v>3</v>
      </c>
      <c r="G255" s="1">
        <v>2</v>
      </c>
      <c r="H255">
        <v>4</v>
      </c>
      <c r="I255">
        <v>-2</v>
      </c>
      <c r="J255" s="2">
        <v>1.02341546042156</v>
      </c>
      <c r="K255" s="2">
        <v>1.36</v>
      </c>
      <c r="L255" s="2">
        <f>(Table134[[#This Row],[rA]]+Table134[[#This Row],[rA'']])/2</f>
        <v>1.1917077302107799</v>
      </c>
      <c r="M255">
        <v>0.60499999999999998</v>
      </c>
      <c r="N255">
        <v>1.4</v>
      </c>
      <c r="O255" s="3">
        <f>(Table134[[#This Row],[rA adj]]+Table134[[#This Row],[rX]])/(SQRT(2)*(Table134[[#This Row],[rB]]+Table134[[#This Row],[rX]]))</f>
        <v>0.91402200044171455</v>
      </c>
      <c r="P25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4.1253010399111982</v>
      </c>
      <c r="Q255" s="1" t="str">
        <f>IF(Table134[[#This Row],[tau]]&lt;4.18,"YES","NO")</f>
        <v>YES</v>
      </c>
      <c r="R255" s="4">
        <f>ABS(Table134[[#This Row],[rA]]-Table134[[#This Row],[rA'']])</f>
        <v>0.33658453957844015</v>
      </c>
    </row>
    <row r="256" spans="1:18" x14ac:dyDescent="0.25">
      <c r="A256" t="s">
        <v>62</v>
      </c>
      <c r="B256" t="s">
        <v>50</v>
      </c>
      <c r="C256" t="s">
        <v>19</v>
      </c>
      <c r="D256" t="s">
        <v>20</v>
      </c>
      <c r="E256">
        <v>2</v>
      </c>
      <c r="F256">
        <v>2</v>
      </c>
      <c r="G256" s="1">
        <v>0</v>
      </c>
      <c r="H256">
        <v>4</v>
      </c>
      <c r="I256">
        <v>-2</v>
      </c>
      <c r="J256" s="2">
        <v>1.1929510036143802</v>
      </c>
      <c r="K256" s="2">
        <v>1.19</v>
      </c>
      <c r="L256" s="2">
        <f>(Table134[[#This Row],[rA]]+Table134[[#This Row],[rA'']])/2</f>
        <v>1.1914755018071901</v>
      </c>
      <c r="M256">
        <v>0.60499999999999998</v>
      </c>
      <c r="N256">
        <v>1.4</v>
      </c>
      <c r="O256" s="3">
        <f>(Table134[[#This Row],[rA adj]]+Table134[[#This Row],[rX]])/(SQRT(2)*(Table134[[#This Row],[rB]]+Table134[[#This Row],[rX]]))</f>
        <v>0.91394010005320458</v>
      </c>
      <c r="P25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4.1258393944870804</v>
      </c>
      <c r="Q256" s="1" t="str">
        <f>IF(Table134[[#This Row],[tau]]&lt;4.18,"YES","NO")</f>
        <v>YES</v>
      </c>
      <c r="R256" s="4">
        <f>ABS(Table134[[#This Row],[rA]]-Table134[[#This Row],[rA'']])</f>
        <v>2.9510036143802765E-3</v>
      </c>
    </row>
    <row r="257" spans="1:18" x14ac:dyDescent="0.25">
      <c r="A257" t="s">
        <v>72</v>
      </c>
      <c r="B257" t="s">
        <v>29</v>
      </c>
      <c r="C257" t="s">
        <v>19</v>
      </c>
      <c r="D257" t="s">
        <v>20</v>
      </c>
      <c r="E257">
        <v>2</v>
      </c>
      <c r="F257">
        <v>2</v>
      </c>
      <c r="G257" s="1">
        <v>0</v>
      </c>
      <c r="H257">
        <v>4</v>
      </c>
      <c r="I257">
        <v>-2</v>
      </c>
      <c r="J257" s="2">
        <v>0.99295100361438049</v>
      </c>
      <c r="K257" s="2">
        <v>1.3889510036143804</v>
      </c>
      <c r="L257" s="2">
        <f>(Table134[[#This Row],[rA]]+Table134[[#This Row],[rA'']])/2</f>
        <v>1.1909510036143804</v>
      </c>
      <c r="M257">
        <v>0.60499999999999998</v>
      </c>
      <c r="N257">
        <v>1.4</v>
      </c>
      <c r="O257" s="3">
        <f>(Table134[[#This Row],[rA adj]]+Table134[[#This Row],[rX]])/(SQRT(2)*(Table134[[#This Row],[rB]]+Table134[[#This Row],[rX]]))</f>
        <v>0.9137551243779648</v>
      </c>
      <c r="P25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4.127057632385478</v>
      </c>
      <c r="Q257" s="1" t="str">
        <f>IF(Table134[[#This Row],[tau]]&lt;4.18,"YES","NO")</f>
        <v>YES</v>
      </c>
      <c r="R257" s="4">
        <f>ABS(Table134[[#This Row],[rA]]-Table134[[#This Row],[rA'']])</f>
        <v>0.39599999999999991</v>
      </c>
    </row>
    <row r="258" spans="1:18" x14ac:dyDescent="0.25">
      <c r="A258" t="s">
        <v>56</v>
      </c>
      <c r="B258" t="s">
        <v>48</v>
      </c>
      <c r="C258" t="s">
        <v>19</v>
      </c>
      <c r="D258" t="s">
        <v>20</v>
      </c>
      <c r="E258">
        <v>1</v>
      </c>
      <c r="F258">
        <v>3</v>
      </c>
      <c r="G258" s="1">
        <v>2</v>
      </c>
      <c r="H258">
        <v>4</v>
      </c>
      <c r="I258">
        <v>-2</v>
      </c>
      <c r="J258" s="2">
        <v>1.37</v>
      </c>
      <c r="K258" s="2">
        <v>1.01</v>
      </c>
      <c r="L258" s="2">
        <f>(Table134[[#This Row],[rA]]+Table134[[#This Row],[rA'']])/2</f>
        <v>1.19</v>
      </c>
      <c r="M258">
        <v>0.60499999999999998</v>
      </c>
      <c r="N258">
        <v>1.4</v>
      </c>
      <c r="O258" s="3">
        <f>(Table134[[#This Row],[rA adj]]+Table134[[#This Row],[rX]])/(SQRT(2)*(Table134[[#This Row],[rB]]+Table134[[#This Row],[rX]]))</f>
        <v>0.91341973230581441</v>
      </c>
      <c r="P25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4.1292748007332829</v>
      </c>
      <c r="Q258" s="1" t="str">
        <f>IF(Table134[[#This Row],[tau]]&lt;4.18,"YES","NO")</f>
        <v>YES</v>
      </c>
      <c r="R258" s="4">
        <f>ABS(Table134[[#This Row],[rA]]-Table134[[#This Row],[rA'']])</f>
        <v>0.3600000000000001</v>
      </c>
    </row>
    <row r="259" spans="1:18" x14ac:dyDescent="0.25">
      <c r="A259" t="s">
        <v>58</v>
      </c>
      <c r="B259" t="s">
        <v>51</v>
      </c>
      <c r="C259" t="s">
        <v>19</v>
      </c>
      <c r="D259" t="s">
        <v>20</v>
      </c>
      <c r="E259">
        <v>3</v>
      </c>
      <c r="F259">
        <v>1</v>
      </c>
      <c r="G259" s="1">
        <v>2</v>
      </c>
      <c r="H259">
        <v>4</v>
      </c>
      <c r="I259">
        <v>-2</v>
      </c>
      <c r="J259" s="2">
        <v>0.87792891361435954</v>
      </c>
      <c r="K259" s="2">
        <v>1.5</v>
      </c>
      <c r="L259" s="2">
        <f>(Table134[[#This Row],[rA]]+Table134[[#This Row],[rA'']])/2</f>
        <v>1.1889644568071798</v>
      </c>
      <c r="M259">
        <v>0.60499999999999998</v>
      </c>
      <c r="N259">
        <v>1.4</v>
      </c>
      <c r="O259" s="3">
        <f>(Table134[[#This Row],[rA adj]]+Table134[[#This Row],[rX]])/(SQRT(2)*(Table134[[#This Row],[rB]]+Table134[[#This Row],[rX]]))</f>
        <v>0.91305452551586186</v>
      </c>
      <c r="P25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4.1317012823775876</v>
      </c>
      <c r="Q259" s="1" t="str">
        <f>IF(Table134[[#This Row],[tau]]&lt;4.18,"YES","NO")</f>
        <v>YES</v>
      </c>
      <c r="R259" s="4">
        <f>ABS(Table134[[#This Row],[rA]]-Table134[[#This Row],[rA'']])</f>
        <v>0.62207108638564046</v>
      </c>
    </row>
    <row r="260" spans="1:18" x14ac:dyDescent="0.25">
      <c r="A260" t="s">
        <v>63</v>
      </c>
      <c r="B260" t="s">
        <v>51</v>
      </c>
      <c r="C260" t="s">
        <v>19</v>
      </c>
      <c r="D260" t="s">
        <v>20</v>
      </c>
      <c r="E260">
        <v>3</v>
      </c>
      <c r="F260">
        <v>1</v>
      </c>
      <c r="G260" s="1">
        <v>2</v>
      </c>
      <c r="H260">
        <v>4</v>
      </c>
      <c r="I260">
        <v>-2</v>
      </c>
      <c r="J260" s="2">
        <v>0.87292891361435965</v>
      </c>
      <c r="K260" s="2">
        <v>1.5</v>
      </c>
      <c r="L260" s="2">
        <f>(Table134[[#This Row],[rA]]+Table134[[#This Row],[rA'']])/2</f>
        <v>1.1864644568071798</v>
      </c>
      <c r="M260">
        <v>0.60499999999999998</v>
      </c>
      <c r="N260">
        <v>1.4</v>
      </c>
      <c r="O260" s="3">
        <f>(Table134[[#This Row],[rA adj]]+Table134[[#This Row],[rX]])/(SQRT(2)*(Table134[[#This Row],[rB]]+Table134[[#This Row],[rX]]))</f>
        <v>0.91217284623757466</v>
      </c>
      <c r="P26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4.1376121813621314</v>
      </c>
      <c r="Q260" s="1" t="str">
        <f>IF(Table134[[#This Row],[tau]]&lt;4.18,"YES","NO")</f>
        <v>YES</v>
      </c>
      <c r="R260" s="4">
        <f>ABS(Table134[[#This Row],[rA]]-Table134[[#This Row],[rA'']])</f>
        <v>0.62707108638564035</v>
      </c>
    </row>
    <row r="261" spans="1:18" x14ac:dyDescent="0.25">
      <c r="A261" t="s">
        <v>37</v>
      </c>
      <c r="B261" t="s">
        <v>75</v>
      </c>
      <c r="C261" t="s">
        <v>19</v>
      </c>
      <c r="D261" t="s">
        <v>20</v>
      </c>
      <c r="E261">
        <v>1</v>
      </c>
      <c r="F261">
        <v>3</v>
      </c>
      <c r="G261" s="1">
        <v>2</v>
      </c>
      <c r="H261">
        <v>4</v>
      </c>
      <c r="I261">
        <v>-2</v>
      </c>
      <c r="J261" s="2">
        <v>1.64</v>
      </c>
      <c r="K261" s="2">
        <v>0.72</v>
      </c>
      <c r="L261" s="2">
        <f>(Table134[[#This Row],[rA]]+Table134[[#This Row],[rA'']])/2</f>
        <v>1.18</v>
      </c>
      <c r="M261">
        <v>0.60499999999999998</v>
      </c>
      <c r="N261">
        <v>1.4</v>
      </c>
      <c r="O261" s="3">
        <f>(Table134[[#This Row],[rA adj]]+Table134[[#This Row],[rX]])/(SQRT(2)*(Table134[[#This Row],[rB]]+Table134[[#This Row],[rX]]))</f>
        <v>0.90989301519266463</v>
      </c>
      <c r="P26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4.1532494733466496</v>
      </c>
      <c r="Q261" s="1" t="str">
        <f>IF(Table134[[#This Row],[tau]]&lt;4.18,"YES","NO")</f>
        <v>YES</v>
      </c>
      <c r="R261" s="4">
        <f>ABS(Table134[[#This Row],[rA]]-Table134[[#This Row],[rA'']])</f>
        <v>0.91999999999999993</v>
      </c>
    </row>
    <row r="262" spans="1:18" x14ac:dyDescent="0.25">
      <c r="A262" t="s">
        <v>33</v>
      </c>
      <c r="B262" t="s">
        <v>23</v>
      </c>
      <c r="C262" t="s">
        <v>19</v>
      </c>
      <c r="D262" t="s">
        <v>20</v>
      </c>
      <c r="E262">
        <v>2</v>
      </c>
      <c r="F262">
        <v>2</v>
      </c>
      <c r="G262" s="1">
        <v>0</v>
      </c>
      <c r="H262">
        <v>4</v>
      </c>
      <c r="I262">
        <v>-2</v>
      </c>
      <c r="J262" s="2">
        <v>1.44</v>
      </c>
      <c r="K262" s="2">
        <v>0.91795100361438031</v>
      </c>
      <c r="L262" s="2">
        <f>(Table134[[#This Row],[rA]]+Table134[[#This Row],[rA'']])/2</f>
        <v>1.1789755018071901</v>
      </c>
      <c r="M262">
        <v>0.60499999999999998</v>
      </c>
      <c r="N262">
        <v>1.4</v>
      </c>
      <c r="O262" s="3">
        <f>(Table134[[#This Row],[rA adj]]+Table134[[#This Row],[rX]])/(SQRT(2)*(Table134[[#This Row],[rB]]+Table134[[#This Row],[rX]]))</f>
        <v>0.90953170366176728</v>
      </c>
      <c r="P26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4.1557752578241036</v>
      </c>
      <c r="Q262" s="1" t="str">
        <f>IF(Table134[[#This Row],[tau]]&lt;4.18,"YES","NO")</f>
        <v>YES</v>
      </c>
      <c r="R262" s="4">
        <f>ABS(Table134[[#This Row],[rA]]-Table134[[#This Row],[rA'']])</f>
        <v>0.52204899638561963</v>
      </c>
    </row>
    <row r="263" spans="1:18" x14ac:dyDescent="0.25">
      <c r="A263" t="s">
        <v>72</v>
      </c>
      <c r="B263" t="s">
        <v>49</v>
      </c>
      <c r="C263" t="s">
        <v>19</v>
      </c>
      <c r="D263" t="s">
        <v>20</v>
      </c>
      <c r="E263">
        <v>2</v>
      </c>
      <c r="F263">
        <v>2</v>
      </c>
      <c r="G263" s="1">
        <v>0</v>
      </c>
      <c r="H263">
        <v>4</v>
      </c>
      <c r="I263">
        <v>-2</v>
      </c>
      <c r="J263" s="2">
        <v>0.99295100361438049</v>
      </c>
      <c r="K263" s="2">
        <v>1.3649510036143804</v>
      </c>
      <c r="L263" s="2">
        <f>(Table134[[#This Row],[rA]]+Table134[[#This Row],[rA'']])/2</f>
        <v>1.1789510036143804</v>
      </c>
      <c r="M263">
        <v>0.60499999999999998</v>
      </c>
      <c r="N263">
        <v>1.4</v>
      </c>
      <c r="O263" s="3">
        <f>(Table134[[#This Row],[rA adj]]+Table134[[#This Row],[rX]])/(SQRT(2)*(Table134[[#This Row],[rB]]+Table134[[#This Row],[rX]]))</f>
        <v>0.90952306384218495</v>
      </c>
      <c r="P26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4.1558358167628295</v>
      </c>
      <c r="Q263" s="1" t="str">
        <f>IF(Table134[[#This Row],[tau]]&lt;4.18,"YES","NO")</f>
        <v>YES</v>
      </c>
      <c r="R263" s="4">
        <f>ABS(Table134[[#This Row],[rA]]-Table134[[#This Row],[rA'']])</f>
        <v>0.37199999999999989</v>
      </c>
    </row>
    <row r="264" spans="1:18" x14ac:dyDescent="0.25">
      <c r="A264" t="s">
        <v>33</v>
      </c>
      <c r="B264" t="s">
        <v>25</v>
      </c>
      <c r="C264" t="s">
        <v>19</v>
      </c>
      <c r="D264" t="s">
        <v>20</v>
      </c>
      <c r="E264">
        <v>2</v>
      </c>
      <c r="F264">
        <v>2</v>
      </c>
      <c r="G264" s="1">
        <v>0</v>
      </c>
      <c r="H264">
        <v>4</v>
      </c>
      <c r="I264">
        <v>-2</v>
      </c>
      <c r="J264" s="2">
        <v>1.44</v>
      </c>
      <c r="K264" s="2">
        <v>0.91695100361438042</v>
      </c>
      <c r="L264" s="2">
        <f>(Table134[[#This Row],[rA]]+Table134[[#This Row],[rA'']])/2</f>
        <v>1.1784755018071902</v>
      </c>
      <c r="M264">
        <v>0.60499999999999998</v>
      </c>
      <c r="N264">
        <v>1.4</v>
      </c>
      <c r="O264" s="3">
        <f>(Table134[[#This Row],[rA adj]]+Table134[[#This Row],[rX]])/(SQRT(2)*(Table134[[#This Row],[rB]]+Table134[[#This Row],[rX]]))</f>
        <v>0.90935536780610982</v>
      </c>
      <c r="P26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4.1570127430539738</v>
      </c>
      <c r="Q264" s="1" t="str">
        <f>IF(Table134[[#This Row],[tau]]&lt;4.18,"YES","NO")</f>
        <v>YES</v>
      </c>
      <c r="R264" s="4">
        <f>ABS(Table134[[#This Row],[rA]]-Table134[[#This Row],[rA'']])</f>
        <v>0.52304899638561952</v>
      </c>
    </row>
    <row r="265" spans="1:18" x14ac:dyDescent="0.25">
      <c r="A265" t="s">
        <v>26</v>
      </c>
      <c r="B265" t="s">
        <v>2</v>
      </c>
      <c r="C265" t="s">
        <v>19</v>
      </c>
      <c r="D265" t="s">
        <v>20</v>
      </c>
      <c r="E265">
        <v>1</v>
      </c>
      <c r="F265">
        <v>3</v>
      </c>
      <c r="G265" s="1">
        <v>2</v>
      </c>
      <c r="H265">
        <v>4</v>
      </c>
      <c r="I265">
        <v>-2</v>
      </c>
      <c r="J265" s="2">
        <v>1.88</v>
      </c>
      <c r="K265" s="2">
        <v>0.47692891361435974</v>
      </c>
      <c r="L265" s="2">
        <f>(Table134[[#This Row],[rA]]+Table134[[#This Row],[rA'']])/2</f>
        <v>1.1784644568071798</v>
      </c>
      <c r="M265">
        <v>0.60499999999999998</v>
      </c>
      <c r="N265">
        <v>1.4</v>
      </c>
      <c r="O265" s="3">
        <f>(Table134[[#This Row],[rA adj]]+Table134[[#This Row],[rX]])/(SQRT(2)*(Table134[[#This Row],[rB]]+Table134[[#This Row],[rX]]))</f>
        <v>0.90935147254705473</v>
      </c>
      <c r="P26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4.1570401146822178</v>
      </c>
      <c r="Q265" s="1" t="str">
        <f>IF(Table134[[#This Row],[tau]]&lt;4.18,"YES","NO")</f>
        <v>YES</v>
      </c>
      <c r="R265" s="4">
        <f>ABS(Table134[[#This Row],[rA]]-Table134[[#This Row],[rA'']])</f>
        <v>1.4030710863856402</v>
      </c>
    </row>
    <row r="266" spans="1:18" x14ac:dyDescent="0.25">
      <c r="A266" t="s">
        <v>68</v>
      </c>
      <c r="B266" t="s">
        <v>51</v>
      </c>
      <c r="C266" t="s">
        <v>19</v>
      </c>
      <c r="D266" t="s">
        <v>20</v>
      </c>
      <c r="E266">
        <v>3</v>
      </c>
      <c r="F266">
        <v>1</v>
      </c>
      <c r="G266" s="1">
        <v>2</v>
      </c>
      <c r="H266">
        <v>4</v>
      </c>
      <c r="I266">
        <v>-2</v>
      </c>
      <c r="J266" s="2">
        <v>0.85592891361435974</v>
      </c>
      <c r="K266" s="2">
        <v>1.5</v>
      </c>
      <c r="L266" s="2">
        <f>(Table134[[#This Row],[rA]]+Table134[[#This Row],[rA'']])/2</f>
        <v>1.1779644568071799</v>
      </c>
      <c r="M266">
        <v>0.60499999999999998</v>
      </c>
      <c r="N266">
        <v>1.4</v>
      </c>
      <c r="O266" s="3">
        <f>(Table134[[#This Row],[rA adj]]+Table134[[#This Row],[rX]])/(SQRT(2)*(Table134[[#This Row],[rB]]+Table134[[#This Row],[rX]]))</f>
        <v>0.90917513669139716</v>
      </c>
      <c r="P26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4.1582808241142484</v>
      </c>
      <c r="Q266" s="1" t="str">
        <f>IF(Table134[[#This Row],[tau]]&lt;4.18,"YES","NO")</f>
        <v>YES</v>
      </c>
      <c r="R266" s="4">
        <f>ABS(Table134[[#This Row],[rA]]-Table134[[#This Row],[rA'']])</f>
        <v>0.64407108638564026</v>
      </c>
    </row>
    <row r="267" spans="1:18" x14ac:dyDescent="0.25">
      <c r="A267" t="s">
        <v>62</v>
      </c>
      <c r="B267" t="s">
        <v>40</v>
      </c>
      <c r="C267" t="s">
        <v>19</v>
      </c>
      <c r="D267" t="s">
        <v>20</v>
      </c>
      <c r="E267">
        <v>2</v>
      </c>
      <c r="F267">
        <v>2</v>
      </c>
      <c r="G267" s="1">
        <v>0</v>
      </c>
      <c r="H267">
        <v>4</v>
      </c>
      <c r="I267">
        <v>-2</v>
      </c>
      <c r="J267" s="2">
        <v>1.1929510036143802</v>
      </c>
      <c r="K267" s="2">
        <v>1.1629510036143804</v>
      </c>
      <c r="L267" s="2">
        <f>(Table134[[#This Row],[rA]]+Table134[[#This Row],[rA'']])/2</f>
        <v>1.1779510036143803</v>
      </c>
      <c r="M267">
        <v>0.60499999999999998</v>
      </c>
      <c r="N267">
        <v>1.4</v>
      </c>
      <c r="O267" s="3">
        <f>(Table134[[#This Row],[rA adj]]+Table134[[#This Row],[rX]])/(SQRT(2)*(Table134[[#This Row],[rB]]+Table134[[#This Row],[rX]]))</f>
        <v>0.90917039213087003</v>
      </c>
      <c r="P26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4.1583142507802773</v>
      </c>
      <c r="Q267" s="1" t="str">
        <f>IF(Table134[[#This Row],[tau]]&lt;4.18,"YES","NO")</f>
        <v>YES</v>
      </c>
      <c r="R267" s="4">
        <f>ABS(Table134[[#This Row],[rA]]-Table134[[#This Row],[rA'']])</f>
        <v>2.9999999999999805E-2</v>
      </c>
    </row>
    <row r="268" spans="1:18" x14ac:dyDescent="0.25">
      <c r="A268" t="s">
        <v>54</v>
      </c>
      <c r="B268" t="s">
        <v>23</v>
      </c>
      <c r="C268" t="s">
        <v>61</v>
      </c>
      <c r="D268" t="s">
        <v>20</v>
      </c>
      <c r="E268">
        <v>1</v>
      </c>
      <c r="F268">
        <v>1</v>
      </c>
      <c r="G268" s="1">
        <v>0</v>
      </c>
      <c r="H268">
        <v>5</v>
      </c>
      <c r="I268">
        <v>-2</v>
      </c>
      <c r="J268" s="2">
        <v>1.39</v>
      </c>
      <c r="K268" s="2">
        <v>1.02341546042156</v>
      </c>
      <c r="L268" s="2">
        <f>(Table134[[#This Row],[rA]]+Table134[[#This Row],[rA'']])/2</f>
        <v>1.20670773021078</v>
      </c>
      <c r="M268">
        <v>0.64</v>
      </c>
      <c r="N268">
        <v>1.4</v>
      </c>
      <c r="O268" s="3">
        <f>(Table134[[#This Row],[rA adj]]+Table134[[#This Row],[rX]])/(SQRT(2)*(Table134[[#This Row],[rB]]+Table134[[#This Row],[rX]]))</f>
        <v>0.9035395650016842</v>
      </c>
      <c r="P26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4.1605869727012399</v>
      </c>
      <c r="Q268" s="1" t="str">
        <f>IF(Table134[[#This Row],[tau]]&lt;4.18,"YES","NO")</f>
        <v>YES</v>
      </c>
      <c r="R268" s="4">
        <f>ABS(Table134[[#This Row],[rA]]-Table134[[#This Row],[rA'']])</f>
        <v>0.36658453957843995</v>
      </c>
    </row>
    <row r="269" spans="1:18" x14ac:dyDescent="0.25">
      <c r="A269" t="s">
        <v>40</v>
      </c>
      <c r="B269" t="s">
        <v>50</v>
      </c>
      <c r="C269" t="s">
        <v>19</v>
      </c>
      <c r="D269" t="s">
        <v>20</v>
      </c>
      <c r="E269">
        <v>2</v>
      </c>
      <c r="F269">
        <v>2</v>
      </c>
      <c r="G269" s="1">
        <v>0</v>
      </c>
      <c r="H269">
        <v>4</v>
      </c>
      <c r="I269">
        <v>-2</v>
      </c>
      <c r="J269" s="2">
        <v>1.1629510036143804</v>
      </c>
      <c r="K269" s="2">
        <v>1.19</v>
      </c>
      <c r="L269" s="2">
        <f>(Table134[[#This Row],[rA]]+Table134[[#This Row],[rA'']])/2</f>
        <v>1.1764755018071902</v>
      </c>
      <c r="M269">
        <v>0.60499999999999998</v>
      </c>
      <c r="N269">
        <v>1.4</v>
      </c>
      <c r="O269" s="3">
        <f>(Table134[[#This Row],[rA adj]]+Table134[[#This Row],[rX]])/(SQRT(2)*(Table134[[#This Row],[rB]]+Table134[[#This Row],[rX]]))</f>
        <v>0.90865002438347975</v>
      </c>
      <c r="P26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4.1619943121710037</v>
      </c>
      <c r="Q269" s="1" t="str">
        <f>IF(Table134[[#This Row],[tau]]&lt;4.18,"YES","NO")</f>
        <v>YES</v>
      </c>
      <c r="R269" s="4">
        <f>ABS(Table134[[#This Row],[rA]]-Table134[[#This Row],[rA'']])</f>
        <v>2.7048996385619528E-2</v>
      </c>
    </row>
    <row r="270" spans="1:18" x14ac:dyDescent="0.25">
      <c r="A270" t="s">
        <v>54</v>
      </c>
      <c r="B270" t="s">
        <v>53</v>
      </c>
      <c r="C270" t="s">
        <v>19</v>
      </c>
      <c r="D270" t="s">
        <v>20</v>
      </c>
      <c r="E270">
        <v>1</v>
      </c>
      <c r="F270">
        <v>3</v>
      </c>
      <c r="G270" s="1">
        <v>2</v>
      </c>
      <c r="H270">
        <v>4</v>
      </c>
      <c r="I270">
        <v>-2</v>
      </c>
      <c r="J270" s="2">
        <v>1.39</v>
      </c>
      <c r="K270" s="2">
        <v>0.96192891361435962</v>
      </c>
      <c r="L270" s="2">
        <f>(Table134[[#This Row],[rA]]+Table134[[#This Row],[rA'']])/2</f>
        <v>1.1759644568071796</v>
      </c>
      <c r="M270">
        <v>0.60499999999999998</v>
      </c>
      <c r="N270">
        <v>1.4</v>
      </c>
      <c r="O270" s="3">
        <f>(Table134[[#This Row],[rA adj]]+Table134[[#This Row],[rX]])/(SQRT(2)*(Table134[[#This Row],[rB]]+Table134[[#This Row],[rX]]))</f>
        <v>0.90846979326876709</v>
      </c>
      <c r="P27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4.1632753759814669</v>
      </c>
      <c r="Q270" s="1" t="str">
        <f>IF(Table134[[#This Row],[tau]]&lt;4.18,"YES","NO")</f>
        <v>YES</v>
      </c>
      <c r="R270" s="4">
        <f>ABS(Table134[[#This Row],[rA]]-Table134[[#This Row],[rA'']])</f>
        <v>0.42807108638564029</v>
      </c>
    </row>
    <row r="271" spans="1:18" x14ac:dyDescent="0.25">
      <c r="A271" t="s">
        <v>58</v>
      </c>
      <c r="B271" t="s">
        <v>29</v>
      </c>
      <c r="C271" t="s">
        <v>19</v>
      </c>
      <c r="D271" t="s">
        <v>20</v>
      </c>
      <c r="E271">
        <v>2</v>
      </c>
      <c r="F271">
        <v>2</v>
      </c>
      <c r="G271" s="1">
        <v>0</v>
      </c>
      <c r="H271">
        <v>4</v>
      </c>
      <c r="I271">
        <v>-2</v>
      </c>
      <c r="J271" s="2">
        <v>0.96295100361438024</v>
      </c>
      <c r="K271" s="2">
        <v>1.3889510036143804</v>
      </c>
      <c r="L271" s="2">
        <f>(Table134[[#This Row],[rA]]+Table134[[#This Row],[rA'']])/2</f>
        <v>1.1759510036143803</v>
      </c>
      <c r="M271">
        <v>0.60499999999999998</v>
      </c>
      <c r="N271">
        <v>1.4</v>
      </c>
      <c r="O271" s="3">
        <f>(Table134[[#This Row],[rA adj]]+Table134[[#This Row],[rX]])/(SQRT(2)*(Table134[[#This Row],[rB]]+Table134[[#This Row],[rX]]))</f>
        <v>0.90846504870823996</v>
      </c>
      <c r="P27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4.1633091448933097</v>
      </c>
      <c r="Q271" s="1" t="str">
        <f>IF(Table134[[#This Row],[tau]]&lt;4.18,"YES","NO")</f>
        <v>YES</v>
      </c>
      <c r="R271" s="4">
        <f>ABS(Table134[[#This Row],[rA]]-Table134[[#This Row],[rA'']])</f>
        <v>0.42600000000000016</v>
      </c>
    </row>
    <row r="272" spans="1:18" x14ac:dyDescent="0.25">
      <c r="A272" t="s">
        <v>68</v>
      </c>
      <c r="B272" t="s">
        <v>29</v>
      </c>
      <c r="C272" t="s">
        <v>19</v>
      </c>
      <c r="D272" t="s">
        <v>20</v>
      </c>
      <c r="E272">
        <v>2</v>
      </c>
      <c r="F272">
        <v>2</v>
      </c>
      <c r="G272" s="1">
        <v>0</v>
      </c>
      <c r="H272">
        <v>4</v>
      </c>
      <c r="I272">
        <v>-2</v>
      </c>
      <c r="J272" s="2">
        <v>0.96295100361438024</v>
      </c>
      <c r="K272" s="2">
        <v>1.3889510036143804</v>
      </c>
      <c r="L272" s="2">
        <f>(Table134[[#This Row],[rA]]+Table134[[#This Row],[rA'']])/2</f>
        <v>1.1759510036143803</v>
      </c>
      <c r="M272">
        <v>0.60499999999999998</v>
      </c>
      <c r="N272">
        <v>1.4</v>
      </c>
      <c r="O272" s="3">
        <f>(Table134[[#This Row],[rA adj]]+Table134[[#This Row],[rX]])/(SQRT(2)*(Table134[[#This Row],[rB]]+Table134[[#This Row],[rX]]))</f>
        <v>0.90846504870823996</v>
      </c>
      <c r="P27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4.1633091448933097</v>
      </c>
      <c r="Q272" s="1" t="str">
        <f>IF(Table134[[#This Row],[tau]]&lt;4.18,"YES","NO")</f>
        <v>YES</v>
      </c>
      <c r="R272" s="4">
        <f>ABS(Table134[[#This Row],[rA]]-Table134[[#This Row],[rA'']])</f>
        <v>0.42600000000000016</v>
      </c>
    </row>
    <row r="273" spans="1:18" x14ac:dyDescent="0.25">
      <c r="A273" t="s">
        <v>61</v>
      </c>
      <c r="B273" t="s">
        <v>60</v>
      </c>
      <c r="C273" t="s">
        <v>19</v>
      </c>
      <c r="D273" t="s">
        <v>20</v>
      </c>
      <c r="E273">
        <v>3</v>
      </c>
      <c r="F273">
        <v>1</v>
      </c>
      <c r="G273" s="1">
        <v>2</v>
      </c>
      <c r="H273">
        <v>4</v>
      </c>
      <c r="I273">
        <v>-2</v>
      </c>
      <c r="J273" s="2">
        <v>1.02292891361436</v>
      </c>
      <c r="K273" s="2">
        <v>1.3244154604215601</v>
      </c>
      <c r="L273" s="2">
        <f>(Table134[[#This Row],[rA]]+Table134[[#This Row],[rA'']])/2</f>
        <v>1.1736721870179601</v>
      </c>
      <c r="M273">
        <v>0.60499999999999998</v>
      </c>
      <c r="N273">
        <v>1.4</v>
      </c>
      <c r="O273" s="3">
        <f>(Table134[[#This Row],[rA adj]]+Table134[[#This Row],[rX]])/(SQRT(2)*(Table134[[#This Row],[rB]]+Table134[[#This Row],[rX]]))</f>
        <v>0.90766137455940743</v>
      </c>
      <c r="P27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4.1690627466065173</v>
      </c>
      <c r="Q273" s="1" t="str">
        <f>IF(Table134[[#This Row],[tau]]&lt;4.18,"YES","NO")</f>
        <v>YES</v>
      </c>
      <c r="R273" s="4">
        <f>ABS(Table134[[#This Row],[rA]]-Table134[[#This Row],[rA'']])</f>
        <v>0.30148654680720011</v>
      </c>
    </row>
    <row r="274" spans="1:18" x14ac:dyDescent="0.25">
      <c r="A274" t="s">
        <v>18</v>
      </c>
      <c r="B274" t="s">
        <v>27</v>
      </c>
      <c r="C274" t="s">
        <v>19</v>
      </c>
      <c r="D274" t="s">
        <v>20</v>
      </c>
      <c r="E274">
        <v>1</v>
      </c>
      <c r="F274">
        <v>3</v>
      </c>
      <c r="G274" s="1">
        <v>2</v>
      </c>
      <c r="H274">
        <v>4</v>
      </c>
      <c r="I274">
        <v>-2</v>
      </c>
      <c r="J274" s="2">
        <v>0.98541546042156014</v>
      </c>
      <c r="K274" s="2">
        <v>1.36</v>
      </c>
      <c r="L274" s="2">
        <f>(Table134[[#This Row],[rA]]+Table134[[#This Row],[rA'']])/2</f>
        <v>1.1727077302107802</v>
      </c>
      <c r="M274">
        <v>0.60499999999999998</v>
      </c>
      <c r="N274">
        <v>1.4</v>
      </c>
      <c r="O274" s="3">
        <f>(Table134[[#This Row],[rA adj]]+Table134[[#This Row],[rX]])/(SQRT(2)*(Table134[[#This Row],[rB]]+Table134[[#This Row],[rX]]))</f>
        <v>0.90732123792672992</v>
      </c>
      <c r="P27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4.1715180245532189</v>
      </c>
      <c r="Q274" s="1" t="str">
        <f>IF(Table134[[#This Row],[tau]]&lt;4.18,"YES","NO")</f>
        <v>YES</v>
      </c>
      <c r="R274" s="4">
        <f>ABS(Table134[[#This Row],[rA]]-Table134[[#This Row],[rA'']])</f>
        <v>0.37458453957843996</v>
      </c>
    </row>
    <row r="275" spans="1:18" x14ac:dyDescent="0.25">
      <c r="A275" t="s">
        <v>71</v>
      </c>
      <c r="B275" t="s">
        <v>51</v>
      </c>
      <c r="C275" t="s">
        <v>19</v>
      </c>
      <c r="D275" t="s">
        <v>20</v>
      </c>
      <c r="E275">
        <v>3</v>
      </c>
      <c r="F275">
        <v>1</v>
      </c>
      <c r="G275" s="1">
        <v>2</v>
      </c>
      <c r="H275">
        <v>4</v>
      </c>
      <c r="I275">
        <v>-2</v>
      </c>
      <c r="J275" s="2">
        <v>0.8429289136143594</v>
      </c>
      <c r="K275" s="2">
        <v>1.5</v>
      </c>
      <c r="L275" s="2">
        <f>(Table134[[#This Row],[rA]]+Table134[[#This Row],[rA'']])/2</f>
        <v>1.1714644568071797</v>
      </c>
      <c r="M275">
        <v>0.60499999999999998</v>
      </c>
      <c r="N275">
        <v>1.4</v>
      </c>
      <c r="O275" s="3">
        <f>(Table134[[#This Row],[rA adj]]+Table134[[#This Row],[rX]])/(SQRT(2)*(Table134[[#This Row],[rB]]+Table134[[#This Row],[rX]]))</f>
        <v>0.90688277056784961</v>
      </c>
      <c r="P27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4.1747009694091819</v>
      </c>
      <c r="Q275" s="1" t="str">
        <f>IF(Table134[[#This Row],[tau]]&lt;4.18,"YES","NO")</f>
        <v>YES</v>
      </c>
      <c r="R275" s="4">
        <f>ABS(Table134[[#This Row],[rA]]-Table134[[#This Row],[rA'']])</f>
        <v>0.6570710863856406</v>
      </c>
    </row>
    <row r="276" spans="1:18" x14ac:dyDescent="0.25">
      <c r="A276" t="s">
        <v>60</v>
      </c>
      <c r="B276" t="s">
        <v>57</v>
      </c>
      <c r="C276" t="s">
        <v>19</v>
      </c>
      <c r="D276" t="s">
        <v>20</v>
      </c>
      <c r="E276">
        <v>1</v>
      </c>
      <c r="F276">
        <v>3</v>
      </c>
      <c r="G276" s="1">
        <v>2</v>
      </c>
      <c r="H276">
        <v>4</v>
      </c>
      <c r="I276">
        <v>-2</v>
      </c>
      <c r="J276" s="2">
        <v>1.3244154604215601</v>
      </c>
      <c r="K276" s="2">
        <v>1.0149289136143596</v>
      </c>
      <c r="L276" s="2">
        <f>(Table134[[#This Row],[rA]]+Table134[[#This Row],[rA'']])/2</f>
        <v>1.1696721870179598</v>
      </c>
      <c r="M276">
        <v>0.60499999999999998</v>
      </c>
      <c r="N276">
        <v>1.4</v>
      </c>
      <c r="O276" s="3">
        <f>(Table134[[#This Row],[rA adj]]+Table134[[#This Row],[rX]])/(SQRT(2)*(Table134[[#This Row],[rB]]+Table134[[#This Row],[rX]]))</f>
        <v>0.90625068771414741</v>
      </c>
      <c r="P27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4.1793250845525165</v>
      </c>
      <c r="Q276" s="1" t="str">
        <f>IF(Table134[[#This Row],[tau]]&lt;4.18,"YES","NO")</f>
        <v>YES</v>
      </c>
      <c r="R276" s="4">
        <f>ABS(Table134[[#This Row],[rA]]-Table134[[#This Row],[rA'']])</f>
        <v>0.30948654680720056</v>
      </c>
    </row>
    <row r="277" spans="1:18" x14ac:dyDescent="0.25">
      <c r="A277" t="s">
        <v>44</v>
      </c>
      <c r="B277" t="s">
        <v>52</v>
      </c>
      <c r="C277" t="s">
        <v>19</v>
      </c>
      <c r="D277" t="s">
        <v>20</v>
      </c>
      <c r="E277">
        <v>2</v>
      </c>
      <c r="F277">
        <v>2</v>
      </c>
      <c r="G277" s="1">
        <v>0</v>
      </c>
      <c r="H277">
        <v>4</v>
      </c>
      <c r="I277">
        <v>-2</v>
      </c>
      <c r="J277" s="2">
        <v>1.0900000000000001</v>
      </c>
      <c r="K277" s="2">
        <v>1.2469510036143805</v>
      </c>
      <c r="L277" s="2">
        <f>(Table134[[#This Row],[rA]]+Table134[[#This Row],[rA'']])/2</f>
        <v>1.1684755018071904</v>
      </c>
      <c r="M277">
        <v>0.60499999999999998</v>
      </c>
      <c r="N277">
        <v>1.4</v>
      </c>
      <c r="O277" s="3">
        <f>(Table134[[#This Row],[rA adj]]+Table134[[#This Row],[rX]])/(SQRT(2)*(Table134[[#This Row],[rB]]+Table134[[#This Row],[rX]]))</f>
        <v>0.90582865069296004</v>
      </c>
      <c r="P27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4.1824361992207884</v>
      </c>
      <c r="Q277" s="1" t="str">
        <f>IF(Table134[[#This Row],[tau]]&lt;4.18,"YES","NO")</f>
        <v>NO</v>
      </c>
      <c r="R277" s="4">
        <f>ABS(Table134[[#This Row],[rA]]-Table134[[#This Row],[rA'']])</f>
        <v>0.15695100361438041</v>
      </c>
    </row>
    <row r="278" spans="1:18" x14ac:dyDescent="0.25">
      <c r="A278" t="s">
        <v>69</v>
      </c>
      <c r="B278" t="s">
        <v>29</v>
      </c>
      <c r="C278" t="s">
        <v>19</v>
      </c>
      <c r="D278" t="s">
        <v>20</v>
      </c>
      <c r="E278">
        <v>2</v>
      </c>
      <c r="F278">
        <v>2</v>
      </c>
      <c r="G278" s="1">
        <v>0</v>
      </c>
      <c r="H278">
        <v>4</v>
      </c>
      <c r="I278">
        <v>-2</v>
      </c>
      <c r="J278" s="2">
        <v>0.94795100361438056</v>
      </c>
      <c r="K278" s="2">
        <v>1.3889510036143804</v>
      </c>
      <c r="L278" s="2">
        <f>(Table134[[#This Row],[rA]]+Table134[[#This Row],[rA'']])/2</f>
        <v>1.1684510036143805</v>
      </c>
      <c r="M278">
        <v>0.60499999999999998</v>
      </c>
      <c r="N278">
        <v>1.4</v>
      </c>
      <c r="O278" s="3">
        <f>(Table134[[#This Row],[rA adj]]+Table134[[#This Row],[rX]])/(SQRT(2)*(Table134[[#This Row],[rB]]+Table134[[#This Row],[rX]]))</f>
        <v>0.9058200108733776</v>
      </c>
      <c r="P27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4.1825000877496041</v>
      </c>
      <c r="Q278" s="1" t="str">
        <f>IF(Table134[[#This Row],[tau]]&lt;4.18,"YES","NO")</f>
        <v>NO</v>
      </c>
      <c r="R278" s="4">
        <f>ABS(Table134[[#This Row],[rA]]-Table134[[#This Row],[rA'']])</f>
        <v>0.44099999999999984</v>
      </c>
    </row>
    <row r="279" spans="1:18" x14ac:dyDescent="0.25">
      <c r="A279" t="s">
        <v>54</v>
      </c>
      <c r="B279" t="s">
        <v>56</v>
      </c>
      <c r="C279" t="s">
        <v>19</v>
      </c>
      <c r="D279" t="s">
        <v>20</v>
      </c>
      <c r="E279">
        <v>1</v>
      </c>
      <c r="F279">
        <v>3</v>
      </c>
      <c r="G279" s="1">
        <v>2</v>
      </c>
      <c r="H279">
        <v>4</v>
      </c>
      <c r="I279">
        <v>-2</v>
      </c>
      <c r="J279" s="2">
        <v>1.39</v>
      </c>
      <c r="K279" s="2">
        <v>0.9459289136143596</v>
      </c>
      <c r="L279" s="2">
        <f>(Table134[[#This Row],[rA]]+Table134[[#This Row],[rA'']])/2</f>
        <v>1.1679644568071796</v>
      </c>
      <c r="M279">
        <v>0.60499999999999998</v>
      </c>
      <c r="N279">
        <v>1.4</v>
      </c>
      <c r="O279" s="3">
        <f>(Table134[[#This Row],[rA adj]]+Table134[[#This Row],[rX]])/(SQRT(2)*(Table134[[#This Row],[rB]]+Table134[[#This Row],[rX]]))</f>
        <v>0.90564841957824727</v>
      </c>
      <c r="P27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4.1837706035022482</v>
      </c>
      <c r="Q279" s="1" t="str">
        <f>IF(Table134[[#This Row],[tau]]&lt;4.18,"YES","NO")</f>
        <v>NO</v>
      </c>
      <c r="R279" s="4">
        <f>ABS(Table134[[#This Row],[rA]]-Table134[[#This Row],[rA'']])</f>
        <v>0.4440710863856403</v>
      </c>
    </row>
    <row r="280" spans="1:18" x14ac:dyDescent="0.25">
      <c r="A280" t="s">
        <v>60</v>
      </c>
      <c r="B280" t="s">
        <v>48</v>
      </c>
      <c r="C280" t="s">
        <v>19</v>
      </c>
      <c r="D280" t="s">
        <v>20</v>
      </c>
      <c r="E280">
        <v>1</v>
      </c>
      <c r="F280">
        <v>3</v>
      </c>
      <c r="G280" s="1">
        <v>2</v>
      </c>
      <c r="H280">
        <v>4</v>
      </c>
      <c r="I280">
        <v>-2</v>
      </c>
      <c r="J280" s="2">
        <v>1.3244154604215601</v>
      </c>
      <c r="K280" s="2">
        <v>1.01</v>
      </c>
      <c r="L280" s="2">
        <f>(Table134[[#This Row],[rA]]+Table134[[#This Row],[rA'']])/2</f>
        <v>1.1672077302107802</v>
      </c>
      <c r="M280">
        <v>0.60499999999999998</v>
      </c>
      <c r="N280">
        <v>1.4</v>
      </c>
      <c r="O280" s="3">
        <f>(Table134[[#This Row],[rA adj]]+Table134[[#This Row],[rX]])/(SQRT(2)*(Table134[[#This Row],[rB]]+Table134[[#This Row],[rX]]))</f>
        <v>0.90538154351449751</v>
      </c>
      <c r="P28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4.1857529194833578</v>
      </c>
      <c r="Q280" s="1" t="str">
        <f>IF(Table134[[#This Row],[tau]]&lt;4.18,"YES","NO")</f>
        <v>NO</v>
      </c>
      <c r="R280" s="4">
        <f>ABS(Table134[[#This Row],[rA]]-Table134[[#This Row],[rA'']])</f>
        <v>0.3144154604215601</v>
      </c>
    </row>
    <row r="281" spans="1:18" x14ac:dyDescent="0.25">
      <c r="A281" t="s">
        <v>42</v>
      </c>
      <c r="B281" t="s">
        <v>46</v>
      </c>
      <c r="C281" t="s">
        <v>19</v>
      </c>
      <c r="D281" t="s">
        <v>20</v>
      </c>
      <c r="E281">
        <v>2</v>
      </c>
      <c r="F281">
        <v>2</v>
      </c>
      <c r="G281" s="1">
        <v>0</v>
      </c>
      <c r="H281">
        <v>4</v>
      </c>
      <c r="I281">
        <v>-2</v>
      </c>
      <c r="J281" s="2">
        <v>1.1959510036143803</v>
      </c>
      <c r="K281" s="2">
        <v>1.1379510036143805</v>
      </c>
      <c r="L281" s="2">
        <f>(Table134[[#This Row],[rA]]+Table134[[#This Row],[rA'']])/2</f>
        <v>1.1669510036143804</v>
      </c>
      <c r="M281">
        <v>0.60499999999999998</v>
      </c>
      <c r="N281">
        <v>1.4</v>
      </c>
      <c r="O281" s="3">
        <f>(Table134[[#This Row],[rA adj]]+Table134[[#This Row],[rX]])/(SQRT(2)*(Table134[[#This Row],[rB]]+Table134[[#This Row],[rX]]))</f>
        <v>0.90529100330640511</v>
      </c>
      <c r="P28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4.186427180720651</v>
      </c>
      <c r="Q281" s="1" t="str">
        <f>IF(Table134[[#This Row],[tau]]&lt;4.18,"YES","NO")</f>
        <v>NO</v>
      </c>
      <c r="R281" s="4">
        <f>ABS(Table134[[#This Row],[rA]]-Table134[[#This Row],[rA'']])</f>
        <v>5.7999999999999829E-2</v>
      </c>
    </row>
    <row r="282" spans="1:18" x14ac:dyDescent="0.25">
      <c r="A282" t="s">
        <v>18</v>
      </c>
      <c r="B282" t="s">
        <v>54</v>
      </c>
      <c r="C282" t="s">
        <v>61</v>
      </c>
      <c r="D282" t="s">
        <v>20</v>
      </c>
      <c r="E282">
        <v>1</v>
      </c>
      <c r="F282">
        <v>1</v>
      </c>
      <c r="G282" s="1">
        <v>0</v>
      </c>
      <c r="H282">
        <v>5</v>
      </c>
      <c r="I282">
        <v>-2</v>
      </c>
      <c r="J282" s="2">
        <v>0.98541546042156014</v>
      </c>
      <c r="K282" s="2">
        <v>1.39</v>
      </c>
      <c r="L282" s="2">
        <f>(Table134[[#This Row],[rA]]+Table134[[#This Row],[rA'']])/2</f>
        <v>1.1877077302107799</v>
      </c>
      <c r="M282">
        <v>0.64</v>
      </c>
      <c r="N282">
        <v>1.4</v>
      </c>
      <c r="O282" s="3">
        <f>(Table134[[#This Row],[rA adj]]+Table134[[#This Row],[rX]])/(SQRT(2)*(Table134[[#This Row],[rB]]+Table134[[#This Row],[rX]]))</f>
        <v>0.89695376654945647</v>
      </c>
      <c r="P28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4.1888852281575568</v>
      </c>
      <c r="Q282" s="1" t="str">
        <f>IF(Table134[[#This Row],[tau]]&lt;4.18,"YES","NO")</f>
        <v>NO</v>
      </c>
      <c r="R282" s="4">
        <f>ABS(Table134[[#This Row],[rA]]-Table134[[#This Row],[rA'']])</f>
        <v>0.40458453957843976</v>
      </c>
    </row>
    <row r="283" spans="1:18" x14ac:dyDescent="0.25">
      <c r="A283" t="s">
        <v>53</v>
      </c>
      <c r="B283" t="s">
        <v>56</v>
      </c>
      <c r="C283" t="s">
        <v>19</v>
      </c>
      <c r="D283" t="s">
        <v>20</v>
      </c>
      <c r="E283">
        <v>3</v>
      </c>
      <c r="F283">
        <v>1</v>
      </c>
      <c r="G283" s="1">
        <v>2</v>
      </c>
      <c r="H283">
        <v>4</v>
      </c>
      <c r="I283">
        <v>-2</v>
      </c>
      <c r="J283" s="2">
        <v>0.96192891361435962</v>
      </c>
      <c r="K283" s="2">
        <v>1.37</v>
      </c>
      <c r="L283" s="2">
        <f>(Table134[[#This Row],[rA]]+Table134[[#This Row],[rA'']])/2</f>
        <v>1.1659644568071799</v>
      </c>
      <c r="M283">
        <v>0.60499999999999998</v>
      </c>
      <c r="N283">
        <v>1.4</v>
      </c>
      <c r="O283" s="3">
        <f>(Table134[[#This Row],[rA adj]]+Table134[[#This Row],[rX]])/(SQRT(2)*(Table134[[#This Row],[rB]]+Table134[[#This Row],[rX]]))</f>
        <v>0.90494307615561731</v>
      </c>
      <c r="P28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4.1890264677110096</v>
      </c>
      <c r="Q283" s="1" t="str">
        <f>IF(Table134[[#This Row],[tau]]&lt;4.18,"YES","NO")</f>
        <v>NO</v>
      </c>
      <c r="R283" s="4">
        <f>ABS(Table134[[#This Row],[rA]]-Table134[[#This Row],[rA'']])</f>
        <v>0.40807108638564049</v>
      </c>
    </row>
    <row r="284" spans="1:18" x14ac:dyDescent="0.25">
      <c r="A284" t="s">
        <v>22</v>
      </c>
      <c r="B284" t="s">
        <v>49</v>
      </c>
      <c r="C284" t="s">
        <v>19</v>
      </c>
      <c r="D284" t="s">
        <v>20</v>
      </c>
      <c r="E284">
        <v>2</v>
      </c>
      <c r="F284">
        <v>2</v>
      </c>
      <c r="G284" s="1">
        <v>0</v>
      </c>
      <c r="H284">
        <v>4</v>
      </c>
      <c r="I284">
        <v>-2</v>
      </c>
      <c r="J284" s="2">
        <v>0.96695100361438024</v>
      </c>
      <c r="K284" s="2">
        <v>1.3649510036143804</v>
      </c>
      <c r="L284" s="2">
        <f>(Table134[[#This Row],[rA]]+Table134[[#This Row],[rA'']])/2</f>
        <v>1.1659510036143803</v>
      </c>
      <c r="M284">
        <v>0.60499999999999998</v>
      </c>
      <c r="N284">
        <v>1.4</v>
      </c>
      <c r="O284" s="3">
        <f>(Table134[[#This Row],[rA adj]]+Table134[[#This Row],[rX]])/(SQRT(2)*(Table134[[#This Row],[rB]]+Table134[[#This Row],[rX]]))</f>
        <v>0.90493833159508996</v>
      </c>
      <c r="P28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4.1890620038776323</v>
      </c>
      <c r="Q284" s="1" t="str">
        <f>IF(Table134[[#This Row],[tau]]&lt;4.18,"YES","NO")</f>
        <v>NO</v>
      </c>
      <c r="R284" s="4">
        <f>ABS(Table134[[#This Row],[rA]]-Table134[[#This Row],[rA'']])</f>
        <v>0.39800000000000013</v>
      </c>
    </row>
    <row r="285" spans="1:18" x14ac:dyDescent="0.25">
      <c r="A285" t="s">
        <v>46</v>
      </c>
      <c r="B285" t="s">
        <v>62</v>
      </c>
      <c r="C285" t="s">
        <v>19</v>
      </c>
      <c r="D285" t="s">
        <v>20</v>
      </c>
      <c r="E285">
        <v>2</v>
      </c>
      <c r="F285">
        <v>2</v>
      </c>
      <c r="G285" s="1">
        <v>0</v>
      </c>
      <c r="H285">
        <v>4</v>
      </c>
      <c r="I285">
        <v>-2</v>
      </c>
      <c r="J285" s="2">
        <v>1.1379510036143805</v>
      </c>
      <c r="K285" s="2">
        <v>1.1929510036143802</v>
      </c>
      <c r="L285" s="2">
        <f>(Table134[[#This Row],[rA]]+Table134[[#This Row],[rA'']])/2</f>
        <v>1.1654510036143804</v>
      </c>
      <c r="M285">
        <v>0.60499999999999998</v>
      </c>
      <c r="N285">
        <v>1.4</v>
      </c>
      <c r="O285" s="3">
        <f>(Table134[[#This Row],[rA adj]]+Table134[[#This Row],[rX]])/(SQRT(2)*(Table134[[#This Row],[rB]]+Table134[[#This Row],[rX]]))</f>
        <v>0.90476199573943261</v>
      </c>
      <c r="P28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4.1903844710774649</v>
      </c>
      <c r="Q285" s="1" t="str">
        <f>IF(Table134[[#This Row],[tau]]&lt;4.18,"YES","NO")</f>
        <v>NO</v>
      </c>
      <c r="R285" s="4">
        <f>ABS(Table134[[#This Row],[rA]]-Table134[[#This Row],[rA'']])</f>
        <v>5.4999999999999716E-2</v>
      </c>
    </row>
    <row r="286" spans="1:18" x14ac:dyDescent="0.25">
      <c r="A286" t="s">
        <v>37</v>
      </c>
      <c r="B286" t="s">
        <v>64</v>
      </c>
      <c r="C286" t="s">
        <v>19</v>
      </c>
      <c r="D286" t="s">
        <v>20</v>
      </c>
      <c r="E286">
        <v>1</v>
      </c>
      <c r="F286">
        <v>3</v>
      </c>
      <c r="G286" s="1">
        <v>2</v>
      </c>
      <c r="H286">
        <v>4</v>
      </c>
      <c r="I286">
        <v>-2</v>
      </c>
      <c r="J286" s="2">
        <v>1.64</v>
      </c>
      <c r="K286" s="2">
        <v>0.69</v>
      </c>
      <c r="L286" s="2">
        <f>(Table134[[#This Row],[rA]]+Table134[[#This Row],[rA'']])/2</f>
        <v>1.165</v>
      </c>
      <c r="M286">
        <v>0.60499999999999998</v>
      </c>
      <c r="N286">
        <v>1.4</v>
      </c>
      <c r="O286" s="3">
        <f>(Table134[[#This Row],[rA adj]]+Table134[[#This Row],[rX]])/(SQRT(2)*(Table134[[#This Row],[rB]]+Table134[[#This Row],[rX]]))</f>
        <v>0.9046029395229398</v>
      </c>
      <c r="P28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4.1915802474377841</v>
      </c>
      <c r="Q286" s="1" t="str">
        <f>IF(Table134[[#This Row],[tau]]&lt;4.18,"YES","NO")</f>
        <v>NO</v>
      </c>
      <c r="R286" s="4">
        <f>ABS(Table134[[#This Row],[rA]]-Table134[[#This Row],[rA'']])</f>
        <v>0.95</v>
      </c>
    </row>
    <row r="287" spans="1:18" x14ac:dyDescent="0.25">
      <c r="A287" t="s">
        <v>46</v>
      </c>
      <c r="B287" t="s">
        <v>50</v>
      </c>
      <c r="C287" t="s">
        <v>19</v>
      </c>
      <c r="D287" t="s">
        <v>20</v>
      </c>
      <c r="E287">
        <v>2</v>
      </c>
      <c r="F287">
        <v>2</v>
      </c>
      <c r="G287" s="1">
        <v>0</v>
      </c>
      <c r="H287">
        <v>4</v>
      </c>
      <c r="I287">
        <v>-2</v>
      </c>
      <c r="J287" s="2">
        <v>1.1379510036143805</v>
      </c>
      <c r="K287" s="2">
        <v>1.19</v>
      </c>
      <c r="L287" s="2">
        <f>(Table134[[#This Row],[rA]]+Table134[[#This Row],[rA'']])/2</f>
        <v>1.1639755018071902</v>
      </c>
      <c r="M287">
        <v>0.60499999999999998</v>
      </c>
      <c r="N287">
        <v>1.4</v>
      </c>
      <c r="O287" s="3">
        <f>(Table134[[#This Row],[rA adj]]+Table134[[#This Row],[rX]])/(SQRT(2)*(Table134[[#This Row],[rB]]+Table134[[#This Row],[rX]]))</f>
        <v>0.90424162799204244</v>
      </c>
      <c r="P28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4.1943068310678733</v>
      </c>
      <c r="Q287" s="1" t="str">
        <f>IF(Table134[[#This Row],[tau]]&lt;4.18,"YES","NO")</f>
        <v>NO</v>
      </c>
      <c r="R287" s="4">
        <f>ABS(Table134[[#This Row],[rA]]-Table134[[#This Row],[rA'']])</f>
        <v>5.2048996385619439E-2</v>
      </c>
    </row>
    <row r="288" spans="1:18" x14ac:dyDescent="0.25">
      <c r="A288" t="s">
        <v>58</v>
      </c>
      <c r="B288" t="s">
        <v>49</v>
      </c>
      <c r="C288" t="s">
        <v>19</v>
      </c>
      <c r="D288" t="s">
        <v>20</v>
      </c>
      <c r="E288">
        <v>2</v>
      </c>
      <c r="F288">
        <v>2</v>
      </c>
      <c r="G288" s="1">
        <v>0</v>
      </c>
      <c r="H288">
        <v>4</v>
      </c>
      <c r="I288">
        <v>-2</v>
      </c>
      <c r="J288" s="2">
        <v>0.96295100361438024</v>
      </c>
      <c r="K288" s="2">
        <v>1.3649510036143804</v>
      </c>
      <c r="L288" s="2">
        <f>(Table134[[#This Row],[rA]]+Table134[[#This Row],[rA'']])/2</f>
        <v>1.1639510036143803</v>
      </c>
      <c r="M288">
        <v>0.60499999999999998</v>
      </c>
      <c r="N288">
        <v>1.4</v>
      </c>
      <c r="O288" s="3">
        <f>(Table134[[#This Row],[rA adj]]+Table134[[#This Row],[rX]])/(SQRT(2)*(Table134[[#This Row],[rB]]+Table134[[#This Row],[rX]]))</f>
        <v>0.90423298817246012</v>
      </c>
      <c r="P28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4.1943722051162666</v>
      </c>
      <c r="Q288" s="1" t="str">
        <f>IF(Table134[[#This Row],[tau]]&lt;4.18,"YES","NO")</f>
        <v>NO</v>
      </c>
      <c r="R288" s="4">
        <f>ABS(Table134[[#This Row],[rA]]-Table134[[#This Row],[rA'']])</f>
        <v>0.40200000000000014</v>
      </c>
    </row>
    <row r="289" spans="1:18" x14ac:dyDescent="0.25">
      <c r="A289" t="s">
        <v>68</v>
      </c>
      <c r="B289" t="s">
        <v>49</v>
      </c>
      <c r="C289" t="s">
        <v>19</v>
      </c>
      <c r="D289" t="s">
        <v>20</v>
      </c>
      <c r="E289">
        <v>2</v>
      </c>
      <c r="F289">
        <v>2</v>
      </c>
      <c r="G289" s="1">
        <v>0</v>
      </c>
      <c r="H289">
        <v>4</v>
      </c>
      <c r="I289">
        <v>-2</v>
      </c>
      <c r="J289" s="2">
        <v>0.96295100361438024</v>
      </c>
      <c r="K289" s="2">
        <v>1.3649510036143804</v>
      </c>
      <c r="L289" s="2">
        <f>(Table134[[#This Row],[rA]]+Table134[[#This Row],[rA'']])/2</f>
        <v>1.1639510036143803</v>
      </c>
      <c r="M289">
        <v>0.60499999999999998</v>
      </c>
      <c r="N289">
        <v>1.4</v>
      </c>
      <c r="O289" s="3">
        <f>(Table134[[#This Row],[rA adj]]+Table134[[#This Row],[rX]])/(SQRT(2)*(Table134[[#This Row],[rB]]+Table134[[#This Row],[rX]]))</f>
        <v>0.90423298817246012</v>
      </c>
      <c r="P28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4.1943722051162666</v>
      </c>
      <c r="Q289" s="1" t="str">
        <f>IF(Table134[[#This Row],[tau]]&lt;4.18,"YES","NO")</f>
        <v>NO</v>
      </c>
      <c r="R289" s="4">
        <f>ABS(Table134[[#This Row],[rA]]-Table134[[#This Row],[rA'']])</f>
        <v>0.40200000000000014</v>
      </c>
    </row>
    <row r="290" spans="1:18" x14ac:dyDescent="0.25">
      <c r="A290" t="s">
        <v>23</v>
      </c>
      <c r="B290" t="s">
        <v>60</v>
      </c>
      <c r="C290" t="s">
        <v>19</v>
      </c>
      <c r="D290" t="s">
        <v>20</v>
      </c>
      <c r="E290">
        <v>3</v>
      </c>
      <c r="F290">
        <v>1</v>
      </c>
      <c r="G290" s="1">
        <v>2</v>
      </c>
      <c r="H290">
        <v>4</v>
      </c>
      <c r="I290">
        <v>-2</v>
      </c>
      <c r="J290" s="2">
        <v>0.99795100361438038</v>
      </c>
      <c r="K290" s="2">
        <v>1.3244154604215601</v>
      </c>
      <c r="L290" s="2">
        <f>(Table134[[#This Row],[rA]]+Table134[[#This Row],[rA'']])/2</f>
        <v>1.1611832320179702</v>
      </c>
      <c r="M290">
        <v>0.60499999999999998</v>
      </c>
      <c r="N290">
        <v>1.4</v>
      </c>
      <c r="O290" s="3">
        <f>(Table134[[#This Row],[rA adj]]+Table134[[#This Row],[rX]])/(SQRT(2)*(Table134[[#This Row],[rB]]+Table134[[#This Row],[rX]]))</f>
        <v>0.9032568734270251</v>
      </c>
      <c r="P29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4.201811048709013</v>
      </c>
      <c r="Q290" s="1" t="str">
        <f>IF(Table134[[#This Row],[tau]]&lt;4.18,"YES","NO")</f>
        <v>NO</v>
      </c>
      <c r="R290" s="4">
        <f>ABS(Table134[[#This Row],[rA]]-Table134[[#This Row],[rA'']])</f>
        <v>0.32646445680717973</v>
      </c>
    </row>
    <row r="291" spans="1:18" x14ac:dyDescent="0.25">
      <c r="A291" t="s">
        <v>72</v>
      </c>
      <c r="B291" t="s">
        <v>51</v>
      </c>
      <c r="C291" t="s">
        <v>19</v>
      </c>
      <c r="D291" t="s">
        <v>20</v>
      </c>
      <c r="E291">
        <v>3</v>
      </c>
      <c r="F291">
        <v>1</v>
      </c>
      <c r="G291" s="1">
        <v>2</v>
      </c>
      <c r="H291">
        <v>4</v>
      </c>
      <c r="I291">
        <v>-2</v>
      </c>
      <c r="J291" s="2">
        <v>0.8209289136143596</v>
      </c>
      <c r="K291" s="2">
        <v>1.5</v>
      </c>
      <c r="L291" s="2">
        <f>(Table134[[#This Row],[rA]]+Table134[[#This Row],[rA'']])/2</f>
        <v>1.1604644568071798</v>
      </c>
      <c r="M291">
        <v>0.60499999999999998</v>
      </c>
      <c r="N291">
        <v>1.4</v>
      </c>
      <c r="O291" s="3">
        <f>(Table134[[#This Row],[rA adj]]+Table134[[#This Row],[rX]])/(SQRT(2)*(Table134[[#This Row],[rB]]+Table134[[#This Row],[rX]]))</f>
        <v>0.9030033817433849</v>
      </c>
      <c r="P29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4.2037601638128468</v>
      </c>
      <c r="Q291" s="1" t="str">
        <f>IF(Table134[[#This Row],[tau]]&lt;4.18,"YES","NO")</f>
        <v>NO</v>
      </c>
      <c r="R291" s="4">
        <f>ABS(Table134[[#This Row],[rA]]-Table134[[#This Row],[rA'']])</f>
        <v>0.6790710863856404</v>
      </c>
    </row>
    <row r="292" spans="1:18" x14ac:dyDescent="0.25">
      <c r="A292" t="s">
        <v>70</v>
      </c>
      <c r="B292" t="s">
        <v>49</v>
      </c>
      <c r="C292" t="s">
        <v>19</v>
      </c>
      <c r="D292" t="s">
        <v>20</v>
      </c>
      <c r="E292">
        <v>2</v>
      </c>
      <c r="F292">
        <v>2</v>
      </c>
      <c r="G292" s="1">
        <v>0</v>
      </c>
      <c r="H292">
        <v>4</v>
      </c>
      <c r="I292">
        <v>-2</v>
      </c>
      <c r="J292" s="2">
        <v>0.95595100361438057</v>
      </c>
      <c r="K292" s="2">
        <v>1.3649510036143804</v>
      </c>
      <c r="L292" s="2">
        <f>(Table134[[#This Row],[rA]]+Table134[[#This Row],[rA'']])/2</f>
        <v>1.1604510036143805</v>
      </c>
      <c r="M292">
        <v>0.60499999999999998</v>
      </c>
      <c r="N292">
        <v>1.4</v>
      </c>
      <c r="O292" s="3">
        <f>(Table134[[#This Row],[rA adj]]+Table134[[#This Row],[rX]])/(SQRT(2)*(Table134[[#This Row],[rB]]+Table134[[#This Row],[rX]]))</f>
        <v>0.90299863718285767</v>
      </c>
      <c r="P29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4.2037967134566614</v>
      </c>
      <c r="Q292" s="1" t="str">
        <f>IF(Table134[[#This Row],[tau]]&lt;4.18,"YES","NO")</f>
        <v>NO</v>
      </c>
      <c r="R292" s="4">
        <f>ABS(Table134[[#This Row],[rA]]-Table134[[#This Row],[rA'']])</f>
        <v>0.40899999999999981</v>
      </c>
    </row>
    <row r="293" spans="1:18" x14ac:dyDescent="0.25">
      <c r="A293" t="s">
        <v>18</v>
      </c>
      <c r="B293" t="s">
        <v>56</v>
      </c>
      <c r="C293" t="s">
        <v>61</v>
      </c>
      <c r="D293" t="s">
        <v>20</v>
      </c>
      <c r="E293">
        <v>1</v>
      </c>
      <c r="F293">
        <v>1</v>
      </c>
      <c r="G293" s="1">
        <v>0</v>
      </c>
      <c r="H293">
        <v>5</v>
      </c>
      <c r="I293">
        <v>-2</v>
      </c>
      <c r="J293" s="2">
        <v>0.98541546042156014</v>
      </c>
      <c r="K293" s="2">
        <v>1.37</v>
      </c>
      <c r="L293" s="2">
        <f>(Table134[[#This Row],[rA]]+Table134[[#This Row],[rA'']])/2</f>
        <v>1.1777077302107801</v>
      </c>
      <c r="M293">
        <v>0.64</v>
      </c>
      <c r="N293">
        <v>1.4</v>
      </c>
      <c r="O293" s="3">
        <f>(Table134[[#This Row],[rA adj]]+Table134[[#This Row],[rX]])/(SQRT(2)*(Table134[[#This Row],[rB]]+Table134[[#This Row],[rX]]))</f>
        <v>0.89348755683775771</v>
      </c>
      <c r="P29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4.2048764943319457</v>
      </c>
      <c r="Q293" s="1" t="str">
        <f>IF(Table134[[#This Row],[tau]]&lt;4.18,"YES","NO")</f>
        <v>NO</v>
      </c>
      <c r="R293" s="4">
        <f>ABS(Table134[[#This Row],[rA]]-Table134[[#This Row],[rA'']])</f>
        <v>0.38458453957843997</v>
      </c>
    </row>
    <row r="294" spans="1:18" x14ac:dyDescent="0.25">
      <c r="A294" t="s">
        <v>37</v>
      </c>
      <c r="B294" t="s">
        <v>65</v>
      </c>
      <c r="C294" t="s">
        <v>19</v>
      </c>
      <c r="D294" t="s">
        <v>20</v>
      </c>
      <c r="E294">
        <v>1</v>
      </c>
      <c r="F294">
        <v>3</v>
      </c>
      <c r="G294" s="1">
        <v>2</v>
      </c>
      <c r="H294">
        <v>4</v>
      </c>
      <c r="I294">
        <v>-2</v>
      </c>
      <c r="J294" s="2">
        <v>1.64</v>
      </c>
      <c r="K294" s="2">
        <v>0.68</v>
      </c>
      <c r="L294" s="2">
        <f>(Table134[[#This Row],[rA]]+Table134[[#This Row],[rA'']])/2</f>
        <v>1.1599999999999999</v>
      </c>
      <c r="M294">
        <v>0.60499999999999998</v>
      </c>
      <c r="N294">
        <v>1.4</v>
      </c>
      <c r="O294" s="3">
        <f>(Table134[[#This Row],[rA adj]]+Table134[[#This Row],[rX]])/(SQRT(2)*(Table134[[#This Row],[rB]]+Table134[[#This Row],[rX]]))</f>
        <v>0.90283958096636474</v>
      </c>
      <c r="P29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4.2050234578005803</v>
      </c>
      <c r="Q294" s="1" t="str">
        <f>IF(Table134[[#This Row],[tau]]&lt;4.18,"YES","NO")</f>
        <v>NO</v>
      </c>
      <c r="R294" s="4">
        <f>ABS(Table134[[#This Row],[rA]]-Table134[[#This Row],[rA'']])</f>
        <v>0.95999999999999985</v>
      </c>
    </row>
    <row r="295" spans="1:18" x14ac:dyDescent="0.25">
      <c r="A295" t="s">
        <v>37</v>
      </c>
      <c r="B295" t="s">
        <v>66</v>
      </c>
      <c r="C295" t="s">
        <v>19</v>
      </c>
      <c r="D295" t="s">
        <v>20</v>
      </c>
      <c r="E295">
        <v>1</v>
      </c>
      <c r="F295">
        <v>3</v>
      </c>
      <c r="G295" s="1">
        <v>2</v>
      </c>
      <c r="H295">
        <v>4</v>
      </c>
      <c r="I295">
        <v>-2</v>
      </c>
      <c r="J295" s="2">
        <v>1.64</v>
      </c>
      <c r="K295" s="2">
        <v>0.68</v>
      </c>
      <c r="L295" s="2">
        <f>(Table134[[#This Row],[rA]]+Table134[[#This Row],[rA'']])/2</f>
        <v>1.1599999999999999</v>
      </c>
      <c r="M295">
        <v>0.60499999999999998</v>
      </c>
      <c r="N295">
        <v>1.4</v>
      </c>
      <c r="O295" s="3">
        <f>(Table134[[#This Row],[rA adj]]+Table134[[#This Row],[rX]])/(SQRT(2)*(Table134[[#This Row],[rB]]+Table134[[#This Row],[rX]]))</f>
        <v>0.90283958096636474</v>
      </c>
      <c r="P29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4.2050234578005803</v>
      </c>
      <c r="Q295" s="1" t="str">
        <f>IF(Table134[[#This Row],[tau]]&lt;4.18,"YES","NO")</f>
        <v>NO</v>
      </c>
      <c r="R295" s="4">
        <f>ABS(Table134[[#This Row],[rA]]-Table134[[#This Row],[rA'']])</f>
        <v>0.95999999999999985</v>
      </c>
    </row>
    <row r="296" spans="1:18" x14ac:dyDescent="0.25">
      <c r="A296" t="s">
        <v>23</v>
      </c>
      <c r="B296" t="s">
        <v>60</v>
      </c>
      <c r="C296" t="s">
        <v>61</v>
      </c>
      <c r="D296" t="s">
        <v>20</v>
      </c>
      <c r="E296">
        <v>1</v>
      </c>
      <c r="F296">
        <v>1</v>
      </c>
      <c r="G296" s="1">
        <v>0</v>
      </c>
      <c r="H296">
        <v>5</v>
      </c>
      <c r="I296">
        <v>-2</v>
      </c>
      <c r="J296" s="2">
        <v>1.02341546042156</v>
      </c>
      <c r="K296" s="2">
        <v>1.3244154604215601</v>
      </c>
      <c r="L296" s="2">
        <f>(Table134[[#This Row],[rA]]+Table134[[#This Row],[rA'']])/2</f>
        <v>1.17391546042156</v>
      </c>
      <c r="M296">
        <v>0.64</v>
      </c>
      <c r="N296">
        <v>1.4</v>
      </c>
      <c r="O296" s="3">
        <f>(Table134[[#This Row],[rA adj]]+Table134[[#This Row],[rX]])/(SQRT(2)*(Table134[[#This Row],[rB]]+Table134[[#This Row],[rX]]))</f>
        <v>0.89217307660048006</v>
      </c>
      <c r="P29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4.2111510382368937</v>
      </c>
      <c r="Q296" s="1" t="str">
        <f>IF(Table134[[#This Row],[tau]]&lt;4.18,"YES","NO")</f>
        <v>NO</v>
      </c>
      <c r="R296" s="4">
        <f>ABS(Table134[[#This Row],[rA]]-Table134[[#This Row],[rA'']])</f>
        <v>0.30100000000000016</v>
      </c>
    </row>
    <row r="297" spans="1:18" x14ac:dyDescent="0.25">
      <c r="A297" t="s">
        <v>69</v>
      </c>
      <c r="B297" t="s">
        <v>51</v>
      </c>
      <c r="C297" t="s">
        <v>19</v>
      </c>
      <c r="D297" t="s">
        <v>20</v>
      </c>
      <c r="E297">
        <v>3</v>
      </c>
      <c r="F297">
        <v>1</v>
      </c>
      <c r="G297" s="1">
        <v>2</v>
      </c>
      <c r="H297">
        <v>4</v>
      </c>
      <c r="I297">
        <v>-2</v>
      </c>
      <c r="J297" s="2">
        <v>0.81292891361435959</v>
      </c>
      <c r="K297" s="2">
        <v>1.5</v>
      </c>
      <c r="L297" s="2">
        <f>(Table134[[#This Row],[rA]]+Table134[[#This Row],[rA'']])/2</f>
        <v>1.1564644568071798</v>
      </c>
      <c r="M297">
        <v>0.60499999999999998</v>
      </c>
      <c r="N297">
        <v>1.4</v>
      </c>
      <c r="O297" s="3">
        <f>(Table134[[#This Row],[rA adj]]+Table134[[#This Row],[rX]])/(SQRT(2)*(Table134[[#This Row],[rB]]+Table134[[#This Row],[rX]]))</f>
        <v>0.90159269489812488</v>
      </c>
      <c r="P29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4.2147390328231609</v>
      </c>
      <c r="Q297" s="1" t="str">
        <f>IF(Table134[[#This Row],[tau]]&lt;4.18,"YES","NO")</f>
        <v>NO</v>
      </c>
      <c r="R297" s="4">
        <f>ABS(Table134[[#This Row],[rA]]-Table134[[#This Row],[rA'']])</f>
        <v>0.68707108638564041</v>
      </c>
    </row>
    <row r="298" spans="1:18" x14ac:dyDescent="0.25">
      <c r="A298" t="s">
        <v>69</v>
      </c>
      <c r="B298" t="s">
        <v>49</v>
      </c>
      <c r="C298" t="s">
        <v>19</v>
      </c>
      <c r="D298" t="s">
        <v>20</v>
      </c>
      <c r="E298">
        <v>2</v>
      </c>
      <c r="F298">
        <v>2</v>
      </c>
      <c r="G298" s="1">
        <v>0</v>
      </c>
      <c r="H298">
        <v>4</v>
      </c>
      <c r="I298">
        <v>-2</v>
      </c>
      <c r="J298" s="2">
        <v>0.94795100361438056</v>
      </c>
      <c r="K298" s="2">
        <v>1.3649510036143804</v>
      </c>
      <c r="L298" s="2">
        <f>(Table134[[#This Row],[rA]]+Table134[[#This Row],[rA'']])/2</f>
        <v>1.1564510036143805</v>
      </c>
      <c r="M298">
        <v>0.60499999999999998</v>
      </c>
      <c r="N298">
        <v>1.4</v>
      </c>
      <c r="O298" s="3">
        <f>(Table134[[#This Row],[rA adj]]+Table134[[#This Row],[rX]])/(SQRT(2)*(Table134[[#This Row],[rB]]+Table134[[#This Row],[rX]]))</f>
        <v>0.90158795033759775</v>
      </c>
      <c r="P29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4.2147763389122481</v>
      </c>
      <c r="Q298" s="1" t="str">
        <f>IF(Table134[[#This Row],[tau]]&lt;4.18,"YES","NO")</f>
        <v>NO</v>
      </c>
      <c r="R298" s="4">
        <f>ABS(Table134[[#This Row],[rA]]-Table134[[#This Row],[rA'']])</f>
        <v>0.41699999999999982</v>
      </c>
    </row>
    <row r="299" spans="1:18" x14ac:dyDescent="0.25">
      <c r="A299" t="s">
        <v>28</v>
      </c>
      <c r="B299" t="s">
        <v>52</v>
      </c>
      <c r="C299" t="s">
        <v>19</v>
      </c>
      <c r="D299" t="s">
        <v>20</v>
      </c>
      <c r="E299">
        <v>2</v>
      </c>
      <c r="F299">
        <v>2</v>
      </c>
      <c r="G299" s="1">
        <v>0</v>
      </c>
      <c r="H299">
        <v>4</v>
      </c>
      <c r="I299">
        <v>-2</v>
      </c>
      <c r="J299" s="2">
        <v>1.0629289136143596</v>
      </c>
      <c r="K299" s="2">
        <v>1.2469510036143805</v>
      </c>
      <c r="L299" s="2">
        <f>(Table134[[#This Row],[rA]]+Table134[[#This Row],[rA'']])/2</f>
        <v>1.15493995861437</v>
      </c>
      <c r="M299">
        <v>0.60499999999999998</v>
      </c>
      <c r="N299">
        <v>1.4</v>
      </c>
      <c r="O299" s="3">
        <f>(Table134[[#This Row],[rA adj]]+Table134[[#This Row],[rX]])/(SQRT(2)*(Table134[[#This Row],[rB]]+Table134[[#This Row],[rX]]))</f>
        <v>0.90105504751157017</v>
      </c>
      <c r="P29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4.2189829250652835</v>
      </c>
      <c r="Q299" s="1" t="str">
        <f>IF(Table134[[#This Row],[tau]]&lt;4.18,"YES","NO")</f>
        <v>NO</v>
      </c>
      <c r="R299" s="4">
        <f>ABS(Table134[[#This Row],[rA]]-Table134[[#This Row],[rA'']])</f>
        <v>0.1840220900000209</v>
      </c>
    </row>
    <row r="300" spans="1:18" x14ac:dyDescent="0.25">
      <c r="A300" t="s">
        <v>73</v>
      </c>
      <c r="B300" t="s">
        <v>45</v>
      </c>
      <c r="C300" t="s">
        <v>19</v>
      </c>
      <c r="D300" t="s">
        <v>20</v>
      </c>
      <c r="E300">
        <v>2</v>
      </c>
      <c r="F300">
        <v>2</v>
      </c>
      <c r="G300" s="1">
        <v>0</v>
      </c>
      <c r="H300">
        <v>4</v>
      </c>
      <c r="I300">
        <v>-2</v>
      </c>
      <c r="J300" s="2">
        <v>1.0549510036143803</v>
      </c>
      <c r="K300" s="2">
        <v>1.2519510036143804</v>
      </c>
      <c r="L300" s="2">
        <f>(Table134[[#This Row],[rA]]+Table134[[#This Row],[rA'']])/2</f>
        <v>1.1534510036143804</v>
      </c>
      <c r="M300">
        <v>0.60499999999999998</v>
      </c>
      <c r="N300">
        <v>1.4</v>
      </c>
      <c r="O300" s="3">
        <f>(Table134[[#This Row],[rA adj]]+Table134[[#This Row],[rX]])/(SQRT(2)*(Table134[[#This Row],[rB]]+Table134[[#This Row],[rX]]))</f>
        <v>0.90052993520365276</v>
      </c>
      <c r="P30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4.223160022466125</v>
      </c>
      <c r="Q300" s="1" t="str">
        <f>IF(Table134[[#This Row],[tau]]&lt;4.18,"YES","NO")</f>
        <v>NO</v>
      </c>
      <c r="R300" s="4">
        <f>ABS(Table134[[#This Row],[rA]]-Table134[[#This Row],[rA'']])</f>
        <v>0.19700000000000006</v>
      </c>
    </row>
    <row r="301" spans="1:18" x14ac:dyDescent="0.25">
      <c r="A301" t="s">
        <v>73</v>
      </c>
      <c r="B301" t="s">
        <v>52</v>
      </c>
      <c r="C301" t="s">
        <v>19</v>
      </c>
      <c r="D301" t="s">
        <v>20</v>
      </c>
      <c r="E301">
        <v>2</v>
      </c>
      <c r="F301">
        <v>2</v>
      </c>
      <c r="G301" s="1">
        <v>0</v>
      </c>
      <c r="H301">
        <v>4</v>
      </c>
      <c r="I301">
        <v>-2</v>
      </c>
      <c r="J301" s="2">
        <v>1.0549510036143803</v>
      </c>
      <c r="K301" s="2">
        <v>1.2469510036143805</v>
      </c>
      <c r="L301" s="2">
        <f>(Table134[[#This Row],[rA]]+Table134[[#This Row],[rA'']])/2</f>
        <v>1.1509510036143804</v>
      </c>
      <c r="M301">
        <v>0.60499999999999998</v>
      </c>
      <c r="N301">
        <v>1.4</v>
      </c>
      <c r="O301" s="3">
        <f>(Table134[[#This Row],[rA adj]]+Table134[[#This Row],[rX]])/(SQRT(2)*(Table134[[#This Row],[rB]]+Table134[[#This Row],[rX]]))</f>
        <v>0.89964825592536535</v>
      </c>
      <c r="P30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4.2302456802019162</v>
      </c>
      <c r="Q301" s="1" t="str">
        <f>IF(Table134[[#This Row],[tau]]&lt;4.18,"YES","NO")</f>
        <v>NO</v>
      </c>
      <c r="R301" s="4">
        <f>ABS(Table134[[#This Row],[rA]]-Table134[[#This Row],[rA'']])</f>
        <v>0.19200000000000017</v>
      </c>
    </row>
    <row r="302" spans="1:18" x14ac:dyDescent="0.25">
      <c r="A302" t="s">
        <v>30</v>
      </c>
      <c r="B302" t="s">
        <v>74</v>
      </c>
      <c r="C302" t="s">
        <v>19</v>
      </c>
      <c r="D302" t="s">
        <v>20</v>
      </c>
      <c r="E302">
        <v>1</v>
      </c>
      <c r="F302">
        <v>3</v>
      </c>
      <c r="G302" s="1">
        <v>2</v>
      </c>
      <c r="H302">
        <v>4</v>
      </c>
      <c r="I302">
        <v>-2</v>
      </c>
      <c r="J302" s="2">
        <v>1.72</v>
      </c>
      <c r="K302" s="2">
        <v>0.57999999999999996</v>
      </c>
      <c r="L302" s="2">
        <f>(Table134[[#This Row],[rA]]+Table134[[#This Row],[rA'']])/2</f>
        <v>1.1499999999999999</v>
      </c>
      <c r="M302">
        <v>0.60499999999999998</v>
      </c>
      <c r="N302">
        <v>1.4</v>
      </c>
      <c r="O302" s="3">
        <f>(Table134[[#This Row],[rA adj]]+Table134[[#This Row],[rX]])/(SQRT(2)*(Table134[[#This Row],[rB]]+Table134[[#This Row],[rX]]))</f>
        <v>0.89931286385321496</v>
      </c>
      <c r="P30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4.2329650491507955</v>
      </c>
      <c r="Q302" s="1" t="str">
        <f>IF(Table134[[#This Row],[tau]]&lt;4.18,"YES","NO")</f>
        <v>NO</v>
      </c>
      <c r="R302" s="4">
        <f>ABS(Table134[[#This Row],[rA]]-Table134[[#This Row],[rA'']])</f>
        <v>1.1400000000000001</v>
      </c>
    </row>
    <row r="303" spans="1:18" x14ac:dyDescent="0.25">
      <c r="A303" t="s">
        <v>33</v>
      </c>
      <c r="B303" t="s">
        <v>19</v>
      </c>
      <c r="C303" t="s">
        <v>19</v>
      </c>
      <c r="D303" t="s">
        <v>20</v>
      </c>
      <c r="E303">
        <v>2</v>
      </c>
      <c r="F303">
        <v>2</v>
      </c>
      <c r="G303" s="1">
        <v>0</v>
      </c>
      <c r="H303">
        <v>4</v>
      </c>
      <c r="I303">
        <v>-2</v>
      </c>
      <c r="J303" s="2">
        <v>1.44</v>
      </c>
      <c r="K303" s="2">
        <v>0.86</v>
      </c>
      <c r="L303" s="2">
        <f>(Table134[[#This Row],[rA]]+Table134[[#This Row],[rA'']])/2</f>
        <v>1.1499999999999999</v>
      </c>
      <c r="M303">
        <v>0.60499999999999998</v>
      </c>
      <c r="N303">
        <v>1.4</v>
      </c>
      <c r="O303" s="3">
        <f>(Table134[[#This Row],[rA adj]]+Table134[[#This Row],[rX]])/(SQRT(2)*(Table134[[#This Row],[rB]]+Table134[[#This Row],[rX]]))</f>
        <v>0.89931286385321496</v>
      </c>
      <c r="P30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4.2329650491507955</v>
      </c>
      <c r="Q303" s="1" t="str">
        <f>IF(Table134[[#This Row],[tau]]&lt;4.18,"YES","NO")</f>
        <v>NO</v>
      </c>
      <c r="R303" s="4">
        <f>ABS(Table134[[#This Row],[rA]]-Table134[[#This Row],[rA'']])</f>
        <v>0.57999999999999996</v>
      </c>
    </row>
    <row r="304" spans="1:18" x14ac:dyDescent="0.25">
      <c r="A304" t="s">
        <v>54</v>
      </c>
      <c r="B304" t="s">
        <v>19</v>
      </c>
      <c r="C304" t="s">
        <v>19</v>
      </c>
      <c r="D304" t="s">
        <v>20</v>
      </c>
      <c r="E304">
        <v>1</v>
      </c>
      <c r="F304">
        <v>3</v>
      </c>
      <c r="G304" s="1">
        <v>2</v>
      </c>
      <c r="H304">
        <v>4</v>
      </c>
      <c r="I304">
        <v>-2</v>
      </c>
      <c r="J304" s="2">
        <v>1.39</v>
      </c>
      <c r="K304" s="2">
        <v>0.90692891361435946</v>
      </c>
      <c r="L304" s="2">
        <f>(Table134[[#This Row],[rA]]+Table134[[#This Row],[rA'']])/2</f>
        <v>1.1484644568071798</v>
      </c>
      <c r="M304">
        <v>0.60499999999999998</v>
      </c>
      <c r="N304">
        <v>1.4</v>
      </c>
      <c r="O304" s="3">
        <f>(Table134[[#This Row],[rA adj]]+Table134[[#This Row],[rX]])/(SQRT(2)*(Table134[[#This Row],[rB]]+Table134[[#This Row],[rX]]))</f>
        <v>0.89877132120760506</v>
      </c>
      <c r="P30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4.2373840442403541</v>
      </c>
      <c r="Q304" s="1" t="str">
        <f>IF(Table134[[#This Row],[tau]]&lt;4.18,"YES","NO")</f>
        <v>NO</v>
      </c>
      <c r="R304" s="4">
        <f>ABS(Table134[[#This Row],[rA]]-Table134[[#This Row],[rA'']])</f>
        <v>0.48307108638564045</v>
      </c>
    </row>
    <row r="305" spans="1:18" x14ac:dyDescent="0.25">
      <c r="A305" t="s">
        <v>54</v>
      </c>
      <c r="B305" t="s">
        <v>67</v>
      </c>
      <c r="C305" t="s">
        <v>19</v>
      </c>
      <c r="D305" t="s">
        <v>20</v>
      </c>
      <c r="E305">
        <v>1</v>
      </c>
      <c r="F305">
        <v>3</v>
      </c>
      <c r="G305" s="1">
        <v>2</v>
      </c>
      <c r="H305">
        <v>4</v>
      </c>
      <c r="I305">
        <v>-2</v>
      </c>
      <c r="J305" s="2">
        <v>1.39</v>
      </c>
      <c r="K305" s="2">
        <v>0.90592891361435957</v>
      </c>
      <c r="L305" s="2">
        <f>(Table134[[#This Row],[rA]]+Table134[[#This Row],[rA'']])/2</f>
        <v>1.1479644568071796</v>
      </c>
      <c r="M305">
        <v>0.60499999999999998</v>
      </c>
      <c r="N305">
        <v>1.4</v>
      </c>
      <c r="O305" s="3">
        <f>(Table134[[#This Row],[rA adj]]+Table134[[#This Row],[rX]])/(SQRT(2)*(Table134[[#This Row],[rB]]+Table134[[#This Row],[rX]]))</f>
        <v>0.89859498535194748</v>
      </c>
      <c r="P30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4.2388304928189608</v>
      </c>
      <c r="Q305" s="1" t="str">
        <f>IF(Table134[[#This Row],[tau]]&lt;4.18,"YES","NO")</f>
        <v>NO</v>
      </c>
      <c r="R305" s="4">
        <f>ABS(Table134[[#This Row],[rA]]-Table134[[#This Row],[rA'']])</f>
        <v>0.48407108638564034</v>
      </c>
    </row>
    <row r="306" spans="1:18" x14ac:dyDescent="0.25">
      <c r="A306" t="s">
        <v>18</v>
      </c>
      <c r="B306" t="s">
        <v>60</v>
      </c>
      <c r="C306" t="s">
        <v>61</v>
      </c>
      <c r="D306" t="s">
        <v>20</v>
      </c>
      <c r="E306">
        <v>1</v>
      </c>
      <c r="F306">
        <v>1</v>
      </c>
      <c r="G306" s="1">
        <v>0</v>
      </c>
      <c r="H306">
        <v>5</v>
      </c>
      <c r="I306">
        <v>-2</v>
      </c>
      <c r="J306" s="2">
        <v>0.98541546042156014</v>
      </c>
      <c r="K306" s="2">
        <v>1.3244154604215601</v>
      </c>
      <c r="L306" s="2">
        <f>(Table134[[#This Row],[rA]]+Table134[[#This Row],[rA'']])/2</f>
        <v>1.1549154604215601</v>
      </c>
      <c r="M306">
        <v>0.64</v>
      </c>
      <c r="N306">
        <v>1.4</v>
      </c>
      <c r="O306" s="3">
        <f>(Table134[[#This Row],[rA adj]]+Table134[[#This Row],[rX]])/(SQRT(2)*(Table134[[#This Row],[rB]]+Table134[[#This Row],[rX]]))</f>
        <v>0.88558727814825244</v>
      </c>
      <c r="P30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4.2444402796709451</v>
      </c>
      <c r="Q306" s="1" t="str">
        <f>IF(Table134[[#This Row],[tau]]&lt;4.18,"YES","NO")</f>
        <v>NO</v>
      </c>
      <c r="R306" s="4">
        <f>ABS(Table134[[#This Row],[rA]]-Table134[[#This Row],[rA'']])</f>
        <v>0.33899999999999997</v>
      </c>
    </row>
    <row r="307" spans="1:18" x14ac:dyDescent="0.25">
      <c r="A307" t="s">
        <v>53</v>
      </c>
      <c r="B307" t="s">
        <v>60</v>
      </c>
      <c r="C307" t="s">
        <v>19</v>
      </c>
      <c r="D307" t="s">
        <v>20</v>
      </c>
      <c r="E307">
        <v>3</v>
      </c>
      <c r="F307">
        <v>1</v>
      </c>
      <c r="G307" s="1">
        <v>2</v>
      </c>
      <c r="H307">
        <v>4</v>
      </c>
      <c r="I307">
        <v>-2</v>
      </c>
      <c r="J307" s="2">
        <v>0.96192891361435962</v>
      </c>
      <c r="K307" s="2">
        <v>1.3244154604215601</v>
      </c>
      <c r="L307" s="2">
        <f>(Table134[[#This Row],[rA]]+Table134[[#This Row],[rA'']])/2</f>
        <v>1.1431721870179599</v>
      </c>
      <c r="M307">
        <v>0.60499999999999998</v>
      </c>
      <c r="N307">
        <v>1.4</v>
      </c>
      <c r="O307" s="3">
        <f>(Table134[[#This Row],[rA adj]]+Table134[[#This Row],[rX]])/(SQRT(2)*(Table134[[#This Row],[rB]]+Table134[[#This Row],[rX]]))</f>
        <v>0.89690488736430019</v>
      </c>
      <c r="P30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4.2528844828744301</v>
      </c>
      <c r="Q307" s="1" t="str">
        <f>IF(Table134[[#This Row],[tau]]&lt;4.18,"YES","NO")</f>
        <v>NO</v>
      </c>
      <c r="R307" s="4">
        <f>ABS(Table134[[#This Row],[rA]]-Table134[[#This Row],[rA'']])</f>
        <v>0.36248654680720049</v>
      </c>
    </row>
    <row r="308" spans="1:18" x14ac:dyDescent="0.25">
      <c r="A308" t="s">
        <v>62</v>
      </c>
      <c r="B308" t="s">
        <v>44</v>
      </c>
      <c r="C308" t="s">
        <v>19</v>
      </c>
      <c r="D308" t="s">
        <v>20</v>
      </c>
      <c r="E308">
        <v>2</v>
      </c>
      <c r="F308">
        <v>2</v>
      </c>
      <c r="G308" s="1">
        <v>0</v>
      </c>
      <c r="H308">
        <v>4</v>
      </c>
      <c r="I308">
        <v>-2</v>
      </c>
      <c r="J308" s="2">
        <v>1.1929510036143802</v>
      </c>
      <c r="K308" s="2">
        <v>1.0900000000000001</v>
      </c>
      <c r="L308" s="2">
        <f>(Table134[[#This Row],[rA]]+Table134[[#This Row],[rA'']])/2</f>
        <v>1.1414755018071903</v>
      </c>
      <c r="M308">
        <v>0.60499999999999998</v>
      </c>
      <c r="N308">
        <v>1.4</v>
      </c>
      <c r="O308" s="3">
        <f>(Table134[[#This Row],[rA adj]]+Table134[[#This Row],[rX]])/(SQRT(2)*(Table134[[#This Row],[rB]]+Table134[[#This Row],[rX]]))</f>
        <v>0.89630651448745535</v>
      </c>
      <c r="P30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4.2579440088592211</v>
      </c>
      <c r="Q308" s="1" t="str">
        <f>IF(Table134[[#This Row],[tau]]&lt;4.18,"YES","NO")</f>
        <v>NO</v>
      </c>
      <c r="R308" s="4">
        <f>ABS(Table134[[#This Row],[rA]]-Table134[[#This Row],[rA'']])</f>
        <v>0.10295100361438014</v>
      </c>
    </row>
    <row r="309" spans="1:18" x14ac:dyDescent="0.25">
      <c r="A309" t="s">
        <v>23</v>
      </c>
      <c r="B309" t="s">
        <v>49</v>
      </c>
      <c r="C309" t="s">
        <v>19</v>
      </c>
      <c r="D309" t="s">
        <v>20</v>
      </c>
      <c r="E309">
        <v>2</v>
      </c>
      <c r="F309">
        <v>2</v>
      </c>
      <c r="G309" s="1">
        <v>0</v>
      </c>
      <c r="H309">
        <v>4</v>
      </c>
      <c r="I309">
        <v>-2</v>
      </c>
      <c r="J309" s="2">
        <v>0.91795100361438031</v>
      </c>
      <c r="K309" s="2">
        <v>1.3649510036143804</v>
      </c>
      <c r="L309" s="2">
        <f>(Table134[[#This Row],[rA]]+Table134[[#This Row],[rA'']])/2</f>
        <v>1.1414510036143803</v>
      </c>
      <c r="M309">
        <v>0.60499999999999998</v>
      </c>
      <c r="N309">
        <v>1.4</v>
      </c>
      <c r="O309" s="3">
        <f>(Table134[[#This Row],[rA adj]]+Table134[[#This Row],[rX]])/(SQRT(2)*(Table134[[#This Row],[rB]]+Table134[[#This Row],[rX]]))</f>
        <v>0.89629787466787292</v>
      </c>
      <c r="P30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4.2580173873693372</v>
      </c>
      <c r="Q309" s="1" t="str">
        <f>IF(Table134[[#This Row],[tau]]&lt;4.18,"YES","NO")</f>
        <v>NO</v>
      </c>
      <c r="R309" s="4">
        <f>ABS(Table134[[#This Row],[rA]]-Table134[[#This Row],[rA'']])</f>
        <v>0.44700000000000006</v>
      </c>
    </row>
    <row r="310" spans="1:18" x14ac:dyDescent="0.25">
      <c r="A310" t="s">
        <v>77</v>
      </c>
      <c r="B310" t="s">
        <v>45</v>
      </c>
      <c r="C310" t="s">
        <v>19</v>
      </c>
      <c r="D310" t="s">
        <v>20</v>
      </c>
      <c r="E310">
        <v>2</v>
      </c>
      <c r="F310">
        <v>2</v>
      </c>
      <c r="G310" s="1">
        <v>0</v>
      </c>
      <c r="H310">
        <v>4</v>
      </c>
      <c r="I310">
        <v>-2</v>
      </c>
      <c r="J310" s="2">
        <v>1.0309510036143803</v>
      </c>
      <c r="K310" s="2">
        <v>1.2519510036143804</v>
      </c>
      <c r="L310" s="2">
        <f>(Table134[[#This Row],[rA]]+Table134[[#This Row],[rA'']])/2</f>
        <v>1.1414510036143803</v>
      </c>
      <c r="M310">
        <v>0.60499999999999998</v>
      </c>
      <c r="N310">
        <v>1.4</v>
      </c>
      <c r="O310" s="3">
        <f>(Table134[[#This Row],[rA adj]]+Table134[[#This Row],[rX]])/(SQRT(2)*(Table134[[#This Row],[rB]]+Table134[[#This Row],[rX]]))</f>
        <v>0.89629787466787292</v>
      </c>
      <c r="P31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4.2580173873693372</v>
      </c>
      <c r="Q310" s="1" t="str">
        <f>IF(Table134[[#This Row],[tau]]&lt;4.18,"YES","NO")</f>
        <v>NO</v>
      </c>
      <c r="R310" s="4">
        <f>ABS(Table134[[#This Row],[rA]]-Table134[[#This Row],[rA'']])</f>
        <v>0.22100000000000009</v>
      </c>
    </row>
    <row r="311" spans="1:18" x14ac:dyDescent="0.25">
      <c r="A311" t="s">
        <v>25</v>
      </c>
      <c r="B311" t="s">
        <v>49</v>
      </c>
      <c r="C311" t="s">
        <v>19</v>
      </c>
      <c r="D311" t="s">
        <v>20</v>
      </c>
      <c r="E311">
        <v>2</v>
      </c>
      <c r="F311">
        <v>2</v>
      </c>
      <c r="G311" s="1">
        <v>0</v>
      </c>
      <c r="H311">
        <v>4</v>
      </c>
      <c r="I311">
        <v>-2</v>
      </c>
      <c r="J311" s="2">
        <v>0.91695100361438042</v>
      </c>
      <c r="K311" s="2">
        <v>1.3649510036143804</v>
      </c>
      <c r="L311" s="2">
        <f>(Table134[[#This Row],[rA]]+Table134[[#This Row],[rA'']])/2</f>
        <v>1.1409510036143804</v>
      </c>
      <c r="M311">
        <v>0.60499999999999998</v>
      </c>
      <c r="N311">
        <v>1.4</v>
      </c>
      <c r="O311" s="3">
        <f>(Table134[[#This Row],[rA adj]]+Table134[[#This Row],[rX]])/(SQRT(2)*(Table134[[#This Row],[rB]]+Table134[[#This Row],[rX]]))</f>
        <v>0.89612153881221546</v>
      </c>
      <c r="P31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4.2595170466607666</v>
      </c>
      <c r="Q311" s="1" t="str">
        <f>IF(Table134[[#This Row],[tau]]&lt;4.18,"YES","NO")</f>
        <v>NO</v>
      </c>
      <c r="R311" s="4">
        <f>ABS(Table134[[#This Row],[rA]]-Table134[[#This Row],[rA'']])</f>
        <v>0.44799999999999995</v>
      </c>
    </row>
    <row r="312" spans="1:18" x14ac:dyDescent="0.25">
      <c r="A312" t="s">
        <v>44</v>
      </c>
      <c r="B312" t="s">
        <v>50</v>
      </c>
      <c r="C312" t="s">
        <v>19</v>
      </c>
      <c r="D312" t="s">
        <v>20</v>
      </c>
      <c r="E312">
        <v>2</v>
      </c>
      <c r="F312">
        <v>2</v>
      </c>
      <c r="G312" s="1">
        <v>0</v>
      </c>
      <c r="H312">
        <v>4</v>
      </c>
      <c r="I312">
        <v>-2</v>
      </c>
      <c r="J312" s="2">
        <v>1.0900000000000001</v>
      </c>
      <c r="K312" s="2">
        <v>1.19</v>
      </c>
      <c r="L312" s="2">
        <f>(Table134[[#This Row],[rA]]+Table134[[#This Row],[rA'']])/2</f>
        <v>1.1400000000000001</v>
      </c>
      <c r="M312">
        <v>0.60499999999999998</v>
      </c>
      <c r="N312">
        <v>1.4</v>
      </c>
      <c r="O312" s="3">
        <f>(Table134[[#This Row],[rA adj]]+Table134[[#This Row],[rX]])/(SQRT(2)*(Table134[[#This Row],[rB]]+Table134[[#This Row],[rX]]))</f>
        <v>0.89578614674006518</v>
      </c>
      <c r="P31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4.2623801113298416</v>
      </c>
      <c r="Q312" s="1" t="str">
        <f>IF(Table134[[#This Row],[tau]]&lt;4.18,"YES","NO")</f>
        <v>NO</v>
      </c>
      <c r="R312" s="4">
        <f>ABS(Table134[[#This Row],[rA]]-Table134[[#This Row],[rA'']])</f>
        <v>9.9999999999999867E-2</v>
      </c>
    </row>
    <row r="313" spans="1:18" x14ac:dyDescent="0.25">
      <c r="A313" t="s">
        <v>63</v>
      </c>
      <c r="B313" t="s">
        <v>45</v>
      </c>
      <c r="C313" t="s">
        <v>19</v>
      </c>
      <c r="D313" t="s">
        <v>20</v>
      </c>
      <c r="E313">
        <v>2</v>
      </c>
      <c r="F313">
        <v>2</v>
      </c>
      <c r="G313" s="1">
        <v>0</v>
      </c>
      <c r="H313">
        <v>4</v>
      </c>
      <c r="I313">
        <v>-2</v>
      </c>
      <c r="J313" s="2">
        <v>1.0279510036143802</v>
      </c>
      <c r="K313" s="2">
        <v>1.2519510036143804</v>
      </c>
      <c r="L313" s="2">
        <f>(Table134[[#This Row],[rA]]+Table134[[#This Row],[rA'']])/2</f>
        <v>1.1399510036143803</v>
      </c>
      <c r="M313">
        <v>0.60499999999999998</v>
      </c>
      <c r="N313">
        <v>1.4</v>
      </c>
      <c r="O313" s="3">
        <f>(Table134[[#This Row],[rA adj]]+Table134[[#This Row],[rX]])/(SQRT(2)*(Table134[[#This Row],[rB]]+Table134[[#This Row],[rX]]))</f>
        <v>0.89576886710090042</v>
      </c>
      <c r="P31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4.2625279995352301</v>
      </c>
      <c r="Q313" s="1" t="str">
        <f>IF(Table134[[#This Row],[tau]]&lt;4.18,"YES","NO")</f>
        <v>NO</v>
      </c>
      <c r="R313" s="4">
        <f>ABS(Table134[[#This Row],[rA]]-Table134[[#This Row],[rA'']])</f>
        <v>0.2240000000000002</v>
      </c>
    </row>
    <row r="314" spans="1:18" x14ac:dyDescent="0.25">
      <c r="A314" t="s">
        <v>34</v>
      </c>
      <c r="B314" t="s">
        <v>24</v>
      </c>
      <c r="C314" t="s">
        <v>19</v>
      </c>
      <c r="D314" t="s">
        <v>20</v>
      </c>
      <c r="E314">
        <v>2</v>
      </c>
      <c r="F314">
        <v>2</v>
      </c>
      <c r="G314" s="1">
        <v>0</v>
      </c>
      <c r="H314">
        <v>4</v>
      </c>
      <c r="I314">
        <v>-2</v>
      </c>
      <c r="J314" s="2">
        <v>1.5479510036143806</v>
      </c>
      <c r="K314" s="2">
        <v>0.73</v>
      </c>
      <c r="L314" s="2">
        <f>(Table134[[#This Row],[rA]]+Table134[[#This Row],[rA'']])/2</f>
        <v>1.1389755018071903</v>
      </c>
      <c r="M314">
        <v>0.60499999999999998</v>
      </c>
      <c r="N314">
        <v>1.4</v>
      </c>
      <c r="O314" s="3">
        <f>(Table134[[#This Row],[rA adj]]+Table134[[#This Row],[rX]])/(SQRT(2)*(Table134[[#This Row],[rB]]+Table134[[#This Row],[rX]]))</f>
        <v>0.89542483520916782</v>
      </c>
      <c r="P31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4.2654802066159263</v>
      </c>
      <c r="Q314" s="1" t="str">
        <f>IF(Table134[[#This Row],[tau]]&lt;4.18,"YES","NO")</f>
        <v>NO</v>
      </c>
      <c r="R314" s="4">
        <f>ABS(Table134[[#This Row],[rA]]-Table134[[#This Row],[rA'']])</f>
        <v>0.81795100361438067</v>
      </c>
    </row>
    <row r="315" spans="1:18" x14ac:dyDescent="0.25">
      <c r="A315" t="s">
        <v>77</v>
      </c>
      <c r="B315" t="s">
        <v>52</v>
      </c>
      <c r="C315" t="s">
        <v>19</v>
      </c>
      <c r="D315" t="s">
        <v>20</v>
      </c>
      <c r="E315">
        <v>2</v>
      </c>
      <c r="F315">
        <v>2</v>
      </c>
      <c r="G315" s="1">
        <v>0</v>
      </c>
      <c r="H315">
        <v>4</v>
      </c>
      <c r="I315">
        <v>-2</v>
      </c>
      <c r="J315" s="2">
        <v>1.0309510036143803</v>
      </c>
      <c r="K315" s="2">
        <v>1.2469510036143805</v>
      </c>
      <c r="L315" s="2">
        <f>(Table134[[#This Row],[rA]]+Table134[[#This Row],[rA'']])/2</f>
        <v>1.1389510036143804</v>
      </c>
      <c r="M315">
        <v>0.60499999999999998</v>
      </c>
      <c r="N315">
        <v>1.4</v>
      </c>
      <c r="O315" s="3">
        <f>(Table134[[#This Row],[rA adj]]+Table134[[#This Row],[rX]])/(SQRT(2)*(Table134[[#This Row],[rB]]+Table134[[#This Row],[rX]]))</f>
        <v>0.8954161953895855</v>
      </c>
      <c r="P31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4.2655545382784243</v>
      </c>
      <c r="Q315" s="1" t="str">
        <f>IF(Table134[[#This Row],[tau]]&lt;4.18,"YES","NO")</f>
        <v>NO</v>
      </c>
      <c r="R315" s="4">
        <f>ABS(Table134[[#This Row],[rA]]-Table134[[#This Row],[rA'']])</f>
        <v>0.21600000000000019</v>
      </c>
    </row>
    <row r="316" spans="1:18" x14ac:dyDescent="0.25">
      <c r="A316" t="s">
        <v>67</v>
      </c>
      <c r="B316" t="s">
        <v>56</v>
      </c>
      <c r="C316" t="s">
        <v>19</v>
      </c>
      <c r="D316" t="s">
        <v>20</v>
      </c>
      <c r="E316">
        <v>3</v>
      </c>
      <c r="F316">
        <v>1</v>
      </c>
      <c r="G316" s="1">
        <v>2</v>
      </c>
      <c r="H316">
        <v>4</v>
      </c>
      <c r="I316">
        <v>-2</v>
      </c>
      <c r="J316" s="2">
        <v>0.90592891361435957</v>
      </c>
      <c r="K316" s="2">
        <v>1.37</v>
      </c>
      <c r="L316" s="2">
        <f>(Table134[[#This Row],[rA]]+Table134[[#This Row],[rA'']])/2</f>
        <v>1.1379644568071798</v>
      </c>
      <c r="M316">
        <v>0.60499999999999998</v>
      </c>
      <c r="N316">
        <v>1.4</v>
      </c>
      <c r="O316" s="3">
        <f>(Table134[[#This Row],[rA adj]]+Table134[[#This Row],[rX]])/(SQRT(2)*(Table134[[#This Row],[rB]]+Table134[[#This Row],[rX]]))</f>
        <v>0.8950682682387977</v>
      </c>
      <c r="P31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4.2685557197528574</v>
      </c>
      <c r="Q316" s="1" t="str">
        <f>IF(Table134[[#This Row],[tau]]&lt;4.18,"YES","NO")</f>
        <v>NO</v>
      </c>
      <c r="R316" s="4">
        <f>ABS(Table134[[#This Row],[rA]]-Table134[[#This Row],[rA'']])</f>
        <v>0.46407108638564054</v>
      </c>
    </row>
    <row r="317" spans="1:18" x14ac:dyDescent="0.25">
      <c r="A317" t="s">
        <v>63</v>
      </c>
      <c r="B317" t="s">
        <v>52</v>
      </c>
      <c r="C317" t="s">
        <v>19</v>
      </c>
      <c r="D317" t="s">
        <v>20</v>
      </c>
      <c r="E317">
        <v>2</v>
      </c>
      <c r="F317">
        <v>2</v>
      </c>
      <c r="G317" s="1">
        <v>0</v>
      </c>
      <c r="H317">
        <v>4</v>
      </c>
      <c r="I317">
        <v>-2</v>
      </c>
      <c r="J317" s="2">
        <v>1.0279510036143802</v>
      </c>
      <c r="K317" s="2">
        <v>1.2469510036143805</v>
      </c>
      <c r="L317" s="2">
        <f>(Table134[[#This Row],[rA]]+Table134[[#This Row],[rA'']])/2</f>
        <v>1.1374510036143803</v>
      </c>
      <c r="M317">
        <v>0.60499999999999998</v>
      </c>
      <c r="N317">
        <v>1.4</v>
      </c>
      <c r="O317" s="3">
        <f>(Table134[[#This Row],[rA adj]]+Table134[[#This Row],[rX]])/(SQRT(2)*(Table134[[#This Row],[rB]]+Table134[[#This Row],[rX]]))</f>
        <v>0.89488718782261301</v>
      </c>
      <c r="P31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4.2701237642337517</v>
      </c>
      <c r="Q317" s="1" t="str">
        <f>IF(Table134[[#This Row],[tau]]&lt;4.18,"YES","NO")</f>
        <v>NO</v>
      </c>
      <c r="R317" s="4">
        <f>ABS(Table134[[#This Row],[rA]]-Table134[[#This Row],[rA'']])</f>
        <v>0.21900000000000031</v>
      </c>
    </row>
    <row r="318" spans="1:18" x14ac:dyDescent="0.25">
      <c r="A318" t="s">
        <v>23</v>
      </c>
      <c r="B318" t="s">
        <v>32</v>
      </c>
      <c r="C318" t="s">
        <v>19</v>
      </c>
      <c r="D318" t="s">
        <v>20</v>
      </c>
      <c r="E318">
        <v>1</v>
      </c>
      <c r="F318">
        <v>3</v>
      </c>
      <c r="G318" s="1">
        <v>2</v>
      </c>
      <c r="H318">
        <v>4</v>
      </c>
      <c r="I318">
        <v>-2</v>
      </c>
      <c r="J318" s="2">
        <v>1.02341546042156</v>
      </c>
      <c r="K318" s="2">
        <v>1.2509289136143598</v>
      </c>
      <c r="L318" s="2">
        <f>(Table134[[#This Row],[rA]]+Table134[[#This Row],[rA'']])/2</f>
        <v>1.1371721870179599</v>
      </c>
      <c r="M318">
        <v>0.60499999999999998</v>
      </c>
      <c r="N318">
        <v>1.4</v>
      </c>
      <c r="O318" s="3">
        <f>(Table134[[#This Row],[rA adj]]+Table134[[#This Row],[rX]])/(SQRT(2)*(Table134[[#This Row],[rB]]+Table134[[#This Row],[rX]]))</f>
        <v>0.89478885709641032</v>
      </c>
      <c r="P31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4.2709769928521055</v>
      </c>
      <c r="Q318" s="1" t="str">
        <f>IF(Table134[[#This Row],[tau]]&lt;4.18,"YES","NO")</f>
        <v>NO</v>
      </c>
      <c r="R318" s="4">
        <f>ABS(Table134[[#This Row],[rA]]-Table134[[#This Row],[rA'']])</f>
        <v>0.22751345319279981</v>
      </c>
    </row>
    <row r="319" spans="1:18" x14ac:dyDescent="0.25">
      <c r="A319" t="s">
        <v>19</v>
      </c>
      <c r="B319" t="s">
        <v>56</v>
      </c>
      <c r="C319" t="s">
        <v>19</v>
      </c>
      <c r="D319" t="s">
        <v>20</v>
      </c>
      <c r="E319">
        <v>3</v>
      </c>
      <c r="F319">
        <v>1</v>
      </c>
      <c r="G319" s="1">
        <v>2</v>
      </c>
      <c r="H319">
        <v>4</v>
      </c>
      <c r="I319">
        <v>-2</v>
      </c>
      <c r="J319" s="2">
        <v>0.90392891361435934</v>
      </c>
      <c r="K319" s="2">
        <v>1.37</v>
      </c>
      <c r="L319" s="2">
        <f>(Table134[[#This Row],[rA]]+Table134[[#This Row],[rA'']])/2</f>
        <v>1.1369644568071797</v>
      </c>
      <c r="M319">
        <v>0.60499999999999998</v>
      </c>
      <c r="N319">
        <v>1.4</v>
      </c>
      <c r="O319" s="3">
        <f>(Table134[[#This Row],[rA adj]]+Table134[[#This Row],[rX]])/(SQRT(2)*(Table134[[#This Row],[rB]]+Table134[[#This Row],[rX]]))</f>
        <v>0.89471559652748278</v>
      </c>
      <c r="P31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4.271613484497351</v>
      </c>
      <c r="Q319" s="1" t="str">
        <f>IF(Table134[[#This Row],[tau]]&lt;4.18,"YES","NO")</f>
        <v>NO</v>
      </c>
      <c r="R319" s="4">
        <f>ABS(Table134[[#This Row],[rA]]-Table134[[#This Row],[rA'']])</f>
        <v>0.46607108638564076</v>
      </c>
    </row>
    <row r="320" spans="1:18" x14ac:dyDescent="0.25">
      <c r="A320" t="s">
        <v>60</v>
      </c>
      <c r="B320" t="s">
        <v>56</v>
      </c>
      <c r="C320" t="s">
        <v>19</v>
      </c>
      <c r="D320" t="s">
        <v>20</v>
      </c>
      <c r="E320">
        <v>1</v>
      </c>
      <c r="F320">
        <v>3</v>
      </c>
      <c r="G320" s="1">
        <v>2</v>
      </c>
      <c r="H320">
        <v>4</v>
      </c>
      <c r="I320">
        <v>-2</v>
      </c>
      <c r="J320" s="2">
        <v>1.3244154604215601</v>
      </c>
      <c r="K320" s="2">
        <v>0.9459289136143596</v>
      </c>
      <c r="L320" s="2">
        <f>(Table134[[#This Row],[rA]]+Table134[[#This Row],[rA'']])/2</f>
        <v>1.1351721870179599</v>
      </c>
      <c r="M320">
        <v>0.60499999999999998</v>
      </c>
      <c r="N320">
        <v>1.4</v>
      </c>
      <c r="O320" s="3">
        <f>(Table134[[#This Row],[rA adj]]+Table134[[#This Row],[rX]])/(SQRT(2)*(Table134[[#This Row],[rB]]+Table134[[#This Row],[rX]]))</f>
        <v>0.89408351367378025</v>
      </c>
      <c r="P32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4.2771335518390874</v>
      </c>
      <c r="Q320" s="1" t="str">
        <f>IF(Table134[[#This Row],[tau]]&lt;4.18,"YES","NO")</f>
        <v>NO</v>
      </c>
      <c r="R320" s="4">
        <f>ABS(Table134[[#This Row],[rA]]-Table134[[#This Row],[rA'']])</f>
        <v>0.37848654680720051</v>
      </c>
    </row>
    <row r="321" spans="1:18" x14ac:dyDescent="0.25">
      <c r="A321" t="s">
        <v>54</v>
      </c>
      <c r="B321" t="s">
        <v>58</v>
      </c>
      <c r="C321" t="s">
        <v>19</v>
      </c>
      <c r="D321" t="s">
        <v>20</v>
      </c>
      <c r="E321">
        <v>1</v>
      </c>
      <c r="F321">
        <v>3</v>
      </c>
      <c r="G321" s="1">
        <v>2</v>
      </c>
      <c r="H321">
        <v>4</v>
      </c>
      <c r="I321">
        <v>-2</v>
      </c>
      <c r="J321" s="2">
        <v>1.39</v>
      </c>
      <c r="K321" s="2">
        <v>0.87792891361435954</v>
      </c>
      <c r="L321" s="2">
        <f>(Table134[[#This Row],[rA]]+Table134[[#This Row],[rA'']])/2</f>
        <v>1.1339644568071798</v>
      </c>
      <c r="M321">
        <v>0.60499999999999998</v>
      </c>
      <c r="N321">
        <v>1.4</v>
      </c>
      <c r="O321" s="3">
        <f>(Table134[[#This Row],[rA adj]]+Table134[[#This Row],[rX]])/(SQRT(2)*(Table134[[#This Row],[rB]]+Table134[[#This Row],[rX]]))</f>
        <v>0.89365758139353779</v>
      </c>
      <c r="P32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4.2808822601031924</v>
      </c>
      <c r="Q321" s="1" t="str">
        <f>IF(Table134[[#This Row],[tau]]&lt;4.18,"YES","NO")</f>
        <v>NO</v>
      </c>
      <c r="R321" s="4">
        <f>ABS(Table134[[#This Row],[rA]]-Table134[[#This Row],[rA'']])</f>
        <v>0.51207108638564036</v>
      </c>
    </row>
    <row r="322" spans="1:18" x14ac:dyDescent="0.25">
      <c r="A322" t="s">
        <v>76</v>
      </c>
      <c r="B322" t="s">
        <v>51</v>
      </c>
      <c r="C322" t="s">
        <v>19</v>
      </c>
      <c r="D322" t="s">
        <v>20</v>
      </c>
      <c r="E322">
        <v>3</v>
      </c>
      <c r="F322">
        <v>1</v>
      </c>
      <c r="G322" s="1">
        <v>2</v>
      </c>
      <c r="H322">
        <v>4</v>
      </c>
      <c r="I322">
        <v>-2</v>
      </c>
      <c r="J322" s="2">
        <v>0.76392891361435966</v>
      </c>
      <c r="K322" s="2">
        <v>1.5</v>
      </c>
      <c r="L322" s="2">
        <f>(Table134[[#This Row],[rA]]+Table134[[#This Row],[rA'']])/2</f>
        <v>1.1319644568071798</v>
      </c>
      <c r="M322">
        <v>0.60499999999999998</v>
      </c>
      <c r="N322">
        <v>1.4</v>
      </c>
      <c r="O322" s="3">
        <f>(Table134[[#This Row],[rA adj]]+Table134[[#This Row],[rX]])/(SQRT(2)*(Table134[[#This Row],[rB]]+Table134[[#This Row],[rX]]))</f>
        <v>0.89295223797090784</v>
      </c>
      <c r="P32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4.2871419280059371</v>
      </c>
      <c r="Q322" s="1" t="str">
        <f>IF(Table134[[#This Row],[tau]]&lt;4.18,"YES","NO")</f>
        <v>NO</v>
      </c>
      <c r="R322" s="4">
        <f>ABS(Table134[[#This Row],[rA]]-Table134[[#This Row],[rA'']])</f>
        <v>0.73607108638564034</v>
      </c>
    </row>
    <row r="323" spans="1:18" x14ac:dyDescent="0.25">
      <c r="A323" t="s">
        <v>23</v>
      </c>
      <c r="B323" t="s">
        <v>29</v>
      </c>
      <c r="C323" t="s">
        <v>19</v>
      </c>
      <c r="D323" t="s">
        <v>20</v>
      </c>
      <c r="E323">
        <v>1</v>
      </c>
      <c r="F323">
        <v>3</v>
      </c>
      <c r="G323" s="1">
        <v>2</v>
      </c>
      <c r="H323">
        <v>4</v>
      </c>
      <c r="I323">
        <v>-2</v>
      </c>
      <c r="J323" s="2">
        <v>1.02341546042156</v>
      </c>
      <c r="K323" s="2">
        <v>1.24</v>
      </c>
      <c r="L323" s="2">
        <f>(Table134[[#This Row],[rA]]+Table134[[#This Row],[rA'']])/2</f>
        <v>1.1317077302107799</v>
      </c>
      <c r="M323">
        <v>0.60499999999999998</v>
      </c>
      <c r="N323">
        <v>1.4</v>
      </c>
      <c r="O323" s="3">
        <f>(Table134[[#This Row],[rA adj]]+Table134[[#This Row],[rX]])/(SQRT(2)*(Table134[[#This Row],[rB]]+Table134[[#This Row],[rX]]))</f>
        <v>0.89286169776281532</v>
      </c>
      <c r="P32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4.2879501496351189</v>
      </c>
      <c r="Q323" s="1" t="str">
        <f>IF(Table134[[#This Row],[tau]]&lt;4.18,"YES","NO")</f>
        <v>NO</v>
      </c>
      <c r="R323" s="4">
        <f>ABS(Table134[[#This Row],[rA]]-Table134[[#This Row],[rA'']])</f>
        <v>0.21658453957844004</v>
      </c>
    </row>
    <row r="324" spans="1:18" x14ac:dyDescent="0.25">
      <c r="A324" t="s">
        <v>54</v>
      </c>
      <c r="B324" t="s">
        <v>63</v>
      </c>
      <c r="C324" t="s">
        <v>19</v>
      </c>
      <c r="D324" t="s">
        <v>20</v>
      </c>
      <c r="E324">
        <v>1</v>
      </c>
      <c r="F324">
        <v>3</v>
      </c>
      <c r="G324" s="1">
        <v>2</v>
      </c>
      <c r="H324">
        <v>4</v>
      </c>
      <c r="I324">
        <v>-2</v>
      </c>
      <c r="J324" s="2">
        <v>1.39</v>
      </c>
      <c r="K324" s="2">
        <v>0.87292891361435965</v>
      </c>
      <c r="L324" s="2">
        <f>(Table134[[#This Row],[rA]]+Table134[[#This Row],[rA'']])/2</f>
        <v>1.1314644568071799</v>
      </c>
      <c r="M324">
        <v>0.60499999999999998</v>
      </c>
      <c r="N324">
        <v>1.4</v>
      </c>
      <c r="O324" s="3">
        <f>(Table134[[#This Row],[rA adj]]+Table134[[#This Row],[rX]])/(SQRT(2)*(Table134[[#This Row],[rB]]+Table134[[#This Row],[rX]]))</f>
        <v>0.89277590211525026</v>
      </c>
      <c r="P32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4.2887170118001752</v>
      </c>
      <c r="Q324" s="1" t="str">
        <f>IF(Table134[[#This Row],[tau]]&lt;4.18,"YES","NO")</f>
        <v>NO</v>
      </c>
      <c r="R324" s="4">
        <f>ABS(Table134[[#This Row],[rA]]-Table134[[#This Row],[rA'']])</f>
        <v>0.51707108638564026</v>
      </c>
    </row>
    <row r="325" spans="1:18" x14ac:dyDescent="0.25">
      <c r="A325" t="s">
        <v>62</v>
      </c>
      <c r="B325" t="s">
        <v>28</v>
      </c>
      <c r="C325" t="s">
        <v>19</v>
      </c>
      <c r="D325" t="s">
        <v>20</v>
      </c>
      <c r="E325">
        <v>2</v>
      </c>
      <c r="F325">
        <v>2</v>
      </c>
      <c r="G325" s="1">
        <v>0</v>
      </c>
      <c r="H325">
        <v>4</v>
      </c>
      <c r="I325">
        <v>-2</v>
      </c>
      <c r="J325" s="2">
        <v>1.1929510036143802</v>
      </c>
      <c r="K325" s="2">
        <v>1.0629289136143596</v>
      </c>
      <c r="L325" s="2">
        <f>(Table134[[#This Row],[rA]]+Table134[[#This Row],[rA'']])/2</f>
        <v>1.1279399586143699</v>
      </c>
      <c r="M325">
        <v>0.60499999999999998</v>
      </c>
      <c r="N325">
        <v>1.4</v>
      </c>
      <c r="O325" s="3">
        <f>(Table134[[#This Row],[rA adj]]+Table134[[#This Row],[rX]])/(SQRT(2)*(Table134[[#This Row],[rB]]+Table134[[#This Row],[rX]]))</f>
        <v>0.89153291130606549</v>
      </c>
      <c r="P32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4.2999364835179392</v>
      </c>
      <c r="Q325" s="1" t="str">
        <f>IF(Table134[[#This Row],[tau]]&lt;4.18,"YES","NO")</f>
        <v>NO</v>
      </c>
      <c r="R325" s="4">
        <f>ABS(Table134[[#This Row],[rA]]-Table134[[#This Row],[rA'']])</f>
        <v>0.13002209000002063</v>
      </c>
    </row>
    <row r="326" spans="1:18" x14ac:dyDescent="0.25">
      <c r="A326" t="s">
        <v>23</v>
      </c>
      <c r="B326" t="s">
        <v>28</v>
      </c>
      <c r="C326" t="s">
        <v>19</v>
      </c>
      <c r="D326" t="s">
        <v>20</v>
      </c>
      <c r="E326">
        <v>1</v>
      </c>
      <c r="F326">
        <v>3</v>
      </c>
      <c r="G326" s="1">
        <v>2</v>
      </c>
      <c r="H326">
        <v>4</v>
      </c>
      <c r="I326">
        <v>-2</v>
      </c>
      <c r="J326" s="2">
        <v>1.02341546042156</v>
      </c>
      <c r="K326" s="2">
        <v>1.2299289136143599</v>
      </c>
      <c r="L326" s="2">
        <f>(Table134[[#This Row],[rA]]+Table134[[#This Row],[rA'']])/2</f>
        <v>1.1266721870179599</v>
      </c>
      <c r="M326">
        <v>0.60499999999999998</v>
      </c>
      <c r="N326">
        <v>1.4</v>
      </c>
      <c r="O326" s="3">
        <f>(Table134[[#This Row],[rA adj]]+Table134[[#This Row],[rX]])/(SQRT(2)*(Table134[[#This Row],[rB]]+Table134[[#This Row],[rX]]))</f>
        <v>0.89108580412760297</v>
      </c>
      <c r="P32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4.3040226613959689</v>
      </c>
      <c r="Q326" s="1" t="str">
        <f>IF(Table134[[#This Row],[tau]]&lt;4.18,"YES","NO")</f>
        <v>NO</v>
      </c>
      <c r="R326" s="4">
        <f>ABS(Table134[[#This Row],[rA]]-Table134[[#This Row],[rA'']])</f>
        <v>0.2065134531927999</v>
      </c>
    </row>
    <row r="327" spans="1:18" x14ac:dyDescent="0.25">
      <c r="A327" t="s">
        <v>28</v>
      </c>
      <c r="B327" t="s">
        <v>50</v>
      </c>
      <c r="C327" t="s">
        <v>19</v>
      </c>
      <c r="D327" t="s">
        <v>20</v>
      </c>
      <c r="E327">
        <v>2</v>
      </c>
      <c r="F327">
        <v>2</v>
      </c>
      <c r="G327" s="1">
        <v>0</v>
      </c>
      <c r="H327">
        <v>4</v>
      </c>
      <c r="I327">
        <v>-2</v>
      </c>
      <c r="J327" s="2">
        <v>1.0629289136143596</v>
      </c>
      <c r="K327" s="2">
        <v>1.19</v>
      </c>
      <c r="L327" s="2">
        <f>(Table134[[#This Row],[rA]]+Table134[[#This Row],[rA'']])/2</f>
        <v>1.1264644568071798</v>
      </c>
      <c r="M327">
        <v>0.60499999999999998</v>
      </c>
      <c r="N327">
        <v>1.4</v>
      </c>
      <c r="O327" s="3">
        <f>(Table134[[#This Row],[rA adj]]+Table134[[#This Row],[rX]])/(SQRT(2)*(Table134[[#This Row],[rB]]+Table134[[#This Row],[rX]]))</f>
        <v>0.89101254355867521</v>
      </c>
      <c r="P32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4.3046947730184772</v>
      </c>
      <c r="Q327" s="1" t="str">
        <f>IF(Table134[[#This Row],[tau]]&lt;4.18,"YES","NO")</f>
        <v>NO</v>
      </c>
      <c r="R327" s="4">
        <f>ABS(Table134[[#This Row],[rA]]-Table134[[#This Row],[rA'']])</f>
        <v>0.12707108638564035</v>
      </c>
    </row>
    <row r="328" spans="1:18" x14ac:dyDescent="0.25">
      <c r="A328" t="s">
        <v>42</v>
      </c>
      <c r="B328" t="s">
        <v>73</v>
      </c>
      <c r="C328" t="s">
        <v>19</v>
      </c>
      <c r="D328" t="s">
        <v>20</v>
      </c>
      <c r="E328">
        <v>2</v>
      </c>
      <c r="F328">
        <v>2</v>
      </c>
      <c r="G328" s="1">
        <v>0</v>
      </c>
      <c r="H328">
        <v>4</v>
      </c>
      <c r="I328">
        <v>-2</v>
      </c>
      <c r="J328" s="2">
        <v>1.1959510036143803</v>
      </c>
      <c r="K328" s="2">
        <v>1.0549510036143803</v>
      </c>
      <c r="L328" s="2">
        <f>(Table134[[#This Row],[rA]]+Table134[[#This Row],[rA'']])/2</f>
        <v>1.1254510036143803</v>
      </c>
      <c r="M328">
        <v>0.60499999999999998</v>
      </c>
      <c r="N328">
        <v>1.4</v>
      </c>
      <c r="O328" s="3">
        <f>(Table134[[#This Row],[rA adj]]+Table134[[#This Row],[rX]])/(SQRT(2)*(Table134[[#This Row],[rB]]+Table134[[#This Row],[rX]]))</f>
        <v>0.89065512728683316</v>
      </c>
      <c r="P32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4.3079842411476754</v>
      </c>
      <c r="Q328" s="1" t="str">
        <f>IF(Table134[[#This Row],[tau]]&lt;4.18,"YES","NO")</f>
        <v>NO</v>
      </c>
      <c r="R328" s="4">
        <f>ABS(Table134[[#This Row],[rA]]-Table134[[#This Row],[rA'']])</f>
        <v>0.14100000000000001</v>
      </c>
    </row>
    <row r="329" spans="1:18" x14ac:dyDescent="0.25">
      <c r="A329" t="s">
        <v>19</v>
      </c>
      <c r="B329" t="s">
        <v>29</v>
      </c>
      <c r="C329" t="s">
        <v>19</v>
      </c>
      <c r="D329" t="s">
        <v>20</v>
      </c>
      <c r="E329">
        <v>2</v>
      </c>
      <c r="F329">
        <v>2</v>
      </c>
      <c r="G329" s="1">
        <v>0</v>
      </c>
      <c r="H329">
        <v>4</v>
      </c>
      <c r="I329">
        <v>-2</v>
      </c>
      <c r="J329" s="2">
        <v>0.86</v>
      </c>
      <c r="K329" s="2">
        <v>1.3889510036143804</v>
      </c>
      <c r="L329" s="2">
        <f>(Table134[[#This Row],[rA]]+Table134[[#This Row],[rA'']])/2</f>
        <v>1.1244755018071901</v>
      </c>
      <c r="M329">
        <v>0.60499999999999998</v>
      </c>
      <c r="N329">
        <v>1.4</v>
      </c>
      <c r="O329" s="3">
        <f>(Table134[[#This Row],[rA adj]]+Table134[[#This Row],[rX]])/(SQRT(2)*(Table134[[#This Row],[rB]]+Table134[[#This Row],[rX]]))</f>
        <v>0.89031109539510056</v>
      </c>
      <c r="P32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4.3111669600408344</v>
      </c>
      <c r="Q329" s="1" t="str">
        <f>IF(Table134[[#This Row],[tau]]&lt;4.18,"YES","NO")</f>
        <v>NO</v>
      </c>
      <c r="R329" s="4">
        <f>ABS(Table134[[#This Row],[rA]]-Table134[[#This Row],[rA'']])</f>
        <v>0.52895100361438041</v>
      </c>
    </row>
    <row r="330" spans="1:18" x14ac:dyDescent="0.25">
      <c r="A330" t="s">
        <v>58</v>
      </c>
      <c r="B330" t="s">
        <v>56</v>
      </c>
      <c r="C330" t="s">
        <v>19</v>
      </c>
      <c r="D330" t="s">
        <v>20</v>
      </c>
      <c r="E330">
        <v>3</v>
      </c>
      <c r="F330">
        <v>1</v>
      </c>
      <c r="G330" s="1">
        <v>2</v>
      </c>
      <c r="H330">
        <v>4</v>
      </c>
      <c r="I330">
        <v>-2</v>
      </c>
      <c r="J330" s="2">
        <v>0.87792891361435954</v>
      </c>
      <c r="K330" s="2">
        <v>1.37</v>
      </c>
      <c r="L330" s="2">
        <f>(Table134[[#This Row],[rA]]+Table134[[#This Row],[rA'']])/2</f>
        <v>1.1239644568071798</v>
      </c>
      <c r="M330">
        <v>0.60499999999999998</v>
      </c>
      <c r="N330">
        <v>1.4</v>
      </c>
      <c r="O330" s="3">
        <f>(Table134[[#This Row],[rA adj]]+Table134[[#This Row],[rX]])/(SQRT(2)*(Table134[[#This Row],[rB]]+Table134[[#This Row],[rX]]))</f>
        <v>0.89013086428038801</v>
      </c>
      <c r="P33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4.3128407857315221</v>
      </c>
      <c r="Q330" s="1" t="str">
        <f>IF(Table134[[#This Row],[tau]]&lt;4.18,"YES","NO")</f>
        <v>NO</v>
      </c>
      <c r="R330" s="4">
        <f>ABS(Table134[[#This Row],[rA]]-Table134[[#This Row],[rA'']])</f>
        <v>0.49207108638564057</v>
      </c>
    </row>
    <row r="331" spans="1:18" x14ac:dyDescent="0.25">
      <c r="A331" t="s">
        <v>73</v>
      </c>
      <c r="B331" t="s">
        <v>62</v>
      </c>
      <c r="C331" t="s">
        <v>19</v>
      </c>
      <c r="D331" t="s">
        <v>20</v>
      </c>
      <c r="E331">
        <v>2</v>
      </c>
      <c r="F331">
        <v>2</v>
      </c>
      <c r="G331" s="1">
        <v>0</v>
      </c>
      <c r="H331">
        <v>4</v>
      </c>
      <c r="I331">
        <v>-2</v>
      </c>
      <c r="J331" s="2">
        <v>1.0549510036143803</v>
      </c>
      <c r="K331" s="2">
        <v>1.1929510036143802</v>
      </c>
      <c r="L331" s="2">
        <f>(Table134[[#This Row],[rA]]+Table134[[#This Row],[rA'']])/2</f>
        <v>1.1239510036143803</v>
      </c>
      <c r="M331">
        <v>0.60499999999999998</v>
      </c>
      <c r="N331">
        <v>1.4</v>
      </c>
      <c r="O331" s="3">
        <f>(Table134[[#This Row],[rA adj]]+Table134[[#This Row],[rX]])/(SQRT(2)*(Table134[[#This Row],[rB]]+Table134[[#This Row],[rX]]))</f>
        <v>0.89012611971986066</v>
      </c>
      <c r="P33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4.3128849092051773</v>
      </c>
      <c r="Q331" s="1" t="str">
        <f>IF(Table134[[#This Row],[tau]]&lt;4.18,"YES","NO")</f>
        <v>NO</v>
      </c>
      <c r="R331" s="4">
        <f>ABS(Table134[[#This Row],[rA]]-Table134[[#This Row],[rA'']])</f>
        <v>0.1379999999999999</v>
      </c>
    </row>
    <row r="332" spans="1:18" x14ac:dyDescent="0.25">
      <c r="A332" t="s">
        <v>54</v>
      </c>
      <c r="B332" t="s">
        <v>68</v>
      </c>
      <c r="C332" t="s">
        <v>19</v>
      </c>
      <c r="D332" t="s">
        <v>20</v>
      </c>
      <c r="E332">
        <v>1</v>
      </c>
      <c r="F332">
        <v>3</v>
      </c>
      <c r="G332" s="1">
        <v>2</v>
      </c>
      <c r="H332">
        <v>4</v>
      </c>
      <c r="I332">
        <v>-2</v>
      </c>
      <c r="J332" s="2">
        <v>1.39</v>
      </c>
      <c r="K332" s="2">
        <v>0.85592891361435974</v>
      </c>
      <c r="L332" s="2">
        <f>(Table134[[#This Row],[rA]]+Table134[[#This Row],[rA'']])/2</f>
        <v>1.1229644568071797</v>
      </c>
      <c r="M332">
        <v>0.60499999999999998</v>
      </c>
      <c r="N332">
        <v>1.4</v>
      </c>
      <c r="O332" s="3">
        <f>(Table134[[#This Row],[rA adj]]+Table134[[#This Row],[rX]])/(SQRT(2)*(Table134[[#This Row],[rB]]+Table134[[#This Row],[rX]]))</f>
        <v>0.88977819256907287</v>
      </c>
      <c r="P33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4.3161290087873283</v>
      </c>
      <c r="Q332" s="1" t="str">
        <f>IF(Table134[[#This Row],[tau]]&lt;4.18,"YES","NO")</f>
        <v>NO</v>
      </c>
      <c r="R332" s="4">
        <f>ABS(Table134[[#This Row],[rA]]-Table134[[#This Row],[rA'']])</f>
        <v>0.53407108638564016</v>
      </c>
    </row>
    <row r="333" spans="1:18" x14ac:dyDescent="0.25">
      <c r="A333" t="s">
        <v>73</v>
      </c>
      <c r="B333" t="s">
        <v>50</v>
      </c>
      <c r="C333" t="s">
        <v>19</v>
      </c>
      <c r="D333" t="s">
        <v>20</v>
      </c>
      <c r="E333">
        <v>2</v>
      </c>
      <c r="F333">
        <v>2</v>
      </c>
      <c r="G333" s="1">
        <v>0</v>
      </c>
      <c r="H333">
        <v>4</v>
      </c>
      <c r="I333">
        <v>-2</v>
      </c>
      <c r="J333" s="2">
        <v>1.0549510036143803</v>
      </c>
      <c r="K333" s="2">
        <v>1.19</v>
      </c>
      <c r="L333" s="2">
        <f>(Table134[[#This Row],[rA]]+Table134[[#This Row],[rA'']])/2</f>
        <v>1.1224755018071901</v>
      </c>
      <c r="M333">
        <v>0.60499999999999998</v>
      </c>
      <c r="N333">
        <v>1.4</v>
      </c>
      <c r="O333" s="3">
        <f>(Table134[[#This Row],[rA adj]]+Table134[[#This Row],[rX]])/(SQRT(2)*(Table134[[#This Row],[rB]]+Table134[[#This Row],[rX]]))</f>
        <v>0.88960575197247049</v>
      </c>
      <c r="P33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4.31774305263313</v>
      </c>
      <c r="Q333" s="1" t="str">
        <f>IF(Table134[[#This Row],[tau]]&lt;4.18,"YES","NO")</f>
        <v>NO</v>
      </c>
      <c r="R333" s="4">
        <f>ABS(Table134[[#This Row],[rA]]-Table134[[#This Row],[rA'']])</f>
        <v>0.13504899638561962</v>
      </c>
    </row>
    <row r="334" spans="1:18" x14ac:dyDescent="0.25">
      <c r="A334" t="s">
        <v>72</v>
      </c>
      <c r="B334" t="s">
        <v>45</v>
      </c>
      <c r="C334" t="s">
        <v>19</v>
      </c>
      <c r="D334" t="s">
        <v>20</v>
      </c>
      <c r="E334">
        <v>2</v>
      </c>
      <c r="F334">
        <v>2</v>
      </c>
      <c r="G334" s="1">
        <v>0</v>
      </c>
      <c r="H334">
        <v>4</v>
      </c>
      <c r="I334">
        <v>-2</v>
      </c>
      <c r="J334" s="2">
        <v>0.99295100361438049</v>
      </c>
      <c r="K334" s="2">
        <v>1.2519510036143804</v>
      </c>
      <c r="L334" s="2">
        <f>(Table134[[#This Row],[rA]]+Table134[[#This Row],[rA'']])/2</f>
        <v>1.1224510036143804</v>
      </c>
      <c r="M334">
        <v>0.60499999999999998</v>
      </c>
      <c r="N334">
        <v>1.4</v>
      </c>
      <c r="O334" s="3">
        <f>(Table134[[#This Row],[rA adj]]+Table134[[#This Row],[rX]])/(SQRT(2)*(Table134[[#This Row],[rB]]+Table134[[#This Row],[rX]]))</f>
        <v>0.88959711215288817</v>
      </c>
      <c r="P33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4.317824029654842</v>
      </c>
      <c r="Q334" s="1" t="str">
        <f>IF(Table134[[#This Row],[tau]]&lt;4.18,"YES","NO")</f>
        <v>NO</v>
      </c>
      <c r="R334" s="4">
        <f>ABS(Table134[[#This Row],[rA]]-Table134[[#This Row],[rA'']])</f>
        <v>0.2589999999999999</v>
      </c>
    </row>
    <row r="335" spans="1:18" x14ac:dyDescent="0.25">
      <c r="A335" t="s">
        <v>63</v>
      </c>
      <c r="B335" t="s">
        <v>56</v>
      </c>
      <c r="C335" t="s">
        <v>19</v>
      </c>
      <c r="D335" t="s">
        <v>20</v>
      </c>
      <c r="E335">
        <v>3</v>
      </c>
      <c r="F335">
        <v>1</v>
      </c>
      <c r="G335" s="1">
        <v>2</v>
      </c>
      <c r="H335">
        <v>4</v>
      </c>
      <c r="I335">
        <v>-2</v>
      </c>
      <c r="J335" s="2">
        <v>0.87292891361435965</v>
      </c>
      <c r="K335" s="2">
        <v>1.37</v>
      </c>
      <c r="L335" s="2">
        <f>(Table134[[#This Row],[rA]]+Table134[[#This Row],[rA'']])/2</f>
        <v>1.1214644568071799</v>
      </c>
      <c r="M335">
        <v>0.60499999999999998</v>
      </c>
      <c r="N335">
        <v>1.4</v>
      </c>
      <c r="O335" s="3">
        <f>(Table134[[#This Row],[rA adj]]+Table134[[#This Row],[rX]])/(SQRT(2)*(Table134[[#This Row],[rB]]+Table134[[#This Row],[rX]]))</f>
        <v>0.88924918500210037</v>
      </c>
      <c r="P33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4.3210936038547416</v>
      </c>
      <c r="Q335" s="1" t="str">
        <f>IF(Table134[[#This Row],[tau]]&lt;4.18,"YES","NO")</f>
        <v>NO</v>
      </c>
      <c r="R335" s="4">
        <f>ABS(Table134[[#This Row],[rA]]-Table134[[#This Row],[rA'']])</f>
        <v>0.49707108638564046</v>
      </c>
    </row>
    <row r="336" spans="1:18" x14ac:dyDescent="0.25">
      <c r="A336" t="s">
        <v>72</v>
      </c>
      <c r="B336" t="s">
        <v>52</v>
      </c>
      <c r="C336" t="s">
        <v>19</v>
      </c>
      <c r="D336" t="s">
        <v>20</v>
      </c>
      <c r="E336">
        <v>2</v>
      </c>
      <c r="F336">
        <v>2</v>
      </c>
      <c r="G336" s="1">
        <v>0</v>
      </c>
      <c r="H336">
        <v>4</v>
      </c>
      <c r="I336">
        <v>-2</v>
      </c>
      <c r="J336" s="2">
        <v>0.99295100361438049</v>
      </c>
      <c r="K336" s="2">
        <v>1.2469510036143805</v>
      </c>
      <c r="L336" s="2">
        <f>(Table134[[#This Row],[rA]]+Table134[[#This Row],[rA'']])/2</f>
        <v>1.1199510036143805</v>
      </c>
      <c r="M336">
        <v>0.60499999999999998</v>
      </c>
      <c r="N336">
        <v>1.4</v>
      </c>
      <c r="O336" s="3">
        <f>(Table134[[#This Row],[rA adj]]+Table134[[#This Row],[rX]])/(SQRT(2)*(Table134[[#This Row],[rB]]+Table134[[#This Row],[rX]]))</f>
        <v>0.88871543287460086</v>
      </c>
      <c r="P33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4.3261422693963389</v>
      </c>
      <c r="Q336" s="1" t="str">
        <f>IF(Table134[[#This Row],[tau]]&lt;4.18,"YES","NO")</f>
        <v>NO</v>
      </c>
      <c r="R336" s="4">
        <f>ABS(Table134[[#This Row],[rA]]-Table134[[#This Row],[rA'']])</f>
        <v>0.254</v>
      </c>
    </row>
    <row r="337" spans="1:18" x14ac:dyDescent="0.25">
      <c r="A337" t="s">
        <v>18</v>
      </c>
      <c r="B337" t="s">
        <v>32</v>
      </c>
      <c r="C337" t="s">
        <v>19</v>
      </c>
      <c r="D337" t="s">
        <v>20</v>
      </c>
      <c r="E337">
        <v>1</v>
      </c>
      <c r="F337">
        <v>3</v>
      </c>
      <c r="G337" s="1">
        <v>2</v>
      </c>
      <c r="H337">
        <v>4</v>
      </c>
      <c r="I337">
        <v>-2</v>
      </c>
      <c r="J337" s="2">
        <v>0.98541546042156014</v>
      </c>
      <c r="K337" s="2">
        <v>1.2509289136143598</v>
      </c>
      <c r="L337" s="2">
        <f>(Table134[[#This Row],[rA]]+Table134[[#This Row],[rA'']])/2</f>
        <v>1.11817218701796</v>
      </c>
      <c r="M337">
        <v>0.60499999999999998</v>
      </c>
      <c r="N337">
        <v>1.4</v>
      </c>
      <c r="O337" s="3">
        <f>(Table134[[#This Row],[rA adj]]+Table134[[#This Row],[rX]])/(SQRT(2)*(Table134[[#This Row],[rB]]+Table134[[#This Row],[rX]]))</f>
        <v>0.88808809458142568</v>
      </c>
      <c r="P33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4.3321274067868281</v>
      </c>
      <c r="Q337" s="1" t="str">
        <f>IF(Table134[[#This Row],[tau]]&lt;4.18,"YES","NO")</f>
        <v>NO</v>
      </c>
      <c r="R337" s="4">
        <f>ABS(Table134[[#This Row],[rA]]-Table134[[#This Row],[rA'']])</f>
        <v>0.26551345319279962</v>
      </c>
    </row>
    <row r="338" spans="1:18" x14ac:dyDescent="0.25">
      <c r="A338" t="s">
        <v>54</v>
      </c>
      <c r="B338" t="s">
        <v>71</v>
      </c>
      <c r="C338" t="s">
        <v>19</v>
      </c>
      <c r="D338" t="s">
        <v>20</v>
      </c>
      <c r="E338">
        <v>1</v>
      </c>
      <c r="F338">
        <v>3</v>
      </c>
      <c r="G338" s="1">
        <v>2</v>
      </c>
      <c r="H338">
        <v>4</v>
      </c>
      <c r="I338">
        <v>-2</v>
      </c>
      <c r="J338" s="2">
        <v>1.39</v>
      </c>
      <c r="K338" s="2">
        <v>0.8429289136143594</v>
      </c>
      <c r="L338" s="2">
        <f>(Table134[[#This Row],[rA]]+Table134[[#This Row],[rA'']])/2</f>
        <v>1.1164644568071798</v>
      </c>
      <c r="M338">
        <v>0.60499999999999998</v>
      </c>
      <c r="N338">
        <v>1.4</v>
      </c>
      <c r="O338" s="3">
        <f>(Table134[[#This Row],[rA adj]]+Table134[[#This Row],[rX]])/(SQRT(2)*(Table134[[#This Row],[rB]]+Table134[[#This Row],[rX]]))</f>
        <v>0.88748582644552543</v>
      </c>
      <c r="P33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4.3379259891038249</v>
      </c>
      <c r="Q338" s="1" t="str">
        <f>IF(Table134[[#This Row],[tau]]&lt;4.18,"YES","NO")</f>
        <v>NO</v>
      </c>
      <c r="R338" s="4">
        <f>ABS(Table134[[#This Row],[rA]]-Table134[[#This Row],[rA'']])</f>
        <v>0.5470710863856405</v>
      </c>
    </row>
    <row r="339" spans="1:18" x14ac:dyDescent="0.25">
      <c r="A339" t="s">
        <v>67</v>
      </c>
      <c r="B339" t="s">
        <v>60</v>
      </c>
      <c r="C339" t="s">
        <v>19</v>
      </c>
      <c r="D339" t="s">
        <v>20</v>
      </c>
      <c r="E339">
        <v>3</v>
      </c>
      <c r="F339">
        <v>1</v>
      </c>
      <c r="G339" s="1">
        <v>2</v>
      </c>
      <c r="H339">
        <v>4</v>
      </c>
      <c r="I339">
        <v>-2</v>
      </c>
      <c r="J339" s="2">
        <v>0.90592891361435957</v>
      </c>
      <c r="K339" s="2">
        <v>1.3244154604215601</v>
      </c>
      <c r="L339" s="2">
        <f>(Table134[[#This Row],[rA]]+Table134[[#This Row],[rA'']])/2</f>
        <v>1.1151721870179598</v>
      </c>
      <c r="M339">
        <v>0.60499999999999998</v>
      </c>
      <c r="N339">
        <v>1.4</v>
      </c>
      <c r="O339" s="3">
        <f>(Table134[[#This Row],[rA adj]]+Table134[[#This Row],[rX]])/(SQRT(2)*(Table134[[#This Row],[rB]]+Table134[[#This Row],[rX]]))</f>
        <v>0.88703007944748069</v>
      </c>
      <c r="P33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4.3423484703861561</v>
      </c>
      <c r="Q339" s="1" t="str">
        <f>IF(Table134[[#This Row],[tau]]&lt;4.18,"YES","NO")</f>
        <v>NO</v>
      </c>
      <c r="R339" s="4">
        <f>ABS(Table134[[#This Row],[rA]]-Table134[[#This Row],[rA'']])</f>
        <v>0.41848654680720054</v>
      </c>
    </row>
    <row r="340" spans="1:18" x14ac:dyDescent="0.25">
      <c r="A340" t="s">
        <v>23</v>
      </c>
      <c r="B340" t="s">
        <v>35</v>
      </c>
      <c r="C340" t="s">
        <v>19</v>
      </c>
      <c r="D340" t="s">
        <v>20</v>
      </c>
      <c r="E340">
        <v>1</v>
      </c>
      <c r="F340">
        <v>3</v>
      </c>
      <c r="G340" s="1">
        <v>2</v>
      </c>
      <c r="H340">
        <v>4</v>
      </c>
      <c r="I340">
        <v>-2</v>
      </c>
      <c r="J340" s="2">
        <v>1.02341546042156</v>
      </c>
      <c r="K340" s="2">
        <v>1.2069289136143593</v>
      </c>
      <c r="L340" s="2">
        <f>(Table134[[#This Row],[rA]]+Table134[[#This Row],[rA'']])/2</f>
        <v>1.1151721870179596</v>
      </c>
      <c r="M340">
        <v>0.60499999999999998</v>
      </c>
      <c r="N340">
        <v>1.4</v>
      </c>
      <c r="O340" s="3">
        <f>(Table134[[#This Row],[rA adj]]+Table134[[#This Row],[rX]])/(SQRT(2)*(Table134[[#This Row],[rB]]+Table134[[#This Row],[rX]]))</f>
        <v>0.88703007944748058</v>
      </c>
      <c r="P34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4.3423484703861579</v>
      </c>
      <c r="Q340" s="1" t="str">
        <f>IF(Table134[[#This Row],[tau]]&lt;4.18,"YES","NO")</f>
        <v>NO</v>
      </c>
      <c r="R340" s="4">
        <f>ABS(Table134[[#This Row],[rA]]-Table134[[#This Row],[rA'']])</f>
        <v>0.18351345319279933</v>
      </c>
    </row>
    <row r="341" spans="1:18" x14ac:dyDescent="0.25">
      <c r="A341" t="s">
        <v>19</v>
      </c>
      <c r="B341" t="s">
        <v>60</v>
      </c>
      <c r="C341" t="s">
        <v>19</v>
      </c>
      <c r="D341" t="s">
        <v>20</v>
      </c>
      <c r="E341">
        <v>3</v>
      </c>
      <c r="F341">
        <v>1</v>
      </c>
      <c r="G341" s="1">
        <v>2</v>
      </c>
      <c r="H341">
        <v>4</v>
      </c>
      <c r="I341">
        <v>-2</v>
      </c>
      <c r="J341" s="2">
        <v>0.90392891361435934</v>
      </c>
      <c r="K341" s="2">
        <v>1.3244154604215601</v>
      </c>
      <c r="L341" s="2">
        <f>(Table134[[#This Row],[rA]]+Table134[[#This Row],[rA'']])/2</f>
        <v>1.1141721870179597</v>
      </c>
      <c r="M341">
        <v>0.60499999999999998</v>
      </c>
      <c r="N341">
        <v>1.4</v>
      </c>
      <c r="O341" s="3">
        <f>(Table134[[#This Row],[rA adj]]+Table134[[#This Row],[rX]])/(SQRT(2)*(Table134[[#This Row],[rB]]+Table134[[#This Row],[rX]]))</f>
        <v>0.88667740773616555</v>
      </c>
      <c r="P34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4.3457913441499407</v>
      </c>
      <c r="Q341" s="1" t="str">
        <f>IF(Table134[[#This Row],[tau]]&lt;4.18,"YES","NO")</f>
        <v>NO</v>
      </c>
      <c r="R341" s="4">
        <f>ABS(Table134[[#This Row],[rA]]-Table134[[#This Row],[rA'']])</f>
        <v>0.42048654680720077</v>
      </c>
    </row>
    <row r="342" spans="1:18" x14ac:dyDescent="0.25">
      <c r="A342" t="s">
        <v>42</v>
      </c>
      <c r="B342" t="s">
        <v>77</v>
      </c>
      <c r="C342" t="s">
        <v>19</v>
      </c>
      <c r="D342" t="s">
        <v>20</v>
      </c>
      <c r="E342">
        <v>2</v>
      </c>
      <c r="F342">
        <v>2</v>
      </c>
      <c r="G342" s="1">
        <v>0</v>
      </c>
      <c r="H342">
        <v>4</v>
      </c>
      <c r="I342">
        <v>-2</v>
      </c>
      <c r="J342" s="2">
        <v>1.1959510036143803</v>
      </c>
      <c r="K342" s="2">
        <v>1.0309510036143803</v>
      </c>
      <c r="L342" s="2">
        <f>(Table134[[#This Row],[rA]]+Table134[[#This Row],[rA'']])/2</f>
        <v>1.1134510036143803</v>
      </c>
      <c r="M342">
        <v>0.60499999999999998</v>
      </c>
      <c r="N342">
        <v>1.4</v>
      </c>
      <c r="O342" s="3">
        <f>(Table134[[#This Row],[rA adj]]+Table134[[#This Row],[rX]])/(SQRT(2)*(Table134[[#This Row],[rB]]+Table134[[#This Row],[rX]]))</f>
        <v>0.88642306675105331</v>
      </c>
      <c r="P34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4.3482855178045394</v>
      </c>
      <c r="Q342" s="1" t="str">
        <f>IF(Table134[[#This Row],[tau]]&lt;4.18,"YES","NO")</f>
        <v>NO</v>
      </c>
      <c r="R342" s="4">
        <f>ABS(Table134[[#This Row],[rA]]-Table134[[#This Row],[rA'']])</f>
        <v>0.16500000000000004</v>
      </c>
    </row>
    <row r="343" spans="1:18" x14ac:dyDescent="0.25">
      <c r="A343" t="s">
        <v>68</v>
      </c>
      <c r="B343" t="s">
        <v>56</v>
      </c>
      <c r="C343" t="s">
        <v>19</v>
      </c>
      <c r="D343" t="s">
        <v>20</v>
      </c>
      <c r="E343">
        <v>3</v>
      </c>
      <c r="F343">
        <v>1</v>
      </c>
      <c r="G343" s="1">
        <v>2</v>
      </c>
      <c r="H343">
        <v>4</v>
      </c>
      <c r="I343">
        <v>-2</v>
      </c>
      <c r="J343" s="2">
        <v>0.85592891361435974</v>
      </c>
      <c r="K343" s="2">
        <v>1.37</v>
      </c>
      <c r="L343" s="2">
        <f>(Table134[[#This Row],[rA]]+Table134[[#This Row],[rA'']])/2</f>
        <v>1.1129644568071799</v>
      </c>
      <c r="M343">
        <v>0.60499999999999998</v>
      </c>
      <c r="N343">
        <v>1.4</v>
      </c>
      <c r="O343" s="3">
        <f>(Table134[[#This Row],[rA adj]]+Table134[[#This Row],[rX]])/(SQRT(2)*(Table134[[#This Row],[rB]]+Table134[[#This Row],[rX]]))</f>
        <v>0.88625147545592309</v>
      </c>
      <c r="P34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4.3499735531855812</v>
      </c>
      <c r="Q343" s="1" t="str">
        <f>IF(Table134[[#This Row],[tau]]&lt;4.18,"YES","NO")</f>
        <v>NO</v>
      </c>
      <c r="R343" s="4">
        <f>ABS(Table134[[#This Row],[rA]]-Table134[[#This Row],[rA'']])</f>
        <v>0.51407108638564036</v>
      </c>
    </row>
    <row r="344" spans="1:18" x14ac:dyDescent="0.25">
      <c r="A344" t="s">
        <v>18</v>
      </c>
      <c r="B344" t="s">
        <v>29</v>
      </c>
      <c r="C344" t="s">
        <v>19</v>
      </c>
      <c r="D344" t="s">
        <v>20</v>
      </c>
      <c r="E344">
        <v>1</v>
      </c>
      <c r="F344">
        <v>3</v>
      </c>
      <c r="G344" s="1">
        <v>2</v>
      </c>
      <c r="H344">
        <v>4</v>
      </c>
      <c r="I344">
        <v>-2</v>
      </c>
      <c r="J344" s="2">
        <v>0.98541546042156014</v>
      </c>
      <c r="K344" s="2">
        <v>1.24</v>
      </c>
      <c r="L344" s="2">
        <f>(Table134[[#This Row],[rA]]+Table134[[#This Row],[rA'']])/2</f>
        <v>1.1127077302107802</v>
      </c>
      <c r="M344">
        <v>0.60499999999999998</v>
      </c>
      <c r="N344">
        <v>1.4</v>
      </c>
      <c r="O344" s="3">
        <f>(Table134[[#This Row],[rA adj]]+Table134[[#This Row],[rX]])/(SQRT(2)*(Table134[[#This Row],[rB]]+Table134[[#This Row],[rX]]))</f>
        <v>0.88616093524783068</v>
      </c>
      <c r="P34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4.3508659846671023</v>
      </c>
      <c r="Q344" s="1" t="str">
        <f>IF(Table134[[#This Row],[tau]]&lt;4.18,"YES","NO")</f>
        <v>NO</v>
      </c>
      <c r="R344" s="4">
        <f>ABS(Table134[[#This Row],[rA]]-Table134[[#This Row],[rA'']])</f>
        <v>0.25458453957843985</v>
      </c>
    </row>
    <row r="345" spans="1:18" x14ac:dyDescent="0.25">
      <c r="A345" t="s">
        <v>19</v>
      </c>
      <c r="B345" t="s">
        <v>49</v>
      </c>
      <c r="C345" t="s">
        <v>19</v>
      </c>
      <c r="D345" t="s">
        <v>20</v>
      </c>
      <c r="E345">
        <v>2</v>
      </c>
      <c r="F345">
        <v>2</v>
      </c>
      <c r="G345" s="1">
        <v>0</v>
      </c>
      <c r="H345">
        <v>4</v>
      </c>
      <c r="I345">
        <v>-2</v>
      </c>
      <c r="J345" s="2">
        <v>0.86</v>
      </c>
      <c r="K345" s="2">
        <v>1.3649510036143804</v>
      </c>
      <c r="L345" s="2">
        <f>(Table134[[#This Row],[rA]]+Table134[[#This Row],[rA'']])/2</f>
        <v>1.1124755018071901</v>
      </c>
      <c r="M345">
        <v>0.60499999999999998</v>
      </c>
      <c r="N345">
        <v>1.4</v>
      </c>
      <c r="O345" s="3">
        <f>(Table134[[#This Row],[rA adj]]+Table134[[#This Row],[rX]])/(SQRT(2)*(Table134[[#This Row],[rB]]+Table134[[#This Row],[rX]]))</f>
        <v>0.8860790348593206</v>
      </c>
      <c r="P34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4.3516742925100118</v>
      </c>
      <c r="Q345" s="1" t="str">
        <f>IF(Table134[[#This Row],[tau]]&lt;4.18,"YES","NO")</f>
        <v>NO</v>
      </c>
      <c r="R345" s="4">
        <f>ABS(Table134[[#This Row],[rA]]-Table134[[#This Row],[rA'']])</f>
        <v>0.50495100361438039</v>
      </c>
    </row>
    <row r="346" spans="1:18" x14ac:dyDescent="0.25">
      <c r="A346" t="s">
        <v>42</v>
      </c>
      <c r="B346" t="s">
        <v>63</v>
      </c>
      <c r="C346" t="s">
        <v>19</v>
      </c>
      <c r="D346" t="s">
        <v>20</v>
      </c>
      <c r="E346">
        <v>2</v>
      </c>
      <c r="F346">
        <v>2</v>
      </c>
      <c r="G346" s="1">
        <v>0</v>
      </c>
      <c r="H346">
        <v>4</v>
      </c>
      <c r="I346">
        <v>-2</v>
      </c>
      <c r="J346" s="2">
        <v>1.1959510036143803</v>
      </c>
      <c r="K346" s="2">
        <v>1.0279510036143802</v>
      </c>
      <c r="L346" s="2">
        <f>(Table134[[#This Row],[rA]]+Table134[[#This Row],[rA'']])/2</f>
        <v>1.1119510036143803</v>
      </c>
      <c r="M346">
        <v>0.60499999999999998</v>
      </c>
      <c r="N346">
        <v>1.4</v>
      </c>
      <c r="O346" s="3">
        <f>(Table134[[#This Row],[rA adj]]+Table134[[#This Row],[rX]])/(SQRT(2)*(Table134[[#This Row],[rB]]+Table134[[#This Row],[rX]]))</f>
        <v>0.88589405918408082</v>
      </c>
      <c r="P34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4.3535035232627699</v>
      </c>
      <c r="Q346" s="1" t="str">
        <f>IF(Table134[[#This Row],[tau]]&lt;4.18,"YES","NO")</f>
        <v>NO</v>
      </c>
      <c r="R346" s="4">
        <f>ABS(Table134[[#This Row],[rA]]-Table134[[#This Row],[rA'']])</f>
        <v>0.16800000000000015</v>
      </c>
    </row>
    <row r="347" spans="1:18" x14ac:dyDescent="0.25">
      <c r="A347" t="s">
        <v>77</v>
      </c>
      <c r="B347" t="s">
        <v>62</v>
      </c>
      <c r="C347" t="s">
        <v>19</v>
      </c>
      <c r="D347" t="s">
        <v>20</v>
      </c>
      <c r="E347">
        <v>2</v>
      </c>
      <c r="F347">
        <v>2</v>
      </c>
      <c r="G347" s="1">
        <v>0</v>
      </c>
      <c r="H347">
        <v>4</v>
      </c>
      <c r="I347">
        <v>-2</v>
      </c>
      <c r="J347" s="2">
        <v>1.0309510036143803</v>
      </c>
      <c r="K347" s="2">
        <v>1.1929510036143802</v>
      </c>
      <c r="L347" s="2">
        <f>(Table134[[#This Row],[rA]]+Table134[[#This Row],[rA'']])/2</f>
        <v>1.1119510036143803</v>
      </c>
      <c r="M347">
        <v>0.60499999999999998</v>
      </c>
      <c r="N347">
        <v>1.4</v>
      </c>
      <c r="O347" s="3">
        <f>(Table134[[#This Row],[rA adj]]+Table134[[#This Row],[rX]])/(SQRT(2)*(Table134[[#This Row],[rB]]+Table134[[#This Row],[rX]]))</f>
        <v>0.88589405918408082</v>
      </c>
      <c r="P34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4.3535035232627699</v>
      </c>
      <c r="Q347" s="1" t="str">
        <f>IF(Table134[[#This Row],[tau]]&lt;4.18,"YES","NO")</f>
        <v>NO</v>
      </c>
      <c r="R347" s="4">
        <f>ABS(Table134[[#This Row],[rA]]-Table134[[#This Row],[rA'']])</f>
        <v>0.16199999999999992</v>
      </c>
    </row>
    <row r="348" spans="1:18" x14ac:dyDescent="0.25">
      <c r="A348" t="s">
        <v>77</v>
      </c>
      <c r="B348" t="s">
        <v>50</v>
      </c>
      <c r="C348" t="s">
        <v>19</v>
      </c>
      <c r="D348" t="s">
        <v>20</v>
      </c>
      <c r="E348">
        <v>2</v>
      </c>
      <c r="F348">
        <v>2</v>
      </c>
      <c r="G348" s="1">
        <v>0</v>
      </c>
      <c r="H348">
        <v>4</v>
      </c>
      <c r="I348">
        <v>-2</v>
      </c>
      <c r="J348" s="2">
        <v>1.0309510036143803</v>
      </c>
      <c r="K348" s="2">
        <v>1.19</v>
      </c>
      <c r="L348" s="2">
        <f>(Table134[[#This Row],[rA]]+Table134[[#This Row],[rA'']])/2</f>
        <v>1.1104755018071901</v>
      </c>
      <c r="M348">
        <v>0.60499999999999998</v>
      </c>
      <c r="N348">
        <v>1.4</v>
      </c>
      <c r="O348" s="3">
        <f>(Table134[[#This Row],[rA adj]]+Table134[[#This Row],[rX]])/(SQRT(2)*(Table134[[#This Row],[rB]]+Table134[[#This Row],[rX]]))</f>
        <v>0.88537369143669065</v>
      </c>
      <c r="P34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4.35867657857602</v>
      </c>
      <c r="Q348" s="1" t="str">
        <f>IF(Table134[[#This Row],[tau]]&lt;4.18,"YES","NO")</f>
        <v>NO</v>
      </c>
      <c r="R348" s="4">
        <f>ABS(Table134[[#This Row],[rA]]-Table134[[#This Row],[rA'']])</f>
        <v>0.15904899638561965</v>
      </c>
    </row>
    <row r="349" spans="1:18" x14ac:dyDescent="0.25">
      <c r="A349" t="s">
        <v>63</v>
      </c>
      <c r="B349" t="s">
        <v>62</v>
      </c>
      <c r="C349" t="s">
        <v>19</v>
      </c>
      <c r="D349" t="s">
        <v>20</v>
      </c>
      <c r="E349">
        <v>2</v>
      </c>
      <c r="F349">
        <v>2</v>
      </c>
      <c r="G349" s="1">
        <v>0</v>
      </c>
      <c r="H349">
        <v>4</v>
      </c>
      <c r="I349">
        <v>-2</v>
      </c>
      <c r="J349" s="2">
        <v>1.0279510036143802</v>
      </c>
      <c r="K349" s="2">
        <v>1.1929510036143802</v>
      </c>
      <c r="L349" s="2">
        <f>(Table134[[#This Row],[rA]]+Table134[[#This Row],[rA'']])/2</f>
        <v>1.1104510036143802</v>
      </c>
      <c r="M349">
        <v>0.60499999999999998</v>
      </c>
      <c r="N349">
        <v>1.4</v>
      </c>
      <c r="O349" s="3">
        <f>(Table134[[#This Row],[rA adj]]+Table134[[#This Row],[rX]])/(SQRT(2)*(Table134[[#This Row],[rB]]+Table134[[#This Row],[rX]]))</f>
        <v>0.88536505161710832</v>
      </c>
      <c r="P34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4.3587628074322886</v>
      </c>
      <c r="Q349" s="1" t="str">
        <f>IF(Table134[[#This Row],[tau]]&lt;4.18,"YES","NO")</f>
        <v>NO</v>
      </c>
      <c r="R349" s="4">
        <f>ABS(Table134[[#This Row],[rA]]-Table134[[#This Row],[rA'']])</f>
        <v>0.16500000000000004</v>
      </c>
    </row>
    <row r="350" spans="1:18" x14ac:dyDescent="0.25">
      <c r="A350" t="s">
        <v>37</v>
      </c>
      <c r="B350" t="s">
        <v>74</v>
      </c>
      <c r="C350" t="s">
        <v>19</v>
      </c>
      <c r="D350" t="s">
        <v>20</v>
      </c>
      <c r="E350">
        <v>1</v>
      </c>
      <c r="F350">
        <v>3</v>
      </c>
      <c r="G350" s="1">
        <v>2</v>
      </c>
      <c r="H350">
        <v>4</v>
      </c>
      <c r="I350">
        <v>-2</v>
      </c>
      <c r="J350" s="2">
        <v>1.64</v>
      </c>
      <c r="K350" s="2">
        <v>0.57999999999999996</v>
      </c>
      <c r="L350" s="2">
        <f>(Table134[[#This Row],[rA]]+Table134[[#This Row],[rA'']])/2</f>
        <v>1.1099999999999999</v>
      </c>
      <c r="M350">
        <v>0.60499999999999998</v>
      </c>
      <c r="N350">
        <v>1.4</v>
      </c>
      <c r="O350" s="3">
        <f>(Table134[[#This Row],[rA adj]]+Table134[[#This Row],[rX]])/(SQRT(2)*(Table134[[#This Row],[rB]]+Table134[[#This Row],[rX]]))</f>
        <v>0.88520599540061551</v>
      </c>
      <c r="P35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4.3603522387218714</v>
      </c>
      <c r="Q350" s="1" t="str">
        <f>IF(Table134[[#This Row],[tau]]&lt;4.18,"YES","NO")</f>
        <v>NO</v>
      </c>
      <c r="R350" s="4">
        <f>ABS(Table134[[#This Row],[rA]]-Table134[[#This Row],[rA'']])</f>
        <v>1.06</v>
      </c>
    </row>
    <row r="351" spans="1:18" x14ac:dyDescent="0.25">
      <c r="A351" t="s">
        <v>63</v>
      </c>
      <c r="B351" t="s">
        <v>50</v>
      </c>
      <c r="C351" t="s">
        <v>19</v>
      </c>
      <c r="D351" t="s">
        <v>20</v>
      </c>
      <c r="E351">
        <v>2</v>
      </c>
      <c r="F351">
        <v>2</v>
      </c>
      <c r="G351" s="1">
        <v>0</v>
      </c>
      <c r="H351">
        <v>4</v>
      </c>
      <c r="I351">
        <v>-2</v>
      </c>
      <c r="J351" s="2">
        <v>1.0279510036143802</v>
      </c>
      <c r="K351" s="2">
        <v>1.19</v>
      </c>
      <c r="L351" s="2">
        <f>(Table134[[#This Row],[rA]]+Table134[[#This Row],[rA'']])/2</f>
        <v>1.1089755018071901</v>
      </c>
      <c r="M351">
        <v>0.60499999999999998</v>
      </c>
      <c r="N351">
        <v>1.4</v>
      </c>
      <c r="O351" s="3">
        <f>(Table134[[#This Row],[rA adj]]+Table134[[#This Row],[rX]])/(SQRT(2)*(Table134[[#This Row],[rB]]+Table134[[#This Row],[rX]]))</f>
        <v>0.88484468386971815</v>
      </c>
      <c r="P35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4.3639768305711399</v>
      </c>
      <c r="Q351" s="1" t="str">
        <f>IF(Table134[[#This Row],[tau]]&lt;4.18,"YES","NO")</f>
        <v>NO</v>
      </c>
      <c r="R351" s="4">
        <f>ABS(Table134[[#This Row],[rA]]-Table134[[#This Row],[rA'']])</f>
        <v>0.16204899638561976</v>
      </c>
    </row>
    <row r="352" spans="1:18" x14ac:dyDescent="0.25">
      <c r="A352" t="s">
        <v>73</v>
      </c>
      <c r="B352" t="s">
        <v>40</v>
      </c>
      <c r="C352" t="s">
        <v>19</v>
      </c>
      <c r="D352" t="s">
        <v>20</v>
      </c>
      <c r="E352">
        <v>2</v>
      </c>
      <c r="F352">
        <v>2</v>
      </c>
      <c r="G352" s="1">
        <v>0</v>
      </c>
      <c r="H352">
        <v>4</v>
      </c>
      <c r="I352">
        <v>-2</v>
      </c>
      <c r="J352" s="2">
        <v>1.0549510036143803</v>
      </c>
      <c r="K352" s="2">
        <v>1.1629510036143804</v>
      </c>
      <c r="L352" s="2">
        <f>(Table134[[#This Row],[rA]]+Table134[[#This Row],[rA'']])/2</f>
        <v>1.1089510036143804</v>
      </c>
      <c r="M352">
        <v>0.60499999999999998</v>
      </c>
      <c r="N352">
        <v>1.4</v>
      </c>
      <c r="O352" s="3">
        <f>(Table134[[#This Row],[rA adj]]+Table134[[#This Row],[rX]])/(SQRT(2)*(Table134[[#This Row],[rB]]+Table134[[#This Row],[rX]]))</f>
        <v>0.88483604405013594</v>
      </c>
      <c r="P35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4.3640637426931708</v>
      </c>
      <c r="Q352" s="1" t="str">
        <f>IF(Table134[[#This Row],[tau]]&lt;4.18,"YES","NO")</f>
        <v>NO</v>
      </c>
      <c r="R352" s="4">
        <f>ABS(Table134[[#This Row],[rA]]-Table134[[#This Row],[rA'']])</f>
        <v>0.1080000000000001</v>
      </c>
    </row>
    <row r="353" spans="1:18" x14ac:dyDescent="0.25">
      <c r="A353" t="s">
        <v>18</v>
      </c>
      <c r="B353" t="s">
        <v>28</v>
      </c>
      <c r="C353" t="s">
        <v>19</v>
      </c>
      <c r="D353" t="s">
        <v>20</v>
      </c>
      <c r="E353">
        <v>1</v>
      </c>
      <c r="F353">
        <v>3</v>
      </c>
      <c r="G353" s="1">
        <v>2</v>
      </c>
      <c r="H353">
        <v>4</v>
      </c>
      <c r="I353">
        <v>-2</v>
      </c>
      <c r="J353" s="2">
        <v>0.98541546042156014</v>
      </c>
      <c r="K353" s="2">
        <v>1.2299289136143599</v>
      </c>
      <c r="L353" s="2">
        <f>(Table134[[#This Row],[rA]]+Table134[[#This Row],[rA'']])/2</f>
        <v>1.10767218701796</v>
      </c>
      <c r="M353">
        <v>0.60499999999999998</v>
      </c>
      <c r="N353">
        <v>1.4</v>
      </c>
      <c r="O353" s="3">
        <f>(Table134[[#This Row],[rA adj]]+Table134[[#This Row],[rX]])/(SQRT(2)*(Table134[[#This Row],[rB]]+Table134[[#This Row],[rX]]))</f>
        <v>0.88438504161261822</v>
      </c>
      <c r="P35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4.3686161995563442</v>
      </c>
      <c r="Q353" s="1" t="str">
        <f>IF(Table134[[#This Row],[tau]]&lt;4.18,"YES","NO")</f>
        <v>NO</v>
      </c>
      <c r="R353" s="4">
        <f>ABS(Table134[[#This Row],[rA]]-Table134[[#This Row],[rA'']])</f>
        <v>0.24451345319279971</v>
      </c>
    </row>
    <row r="354" spans="1:18" x14ac:dyDescent="0.25">
      <c r="A354" t="s">
        <v>58</v>
      </c>
      <c r="B354" t="s">
        <v>45</v>
      </c>
      <c r="C354" t="s">
        <v>19</v>
      </c>
      <c r="D354" t="s">
        <v>20</v>
      </c>
      <c r="E354">
        <v>2</v>
      </c>
      <c r="F354">
        <v>2</v>
      </c>
      <c r="G354" s="1">
        <v>0</v>
      </c>
      <c r="H354">
        <v>4</v>
      </c>
      <c r="I354">
        <v>-2</v>
      </c>
      <c r="J354" s="2">
        <v>0.96295100361438024</v>
      </c>
      <c r="K354" s="2">
        <v>1.2519510036143804</v>
      </c>
      <c r="L354" s="2">
        <f>(Table134[[#This Row],[rA]]+Table134[[#This Row],[rA'']])/2</f>
        <v>1.1074510036143803</v>
      </c>
      <c r="M354">
        <v>0.60499999999999998</v>
      </c>
      <c r="N354">
        <v>1.4</v>
      </c>
      <c r="O354" s="3">
        <f>(Table134[[#This Row],[rA adj]]+Table134[[#This Row],[rX]])/(SQRT(2)*(Table134[[#This Row],[rB]]+Table134[[#This Row],[rX]]))</f>
        <v>0.88430703648316344</v>
      </c>
      <c r="P35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4.3694067058796264</v>
      </c>
      <c r="Q354" s="1" t="str">
        <f>IF(Table134[[#This Row],[tau]]&lt;4.18,"YES","NO")</f>
        <v>NO</v>
      </c>
      <c r="R354" s="4">
        <f>ABS(Table134[[#This Row],[rA]]-Table134[[#This Row],[rA'']])</f>
        <v>0.28900000000000015</v>
      </c>
    </row>
    <row r="355" spans="1:18" x14ac:dyDescent="0.25">
      <c r="A355" t="s">
        <v>68</v>
      </c>
      <c r="B355" t="s">
        <v>45</v>
      </c>
      <c r="C355" t="s">
        <v>19</v>
      </c>
      <c r="D355" t="s">
        <v>20</v>
      </c>
      <c r="E355">
        <v>2</v>
      </c>
      <c r="F355">
        <v>2</v>
      </c>
      <c r="G355" s="1">
        <v>0</v>
      </c>
      <c r="H355">
        <v>4</v>
      </c>
      <c r="I355">
        <v>-2</v>
      </c>
      <c r="J355" s="2">
        <v>0.96295100361438024</v>
      </c>
      <c r="K355" s="2">
        <v>1.2519510036143804</v>
      </c>
      <c r="L355" s="2">
        <f>(Table134[[#This Row],[rA]]+Table134[[#This Row],[rA'']])/2</f>
        <v>1.1074510036143803</v>
      </c>
      <c r="M355">
        <v>0.60499999999999998</v>
      </c>
      <c r="N355">
        <v>1.4</v>
      </c>
      <c r="O355" s="3">
        <f>(Table134[[#This Row],[rA adj]]+Table134[[#This Row],[rX]])/(SQRT(2)*(Table134[[#This Row],[rB]]+Table134[[#This Row],[rX]]))</f>
        <v>0.88430703648316344</v>
      </c>
      <c r="P35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4.3694067058796264</v>
      </c>
      <c r="Q355" s="1" t="str">
        <f>IF(Table134[[#This Row],[tau]]&lt;4.18,"YES","NO")</f>
        <v>NO</v>
      </c>
      <c r="R355" s="4">
        <f>ABS(Table134[[#This Row],[rA]]-Table134[[#This Row],[rA'']])</f>
        <v>0.28900000000000015</v>
      </c>
    </row>
    <row r="356" spans="1:18" x14ac:dyDescent="0.25">
      <c r="A356" t="s">
        <v>22</v>
      </c>
      <c r="B356" t="s">
        <v>52</v>
      </c>
      <c r="C356" t="s">
        <v>19</v>
      </c>
      <c r="D356" t="s">
        <v>20</v>
      </c>
      <c r="E356">
        <v>2</v>
      </c>
      <c r="F356">
        <v>2</v>
      </c>
      <c r="G356" s="1">
        <v>0</v>
      </c>
      <c r="H356">
        <v>4</v>
      </c>
      <c r="I356">
        <v>-2</v>
      </c>
      <c r="J356" s="2">
        <v>0.96695100361438024</v>
      </c>
      <c r="K356" s="2">
        <v>1.2469510036143805</v>
      </c>
      <c r="L356" s="2">
        <f>(Table134[[#This Row],[rA]]+Table134[[#This Row],[rA'']])/2</f>
        <v>1.1069510036143804</v>
      </c>
      <c r="M356">
        <v>0.60499999999999998</v>
      </c>
      <c r="N356">
        <v>1.4</v>
      </c>
      <c r="O356" s="3">
        <f>(Table134[[#This Row],[rA adj]]+Table134[[#This Row],[rX]])/(SQRT(2)*(Table134[[#This Row],[rB]]+Table134[[#This Row],[rX]]))</f>
        <v>0.88413070062750587</v>
      </c>
      <c r="P35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4.3711970989291533</v>
      </c>
      <c r="Q356" s="1" t="str">
        <f>IF(Table134[[#This Row],[tau]]&lt;4.18,"YES","NO")</f>
        <v>NO</v>
      </c>
      <c r="R356" s="4">
        <f>ABS(Table134[[#This Row],[rA]]-Table134[[#This Row],[rA'']])</f>
        <v>0.28000000000000025</v>
      </c>
    </row>
    <row r="357" spans="1:18" x14ac:dyDescent="0.25">
      <c r="A357" t="s">
        <v>56</v>
      </c>
      <c r="B357" t="s">
        <v>71</v>
      </c>
      <c r="C357" t="s">
        <v>19</v>
      </c>
      <c r="D357" t="s">
        <v>20</v>
      </c>
      <c r="E357">
        <v>1</v>
      </c>
      <c r="F357">
        <v>3</v>
      </c>
      <c r="G357" s="1">
        <v>2</v>
      </c>
      <c r="H357">
        <v>4</v>
      </c>
      <c r="I357">
        <v>-2</v>
      </c>
      <c r="J357" s="2">
        <v>1.37</v>
      </c>
      <c r="K357" s="2">
        <v>0.8429289136143594</v>
      </c>
      <c r="L357" s="2">
        <f>(Table134[[#This Row],[rA]]+Table134[[#This Row],[rA'']])/2</f>
        <v>1.1064644568071798</v>
      </c>
      <c r="M357">
        <v>0.60499999999999998</v>
      </c>
      <c r="N357">
        <v>1.4</v>
      </c>
      <c r="O357" s="3">
        <f>(Table134[[#This Row],[rA adj]]+Table134[[#This Row],[rX]])/(SQRT(2)*(Table134[[#This Row],[rB]]+Table134[[#This Row],[rX]]))</f>
        <v>0.88395910933237565</v>
      </c>
      <c r="P35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4.372943856149174</v>
      </c>
      <c r="Q357" s="1" t="str">
        <f>IF(Table134[[#This Row],[tau]]&lt;4.18,"YES","NO")</f>
        <v>NO</v>
      </c>
      <c r="R357" s="4">
        <f>ABS(Table134[[#This Row],[rA]]-Table134[[#This Row],[rA'']])</f>
        <v>0.52707108638564071</v>
      </c>
    </row>
    <row r="358" spans="1:18" x14ac:dyDescent="0.25">
      <c r="A358" t="s">
        <v>23</v>
      </c>
      <c r="B358" t="s">
        <v>49</v>
      </c>
      <c r="C358" t="s">
        <v>19</v>
      </c>
      <c r="D358" t="s">
        <v>20</v>
      </c>
      <c r="E358">
        <v>1</v>
      </c>
      <c r="F358">
        <v>3</v>
      </c>
      <c r="G358" s="1">
        <v>2</v>
      </c>
      <c r="H358">
        <v>4</v>
      </c>
      <c r="I358">
        <v>-2</v>
      </c>
      <c r="J358" s="2">
        <v>1.02341546042156</v>
      </c>
      <c r="K358" s="2">
        <v>1.1889289136143595</v>
      </c>
      <c r="L358" s="2">
        <f>(Table134[[#This Row],[rA]]+Table134[[#This Row],[rA'']])/2</f>
        <v>1.1061721870179597</v>
      </c>
      <c r="M358">
        <v>0.60499999999999998</v>
      </c>
      <c r="N358">
        <v>1.4</v>
      </c>
      <c r="O358" s="3">
        <f>(Table134[[#This Row],[rA adj]]+Table134[[#This Row],[rX]])/(SQRT(2)*(Table134[[#This Row],[rB]]+Table134[[#This Row],[rX]]))</f>
        <v>0.88385603404564572</v>
      </c>
      <c r="P35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4.3739952943895286</v>
      </c>
      <c r="Q358" s="1" t="str">
        <f>IF(Table134[[#This Row],[tau]]&lt;4.18,"YES","NO")</f>
        <v>NO</v>
      </c>
      <c r="R358" s="4">
        <f>ABS(Table134[[#This Row],[rA]]-Table134[[#This Row],[rA'']])</f>
        <v>0.16551345319279953</v>
      </c>
    </row>
    <row r="359" spans="1:18" x14ac:dyDescent="0.25">
      <c r="A359" t="s">
        <v>54</v>
      </c>
      <c r="B359" t="s">
        <v>72</v>
      </c>
      <c r="C359" t="s">
        <v>19</v>
      </c>
      <c r="D359" t="s">
        <v>20</v>
      </c>
      <c r="E359">
        <v>1</v>
      </c>
      <c r="F359">
        <v>3</v>
      </c>
      <c r="G359" s="1">
        <v>2</v>
      </c>
      <c r="H359">
        <v>4</v>
      </c>
      <c r="I359">
        <v>-2</v>
      </c>
      <c r="J359" s="2">
        <v>1.39</v>
      </c>
      <c r="K359" s="2">
        <v>0.8209289136143596</v>
      </c>
      <c r="L359" s="2">
        <f>(Table134[[#This Row],[rA]]+Table134[[#This Row],[rA'']])/2</f>
        <v>1.1054644568071796</v>
      </c>
      <c r="M359">
        <v>0.60499999999999998</v>
      </c>
      <c r="N359">
        <v>1.4</v>
      </c>
      <c r="O359" s="3">
        <f>(Table134[[#This Row],[rA adj]]+Table134[[#This Row],[rX]])/(SQRT(2)*(Table134[[#This Row],[rB]]+Table134[[#This Row],[rX]]))</f>
        <v>0.88360643762106061</v>
      </c>
      <c r="P35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4.3765480753199455</v>
      </c>
      <c r="Q359" s="1" t="str">
        <f>IF(Table134[[#This Row],[tau]]&lt;4.18,"YES","NO")</f>
        <v>NO</v>
      </c>
      <c r="R359" s="4">
        <f>ABS(Table134[[#This Row],[rA]]-Table134[[#This Row],[rA'']])</f>
        <v>0.5690710863856403</v>
      </c>
    </row>
    <row r="360" spans="1:18" x14ac:dyDescent="0.25">
      <c r="A360" t="s">
        <v>58</v>
      </c>
      <c r="B360" t="s">
        <v>52</v>
      </c>
      <c r="C360" t="s">
        <v>19</v>
      </c>
      <c r="D360" t="s">
        <v>20</v>
      </c>
      <c r="E360">
        <v>2</v>
      </c>
      <c r="F360">
        <v>2</v>
      </c>
      <c r="G360" s="1">
        <v>0</v>
      </c>
      <c r="H360">
        <v>4</v>
      </c>
      <c r="I360">
        <v>-2</v>
      </c>
      <c r="J360" s="2">
        <v>0.96295100361438024</v>
      </c>
      <c r="K360" s="2">
        <v>1.2469510036143805</v>
      </c>
      <c r="L360" s="2">
        <f>(Table134[[#This Row],[rA]]+Table134[[#This Row],[rA'']])/2</f>
        <v>1.1049510036143804</v>
      </c>
      <c r="M360">
        <v>0.60499999999999998</v>
      </c>
      <c r="N360">
        <v>1.4</v>
      </c>
      <c r="O360" s="3">
        <f>(Table134[[#This Row],[rA adj]]+Table134[[#This Row],[rX]])/(SQRT(2)*(Table134[[#This Row],[rB]]+Table134[[#This Row],[rX]]))</f>
        <v>0.88342535720487581</v>
      </c>
      <c r="P36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4.3784060777682043</v>
      </c>
      <c r="Q360" s="1" t="str">
        <f>IF(Table134[[#This Row],[tau]]&lt;4.18,"YES","NO")</f>
        <v>NO</v>
      </c>
      <c r="R360" s="4">
        <f>ABS(Table134[[#This Row],[rA]]-Table134[[#This Row],[rA'']])</f>
        <v>0.28400000000000025</v>
      </c>
    </row>
    <row r="361" spans="1:18" x14ac:dyDescent="0.25">
      <c r="A361" t="s">
        <v>68</v>
      </c>
      <c r="B361" t="s">
        <v>52</v>
      </c>
      <c r="C361" t="s">
        <v>19</v>
      </c>
      <c r="D361" t="s">
        <v>20</v>
      </c>
      <c r="E361">
        <v>2</v>
      </c>
      <c r="F361">
        <v>2</v>
      </c>
      <c r="G361" s="1">
        <v>0</v>
      </c>
      <c r="H361">
        <v>4</v>
      </c>
      <c r="I361">
        <v>-2</v>
      </c>
      <c r="J361" s="2">
        <v>0.96295100361438024</v>
      </c>
      <c r="K361" s="2">
        <v>1.2469510036143805</v>
      </c>
      <c r="L361" s="2">
        <f>(Table134[[#This Row],[rA]]+Table134[[#This Row],[rA'']])/2</f>
        <v>1.1049510036143804</v>
      </c>
      <c r="M361">
        <v>0.60499999999999998</v>
      </c>
      <c r="N361">
        <v>1.4</v>
      </c>
      <c r="O361" s="3">
        <f>(Table134[[#This Row],[rA adj]]+Table134[[#This Row],[rX]])/(SQRT(2)*(Table134[[#This Row],[rB]]+Table134[[#This Row],[rX]]))</f>
        <v>0.88342535720487581</v>
      </c>
      <c r="P36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4.3784060777682043</v>
      </c>
      <c r="Q361" s="1" t="str">
        <f>IF(Table134[[#This Row],[tau]]&lt;4.18,"YES","NO")</f>
        <v>NO</v>
      </c>
      <c r="R361" s="4">
        <f>ABS(Table134[[#This Row],[rA]]-Table134[[#This Row],[rA'']])</f>
        <v>0.28400000000000025</v>
      </c>
    </row>
    <row r="362" spans="1:18" x14ac:dyDescent="0.25">
      <c r="A362" t="s">
        <v>54</v>
      </c>
      <c r="B362" t="s">
        <v>69</v>
      </c>
      <c r="C362" t="s">
        <v>19</v>
      </c>
      <c r="D362" t="s">
        <v>20</v>
      </c>
      <c r="E362">
        <v>1</v>
      </c>
      <c r="F362">
        <v>3</v>
      </c>
      <c r="G362" s="1">
        <v>2</v>
      </c>
      <c r="H362">
        <v>4</v>
      </c>
      <c r="I362">
        <v>-2</v>
      </c>
      <c r="J362" s="2">
        <v>1.39</v>
      </c>
      <c r="K362" s="2">
        <v>0.81292891361435959</v>
      </c>
      <c r="L362" s="2">
        <f>(Table134[[#This Row],[rA]]+Table134[[#This Row],[rA'']])/2</f>
        <v>1.1014644568071796</v>
      </c>
      <c r="M362">
        <v>0.60499999999999998</v>
      </c>
      <c r="N362">
        <v>1.4</v>
      </c>
      <c r="O362" s="3">
        <f>(Table134[[#This Row],[rA adj]]+Table134[[#This Row],[rX]])/(SQRT(2)*(Table134[[#This Row],[rB]]+Table134[[#This Row],[rX]]))</f>
        <v>0.88219575077580059</v>
      </c>
      <c r="P36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4.3911568770513245</v>
      </c>
      <c r="Q362" s="1" t="str">
        <f>IF(Table134[[#This Row],[tau]]&lt;4.18,"YES","NO")</f>
        <v>NO</v>
      </c>
      <c r="R362" s="4">
        <f>ABS(Table134[[#This Row],[rA]]-Table134[[#This Row],[rA'']])</f>
        <v>0.57707108638564031</v>
      </c>
    </row>
    <row r="363" spans="1:18" x14ac:dyDescent="0.25">
      <c r="A363" t="s">
        <v>70</v>
      </c>
      <c r="B363" t="s">
        <v>52</v>
      </c>
      <c r="C363" t="s">
        <v>19</v>
      </c>
      <c r="D363" t="s">
        <v>20</v>
      </c>
      <c r="E363">
        <v>2</v>
      </c>
      <c r="F363">
        <v>2</v>
      </c>
      <c r="G363" s="1">
        <v>0</v>
      </c>
      <c r="H363">
        <v>4</v>
      </c>
      <c r="I363">
        <v>-2</v>
      </c>
      <c r="J363" s="2">
        <v>0.95595100361438057</v>
      </c>
      <c r="K363" s="2">
        <v>1.2469510036143805</v>
      </c>
      <c r="L363" s="2">
        <f>(Table134[[#This Row],[rA]]+Table134[[#This Row],[rA'']])/2</f>
        <v>1.1014510036143805</v>
      </c>
      <c r="M363">
        <v>0.60499999999999998</v>
      </c>
      <c r="N363">
        <v>1.4</v>
      </c>
      <c r="O363" s="3">
        <f>(Table134[[#This Row],[rA adj]]+Table134[[#This Row],[rX]])/(SQRT(2)*(Table134[[#This Row],[rB]]+Table134[[#This Row],[rX]]))</f>
        <v>0.88219100621527347</v>
      </c>
      <c r="P36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4.391206534229946</v>
      </c>
      <c r="Q363" s="1" t="str">
        <f>IF(Table134[[#This Row],[tau]]&lt;4.18,"YES","NO")</f>
        <v>NO</v>
      </c>
      <c r="R363" s="4">
        <f>ABS(Table134[[#This Row],[rA]]-Table134[[#This Row],[rA'']])</f>
        <v>0.29099999999999993</v>
      </c>
    </row>
    <row r="364" spans="1:18" x14ac:dyDescent="0.25">
      <c r="A364" t="s">
        <v>58</v>
      </c>
      <c r="B364" t="s">
        <v>60</v>
      </c>
      <c r="C364" t="s">
        <v>19</v>
      </c>
      <c r="D364" t="s">
        <v>20</v>
      </c>
      <c r="E364">
        <v>3</v>
      </c>
      <c r="F364">
        <v>1</v>
      </c>
      <c r="G364" s="1">
        <v>2</v>
      </c>
      <c r="H364">
        <v>4</v>
      </c>
      <c r="I364">
        <v>-2</v>
      </c>
      <c r="J364" s="2">
        <v>0.87792891361435954</v>
      </c>
      <c r="K364" s="2">
        <v>1.3244154604215601</v>
      </c>
      <c r="L364" s="2">
        <f>(Table134[[#This Row],[rA]]+Table134[[#This Row],[rA'']])/2</f>
        <v>1.1011721870179598</v>
      </c>
      <c r="M364">
        <v>0.60499999999999998</v>
      </c>
      <c r="N364">
        <v>1.4</v>
      </c>
      <c r="O364" s="3">
        <f>(Table134[[#This Row],[rA adj]]+Table134[[#This Row],[rX]])/(SQRT(2)*(Table134[[#This Row],[rB]]+Table134[[#This Row],[rX]]))</f>
        <v>0.88209267548907078</v>
      </c>
      <c r="P36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4.3922364730858927</v>
      </c>
      <c r="Q364" s="1" t="str">
        <f>IF(Table134[[#This Row],[tau]]&lt;4.18,"YES","NO")</f>
        <v>NO</v>
      </c>
      <c r="R364" s="4">
        <f>ABS(Table134[[#This Row],[rA]]-Table134[[#This Row],[rA'']])</f>
        <v>0.44648654680720057</v>
      </c>
    </row>
    <row r="365" spans="1:18" x14ac:dyDescent="0.25">
      <c r="A365" t="s">
        <v>69</v>
      </c>
      <c r="B365" t="s">
        <v>45</v>
      </c>
      <c r="C365" t="s">
        <v>19</v>
      </c>
      <c r="D365" t="s">
        <v>20</v>
      </c>
      <c r="E365">
        <v>2</v>
      </c>
      <c r="F365">
        <v>2</v>
      </c>
      <c r="G365" s="1">
        <v>0</v>
      </c>
      <c r="H365">
        <v>4</v>
      </c>
      <c r="I365">
        <v>-2</v>
      </c>
      <c r="J365" s="2">
        <v>0.94795100361438056</v>
      </c>
      <c r="K365" s="2">
        <v>1.2519510036143804</v>
      </c>
      <c r="L365" s="2">
        <f>(Table134[[#This Row],[rA]]+Table134[[#This Row],[rA'']])/2</f>
        <v>1.0999510036143805</v>
      </c>
      <c r="M365">
        <v>0.60499999999999998</v>
      </c>
      <c r="N365">
        <v>1.4</v>
      </c>
      <c r="O365" s="3">
        <f>(Table134[[#This Row],[rA adj]]+Table134[[#This Row],[rX]])/(SQRT(2)*(Table134[[#This Row],[rB]]+Table134[[#This Row],[rX]]))</f>
        <v>0.88166199864830097</v>
      </c>
      <c r="P36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4.3967654501900739</v>
      </c>
      <c r="Q365" s="1" t="str">
        <f>IF(Table134[[#This Row],[tau]]&lt;4.18,"YES","NO")</f>
        <v>NO</v>
      </c>
      <c r="R365" s="4">
        <f>ABS(Table134[[#This Row],[rA]]-Table134[[#This Row],[rA'']])</f>
        <v>0.30399999999999983</v>
      </c>
    </row>
    <row r="366" spans="1:18" x14ac:dyDescent="0.25">
      <c r="A366" t="s">
        <v>63</v>
      </c>
      <c r="B366" t="s">
        <v>60</v>
      </c>
      <c r="C366" t="s">
        <v>19</v>
      </c>
      <c r="D366" t="s">
        <v>20</v>
      </c>
      <c r="E366">
        <v>3</v>
      </c>
      <c r="F366">
        <v>1</v>
      </c>
      <c r="G366" s="1">
        <v>2</v>
      </c>
      <c r="H366">
        <v>4</v>
      </c>
      <c r="I366">
        <v>-2</v>
      </c>
      <c r="J366" s="2">
        <v>0.87292891361435965</v>
      </c>
      <c r="K366" s="2">
        <v>1.3244154604215601</v>
      </c>
      <c r="L366" s="2">
        <f>(Table134[[#This Row],[rA]]+Table134[[#This Row],[rA'']])/2</f>
        <v>1.0986721870179599</v>
      </c>
      <c r="M366">
        <v>0.60499999999999998</v>
      </c>
      <c r="N366">
        <v>1.4</v>
      </c>
      <c r="O366" s="3">
        <f>(Table134[[#This Row],[rA adj]]+Table134[[#This Row],[rX]])/(SQRT(2)*(Table134[[#This Row],[rB]]+Table134[[#This Row],[rX]]))</f>
        <v>0.88121099621078336</v>
      </c>
      <c r="P36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4.4015397083197776</v>
      </c>
      <c r="Q366" s="1" t="str">
        <f>IF(Table134[[#This Row],[tau]]&lt;4.18,"YES","NO")</f>
        <v>NO</v>
      </c>
      <c r="R366" s="4">
        <f>ABS(Table134[[#This Row],[rA]]-Table134[[#This Row],[rA'']])</f>
        <v>0.45148654680720046</v>
      </c>
    </row>
    <row r="367" spans="1:18" x14ac:dyDescent="0.25">
      <c r="A367" t="s">
        <v>30</v>
      </c>
      <c r="B367" t="s">
        <v>2</v>
      </c>
      <c r="C367" t="s">
        <v>19</v>
      </c>
      <c r="D367" t="s">
        <v>20</v>
      </c>
      <c r="E367">
        <v>1</v>
      </c>
      <c r="F367">
        <v>3</v>
      </c>
      <c r="G367" s="1">
        <v>2</v>
      </c>
      <c r="H367">
        <v>4</v>
      </c>
      <c r="I367">
        <v>-2</v>
      </c>
      <c r="J367" s="2">
        <v>1.72</v>
      </c>
      <c r="K367" s="2">
        <v>0.47692891361435974</v>
      </c>
      <c r="L367" s="2">
        <f>(Table134[[#This Row],[rA]]+Table134[[#This Row],[rA'']])/2</f>
        <v>1.09846445680718</v>
      </c>
      <c r="M367">
        <v>0.60499999999999998</v>
      </c>
      <c r="N367">
        <v>1.4</v>
      </c>
      <c r="O367" s="3">
        <f>(Table134[[#This Row],[rA adj]]+Table134[[#This Row],[rX]])/(SQRT(2)*(Table134[[#This Row],[rB]]+Table134[[#This Row],[rX]]))</f>
        <v>0.88113773564185582</v>
      </c>
      <c r="P36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4.4023182991030136</v>
      </c>
      <c r="Q367" s="1" t="str">
        <f>IF(Table134[[#This Row],[tau]]&lt;4.18,"YES","NO")</f>
        <v>NO</v>
      </c>
      <c r="R367" s="4">
        <f>ABS(Table134[[#This Row],[rA]]-Table134[[#This Row],[rA'']])</f>
        <v>1.2430710863856402</v>
      </c>
    </row>
    <row r="368" spans="1:18" x14ac:dyDescent="0.25">
      <c r="A368" t="s">
        <v>69</v>
      </c>
      <c r="B368" t="s">
        <v>52</v>
      </c>
      <c r="C368" t="s">
        <v>19</v>
      </c>
      <c r="D368" t="s">
        <v>20</v>
      </c>
      <c r="E368">
        <v>2</v>
      </c>
      <c r="F368">
        <v>2</v>
      </c>
      <c r="G368" s="1">
        <v>0</v>
      </c>
      <c r="H368">
        <v>4</v>
      </c>
      <c r="I368">
        <v>-2</v>
      </c>
      <c r="J368" s="2">
        <v>0.94795100361438056</v>
      </c>
      <c r="K368" s="2">
        <v>1.2469510036143805</v>
      </c>
      <c r="L368" s="2">
        <f>(Table134[[#This Row],[rA]]+Table134[[#This Row],[rA'']])/2</f>
        <v>1.0974510036143805</v>
      </c>
      <c r="M368">
        <v>0.60499999999999998</v>
      </c>
      <c r="N368">
        <v>1.4</v>
      </c>
      <c r="O368" s="3">
        <f>(Table134[[#This Row],[rA adj]]+Table134[[#This Row],[rX]])/(SQRT(2)*(Table134[[#This Row],[rB]]+Table134[[#This Row],[rX]]))</f>
        <v>0.88078031937001366</v>
      </c>
      <c r="P36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4.4061291485603569</v>
      </c>
      <c r="Q368" s="1" t="str">
        <f>IF(Table134[[#This Row],[tau]]&lt;4.18,"YES","NO")</f>
        <v>NO</v>
      </c>
      <c r="R368" s="4">
        <f>ABS(Table134[[#This Row],[rA]]-Table134[[#This Row],[rA'']])</f>
        <v>0.29899999999999993</v>
      </c>
    </row>
    <row r="369" spans="1:18" x14ac:dyDescent="0.25">
      <c r="A369" t="s">
        <v>77</v>
      </c>
      <c r="B369" t="s">
        <v>40</v>
      </c>
      <c r="C369" t="s">
        <v>19</v>
      </c>
      <c r="D369" t="s">
        <v>20</v>
      </c>
      <c r="E369">
        <v>2</v>
      </c>
      <c r="F369">
        <v>2</v>
      </c>
      <c r="G369" s="1">
        <v>0</v>
      </c>
      <c r="H369">
        <v>4</v>
      </c>
      <c r="I369">
        <v>-2</v>
      </c>
      <c r="J369" s="2">
        <v>1.0309510036143803</v>
      </c>
      <c r="K369" s="2">
        <v>1.1629510036143804</v>
      </c>
      <c r="L369" s="2">
        <f>(Table134[[#This Row],[rA]]+Table134[[#This Row],[rA'']])/2</f>
        <v>1.0969510036143804</v>
      </c>
      <c r="M369">
        <v>0.60499999999999998</v>
      </c>
      <c r="N369">
        <v>1.4</v>
      </c>
      <c r="O369" s="3">
        <f>(Table134[[#This Row],[rA adj]]+Table134[[#This Row],[rX]])/(SQRT(2)*(Table134[[#This Row],[rB]]+Table134[[#This Row],[rX]]))</f>
        <v>0.88060398351435598</v>
      </c>
      <c r="P36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4.4080168509279094</v>
      </c>
      <c r="Q369" s="1" t="str">
        <f>IF(Table134[[#This Row],[tau]]&lt;4.18,"YES","NO")</f>
        <v>NO</v>
      </c>
      <c r="R369" s="4">
        <f>ABS(Table134[[#This Row],[rA]]-Table134[[#This Row],[rA'']])</f>
        <v>0.13200000000000012</v>
      </c>
    </row>
    <row r="370" spans="1:18" x14ac:dyDescent="0.25">
      <c r="A370" t="s">
        <v>73</v>
      </c>
      <c r="B370" t="s">
        <v>46</v>
      </c>
      <c r="C370" t="s">
        <v>19</v>
      </c>
      <c r="D370" t="s">
        <v>20</v>
      </c>
      <c r="E370">
        <v>2</v>
      </c>
      <c r="F370">
        <v>2</v>
      </c>
      <c r="G370" s="1">
        <v>0</v>
      </c>
      <c r="H370">
        <v>4</v>
      </c>
      <c r="I370">
        <v>-2</v>
      </c>
      <c r="J370" s="2">
        <v>1.0549510036143803</v>
      </c>
      <c r="K370" s="2">
        <v>1.1379510036143805</v>
      </c>
      <c r="L370" s="2">
        <f>(Table134[[#This Row],[rA]]+Table134[[#This Row],[rA'']])/2</f>
        <v>1.0964510036143804</v>
      </c>
      <c r="M370">
        <v>0.60499999999999998</v>
      </c>
      <c r="N370">
        <v>1.4</v>
      </c>
      <c r="O370" s="3">
        <f>(Table134[[#This Row],[rA adj]]+Table134[[#This Row],[rX]])/(SQRT(2)*(Table134[[#This Row],[rB]]+Table134[[#This Row],[rX]]))</f>
        <v>0.88042764765869852</v>
      </c>
      <c r="P37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4.4099095767215406</v>
      </c>
      <c r="Q370" s="1" t="str">
        <f>IF(Table134[[#This Row],[tau]]&lt;4.18,"YES","NO")</f>
        <v>NO</v>
      </c>
      <c r="R370" s="4">
        <f>ABS(Table134[[#This Row],[rA]]-Table134[[#This Row],[rA'']])</f>
        <v>8.3000000000000185E-2</v>
      </c>
    </row>
    <row r="371" spans="1:18" x14ac:dyDescent="0.25">
      <c r="A371" t="s">
        <v>18</v>
      </c>
      <c r="B371" t="s">
        <v>35</v>
      </c>
      <c r="C371" t="s">
        <v>19</v>
      </c>
      <c r="D371" t="s">
        <v>20</v>
      </c>
      <c r="E371">
        <v>1</v>
      </c>
      <c r="F371">
        <v>3</v>
      </c>
      <c r="G371" s="1">
        <v>2</v>
      </c>
      <c r="H371">
        <v>4</v>
      </c>
      <c r="I371">
        <v>-2</v>
      </c>
      <c r="J371" s="2">
        <v>0.98541546042156014</v>
      </c>
      <c r="K371" s="2">
        <v>1.2069289136143593</v>
      </c>
      <c r="L371" s="2">
        <f>(Table134[[#This Row],[rA]]+Table134[[#This Row],[rA'']])/2</f>
        <v>1.0961721870179597</v>
      </c>
      <c r="M371">
        <v>0.60499999999999998</v>
      </c>
      <c r="N371">
        <v>1.4</v>
      </c>
      <c r="O371" s="3">
        <f>(Table134[[#This Row],[rA adj]]+Table134[[#This Row],[rX]])/(SQRT(2)*(Table134[[#This Row],[rB]]+Table134[[#This Row],[rX]]))</f>
        <v>0.88032931693249594</v>
      </c>
      <c r="P37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4.4109672108271329</v>
      </c>
      <c r="Q371" s="1" t="str">
        <f>IF(Table134[[#This Row],[tau]]&lt;4.18,"YES","NO")</f>
        <v>NO</v>
      </c>
      <c r="R371" s="4">
        <f>ABS(Table134[[#This Row],[rA]]-Table134[[#This Row],[rA'']])</f>
        <v>0.22151345319279914</v>
      </c>
    </row>
    <row r="372" spans="1:18" x14ac:dyDescent="0.25">
      <c r="A372" t="s">
        <v>21</v>
      </c>
      <c r="B372" t="s">
        <v>34</v>
      </c>
      <c r="C372" t="s">
        <v>19</v>
      </c>
      <c r="D372" t="s">
        <v>20</v>
      </c>
      <c r="E372">
        <v>2</v>
      </c>
      <c r="F372">
        <v>2</v>
      </c>
      <c r="G372" s="1">
        <v>0</v>
      </c>
      <c r="H372">
        <v>4</v>
      </c>
      <c r="I372">
        <v>-2</v>
      </c>
      <c r="J372" s="2">
        <v>0.64395100361438029</v>
      </c>
      <c r="K372" s="2">
        <v>1.5479510036143806</v>
      </c>
      <c r="L372" s="2">
        <f>(Table134[[#This Row],[rA]]+Table134[[#This Row],[rA'']])/2</f>
        <v>1.0959510036143805</v>
      </c>
      <c r="M372">
        <v>0.60499999999999998</v>
      </c>
      <c r="N372">
        <v>1.4</v>
      </c>
      <c r="O372" s="3">
        <f>(Table134[[#This Row],[rA adj]]+Table134[[#This Row],[rX]])/(SQRT(2)*(Table134[[#This Row],[rB]]+Table134[[#This Row],[rX]]))</f>
        <v>0.88025131180304117</v>
      </c>
      <c r="P37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4.4118073414359085</v>
      </c>
      <c r="Q372" s="1" t="str">
        <f>IF(Table134[[#This Row],[tau]]&lt;4.18,"YES","NO")</f>
        <v>NO</v>
      </c>
      <c r="R372" s="4">
        <f>ABS(Table134[[#This Row],[rA]]-Table134[[#This Row],[rA'']])</f>
        <v>0.90400000000000036</v>
      </c>
    </row>
    <row r="373" spans="1:18" x14ac:dyDescent="0.25">
      <c r="A373" t="s">
        <v>72</v>
      </c>
      <c r="B373" t="s">
        <v>56</v>
      </c>
      <c r="C373" t="s">
        <v>19</v>
      </c>
      <c r="D373" t="s">
        <v>20</v>
      </c>
      <c r="E373">
        <v>3</v>
      </c>
      <c r="F373">
        <v>1</v>
      </c>
      <c r="G373" s="1">
        <v>2</v>
      </c>
      <c r="H373">
        <v>4</v>
      </c>
      <c r="I373">
        <v>-2</v>
      </c>
      <c r="J373" s="2">
        <v>0.8209289136143596</v>
      </c>
      <c r="K373" s="2">
        <v>1.37</v>
      </c>
      <c r="L373" s="2">
        <f>(Table134[[#This Row],[rA]]+Table134[[#This Row],[rA'']])/2</f>
        <v>1.0954644568071799</v>
      </c>
      <c r="M373">
        <v>0.60499999999999998</v>
      </c>
      <c r="N373">
        <v>1.4</v>
      </c>
      <c r="O373" s="3">
        <f>(Table134[[#This Row],[rA adj]]+Table134[[#This Row],[rX]])/(SQRT(2)*(Table134[[#This Row],[rB]]+Table134[[#This Row],[rX]]))</f>
        <v>0.88007972050791083</v>
      </c>
      <c r="P37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4.4136588963383936</v>
      </c>
      <c r="Q373" s="1" t="str">
        <f>IF(Table134[[#This Row],[tau]]&lt;4.18,"YES","NO")</f>
        <v>NO</v>
      </c>
      <c r="R373" s="4">
        <f>ABS(Table134[[#This Row],[rA]]-Table134[[#This Row],[rA'']])</f>
        <v>0.54907108638564051</v>
      </c>
    </row>
    <row r="374" spans="1:18" x14ac:dyDescent="0.25">
      <c r="A374" t="s">
        <v>63</v>
      </c>
      <c r="B374" t="s">
        <v>40</v>
      </c>
      <c r="C374" t="s">
        <v>19</v>
      </c>
      <c r="D374" t="s">
        <v>20</v>
      </c>
      <c r="E374">
        <v>2</v>
      </c>
      <c r="F374">
        <v>2</v>
      </c>
      <c r="G374" s="1">
        <v>0</v>
      </c>
      <c r="H374">
        <v>4</v>
      </c>
      <c r="I374">
        <v>-2</v>
      </c>
      <c r="J374" s="2">
        <v>1.0279510036143802</v>
      </c>
      <c r="K374" s="2">
        <v>1.1629510036143804</v>
      </c>
      <c r="L374" s="2">
        <f>(Table134[[#This Row],[rA]]+Table134[[#This Row],[rA'']])/2</f>
        <v>1.0954510036143803</v>
      </c>
      <c r="M374">
        <v>0.60499999999999998</v>
      </c>
      <c r="N374">
        <v>1.4</v>
      </c>
      <c r="O374" s="3">
        <f>(Table134[[#This Row],[rA adj]]+Table134[[#This Row],[rX]])/(SQRT(2)*(Table134[[#This Row],[rB]]+Table134[[#This Row],[rX]]))</f>
        <v>0.88007497594738349</v>
      </c>
      <c r="P37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4.4137101606289608</v>
      </c>
      <c r="Q374" s="1" t="str">
        <f>IF(Table134[[#This Row],[tau]]&lt;4.18,"YES","NO")</f>
        <v>NO</v>
      </c>
      <c r="R374" s="4">
        <f>ABS(Table134[[#This Row],[rA]]-Table134[[#This Row],[rA'']])</f>
        <v>0.13500000000000023</v>
      </c>
    </row>
    <row r="375" spans="1:18" x14ac:dyDescent="0.25">
      <c r="A375" t="s">
        <v>64</v>
      </c>
      <c r="B375" t="s">
        <v>51</v>
      </c>
      <c r="C375" t="s">
        <v>19</v>
      </c>
      <c r="D375" t="s">
        <v>20</v>
      </c>
      <c r="E375">
        <v>3</v>
      </c>
      <c r="F375">
        <v>1</v>
      </c>
      <c r="G375" s="1">
        <v>2</v>
      </c>
      <c r="H375">
        <v>4</v>
      </c>
      <c r="I375">
        <v>-2</v>
      </c>
      <c r="J375" s="2">
        <v>0.69</v>
      </c>
      <c r="K375" s="2">
        <v>1.5</v>
      </c>
      <c r="L375" s="2">
        <f>(Table134[[#This Row],[rA]]+Table134[[#This Row],[rA'']])/2</f>
        <v>1.095</v>
      </c>
      <c r="M375">
        <v>0.60499999999999998</v>
      </c>
      <c r="N375">
        <v>1.4</v>
      </c>
      <c r="O375" s="3">
        <f>(Table134[[#This Row],[rA adj]]+Table134[[#This Row],[rX]])/(SQRT(2)*(Table134[[#This Row],[rB]]+Table134[[#This Row],[rX]]))</f>
        <v>0.87991591973089089</v>
      </c>
      <c r="P37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4.4154308660506079</v>
      </c>
      <c r="Q375" s="1" t="str">
        <f>IF(Table134[[#This Row],[tau]]&lt;4.18,"YES","NO")</f>
        <v>NO</v>
      </c>
      <c r="R375" s="4">
        <f>ABS(Table134[[#This Row],[rA]]-Table134[[#This Row],[rA'']])</f>
        <v>0.81</v>
      </c>
    </row>
    <row r="376" spans="1:18" x14ac:dyDescent="0.25">
      <c r="A376" t="s">
        <v>42</v>
      </c>
      <c r="B376" t="s">
        <v>72</v>
      </c>
      <c r="C376" t="s">
        <v>19</v>
      </c>
      <c r="D376" t="s">
        <v>20</v>
      </c>
      <c r="E376">
        <v>2</v>
      </c>
      <c r="F376">
        <v>2</v>
      </c>
      <c r="G376" s="1">
        <v>0</v>
      </c>
      <c r="H376">
        <v>4</v>
      </c>
      <c r="I376">
        <v>-2</v>
      </c>
      <c r="J376" s="2">
        <v>1.1959510036143803</v>
      </c>
      <c r="K376" s="2">
        <v>0.99295100361438049</v>
      </c>
      <c r="L376" s="2">
        <f>(Table134[[#This Row],[rA]]+Table134[[#This Row],[rA'']])/2</f>
        <v>1.0944510036143804</v>
      </c>
      <c r="M376">
        <v>0.60499999999999998</v>
      </c>
      <c r="N376">
        <v>1.4</v>
      </c>
      <c r="O376" s="3">
        <f>(Table134[[#This Row],[rA adj]]+Table134[[#This Row],[rX]])/(SQRT(2)*(Table134[[#This Row],[rB]]+Table134[[#This Row],[rX]]))</f>
        <v>0.87972230423606868</v>
      </c>
      <c r="P37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4.4175310250012245</v>
      </c>
      <c r="Q376" s="1" t="str">
        <f>IF(Table134[[#This Row],[tau]]&lt;4.18,"YES","NO")</f>
        <v>NO</v>
      </c>
      <c r="R376" s="4">
        <f>ABS(Table134[[#This Row],[rA]]-Table134[[#This Row],[rA'']])</f>
        <v>0.20299999999999985</v>
      </c>
    </row>
    <row r="377" spans="1:18" x14ac:dyDescent="0.25">
      <c r="A377" t="s">
        <v>72</v>
      </c>
      <c r="B377" t="s">
        <v>62</v>
      </c>
      <c r="C377" t="s">
        <v>19</v>
      </c>
      <c r="D377" t="s">
        <v>20</v>
      </c>
      <c r="E377">
        <v>2</v>
      </c>
      <c r="F377">
        <v>2</v>
      </c>
      <c r="G377" s="1">
        <v>0</v>
      </c>
      <c r="H377">
        <v>4</v>
      </c>
      <c r="I377">
        <v>-2</v>
      </c>
      <c r="J377" s="2">
        <v>0.99295100361438049</v>
      </c>
      <c r="K377" s="2">
        <v>1.1929510036143802</v>
      </c>
      <c r="L377" s="2">
        <f>(Table134[[#This Row],[rA]]+Table134[[#This Row],[rA'']])/2</f>
        <v>1.0929510036143804</v>
      </c>
      <c r="M377">
        <v>0.60499999999999998</v>
      </c>
      <c r="N377">
        <v>1.4</v>
      </c>
      <c r="O377" s="3">
        <f>(Table134[[#This Row],[rA adj]]+Table134[[#This Row],[rX]])/(SQRT(2)*(Table134[[#This Row],[rB]]+Table134[[#This Row],[rX]]))</f>
        <v>0.87919329666909618</v>
      </c>
      <c r="P37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4.4233006227729952</v>
      </c>
      <c r="Q377" s="1" t="str">
        <f>IF(Table134[[#This Row],[tau]]&lt;4.18,"YES","NO")</f>
        <v>NO</v>
      </c>
      <c r="R377" s="4">
        <f>ABS(Table134[[#This Row],[rA]]-Table134[[#This Row],[rA'']])</f>
        <v>0.19999999999999973</v>
      </c>
    </row>
    <row r="378" spans="1:18" x14ac:dyDescent="0.25">
      <c r="A378" t="s">
        <v>23</v>
      </c>
      <c r="B378" t="s">
        <v>39</v>
      </c>
      <c r="C378" t="s">
        <v>19</v>
      </c>
      <c r="D378" t="s">
        <v>20</v>
      </c>
      <c r="E378">
        <v>1</v>
      </c>
      <c r="F378">
        <v>3</v>
      </c>
      <c r="G378" s="1">
        <v>2</v>
      </c>
      <c r="H378">
        <v>4</v>
      </c>
      <c r="I378">
        <v>-2</v>
      </c>
      <c r="J378" s="2">
        <v>1.02341546042156</v>
      </c>
      <c r="K378" s="2">
        <v>1.1619289136143593</v>
      </c>
      <c r="L378" s="2">
        <f>(Table134[[#This Row],[rA]]+Table134[[#This Row],[rA'']])/2</f>
        <v>1.0926721870179597</v>
      </c>
      <c r="M378">
        <v>0.60499999999999998</v>
      </c>
      <c r="N378">
        <v>1.4</v>
      </c>
      <c r="O378" s="3">
        <f>(Table134[[#This Row],[rA adj]]+Table134[[#This Row],[rX]])/(SQRT(2)*(Table134[[#This Row],[rB]]+Table134[[#This Row],[rX]]))</f>
        <v>0.87909496594289338</v>
      </c>
      <c r="P37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4.4243781572538836</v>
      </c>
      <c r="Q378" s="1" t="str">
        <f>IF(Table134[[#This Row],[tau]]&lt;4.18,"YES","NO")</f>
        <v>NO</v>
      </c>
      <c r="R378" s="4">
        <f>ABS(Table134[[#This Row],[rA]]-Table134[[#This Row],[rA'']])</f>
        <v>0.1385134531927994</v>
      </c>
    </row>
    <row r="379" spans="1:18" x14ac:dyDescent="0.25">
      <c r="A379" t="s">
        <v>72</v>
      </c>
      <c r="B379" t="s">
        <v>50</v>
      </c>
      <c r="C379" t="s">
        <v>19</v>
      </c>
      <c r="D379" t="s">
        <v>20</v>
      </c>
      <c r="E379">
        <v>2</v>
      </c>
      <c r="F379">
        <v>2</v>
      </c>
      <c r="G379" s="1">
        <v>0</v>
      </c>
      <c r="H379">
        <v>4</v>
      </c>
      <c r="I379">
        <v>-2</v>
      </c>
      <c r="J379" s="2">
        <v>0.99295100361438049</v>
      </c>
      <c r="K379" s="2">
        <v>1.19</v>
      </c>
      <c r="L379" s="2">
        <f>(Table134[[#This Row],[rA]]+Table134[[#This Row],[rA'']])/2</f>
        <v>1.0914755018071902</v>
      </c>
      <c r="M379">
        <v>0.60499999999999998</v>
      </c>
      <c r="N379">
        <v>1.4</v>
      </c>
      <c r="O379" s="3">
        <f>(Table134[[#This Row],[rA adj]]+Table134[[#This Row],[rX]])/(SQRT(2)*(Table134[[#This Row],[rB]]+Table134[[#This Row],[rX]]))</f>
        <v>0.8786729289217059</v>
      </c>
      <c r="P37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4.4290212022509809</v>
      </c>
      <c r="Q379" s="1" t="str">
        <f>IF(Table134[[#This Row],[tau]]&lt;4.18,"YES","NO")</f>
        <v>NO</v>
      </c>
      <c r="R379" s="4">
        <f>ABS(Table134[[#This Row],[rA]]-Table134[[#This Row],[rA'']])</f>
        <v>0.19704899638561946</v>
      </c>
    </row>
    <row r="380" spans="1:18" x14ac:dyDescent="0.25">
      <c r="A380" t="s">
        <v>69</v>
      </c>
      <c r="B380" t="s">
        <v>56</v>
      </c>
      <c r="C380" t="s">
        <v>19</v>
      </c>
      <c r="D380" t="s">
        <v>20</v>
      </c>
      <c r="E380">
        <v>3</v>
      </c>
      <c r="F380">
        <v>1</v>
      </c>
      <c r="G380" s="1">
        <v>2</v>
      </c>
      <c r="H380">
        <v>4</v>
      </c>
      <c r="I380">
        <v>-2</v>
      </c>
      <c r="J380" s="2">
        <v>0.81292891361435959</v>
      </c>
      <c r="K380" s="2">
        <v>1.37</v>
      </c>
      <c r="L380" s="2">
        <f>(Table134[[#This Row],[rA]]+Table134[[#This Row],[rA'']])/2</f>
        <v>1.0914644568071799</v>
      </c>
      <c r="M380">
        <v>0.60499999999999998</v>
      </c>
      <c r="N380">
        <v>1.4</v>
      </c>
      <c r="O380" s="3">
        <f>(Table134[[#This Row],[rA adj]]+Table134[[#This Row],[rX]])/(SQRT(2)*(Table134[[#This Row],[rB]]+Table134[[#This Row],[rX]]))</f>
        <v>0.87866903366265081</v>
      </c>
      <c r="P38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4.4290641942856865</v>
      </c>
      <c r="Q380" s="1" t="str">
        <f>IF(Table134[[#This Row],[tau]]&lt;4.18,"YES","NO")</f>
        <v>NO</v>
      </c>
      <c r="R380" s="4">
        <f>ABS(Table134[[#This Row],[rA]]-Table134[[#This Row],[rA'']])</f>
        <v>0.55707108638564051</v>
      </c>
    </row>
    <row r="381" spans="1:18" x14ac:dyDescent="0.25">
      <c r="A381" t="s">
        <v>68</v>
      </c>
      <c r="B381" t="s">
        <v>60</v>
      </c>
      <c r="C381" t="s">
        <v>19</v>
      </c>
      <c r="D381" t="s">
        <v>20</v>
      </c>
      <c r="E381">
        <v>3</v>
      </c>
      <c r="F381">
        <v>1</v>
      </c>
      <c r="G381" s="1">
        <v>2</v>
      </c>
      <c r="H381">
        <v>4</v>
      </c>
      <c r="I381">
        <v>-2</v>
      </c>
      <c r="J381" s="2">
        <v>0.85592891361435974</v>
      </c>
      <c r="K381" s="2">
        <v>1.3244154604215601</v>
      </c>
      <c r="L381" s="2">
        <f>(Table134[[#This Row],[rA]]+Table134[[#This Row],[rA'']])/2</f>
        <v>1.0901721870179599</v>
      </c>
      <c r="M381">
        <v>0.60499999999999998</v>
      </c>
      <c r="N381">
        <v>1.4</v>
      </c>
      <c r="O381" s="3">
        <f>(Table134[[#This Row],[rA adj]]+Table134[[#This Row],[rX]])/(SQRT(2)*(Table134[[#This Row],[rB]]+Table134[[#This Row],[rX]]))</f>
        <v>0.87821328666460596</v>
      </c>
      <c r="P38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4.4341118334422642</v>
      </c>
      <c r="Q381" s="1" t="str">
        <f>IF(Table134[[#This Row],[tau]]&lt;4.18,"YES","NO")</f>
        <v>NO</v>
      </c>
      <c r="R381" s="4">
        <f>ABS(Table134[[#This Row],[rA]]-Table134[[#This Row],[rA'']])</f>
        <v>0.46848654680720037</v>
      </c>
    </row>
    <row r="382" spans="1:18" x14ac:dyDescent="0.25">
      <c r="A382" t="s">
        <v>65</v>
      </c>
      <c r="B382" t="s">
        <v>51</v>
      </c>
      <c r="C382" t="s">
        <v>19</v>
      </c>
      <c r="D382" t="s">
        <v>20</v>
      </c>
      <c r="E382">
        <v>3</v>
      </c>
      <c r="F382">
        <v>1</v>
      </c>
      <c r="G382" s="1">
        <v>2</v>
      </c>
      <c r="H382">
        <v>4</v>
      </c>
      <c r="I382">
        <v>-2</v>
      </c>
      <c r="J382" s="2">
        <v>0.68</v>
      </c>
      <c r="K382" s="2">
        <v>1.5</v>
      </c>
      <c r="L382" s="2">
        <f>(Table134[[#This Row],[rA]]+Table134[[#This Row],[rA'']])/2</f>
        <v>1.0900000000000001</v>
      </c>
      <c r="M382">
        <v>0.60499999999999998</v>
      </c>
      <c r="N382">
        <v>1.4</v>
      </c>
      <c r="O382" s="3">
        <f>(Table134[[#This Row],[rA adj]]+Table134[[#This Row],[rX]])/(SQRT(2)*(Table134[[#This Row],[rB]]+Table134[[#This Row],[rX]]))</f>
        <v>0.87815256117431595</v>
      </c>
      <c r="P38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4.4347870363701922</v>
      </c>
      <c r="Q382" s="1" t="str">
        <f>IF(Table134[[#This Row],[tau]]&lt;4.18,"YES","NO")</f>
        <v>NO</v>
      </c>
      <c r="R382" s="4">
        <f>ABS(Table134[[#This Row],[rA]]-Table134[[#This Row],[rA'']])</f>
        <v>0.82</v>
      </c>
    </row>
    <row r="383" spans="1:18" x14ac:dyDescent="0.25">
      <c r="A383" t="s">
        <v>66</v>
      </c>
      <c r="B383" t="s">
        <v>51</v>
      </c>
      <c r="C383" t="s">
        <v>19</v>
      </c>
      <c r="D383" t="s">
        <v>20</v>
      </c>
      <c r="E383">
        <v>3</v>
      </c>
      <c r="F383">
        <v>1</v>
      </c>
      <c r="G383" s="1">
        <v>2</v>
      </c>
      <c r="H383">
        <v>4</v>
      </c>
      <c r="I383">
        <v>-2</v>
      </c>
      <c r="J383" s="2">
        <v>0.68</v>
      </c>
      <c r="K383" s="2">
        <v>1.5</v>
      </c>
      <c r="L383" s="2">
        <f>(Table134[[#This Row],[rA]]+Table134[[#This Row],[rA'']])/2</f>
        <v>1.0900000000000001</v>
      </c>
      <c r="M383">
        <v>0.60499999999999998</v>
      </c>
      <c r="N383">
        <v>1.4</v>
      </c>
      <c r="O383" s="3">
        <f>(Table134[[#This Row],[rA adj]]+Table134[[#This Row],[rX]])/(SQRT(2)*(Table134[[#This Row],[rB]]+Table134[[#This Row],[rX]]))</f>
        <v>0.87815256117431595</v>
      </c>
      <c r="P38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4.4347870363701922</v>
      </c>
      <c r="Q383" s="1" t="str">
        <f>IF(Table134[[#This Row],[tau]]&lt;4.18,"YES","NO")</f>
        <v>NO</v>
      </c>
      <c r="R383" s="4">
        <f>ABS(Table134[[#This Row],[rA]]-Table134[[#This Row],[rA'']])</f>
        <v>0.82</v>
      </c>
    </row>
    <row r="384" spans="1:18" x14ac:dyDescent="0.25">
      <c r="A384" t="s">
        <v>18</v>
      </c>
      <c r="B384" t="s">
        <v>49</v>
      </c>
      <c r="C384" t="s">
        <v>19</v>
      </c>
      <c r="D384" t="s">
        <v>20</v>
      </c>
      <c r="E384">
        <v>1</v>
      </c>
      <c r="F384">
        <v>3</v>
      </c>
      <c r="G384" s="1">
        <v>2</v>
      </c>
      <c r="H384">
        <v>4</v>
      </c>
      <c r="I384">
        <v>-2</v>
      </c>
      <c r="J384" s="2">
        <v>0.98541546042156014</v>
      </c>
      <c r="K384" s="2">
        <v>1.1889289136143595</v>
      </c>
      <c r="L384" s="2">
        <f>(Table134[[#This Row],[rA]]+Table134[[#This Row],[rA'']])/2</f>
        <v>1.0871721870179598</v>
      </c>
      <c r="M384">
        <v>0.60499999999999998</v>
      </c>
      <c r="N384">
        <v>1.4</v>
      </c>
      <c r="O384" s="3">
        <f>(Table134[[#This Row],[rA adj]]+Table134[[#This Row],[rX]])/(SQRT(2)*(Table134[[#This Row],[rB]]+Table134[[#This Row],[rX]]))</f>
        <v>0.87715527153066097</v>
      </c>
      <c r="P38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4.4459653169860349</v>
      </c>
      <c r="Q384" s="1" t="str">
        <f>IF(Table134[[#This Row],[tau]]&lt;4.18,"YES","NO")</f>
        <v>NO</v>
      </c>
      <c r="R384" s="4">
        <f>ABS(Table134[[#This Row],[rA]]-Table134[[#This Row],[rA'']])</f>
        <v>0.20351345319279934</v>
      </c>
    </row>
    <row r="385" spans="1:18" x14ac:dyDescent="0.25">
      <c r="A385" t="s">
        <v>33</v>
      </c>
      <c r="B385" t="s">
        <v>24</v>
      </c>
      <c r="C385" t="s">
        <v>19</v>
      </c>
      <c r="D385" t="s">
        <v>20</v>
      </c>
      <c r="E385">
        <v>2</v>
      </c>
      <c r="F385">
        <v>2</v>
      </c>
      <c r="G385" s="1">
        <v>0</v>
      </c>
      <c r="H385">
        <v>4</v>
      </c>
      <c r="I385">
        <v>-2</v>
      </c>
      <c r="J385" s="2">
        <v>1.44</v>
      </c>
      <c r="K385" s="2">
        <v>0.73</v>
      </c>
      <c r="L385" s="2">
        <f>(Table134[[#This Row],[rA]]+Table134[[#This Row],[rA'']])/2</f>
        <v>1.085</v>
      </c>
      <c r="M385">
        <v>0.60499999999999998</v>
      </c>
      <c r="N385">
        <v>1.4</v>
      </c>
      <c r="O385" s="3">
        <f>(Table134[[#This Row],[rA adj]]+Table134[[#This Row],[rX]])/(SQRT(2)*(Table134[[#This Row],[rB]]+Table134[[#This Row],[rX]]))</f>
        <v>0.87638920261774089</v>
      </c>
      <c r="P38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4.4546677249748576</v>
      </c>
      <c r="Q385" s="1" t="str">
        <f>IF(Table134[[#This Row],[tau]]&lt;4.18,"YES","NO")</f>
        <v>NO</v>
      </c>
      <c r="R385" s="4">
        <f>ABS(Table134[[#This Row],[rA]]-Table134[[#This Row],[rA'']])</f>
        <v>0.71</v>
      </c>
    </row>
    <row r="386" spans="1:18" x14ac:dyDescent="0.25">
      <c r="A386" t="s">
        <v>46</v>
      </c>
      <c r="B386" t="s">
        <v>77</v>
      </c>
      <c r="C386" t="s">
        <v>19</v>
      </c>
      <c r="D386" t="s">
        <v>20</v>
      </c>
      <c r="E386">
        <v>2</v>
      </c>
      <c r="F386">
        <v>2</v>
      </c>
      <c r="G386" s="1">
        <v>0</v>
      </c>
      <c r="H386">
        <v>4</v>
      </c>
      <c r="I386">
        <v>-2</v>
      </c>
      <c r="J386" s="2">
        <v>1.1379510036143805</v>
      </c>
      <c r="K386" s="2">
        <v>1.0309510036143803</v>
      </c>
      <c r="L386" s="2">
        <f>(Table134[[#This Row],[rA]]+Table134[[#This Row],[rA'']])/2</f>
        <v>1.0844510036143804</v>
      </c>
      <c r="M386">
        <v>0.60499999999999998</v>
      </c>
      <c r="N386">
        <v>1.4</v>
      </c>
      <c r="O386" s="3">
        <f>(Table134[[#This Row],[rA adj]]+Table134[[#This Row],[rX]])/(SQRT(2)*(Table134[[#This Row],[rB]]+Table134[[#This Row],[rX]]))</f>
        <v>0.87619558712291867</v>
      </c>
      <c r="P38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4.4568832774828859</v>
      </c>
      <c r="Q386" s="1" t="str">
        <f>IF(Table134[[#This Row],[tau]]&lt;4.18,"YES","NO")</f>
        <v>NO</v>
      </c>
      <c r="R386" s="4">
        <f>ABS(Table134[[#This Row],[rA]]-Table134[[#This Row],[rA'']])</f>
        <v>0.10700000000000021</v>
      </c>
    </row>
    <row r="387" spans="1:18" x14ac:dyDescent="0.25">
      <c r="A387" t="s">
        <v>23</v>
      </c>
      <c r="B387" t="s">
        <v>38</v>
      </c>
      <c r="C387" t="s">
        <v>19</v>
      </c>
      <c r="D387" t="s">
        <v>20</v>
      </c>
      <c r="E387">
        <v>1</v>
      </c>
      <c r="F387">
        <v>3</v>
      </c>
      <c r="G387" s="1">
        <v>2</v>
      </c>
      <c r="H387">
        <v>4</v>
      </c>
      <c r="I387">
        <v>-2</v>
      </c>
      <c r="J387" s="2">
        <v>1.02341546042156</v>
      </c>
      <c r="K387" s="2">
        <v>1.1439289136143596</v>
      </c>
      <c r="L387" s="2">
        <f>(Table134[[#This Row],[rA]]+Table134[[#This Row],[rA'']])/2</f>
        <v>1.0836721870179598</v>
      </c>
      <c r="M387">
        <v>0.60499999999999998</v>
      </c>
      <c r="N387">
        <v>1.4</v>
      </c>
      <c r="O387" s="3">
        <f>(Table134[[#This Row],[rA adj]]+Table134[[#This Row],[rX]])/(SQRT(2)*(Table134[[#This Row],[rB]]+Table134[[#This Row],[rX]]))</f>
        <v>0.87592092054105852</v>
      </c>
      <c r="P38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4.4600375390797531</v>
      </c>
      <c r="Q387" s="1" t="str">
        <f>IF(Table134[[#This Row],[tau]]&lt;4.18,"YES","NO")</f>
        <v>NO</v>
      </c>
      <c r="R387" s="4">
        <f>ABS(Table134[[#This Row],[rA]]-Table134[[#This Row],[rA'']])</f>
        <v>0.1205134531927996</v>
      </c>
    </row>
    <row r="388" spans="1:18" x14ac:dyDescent="0.25">
      <c r="A388" t="s">
        <v>60</v>
      </c>
      <c r="B388" t="s">
        <v>71</v>
      </c>
      <c r="C388" t="s">
        <v>19</v>
      </c>
      <c r="D388" t="s">
        <v>20</v>
      </c>
      <c r="E388">
        <v>1</v>
      </c>
      <c r="F388">
        <v>3</v>
      </c>
      <c r="G388" s="1">
        <v>2</v>
      </c>
      <c r="H388">
        <v>4</v>
      </c>
      <c r="I388">
        <v>-2</v>
      </c>
      <c r="J388" s="2">
        <v>1.3244154604215601</v>
      </c>
      <c r="K388" s="2">
        <v>0.8429289136143594</v>
      </c>
      <c r="L388" s="2">
        <f>(Table134[[#This Row],[rA]]+Table134[[#This Row],[rA'']])/2</f>
        <v>1.0836721870179598</v>
      </c>
      <c r="M388">
        <v>0.60499999999999998</v>
      </c>
      <c r="N388">
        <v>1.4</v>
      </c>
      <c r="O388" s="3">
        <f>(Table134[[#This Row],[rA adj]]+Table134[[#This Row],[rX]])/(SQRT(2)*(Table134[[#This Row],[rB]]+Table134[[#This Row],[rX]]))</f>
        <v>0.87592092054105852</v>
      </c>
      <c r="P38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4.4600375390797531</v>
      </c>
      <c r="Q388" s="1" t="str">
        <f>IF(Table134[[#This Row],[tau]]&lt;4.18,"YES","NO")</f>
        <v>NO</v>
      </c>
      <c r="R388" s="4">
        <f>ABS(Table134[[#This Row],[rA]]-Table134[[#This Row],[rA'']])</f>
        <v>0.48148654680720071</v>
      </c>
    </row>
    <row r="389" spans="1:18" x14ac:dyDescent="0.25">
      <c r="A389" t="s">
        <v>63</v>
      </c>
      <c r="B389" t="s">
        <v>46</v>
      </c>
      <c r="C389" t="s">
        <v>19</v>
      </c>
      <c r="D389" t="s">
        <v>20</v>
      </c>
      <c r="E389">
        <v>2</v>
      </c>
      <c r="F389">
        <v>2</v>
      </c>
      <c r="G389" s="1">
        <v>0</v>
      </c>
      <c r="H389">
        <v>4</v>
      </c>
      <c r="I389">
        <v>-2</v>
      </c>
      <c r="J389" s="2">
        <v>1.0279510036143802</v>
      </c>
      <c r="K389" s="2">
        <v>1.1379510036143805</v>
      </c>
      <c r="L389" s="2">
        <f>(Table134[[#This Row],[rA]]+Table134[[#This Row],[rA'']])/2</f>
        <v>1.0829510036143803</v>
      </c>
      <c r="M389">
        <v>0.60499999999999998</v>
      </c>
      <c r="N389">
        <v>1.4</v>
      </c>
      <c r="O389" s="3">
        <f>(Table134[[#This Row],[rA adj]]+Table134[[#This Row],[rX]])/(SQRT(2)*(Table134[[#This Row],[rB]]+Table134[[#This Row],[rX]]))</f>
        <v>0.87566657955594618</v>
      </c>
      <c r="P38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4.4629701880208525</v>
      </c>
      <c r="Q389" s="1" t="str">
        <f>IF(Table134[[#This Row],[tau]]&lt;4.18,"YES","NO")</f>
        <v>NO</v>
      </c>
      <c r="R389" s="4">
        <f>ABS(Table134[[#This Row],[rA]]-Table134[[#This Row],[rA'']])</f>
        <v>0.11000000000000032</v>
      </c>
    </row>
    <row r="390" spans="1:18" x14ac:dyDescent="0.25">
      <c r="A390" t="s">
        <v>23</v>
      </c>
      <c r="B390" t="s">
        <v>52</v>
      </c>
      <c r="C390" t="s">
        <v>19</v>
      </c>
      <c r="D390" t="s">
        <v>20</v>
      </c>
      <c r="E390">
        <v>2</v>
      </c>
      <c r="F390">
        <v>2</v>
      </c>
      <c r="G390" s="1">
        <v>0</v>
      </c>
      <c r="H390">
        <v>4</v>
      </c>
      <c r="I390">
        <v>-2</v>
      </c>
      <c r="J390" s="2">
        <v>0.91795100361438031</v>
      </c>
      <c r="K390" s="2">
        <v>1.2469510036143805</v>
      </c>
      <c r="L390" s="2">
        <f>(Table134[[#This Row],[rA]]+Table134[[#This Row],[rA'']])/2</f>
        <v>1.0824510036143804</v>
      </c>
      <c r="M390">
        <v>0.60499999999999998</v>
      </c>
      <c r="N390">
        <v>1.4</v>
      </c>
      <c r="O390" s="3">
        <f>(Table134[[#This Row],[rA adj]]+Table134[[#This Row],[rX]])/(SQRT(2)*(Table134[[#This Row],[rB]]+Table134[[#This Row],[rX]]))</f>
        <v>0.87549024370028861</v>
      </c>
      <c r="P39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4.4650100997217308</v>
      </c>
      <c r="Q390" s="1" t="str">
        <f>IF(Table134[[#This Row],[tau]]&lt;4.18,"YES","NO")</f>
        <v>NO</v>
      </c>
      <c r="R390" s="4">
        <f>ABS(Table134[[#This Row],[rA]]-Table134[[#This Row],[rA'']])</f>
        <v>0.32900000000000018</v>
      </c>
    </row>
    <row r="391" spans="1:18" x14ac:dyDescent="0.25">
      <c r="A391" t="s">
        <v>25</v>
      </c>
      <c r="B391" t="s">
        <v>52</v>
      </c>
      <c r="C391" t="s">
        <v>19</v>
      </c>
      <c r="D391" t="s">
        <v>20</v>
      </c>
      <c r="E391">
        <v>2</v>
      </c>
      <c r="F391">
        <v>2</v>
      </c>
      <c r="G391" s="1">
        <v>0</v>
      </c>
      <c r="H391">
        <v>4</v>
      </c>
      <c r="I391">
        <v>-2</v>
      </c>
      <c r="J391" s="2">
        <v>0.91695100361438042</v>
      </c>
      <c r="K391" s="2">
        <v>1.2469510036143805</v>
      </c>
      <c r="L391" s="2">
        <f>(Table134[[#This Row],[rA]]+Table134[[#This Row],[rA'']])/2</f>
        <v>1.0819510036143805</v>
      </c>
      <c r="M391">
        <v>0.60499999999999998</v>
      </c>
      <c r="N391">
        <v>1.4</v>
      </c>
      <c r="O391" s="3">
        <f>(Table134[[#This Row],[rA adj]]+Table134[[#This Row],[rX]])/(SQRT(2)*(Table134[[#This Row],[rB]]+Table134[[#This Row],[rX]]))</f>
        <v>0.87531390784463126</v>
      </c>
      <c r="P39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4.4670555111152144</v>
      </c>
      <c r="Q391" s="1" t="str">
        <f>IF(Table134[[#This Row],[tau]]&lt;4.18,"YES","NO")</f>
        <v>NO</v>
      </c>
      <c r="R391" s="4">
        <f>ABS(Table134[[#This Row],[rA]]-Table134[[#This Row],[rA'']])</f>
        <v>0.33000000000000007</v>
      </c>
    </row>
    <row r="392" spans="1:18" x14ac:dyDescent="0.25">
      <c r="A392" t="s">
        <v>42</v>
      </c>
      <c r="B392" t="s">
        <v>22</v>
      </c>
      <c r="C392" t="s">
        <v>19</v>
      </c>
      <c r="D392" t="s">
        <v>20</v>
      </c>
      <c r="E392">
        <v>2</v>
      </c>
      <c r="F392">
        <v>2</v>
      </c>
      <c r="G392" s="1">
        <v>0</v>
      </c>
      <c r="H392">
        <v>4</v>
      </c>
      <c r="I392">
        <v>-2</v>
      </c>
      <c r="J392" s="2">
        <v>1.1959510036143803</v>
      </c>
      <c r="K392" s="2">
        <v>0.96695100361438024</v>
      </c>
      <c r="L392" s="2">
        <f>(Table134[[#This Row],[rA]]+Table134[[#This Row],[rA'']])/2</f>
        <v>1.0814510036143803</v>
      </c>
      <c r="M392">
        <v>0.60499999999999998</v>
      </c>
      <c r="N392">
        <v>1.4</v>
      </c>
      <c r="O392" s="3">
        <f>(Table134[[#This Row],[rA adj]]+Table134[[#This Row],[rX]])/(SQRT(2)*(Table134[[#This Row],[rB]]+Table134[[#This Row],[rX]]))</f>
        <v>0.87513757198897368</v>
      </c>
      <c r="P39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4.4691064396698632</v>
      </c>
      <c r="Q392" s="1" t="str">
        <f>IF(Table134[[#This Row],[tau]]&lt;4.18,"YES","NO")</f>
        <v>NO</v>
      </c>
      <c r="R392" s="4">
        <f>ABS(Table134[[#This Row],[rA]]-Table134[[#This Row],[rA'']])</f>
        <v>0.22900000000000009</v>
      </c>
    </row>
    <row r="393" spans="1:18" x14ac:dyDescent="0.25">
      <c r="A393" t="s">
        <v>22</v>
      </c>
      <c r="B393" t="s">
        <v>62</v>
      </c>
      <c r="C393" t="s">
        <v>19</v>
      </c>
      <c r="D393" t="s">
        <v>20</v>
      </c>
      <c r="E393">
        <v>2</v>
      </c>
      <c r="F393">
        <v>2</v>
      </c>
      <c r="G393" s="1">
        <v>0</v>
      </c>
      <c r="H393">
        <v>4</v>
      </c>
      <c r="I393">
        <v>-2</v>
      </c>
      <c r="J393" s="2">
        <v>0.96695100361438024</v>
      </c>
      <c r="K393" s="2">
        <v>1.1929510036143802</v>
      </c>
      <c r="L393" s="2">
        <f>(Table134[[#This Row],[rA]]+Table134[[#This Row],[rA'']])/2</f>
        <v>1.0799510036143802</v>
      </c>
      <c r="M393">
        <v>0.60499999999999998</v>
      </c>
      <c r="N393">
        <v>1.4</v>
      </c>
      <c r="O393" s="3">
        <f>(Table134[[#This Row],[rA adj]]+Table134[[#This Row],[rX]])/(SQRT(2)*(Table134[[#This Row],[rB]]+Table134[[#This Row],[rX]]))</f>
        <v>0.87460856442200119</v>
      </c>
      <c r="P39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4.4752925040912501</v>
      </c>
      <c r="Q393" s="1" t="str">
        <f>IF(Table134[[#This Row],[tau]]&lt;4.18,"YES","NO")</f>
        <v>NO</v>
      </c>
      <c r="R393" s="4">
        <f>ABS(Table134[[#This Row],[rA]]-Table134[[#This Row],[rA'']])</f>
        <v>0.22599999999999998</v>
      </c>
    </row>
    <row r="394" spans="1:18" x14ac:dyDescent="0.25">
      <c r="A394" t="s">
        <v>42</v>
      </c>
      <c r="B394" t="s">
        <v>58</v>
      </c>
      <c r="C394" t="s">
        <v>19</v>
      </c>
      <c r="D394" t="s">
        <v>20</v>
      </c>
      <c r="E394">
        <v>2</v>
      </c>
      <c r="F394">
        <v>2</v>
      </c>
      <c r="G394" s="1">
        <v>0</v>
      </c>
      <c r="H394">
        <v>4</v>
      </c>
      <c r="I394">
        <v>-2</v>
      </c>
      <c r="J394" s="2">
        <v>1.1959510036143803</v>
      </c>
      <c r="K394" s="2">
        <v>0.96295100361438024</v>
      </c>
      <c r="L394" s="2">
        <f>(Table134[[#This Row],[rA]]+Table134[[#This Row],[rA'']])/2</f>
        <v>1.0794510036143803</v>
      </c>
      <c r="M394">
        <v>0.60499999999999998</v>
      </c>
      <c r="N394">
        <v>1.4</v>
      </c>
      <c r="O394" s="3">
        <f>(Table134[[#This Row],[rA adj]]+Table134[[#This Row],[rX]])/(SQRT(2)*(Table134[[#This Row],[rB]]+Table134[[#This Row],[rX]]))</f>
        <v>0.87443222856634362</v>
      </c>
      <c r="P39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4.4773656774520472</v>
      </c>
      <c r="Q394" s="1" t="str">
        <f>IF(Table134[[#This Row],[tau]]&lt;4.18,"YES","NO")</f>
        <v>NO</v>
      </c>
      <c r="R394" s="4">
        <f>ABS(Table134[[#This Row],[rA]]-Table134[[#This Row],[rA'']])</f>
        <v>0.2330000000000001</v>
      </c>
    </row>
    <row r="395" spans="1:18" x14ac:dyDescent="0.25">
      <c r="A395" t="s">
        <v>42</v>
      </c>
      <c r="B395" t="s">
        <v>68</v>
      </c>
      <c r="C395" t="s">
        <v>19</v>
      </c>
      <c r="D395" t="s">
        <v>20</v>
      </c>
      <c r="E395">
        <v>2</v>
      </c>
      <c r="F395">
        <v>2</v>
      </c>
      <c r="G395" s="1">
        <v>0</v>
      </c>
      <c r="H395">
        <v>4</v>
      </c>
      <c r="I395">
        <v>-2</v>
      </c>
      <c r="J395" s="2">
        <v>1.1959510036143803</v>
      </c>
      <c r="K395" s="2">
        <v>0.96295100361438024</v>
      </c>
      <c r="L395" s="2">
        <f>(Table134[[#This Row],[rA]]+Table134[[#This Row],[rA'']])/2</f>
        <v>1.0794510036143803</v>
      </c>
      <c r="M395">
        <v>0.60499999999999998</v>
      </c>
      <c r="N395">
        <v>1.4</v>
      </c>
      <c r="O395" s="3">
        <f>(Table134[[#This Row],[rA adj]]+Table134[[#This Row],[rX]])/(SQRT(2)*(Table134[[#This Row],[rB]]+Table134[[#This Row],[rX]]))</f>
        <v>0.87443222856634362</v>
      </c>
      <c r="P39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4.4773656774520472</v>
      </c>
      <c r="Q395" s="1" t="str">
        <f>IF(Table134[[#This Row],[tau]]&lt;4.18,"YES","NO")</f>
        <v>NO</v>
      </c>
      <c r="R395" s="4">
        <f>ABS(Table134[[#This Row],[rA]]-Table134[[#This Row],[rA'']])</f>
        <v>0.2330000000000001</v>
      </c>
    </row>
    <row r="396" spans="1:18" x14ac:dyDescent="0.25">
      <c r="A396" t="s">
        <v>22</v>
      </c>
      <c r="B396" t="s">
        <v>50</v>
      </c>
      <c r="C396" t="s">
        <v>19</v>
      </c>
      <c r="D396" t="s">
        <v>20</v>
      </c>
      <c r="E396">
        <v>2</v>
      </c>
      <c r="F396">
        <v>2</v>
      </c>
      <c r="G396" s="1">
        <v>0</v>
      </c>
      <c r="H396">
        <v>4</v>
      </c>
      <c r="I396">
        <v>-2</v>
      </c>
      <c r="J396" s="2">
        <v>0.96695100361438024</v>
      </c>
      <c r="K396" s="2">
        <v>1.19</v>
      </c>
      <c r="L396" s="2">
        <f>(Table134[[#This Row],[rA]]+Table134[[#This Row],[rA'']])/2</f>
        <v>1.0784755018071901</v>
      </c>
      <c r="M396">
        <v>0.60499999999999998</v>
      </c>
      <c r="N396">
        <v>1.4</v>
      </c>
      <c r="O396" s="3">
        <f>(Table134[[#This Row],[rA adj]]+Table134[[#This Row],[rX]])/(SQRT(2)*(Table134[[#This Row],[rB]]+Table134[[#This Row],[rX]]))</f>
        <v>0.87408819667461113</v>
      </c>
      <c r="P39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4.4814265994545543</v>
      </c>
      <c r="Q396" s="1" t="str">
        <f>IF(Table134[[#This Row],[tau]]&lt;4.18,"YES","NO")</f>
        <v>NO</v>
      </c>
      <c r="R396" s="4">
        <f>ABS(Table134[[#This Row],[rA]]-Table134[[#This Row],[rA'']])</f>
        <v>0.2230489963856197</v>
      </c>
    </row>
    <row r="397" spans="1:18" x14ac:dyDescent="0.25">
      <c r="A397" t="s">
        <v>58</v>
      </c>
      <c r="B397" t="s">
        <v>62</v>
      </c>
      <c r="C397" t="s">
        <v>19</v>
      </c>
      <c r="D397" t="s">
        <v>20</v>
      </c>
      <c r="E397">
        <v>2</v>
      </c>
      <c r="F397">
        <v>2</v>
      </c>
      <c r="G397" s="1">
        <v>0</v>
      </c>
      <c r="H397">
        <v>4</v>
      </c>
      <c r="I397">
        <v>-2</v>
      </c>
      <c r="J397" s="2">
        <v>0.96295100361438024</v>
      </c>
      <c r="K397" s="2">
        <v>1.1929510036143802</v>
      </c>
      <c r="L397" s="2">
        <f>(Table134[[#This Row],[rA]]+Table134[[#This Row],[rA'']])/2</f>
        <v>1.0779510036143802</v>
      </c>
      <c r="M397">
        <v>0.60499999999999998</v>
      </c>
      <c r="N397">
        <v>1.4</v>
      </c>
      <c r="O397" s="3">
        <f>(Table134[[#This Row],[rA adj]]+Table134[[#This Row],[rX]])/(SQRT(2)*(Table134[[#This Row],[rB]]+Table134[[#This Row],[rX]]))</f>
        <v>0.87390322099937112</v>
      </c>
      <c r="P39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4.4836189029579625</v>
      </c>
      <c r="Q397" s="1" t="str">
        <f>IF(Table134[[#This Row],[tau]]&lt;4.18,"YES","NO")</f>
        <v>NO</v>
      </c>
      <c r="R397" s="4">
        <f>ABS(Table134[[#This Row],[rA]]-Table134[[#This Row],[rA'']])</f>
        <v>0.22999999999999998</v>
      </c>
    </row>
    <row r="398" spans="1:18" x14ac:dyDescent="0.25">
      <c r="A398" t="s">
        <v>72</v>
      </c>
      <c r="B398" t="s">
        <v>40</v>
      </c>
      <c r="C398" t="s">
        <v>19</v>
      </c>
      <c r="D398" t="s">
        <v>20</v>
      </c>
      <c r="E398">
        <v>2</v>
      </c>
      <c r="F398">
        <v>2</v>
      </c>
      <c r="G398" s="1">
        <v>0</v>
      </c>
      <c r="H398">
        <v>4</v>
      </c>
      <c r="I398">
        <v>-2</v>
      </c>
      <c r="J398" s="2">
        <v>0.99295100361438049</v>
      </c>
      <c r="K398" s="2">
        <v>1.1629510036143804</v>
      </c>
      <c r="L398" s="2">
        <f>(Table134[[#This Row],[rA]]+Table134[[#This Row],[rA'']])/2</f>
        <v>1.0779510036143805</v>
      </c>
      <c r="M398">
        <v>0.60499999999999998</v>
      </c>
      <c r="N398">
        <v>1.4</v>
      </c>
      <c r="O398" s="3">
        <f>(Table134[[#This Row],[rA adj]]+Table134[[#This Row],[rX]])/(SQRT(2)*(Table134[[#This Row],[rB]]+Table134[[#This Row],[rX]]))</f>
        <v>0.87390322099937134</v>
      </c>
      <c r="P39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4.4836189029579625</v>
      </c>
      <c r="Q398" s="1" t="str">
        <f>IF(Table134[[#This Row],[tau]]&lt;4.18,"YES","NO")</f>
        <v>NO</v>
      </c>
      <c r="R398" s="4">
        <f>ABS(Table134[[#This Row],[rA]]-Table134[[#This Row],[rA'']])</f>
        <v>0.16999999999999993</v>
      </c>
    </row>
    <row r="399" spans="1:18" x14ac:dyDescent="0.25">
      <c r="A399" t="s">
        <v>68</v>
      </c>
      <c r="B399" t="s">
        <v>62</v>
      </c>
      <c r="C399" t="s">
        <v>19</v>
      </c>
      <c r="D399" t="s">
        <v>20</v>
      </c>
      <c r="E399">
        <v>2</v>
      </c>
      <c r="F399">
        <v>2</v>
      </c>
      <c r="G399" s="1">
        <v>0</v>
      </c>
      <c r="H399">
        <v>4</v>
      </c>
      <c r="I399">
        <v>-2</v>
      </c>
      <c r="J399" s="2">
        <v>0.96295100361438024</v>
      </c>
      <c r="K399" s="2">
        <v>1.1929510036143802</v>
      </c>
      <c r="L399" s="2">
        <f>(Table134[[#This Row],[rA]]+Table134[[#This Row],[rA'']])/2</f>
        <v>1.0779510036143802</v>
      </c>
      <c r="M399">
        <v>0.60499999999999998</v>
      </c>
      <c r="N399">
        <v>1.4</v>
      </c>
      <c r="O399" s="3">
        <f>(Table134[[#This Row],[rA adj]]+Table134[[#This Row],[rX]])/(SQRT(2)*(Table134[[#This Row],[rB]]+Table134[[#This Row],[rX]]))</f>
        <v>0.87390322099937112</v>
      </c>
      <c r="P39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4.4836189029579625</v>
      </c>
      <c r="Q399" s="1" t="str">
        <f>IF(Table134[[#This Row],[tau]]&lt;4.18,"YES","NO")</f>
        <v>NO</v>
      </c>
      <c r="R399" s="4">
        <f>ABS(Table134[[#This Row],[rA]]-Table134[[#This Row],[rA'']])</f>
        <v>0.22999999999999998</v>
      </c>
    </row>
    <row r="400" spans="1:18" x14ac:dyDescent="0.25">
      <c r="A400" t="s">
        <v>54</v>
      </c>
      <c r="B400" t="s">
        <v>76</v>
      </c>
      <c r="C400" t="s">
        <v>19</v>
      </c>
      <c r="D400" t="s">
        <v>20</v>
      </c>
      <c r="E400">
        <v>1</v>
      </c>
      <c r="F400">
        <v>3</v>
      </c>
      <c r="G400" s="1">
        <v>2</v>
      </c>
      <c r="H400">
        <v>4</v>
      </c>
      <c r="I400">
        <v>-2</v>
      </c>
      <c r="J400" s="2">
        <v>1.39</v>
      </c>
      <c r="K400" s="2">
        <v>0.76392891361435966</v>
      </c>
      <c r="L400" s="2">
        <f>(Table134[[#This Row],[rA]]+Table134[[#This Row],[rA'']])/2</f>
        <v>1.0769644568071799</v>
      </c>
      <c r="M400">
        <v>0.60499999999999998</v>
      </c>
      <c r="N400">
        <v>1.4</v>
      </c>
      <c r="O400" s="3">
        <f>(Table134[[#This Row],[rA adj]]+Table134[[#This Row],[rX]])/(SQRT(2)*(Table134[[#This Row],[rB]]+Table134[[#This Row],[rX]]))</f>
        <v>0.87355529384858355</v>
      </c>
      <c r="P40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4.487759372858056</v>
      </c>
      <c r="Q400" s="1" t="str">
        <f>IF(Table134[[#This Row],[tau]]&lt;4.18,"YES","NO")</f>
        <v>NO</v>
      </c>
      <c r="R400" s="4">
        <f>ABS(Table134[[#This Row],[rA]]-Table134[[#This Row],[rA'']])</f>
        <v>0.62607108638564024</v>
      </c>
    </row>
    <row r="401" spans="1:18" x14ac:dyDescent="0.25">
      <c r="A401" t="s">
        <v>58</v>
      </c>
      <c r="B401" t="s">
        <v>50</v>
      </c>
      <c r="C401" t="s">
        <v>19</v>
      </c>
      <c r="D401" t="s">
        <v>20</v>
      </c>
      <c r="E401">
        <v>2</v>
      </c>
      <c r="F401">
        <v>2</v>
      </c>
      <c r="G401" s="1">
        <v>0</v>
      </c>
      <c r="H401">
        <v>4</v>
      </c>
      <c r="I401">
        <v>-2</v>
      </c>
      <c r="J401" s="2">
        <v>0.96295100361438024</v>
      </c>
      <c r="K401" s="2">
        <v>1.19</v>
      </c>
      <c r="L401" s="2">
        <f>(Table134[[#This Row],[rA]]+Table134[[#This Row],[rA'']])/2</f>
        <v>1.0764755018071901</v>
      </c>
      <c r="M401">
        <v>0.60499999999999998</v>
      </c>
      <c r="N401">
        <v>1.4</v>
      </c>
      <c r="O401" s="3">
        <f>(Table134[[#This Row],[rA adj]]+Table134[[#This Row],[rX]])/(SQRT(2)*(Table134[[#This Row],[rB]]+Table134[[#This Row],[rX]]))</f>
        <v>0.87338285325198117</v>
      </c>
      <c r="P40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4.4898196930691707</v>
      </c>
      <c r="Q401" s="1" t="str">
        <f>IF(Table134[[#This Row],[tau]]&lt;4.18,"YES","NO")</f>
        <v>NO</v>
      </c>
      <c r="R401" s="4">
        <f>ABS(Table134[[#This Row],[rA]]-Table134[[#This Row],[rA'']])</f>
        <v>0.22704899638561971</v>
      </c>
    </row>
    <row r="402" spans="1:18" x14ac:dyDescent="0.25">
      <c r="A402" t="s">
        <v>68</v>
      </c>
      <c r="B402" t="s">
        <v>50</v>
      </c>
      <c r="C402" t="s">
        <v>19</v>
      </c>
      <c r="D402" t="s">
        <v>20</v>
      </c>
      <c r="E402">
        <v>2</v>
      </c>
      <c r="F402">
        <v>2</v>
      </c>
      <c r="G402" s="1">
        <v>0</v>
      </c>
      <c r="H402">
        <v>4</v>
      </c>
      <c r="I402">
        <v>-2</v>
      </c>
      <c r="J402" s="2">
        <v>0.96295100361438024</v>
      </c>
      <c r="K402" s="2">
        <v>1.19</v>
      </c>
      <c r="L402" s="2">
        <f>(Table134[[#This Row],[rA]]+Table134[[#This Row],[rA'']])/2</f>
        <v>1.0764755018071901</v>
      </c>
      <c r="M402">
        <v>0.60499999999999998</v>
      </c>
      <c r="N402">
        <v>1.4</v>
      </c>
      <c r="O402" s="3">
        <f>(Table134[[#This Row],[rA adj]]+Table134[[#This Row],[rX]])/(SQRT(2)*(Table134[[#This Row],[rB]]+Table134[[#This Row],[rX]]))</f>
        <v>0.87338285325198117</v>
      </c>
      <c r="P40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4.4898196930691707</v>
      </c>
      <c r="Q402" s="1" t="str">
        <f>IF(Table134[[#This Row],[tau]]&lt;4.18,"YES","NO")</f>
        <v>NO</v>
      </c>
      <c r="R402" s="4">
        <f>ABS(Table134[[#This Row],[rA]]-Table134[[#This Row],[rA'']])</f>
        <v>0.22704899638561971</v>
      </c>
    </row>
    <row r="403" spans="1:18" x14ac:dyDescent="0.25">
      <c r="A403" t="s">
        <v>70</v>
      </c>
      <c r="B403" t="s">
        <v>42</v>
      </c>
      <c r="C403" t="s">
        <v>19</v>
      </c>
      <c r="D403" t="s">
        <v>20</v>
      </c>
      <c r="E403">
        <v>2</v>
      </c>
      <c r="F403">
        <v>2</v>
      </c>
      <c r="G403" s="1">
        <v>0</v>
      </c>
      <c r="H403">
        <v>4</v>
      </c>
      <c r="I403">
        <v>-2</v>
      </c>
      <c r="J403" s="2">
        <v>0.95595100361438057</v>
      </c>
      <c r="K403" s="2">
        <v>1.1959510036143803</v>
      </c>
      <c r="L403" s="2">
        <f>(Table134[[#This Row],[rA]]+Table134[[#This Row],[rA'']])/2</f>
        <v>1.0759510036143805</v>
      </c>
      <c r="M403">
        <v>0.60499999999999998</v>
      </c>
      <c r="N403">
        <v>1.4</v>
      </c>
      <c r="O403" s="3">
        <f>(Table134[[#This Row],[rA adj]]+Table134[[#This Row],[rX]])/(SQRT(2)*(Table134[[#This Row],[rB]]+Table134[[#This Row],[rX]]))</f>
        <v>0.87319787757674128</v>
      </c>
      <c r="P40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4.492035856776436</v>
      </c>
      <c r="Q403" s="1" t="str">
        <f>IF(Table134[[#This Row],[tau]]&lt;4.18,"YES","NO")</f>
        <v>NO</v>
      </c>
      <c r="R403" s="4">
        <f>ABS(Table134[[#This Row],[rA]]-Table134[[#This Row],[rA'']])</f>
        <v>0.23999999999999977</v>
      </c>
    </row>
    <row r="404" spans="1:18" x14ac:dyDescent="0.25">
      <c r="A404" t="s">
        <v>23</v>
      </c>
      <c r="B404" t="s">
        <v>41</v>
      </c>
      <c r="C404" t="s">
        <v>19</v>
      </c>
      <c r="D404" t="s">
        <v>20</v>
      </c>
      <c r="E404">
        <v>1</v>
      </c>
      <c r="F404">
        <v>3</v>
      </c>
      <c r="G404" s="1">
        <v>2</v>
      </c>
      <c r="H404">
        <v>4</v>
      </c>
      <c r="I404">
        <v>-2</v>
      </c>
      <c r="J404" s="2">
        <v>1.02341546042156</v>
      </c>
      <c r="K404" s="2">
        <v>1.1269289136143592</v>
      </c>
      <c r="L404" s="2">
        <f>(Table134[[#This Row],[rA]]+Table134[[#This Row],[rA'']])/2</f>
        <v>1.0751721870179596</v>
      </c>
      <c r="M404">
        <v>0.60499999999999998</v>
      </c>
      <c r="N404">
        <v>1.4</v>
      </c>
      <c r="O404" s="3">
        <f>(Table134[[#This Row],[rA adj]]+Table134[[#This Row],[rX]])/(SQRT(2)*(Table134[[#This Row],[rB]]+Table134[[#This Row],[rX]]))</f>
        <v>0.87292321099488113</v>
      </c>
      <c r="P40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4.4953382368424268</v>
      </c>
      <c r="Q404" s="1" t="str">
        <f>IF(Table134[[#This Row],[tau]]&lt;4.18,"YES","NO")</f>
        <v>NO</v>
      </c>
      <c r="R404" s="4">
        <f>ABS(Table134[[#This Row],[rA]]-Table134[[#This Row],[rA'']])</f>
        <v>0.10351345319279925</v>
      </c>
    </row>
    <row r="405" spans="1:18" x14ac:dyDescent="0.25">
      <c r="A405" t="s">
        <v>70</v>
      </c>
      <c r="B405" t="s">
        <v>62</v>
      </c>
      <c r="C405" t="s">
        <v>19</v>
      </c>
      <c r="D405" t="s">
        <v>20</v>
      </c>
      <c r="E405">
        <v>2</v>
      </c>
      <c r="F405">
        <v>2</v>
      </c>
      <c r="G405" s="1">
        <v>0</v>
      </c>
      <c r="H405">
        <v>4</v>
      </c>
      <c r="I405">
        <v>-2</v>
      </c>
      <c r="J405" s="2">
        <v>0.95595100361438057</v>
      </c>
      <c r="K405" s="2">
        <v>1.1929510036143802</v>
      </c>
      <c r="L405" s="2">
        <f>(Table134[[#This Row],[rA]]+Table134[[#This Row],[rA'']])/2</f>
        <v>1.0744510036143804</v>
      </c>
      <c r="M405">
        <v>0.60499999999999998</v>
      </c>
      <c r="N405">
        <v>1.4</v>
      </c>
      <c r="O405" s="3">
        <f>(Table134[[#This Row],[rA adj]]+Table134[[#This Row],[rX]])/(SQRT(2)*(Table134[[#This Row],[rB]]+Table134[[#This Row],[rX]]))</f>
        <v>0.87266887000976878</v>
      </c>
      <c r="P40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4.498408701117782</v>
      </c>
      <c r="Q405" s="1" t="str">
        <f>IF(Table134[[#This Row],[tau]]&lt;4.18,"YES","NO")</f>
        <v>NO</v>
      </c>
      <c r="R405" s="4">
        <f>ABS(Table134[[#This Row],[rA]]-Table134[[#This Row],[rA'']])</f>
        <v>0.23699999999999966</v>
      </c>
    </row>
    <row r="406" spans="1:18" x14ac:dyDescent="0.25">
      <c r="A406" t="s">
        <v>18</v>
      </c>
      <c r="B406" t="s">
        <v>39</v>
      </c>
      <c r="C406" t="s">
        <v>19</v>
      </c>
      <c r="D406" t="s">
        <v>20</v>
      </c>
      <c r="E406">
        <v>1</v>
      </c>
      <c r="F406">
        <v>3</v>
      </c>
      <c r="G406" s="1">
        <v>2</v>
      </c>
      <c r="H406">
        <v>4</v>
      </c>
      <c r="I406">
        <v>-2</v>
      </c>
      <c r="J406" s="2">
        <v>0.98541546042156014</v>
      </c>
      <c r="K406" s="2">
        <v>1.1619289136143593</v>
      </c>
      <c r="L406" s="2">
        <f>(Table134[[#This Row],[rA]]+Table134[[#This Row],[rA'']])/2</f>
        <v>1.0736721870179597</v>
      </c>
      <c r="M406">
        <v>0.60499999999999998</v>
      </c>
      <c r="N406">
        <v>1.4</v>
      </c>
      <c r="O406" s="3">
        <f>(Table134[[#This Row],[rA adj]]+Table134[[#This Row],[rX]])/(SQRT(2)*(Table134[[#This Row],[rB]]+Table134[[#This Row],[rX]]))</f>
        <v>0.87239420342790874</v>
      </c>
      <c r="P40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4.5017380663902369</v>
      </c>
      <c r="Q406" s="1" t="str">
        <f>IF(Table134[[#This Row],[tau]]&lt;4.18,"YES","NO")</f>
        <v>NO</v>
      </c>
      <c r="R406" s="4">
        <f>ABS(Table134[[#This Row],[rA]]-Table134[[#This Row],[rA'']])</f>
        <v>0.17651345319279921</v>
      </c>
    </row>
    <row r="407" spans="1:18" x14ac:dyDescent="0.25">
      <c r="A407" t="s">
        <v>23</v>
      </c>
      <c r="B407" t="s">
        <v>43</v>
      </c>
      <c r="C407" t="s">
        <v>19</v>
      </c>
      <c r="D407" t="s">
        <v>20</v>
      </c>
      <c r="E407">
        <v>1</v>
      </c>
      <c r="F407">
        <v>3</v>
      </c>
      <c r="G407" s="1">
        <v>2</v>
      </c>
      <c r="H407">
        <v>4</v>
      </c>
      <c r="I407">
        <v>-2</v>
      </c>
      <c r="J407" s="2">
        <v>1.02341546042156</v>
      </c>
      <c r="K407" s="2">
        <v>1.1229289136143596</v>
      </c>
      <c r="L407" s="2">
        <f>(Table134[[#This Row],[rA]]+Table134[[#This Row],[rA'']])/2</f>
        <v>1.0731721870179598</v>
      </c>
      <c r="M407">
        <v>0.60499999999999998</v>
      </c>
      <c r="N407">
        <v>1.4</v>
      </c>
      <c r="O407" s="3">
        <f>(Table134[[#This Row],[rA adj]]+Table134[[#This Row],[rX]])/(SQRT(2)*(Table134[[#This Row],[rB]]+Table134[[#This Row],[rX]]))</f>
        <v>0.87221786757225117</v>
      </c>
      <c r="P40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4.5038829527143118</v>
      </c>
      <c r="Q407" s="1" t="str">
        <f>IF(Table134[[#This Row],[tau]]&lt;4.18,"YES","NO")</f>
        <v>NO</v>
      </c>
      <c r="R407" s="4">
        <f>ABS(Table134[[#This Row],[rA]]-Table134[[#This Row],[rA'']])</f>
        <v>9.9513453192799695E-2</v>
      </c>
    </row>
    <row r="408" spans="1:18" x14ac:dyDescent="0.25">
      <c r="A408" t="s">
        <v>70</v>
      </c>
      <c r="B408" t="s">
        <v>50</v>
      </c>
      <c r="C408" t="s">
        <v>19</v>
      </c>
      <c r="D408" t="s">
        <v>20</v>
      </c>
      <c r="E408">
        <v>2</v>
      </c>
      <c r="F408">
        <v>2</v>
      </c>
      <c r="G408" s="1">
        <v>0</v>
      </c>
      <c r="H408">
        <v>4</v>
      </c>
      <c r="I408">
        <v>-2</v>
      </c>
      <c r="J408" s="2">
        <v>0.95595100361438057</v>
      </c>
      <c r="K408" s="2">
        <v>1.19</v>
      </c>
      <c r="L408" s="2">
        <f>(Table134[[#This Row],[rA]]+Table134[[#This Row],[rA'']])/2</f>
        <v>1.0729755018071903</v>
      </c>
      <c r="M408">
        <v>0.60499999999999998</v>
      </c>
      <c r="N408">
        <v>1.4</v>
      </c>
      <c r="O408" s="3">
        <f>(Table134[[#This Row],[rA adj]]+Table134[[#This Row],[rX]])/(SQRT(2)*(Table134[[#This Row],[rB]]+Table134[[#This Row],[rX]]))</f>
        <v>0.87214850226237883</v>
      </c>
      <c r="P40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4.5047282859480013</v>
      </c>
      <c r="Q408" s="1" t="str">
        <f>IF(Table134[[#This Row],[tau]]&lt;4.18,"YES","NO")</f>
        <v>NO</v>
      </c>
      <c r="R408" s="4">
        <f>ABS(Table134[[#This Row],[rA]]-Table134[[#This Row],[rA'']])</f>
        <v>0.23404899638561938</v>
      </c>
    </row>
    <row r="409" spans="1:18" x14ac:dyDescent="0.25">
      <c r="A409" t="s">
        <v>72</v>
      </c>
      <c r="B409" t="s">
        <v>60</v>
      </c>
      <c r="C409" t="s">
        <v>19</v>
      </c>
      <c r="D409" t="s">
        <v>20</v>
      </c>
      <c r="E409">
        <v>3</v>
      </c>
      <c r="F409">
        <v>1</v>
      </c>
      <c r="G409" s="1">
        <v>2</v>
      </c>
      <c r="H409">
        <v>4</v>
      </c>
      <c r="I409">
        <v>-2</v>
      </c>
      <c r="J409" s="2">
        <v>0.8209289136143596</v>
      </c>
      <c r="K409" s="2">
        <v>1.3244154604215601</v>
      </c>
      <c r="L409" s="2">
        <f>(Table134[[#This Row],[rA]]+Table134[[#This Row],[rA'']])/2</f>
        <v>1.0726721870179599</v>
      </c>
      <c r="M409">
        <v>0.60499999999999998</v>
      </c>
      <c r="N409">
        <v>1.4</v>
      </c>
      <c r="O409" s="3">
        <f>(Table134[[#This Row],[rA adj]]+Table134[[#This Row],[rX]])/(SQRT(2)*(Table134[[#This Row],[rB]]+Table134[[#This Row],[rX]]))</f>
        <v>0.8720415317165936</v>
      </c>
      <c r="P40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4.5060336752377683</v>
      </c>
      <c r="Q409" s="1" t="str">
        <f>IF(Table134[[#This Row],[tau]]&lt;4.18,"YES","NO")</f>
        <v>NO</v>
      </c>
      <c r="R409" s="4">
        <f>ABS(Table134[[#This Row],[rA]]-Table134[[#This Row],[rA'']])</f>
        <v>0.50348654680720051</v>
      </c>
    </row>
    <row r="410" spans="1:18" x14ac:dyDescent="0.25">
      <c r="A410" t="s">
        <v>73</v>
      </c>
      <c r="B410" t="s">
        <v>44</v>
      </c>
      <c r="C410" t="s">
        <v>19</v>
      </c>
      <c r="D410" t="s">
        <v>20</v>
      </c>
      <c r="E410">
        <v>2</v>
      </c>
      <c r="F410">
        <v>2</v>
      </c>
      <c r="G410" s="1">
        <v>0</v>
      </c>
      <c r="H410">
        <v>4</v>
      </c>
      <c r="I410">
        <v>-2</v>
      </c>
      <c r="J410" s="2">
        <v>1.0549510036143803</v>
      </c>
      <c r="K410" s="2">
        <v>1.0900000000000001</v>
      </c>
      <c r="L410" s="2">
        <f>(Table134[[#This Row],[rA]]+Table134[[#This Row],[rA'']])/2</f>
        <v>1.0724755018071903</v>
      </c>
      <c r="M410">
        <v>0.60499999999999998</v>
      </c>
      <c r="N410">
        <v>1.4</v>
      </c>
      <c r="O410" s="3">
        <f>(Table134[[#This Row],[rA adj]]+Table134[[#This Row],[rX]])/(SQRT(2)*(Table134[[#This Row],[rB]]+Table134[[#This Row],[rX]]))</f>
        <v>0.87197216640672126</v>
      </c>
      <c r="P41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4.5068813094342612</v>
      </c>
      <c r="Q410" s="1" t="str">
        <f>IF(Table134[[#This Row],[tau]]&lt;4.18,"YES","NO")</f>
        <v>NO</v>
      </c>
      <c r="R410" s="4">
        <f>ABS(Table134[[#This Row],[rA]]-Table134[[#This Row],[rA'']])</f>
        <v>3.5048996385619757E-2</v>
      </c>
    </row>
    <row r="411" spans="1:18" x14ac:dyDescent="0.25">
      <c r="A411" t="s">
        <v>42</v>
      </c>
      <c r="B411" t="s">
        <v>69</v>
      </c>
      <c r="C411" t="s">
        <v>19</v>
      </c>
      <c r="D411" t="s">
        <v>20</v>
      </c>
      <c r="E411">
        <v>2</v>
      </c>
      <c r="F411">
        <v>2</v>
      </c>
      <c r="G411" s="1">
        <v>0</v>
      </c>
      <c r="H411">
        <v>4</v>
      </c>
      <c r="I411">
        <v>-2</v>
      </c>
      <c r="J411" s="2">
        <v>1.1959510036143803</v>
      </c>
      <c r="K411" s="2">
        <v>0.94795100361438056</v>
      </c>
      <c r="L411" s="2">
        <f>(Table134[[#This Row],[rA]]+Table134[[#This Row],[rA'']])/2</f>
        <v>1.0719510036143804</v>
      </c>
      <c r="M411">
        <v>0.60499999999999998</v>
      </c>
      <c r="N411">
        <v>1.4</v>
      </c>
      <c r="O411" s="3">
        <f>(Table134[[#This Row],[rA adj]]+Table134[[#This Row],[rX]])/(SQRT(2)*(Table134[[#This Row],[rB]]+Table134[[#This Row],[rX]]))</f>
        <v>0.87178719073148148</v>
      </c>
      <c r="P41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4.5091461240790807</v>
      </c>
      <c r="Q411" s="1" t="str">
        <f>IF(Table134[[#This Row],[tau]]&lt;4.18,"YES","NO")</f>
        <v>NO</v>
      </c>
      <c r="R411" s="4">
        <f>ABS(Table134[[#This Row],[rA]]-Table134[[#This Row],[rA'']])</f>
        <v>0.24799999999999978</v>
      </c>
    </row>
    <row r="412" spans="1:18" x14ac:dyDescent="0.25">
      <c r="A412" t="s">
        <v>23</v>
      </c>
      <c r="B412" t="s">
        <v>40</v>
      </c>
      <c r="C412" t="s">
        <v>19</v>
      </c>
      <c r="D412" t="s">
        <v>20</v>
      </c>
      <c r="E412">
        <v>1</v>
      </c>
      <c r="F412">
        <v>3</v>
      </c>
      <c r="G412" s="1">
        <v>2</v>
      </c>
      <c r="H412">
        <v>4</v>
      </c>
      <c r="I412">
        <v>-2</v>
      </c>
      <c r="J412" s="2">
        <v>1.02341546042156</v>
      </c>
      <c r="K412" s="2">
        <v>1.1179289136143598</v>
      </c>
      <c r="L412" s="2">
        <f>(Table134[[#This Row],[rA]]+Table134[[#This Row],[rA'']])/2</f>
        <v>1.0706721870179599</v>
      </c>
      <c r="M412">
        <v>0.60499999999999998</v>
      </c>
      <c r="N412">
        <v>1.4</v>
      </c>
      <c r="O412" s="3">
        <f>(Table134[[#This Row],[rA adj]]+Table134[[#This Row],[rX]])/(SQRT(2)*(Table134[[#This Row],[rB]]+Table134[[#This Row],[rX]]))</f>
        <v>0.87133618829396375</v>
      </c>
      <c r="P41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4.5146953065029543</v>
      </c>
      <c r="Q412" s="1" t="str">
        <f>IF(Table134[[#This Row],[tau]]&lt;4.18,"YES","NO")</f>
        <v>NO</v>
      </c>
      <c r="R412" s="4">
        <f>ABS(Table134[[#This Row],[rA]]-Table134[[#This Row],[rA'']])</f>
        <v>9.4513453192799801E-2</v>
      </c>
    </row>
    <row r="413" spans="1:18" x14ac:dyDescent="0.25">
      <c r="A413" t="s">
        <v>69</v>
      </c>
      <c r="B413" t="s">
        <v>62</v>
      </c>
      <c r="C413" t="s">
        <v>19</v>
      </c>
      <c r="D413" t="s">
        <v>20</v>
      </c>
      <c r="E413">
        <v>2</v>
      </c>
      <c r="F413">
        <v>2</v>
      </c>
      <c r="G413" s="1">
        <v>0</v>
      </c>
      <c r="H413">
        <v>4</v>
      </c>
      <c r="I413">
        <v>-2</v>
      </c>
      <c r="J413" s="2">
        <v>0.94795100361438056</v>
      </c>
      <c r="K413" s="2">
        <v>1.1929510036143802</v>
      </c>
      <c r="L413" s="2">
        <f>(Table134[[#This Row],[rA]]+Table134[[#This Row],[rA'']])/2</f>
        <v>1.0704510036143804</v>
      </c>
      <c r="M413">
        <v>0.60499999999999998</v>
      </c>
      <c r="N413">
        <v>1.4</v>
      </c>
      <c r="O413" s="3">
        <f>(Table134[[#This Row],[rA adj]]+Table134[[#This Row],[rX]])/(SQRT(2)*(Table134[[#This Row],[rB]]+Table134[[#This Row],[rX]]))</f>
        <v>0.87125818316450898</v>
      </c>
      <c r="P41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4.5156590168506927</v>
      </c>
      <c r="Q413" s="1" t="str">
        <f>IF(Table134[[#This Row],[tau]]&lt;4.18,"YES","NO")</f>
        <v>NO</v>
      </c>
      <c r="R413" s="4">
        <f>ABS(Table134[[#This Row],[rA]]-Table134[[#This Row],[rA'']])</f>
        <v>0.24499999999999966</v>
      </c>
    </row>
    <row r="414" spans="1:18" x14ac:dyDescent="0.25">
      <c r="A414" t="s">
        <v>23</v>
      </c>
      <c r="B414" t="s">
        <v>51</v>
      </c>
      <c r="C414" t="s">
        <v>19</v>
      </c>
      <c r="D414" t="s">
        <v>20</v>
      </c>
      <c r="E414">
        <v>1</v>
      </c>
      <c r="F414">
        <v>3</v>
      </c>
      <c r="G414" s="1">
        <v>2</v>
      </c>
      <c r="H414">
        <v>4</v>
      </c>
      <c r="I414">
        <v>-2</v>
      </c>
      <c r="J414" s="2">
        <v>1.02341546042156</v>
      </c>
      <c r="K414" s="2">
        <v>1.11592891361436</v>
      </c>
      <c r="L414" s="2">
        <f>(Table134[[#This Row],[rA]]+Table134[[#This Row],[rA'']])/2</f>
        <v>1.06967218701796</v>
      </c>
      <c r="M414">
        <v>0.60499999999999998</v>
      </c>
      <c r="N414">
        <v>1.4</v>
      </c>
      <c r="O414" s="3">
        <f>(Table134[[#This Row],[rA adj]]+Table134[[#This Row],[rX]])/(SQRT(2)*(Table134[[#This Row],[rB]]+Table134[[#This Row],[rX]]))</f>
        <v>0.87098351658264883</v>
      </c>
      <c r="P41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4.5190616345504964</v>
      </c>
      <c r="Q414" s="1" t="str">
        <f>IF(Table134[[#This Row],[tau]]&lt;4.18,"YES","NO")</f>
        <v>NO</v>
      </c>
      <c r="R414" s="4">
        <f>ABS(Table134[[#This Row],[rA]]-Table134[[#This Row],[rA'']])</f>
        <v>9.2513453192800021E-2</v>
      </c>
    </row>
    <row r="415" spans="1:18" x14ac:dyDescent="0.25">
      <c r="A415" t="s">
        <v>69</v>
      </c>
      <c r="B415" t="s">
        <v>50</v>
      </c>
      <c r="C415" t="s">
        <v>19</v>
      </c>
      <c r="D415" t="s">
        <v>20</v>
      </c>
      <c r="E415">
        <v>2</v>
      </c>
      <c r="F415">
        <v>2</v>
      </c>
      <c r="G415" s="1">
        <v>0</v>
      </c>
      <c r="H415">
        <v>4</v>
      </c>
      <c r="I415">
        <v>-2</v>
      </c>
      <c r="J415" s="2">
        <v>0.94795100361438056</v>
      </c>
      <c r="K415" s="2">
        <v>1.19</v>
      </c>
      <c r="L415" s="2">
        <f>(Table134[[#This Row],[rA]]+Table134[[#This Row],[rA'']])/2</f>
        <v>1.0689755018071903</v>
      </c>
      <c r="M415">
        <v>0.60499999999999998</v>
      </c>
      <c r="N415">
        <v>1.4</v>
      </c>
      <c r="O415" s="3">
        <f>(Table134[[#This Row],[rA adj]]+Table134[[#This Row],[rX]])/(SQRT(2)*(Table134[[#This Row],[rB]]+Table134[[#This Row],[rX]]))</f>
        <v>0.8707378154171187</v>
      </c>
      <c r="P41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4.5221176956952842</v>
      </c>
      <c r="Q415" s="1" t="str">
        <f>IF(Table134[[#This Row],[tau]]&lt;4.18,"YES","NO")</f>
        <v>NO</v>
      </c>
      <c r="R415" s="4">
        <f>ABS(Table134[[#This Row],[rA]]-Table134[[#This Row],[rA'']])</f>
        <v>0.24204899638561939</v>
      </c>
    </row>
    <row r="416" spans="1:18" x14ac:dyDescent="0.25">
      <c r="A416" t="s">
        <v>69</v>
      </c>
      <c r="B416" t="s">
        <v>60</v>
      </c>
      <c r="C416" t="s">
        <v>19</v>
      </c>
      <c r="D416" t="s">
        <v>20</v>
      </c>
      <c r="E416">
        <v>3</v>
      </c>
      <c r="F416">
        <v>1</v>
      </c>
      <c r="G416" s="1">
        <v>2</v>
      </c>
      <c r="H416">
        <v>4</v>
      </c>
      <c r="I416">
        <v>-2</v>
      </c>
      <c r="J416" s="2">
        <v>0.81292891361435959</v>
      </c>
      <c r="K416" s="2">
        <v>1.3244154604215601</v>
      </c>
      <c r="L416" s="2">
        <f>(Table134[[#This Row],[rA]]+Table134[[#This Row],[rA'']])/2</f>
        <v>1.0686721870179599</v>
      </c>
      <c r="M416">
        <v>0.60499999999999998</v>
      </c>
      <c r="N416">
        <v>1.4</v>
      </c>
      <c r="O416" s="3">
        <f>(Table134[[#This Row],[rA adj]]+Table134[[#This Row],[rX]])/(SQRT(2)*(Table134[[#This Row],[rB]]+Table134[[#This Row],[rX]]))</f>
        <v>0.8706308448713338</v>
      </c>
      <c r="P41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4.5234518434946462</v>
      </c>
      <c r="Q416" s="1" t="str">
        <f>IF(Table134[[#This Row],[tau]]&lt;4.18,"YES","NO")</f>
        <v>NO</v>
      </c>
      <c r="R416" s="4">
        <f>ABS(Table134[[#This Row],[rA]]-Table134[[#This Row],[rA'']])</f>
        <v>0.51148654680720052</v>
      </c>
    </row>
    <row r="417" spans="1:18" x14ac:dyDescent="0.25">
      <c r="A417" t="s">
        <v>23</v>
      </c>
      <c r="B417" t="s">
        <v>44</v>
      </c>
      <c r="C417" t="s">
        <v>19</v>
      </c>
      <c r="D417" t="s">
        <v>20</v>
      </c>
      <c r="E417">
        <v>1</v>
      </c>
      <c r="F417">
        <v>3</v>
      </c>
      <c r="G417" s="1">
        <v>2</v>
      </c>
      <c r="H417">
        <v>4</v>
      </c>
      <c r="I417">
        <v>-2</v>
      </c>
      <c r="J417" s="2">
        <v>1.02341546042156</v>
      </c>
      <c r="K417" s="2">
        <v>1.1129289136143599</v>
      </c>
      <c r="L417" s="2">
        <f>(Table134[[#This Row],[rA]]+Table134[[#This Row],[rA'']])/2</f>
        <v>1.0681721870179599</v>
      </c>
      <c r="M417">
        <v>0.60499999999999998</v>
      </c>
      <c r="N417">
        <v>1.4</v>
      </c>
      <c r="O417" s="3">
        <f>(Table134[[#This Row],[rA adj]]+Table134[[#This Row],[rX]])/(SQRT(2)*(Table134[[#This Row],[rB]]+Table134[[#This Row],[rX]]))</f>
        <v>0.87045450901567634</v>
      </c>
      <c r="P41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4.5256559520428397</v>
      </c>
      <c r="Q417" s="1" t="str">
        <f>IF(Table134[[#This Row],[tau]]&lt;4.18,"YES","NO")</f>
        <v>NO</v>
      </c>
      <c r="R417" s="4">
        <f>ABS(Table134[[#This Row],[rA]]-Table134[[#This Row],[rA'']])</f>
        <v>8.9513453192799908E-2</v>
      </c>
    </row>
    <row r="418" spans="1:18" x14ac:dyDescent="0.25">
      <c r="A418" t="s">
        <v>56</v>
      </c>
      <c r="B418" t="s">
        <v>76</v>
      </c>
      <c r="C418" t="s">
        <v>19</v>
      </c>
      <c r="D418" t="s">
        <v>20</v>
      </c>
      <c r="E418">
        <v>1</v>
      </c>
      <c r="F418">
        <v>3</v>
      </c>
      <c r="G418" s="1">
        <v>2</v>
      </c>
      <c r="H418">
        <v>4</v>
      </c>
      <c r="I418">
        <v>-2</v>
      </c>
      <c r="J418" s="2">
        <v>1.37</v>
      </c>
      <c r="K418" s="2">
        <v>0.76392891361435966</v>
      </c>
      <c r="L418" s="2">
        <f>(Table134[[#This Row],[rA]]+Table134[[#This Row],[rA'']])/2</f>
        <v>1.0669644568071799</v>
      </c>
      <c r="M418">
        <v>0.60499999999999998</v>
      </c>
      <c r="N418">
        <v>1.4</v>
      </c>
      <c r="O418" s="3">
        <f>(Table134[[#This Row],[rA adj]]+Table134[[#This Row],[rX]])/(SQRT(2)*(Table134[[#This Row],[rB]]+Table134[[#This Row],[rX]]))</f>
        <v>0.87002857673543366</v>
      </c>
      <c r="P41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4.5310047962804081</v>
      </c>
      <c r="Q418" s="1" t="str">
        <f>IF(Table134[[#This Row],[tau]]&lt;4.18,"YES","NO")</f>
        <v>NO</v>
      </c>
      <c r="R418" s="4">
        <f>ABS(Table134[[#This Row],[rA]]-Table134[[#This Row],[rA'']])</f>
        <v>0.60607108638564045</v>
      </c>
    </row>
    <row r="419" spans="1:18" x14ac:dyDescent="0.25">
      <c r="A419" t="s">
        <v>72</v>
      </c>
      <c r="B419" t="s">
        <v>46</v>
      </c>
      <c r="C419" t="s">
        <v>19</v>
      </c>
      <c r="D419" t="s">
        <v>20</v>
      </c>
      <c r="E419">
        <v>2</v>
      </c>
      <c r="F419">
        <v>2</v>
      </c>
      <c r="G419" s="1">
        <v>0</v>
      </c>
      <c r="H419">
        <v>4</v>
      </c>
      <c r="I419">
        <v>-2</v>
      </c>
      <c r="J419" s="2">
        <v>0.99295100361438049</v>
      </c>
      <c r="K419" s="2">
        <v>1.1379510036143805</v>
      </c>
      <c r="L419" s="2">
        <f>(Table134[[#This Row],[rA]]+Table134[[#This Row],[rA'']])/2</f>
        <v>1.0654510036143805</v>
      </c>
      <c r="M419">
        <v>0.60499999999999998</v>
      </c>
      <c r="N419">
        <v>1.4</v>
      </c>
      <c r="O419" s="3">
        <f>(Table134[[#This Row],[rA adj]]+Table134[[#This Row],[rX]])/(SQRT(2)*(Table134[[#This Row],[rB]]+Table134[[#This Row],[rX]]))</f>
        <v>0.86949482460793404</v>
      </c>
      <c r="P41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4.5377577247869301</v>
      </c>
      <c r="Q419" s="1" t="str">
        <f>IF(Table134[[#This Row],[tau]]&lt;4.18,"YES","NO")</f>
        <v>NO</v>
      </c>
      <c r="R419" s="4">
        <f>ABS(Table134[[#This Row],[rA]]-Table134[[#This Row],[rA'']])</f>
        <v>0.14500000000000002</v>
      </c>
    </row>
    <row r="420" spans="1:18" x14ac:dyDescent="0.25">
      <c r="A420" t="s">
        <v>18</v>
      </c>
      <c r="B420" t="s">
        <v>38</v>
      </c>
      <c r="C420" t="s">
        <v>19</v>
      </c>
      <c r="D420" t="s">
        <v>20</v>
      </c>
      <c r="E420">
        <v>1</v>
      </c>
      <c r="F420">
        <v>3</v>
      </c>
      <c r="G420" s="1">
        <v>2</v>
      </c>
      <c r="H420">
        <v>4</v>
      </c>
      <c r="I420">
        <v>-2</v>
      </c>
      <c r="J420" s="2">
        <v>0.98541546042156014</v>
      </c>
      <c r="K420" s="2">
        <v>1.1439289136143596</v>
      </c>
      <c r="L420" s="2">
        <f>(Table134[[#This Row],[rA]]+Table134[[#This Row],[rA'']])/2</f>
        <v>1.0646721870179598</v>
      </c>
      <c r="M420">
        <v>0.60499999999999998</v>
      </c>
      <c r="N420">
        <v>1.4</v>
      </c>
      <c r="O420" s="3">
        <f>(Table134[[#This Row],[rA adj]]+Table134[[#This Row],[rX]])/(SQRT(2)*(Table134[[#This Row],[rB]]+Table134[[#This Row],[rX]]))</f>
        <v>0.86922015802607377</v>
      </c>
      <c r="P42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4.541254631372146</v>
      </c>
      <c r="Q420" s="1" t="str">
        <f>IF(Table134[[#This Row],[tau]]&lt;4.18,"YES","NO")</f>
        <v>NO</v>
      </c>
      <c r="R420" s="4">
        <f>ABS(Table134[[#This Row],[rA]]-Table134[[#This Row],[rA'']])</f>
        <v>0.15851345319279941</v>
      </c>
    </row>
    <row r="421" spans="1:18" x14ac:dyDescent="0.25">
      <c r="A421" t="s">
        <v>23</v>
      </c>
      <c r="B421" t="s">
        <v>36</v>
      </c>
      <c r="C421" t="s">
        <v>19</v>
      </c>
      <c r="D421" t="s">
        <v>20</v>
      </c>
      <c r="E421">
        <v>1</v>
      </c>
      <c r="F421">
        <v>3</v>
      </c>
      <c r="G421" s="1">
        <v>2</v>
      </c>
      <c r="H421">
        <v>4</v>
      </c>
      <c r="I421">
        <v>-2</v>
      </c>
      <c r="J421" s="2">
        <v>1.02341546042156</v>
      </c>
      <c r="K421" s="2">
        <v>1.1049289136143599</v>
      </c>
      <c r="L421" s="2">
        <f>(Table134[[#This Row],[rA]]+Table134[[#This Row],[rA'']])/2</f>
        <v>1.0641721870179599</v>
      </c>
      <c r="M421">
        <v>0.60499999999999998</v>
      </c>
      <c r="N421">
        <v>1.4</v>
      </c>
      <c r="O421" s="3">
        <f>(Table134[[#This Row],[rA adj]]+Table134[[#This Row],[rX]])/(SQRT(2)*(Table134[[#This Row],[rB]]+Table134[[#This Row],[rX]]))</f>
        <v>0.86904382217041631</v>
      </c>
      <c r="P42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4.5435075281982886</v>
      </c>
      <c r="Q421" s="1" t="str">
        <f>IF(Table134[[#This Row],[tau]]&lt;4.18,"YES","NO")</f>
        <v>NO</v>
      </c>
      <c r="R421" s="4">
        <f>ABS(Table134[[#This Row],[rA]]-Table134[[#This Row],[rA'']])</f>
        <v>8.1513453192799901E-2</v>
      </c>
    </row>
    <row r="422" spans="1:18" x14ac:dyDescent="0.25">
      <c r="A422" t="s">
        <v>58</v>
      </c>
      <c r="B422" t="s">
        <v>40</v>
      </c>
      <c r="C422" t="s">
        <v>19</v>
      </c>
      <c r="D422" t="s">
        <v>20</v>
      </c>
      <c r="E422">
        <v>2</v>
      </c>
      <c r="F422">
        <v>2</v>
      </c>
      <c r="G422" s="1">
        <v>0</v>
      </c>
      <c r="H422">
        <v>4</v>
      </c>
      <c r="I422">
        <v>-2</v>
      </c>
      <c r="J422" s="2">
        <v>0.96295100361438024</v>
      </c>
      <c r="K422" s="2">
        <v>1.1629510036143804</v>
      </c>
      <c r="L422" s="2">
        <f>(Table134[[#This Row],[rA]]+Table134[[#This Row],[rA'']])/2</f>
        <v>1.0629510036143803</v>
      </c>
      <c r="M422">
        <v>0.60499999999999998</v>
      </c>
      <c r="N422">
        <v>1.4</v>
      </c>
      <c r="O422" s="3">
        <f>(Table134[[#This Row],[rA adj]]+Table134[[#This Row],[rX]])/(SQRT(2)*(Table134[[#This Row],[rB]]+Table134[[#This Row],[rX]]))</f>
        <v>0.86861314532964651</v>
      </c>
      <c r="P42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4.5490359875708073</v>
      </c>
      <c r="Q422" s="1" t="str">
        <f>IF(Table134[[#This Row],[tau]]&lt;4.18,"YES","NO")</f>
        <v>NO</v>
      </c>
      <c r="R422" s="4">
        <f>ABS(Table134[[#This Row],[rA]]-Table134[[#This Row],[rA'']])</f>
        <v>0.20000000000000018</v>
      </c>
    </row>
    <row r="423" spans="1:18" x14ac:dyDescent="0.25">
      <c r="A423" t="s">
        <v>68</v>
      </c>
      <c r="B423" t="s">
        <v>40</v>
      </c>
      <c r="C423" t="s">
        <v>19</v>
      </c>
      <c r="D423" t="s">
        <v>20</v>
      </c>
      <c r="E423">
        <v>2</v>
      </c>
      <c r="F423">
        <v>2</v>
      </c>
      <c r="G423" s="1">
        <v>0</v>
      </c>
      <c r="H423">
        <v>4</v>
      </c>
      <c r="I423">
        <v>-2</v>
      </c>
      <c r="J423" s="2">
        <v>0.96295100361438024</v>
      </c>
      <c r="K423" s="2">
        <v>1.1629510036143804</v>
      </c>
      <c r="L423" s="2">
        <f>(Table134[[#This Row],[rA]]+Table134[[#This Row],[rA'']])/2</f>
        <v>1.0629510036143803</v>
      </c>
      <c r="M423">
        <v>0.60499999999999998</v>
      </c>
      <c r="N423">
        <v>1.4</v>
      </c>
      <c r="O423" s="3">
        <f>(Table134[[#This Row],[rA adj]]+Table134[[#This Row],[rX]])/(SQRT(2)*(Table134[[#This Row],[rB]]+Table134[[#This Row],[rX]]))</f>
        <v>0.86861314532964651</v>
      </c>
      <c r="P42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4.5490359875708073</v>
      </c>
      <c r="Q423" s="1" t="str">
        <f>IF(Table134[[#This Row],[tau]]&lt;4.18,"YES","NO")</f>
        <v>NO</v>
      </c>
      <c r="R423" s="4">
        <f>ABS(Table134[[#This Row],[rA]]-Table134[[#This Row],[rA'']])</f>
        <v>0.20000000000000018</v>
      </c>
    </row>
    <row r="424" spans="1:18" x14ac:dyDescent="0.25">
      <c r="A424" t="s">
        <v>77</v>
      </c>
      <c r="B424" t="s">
        <v>44</v>
      </c>
      <c r="C424" t="s">
        <v>19</v>
      </c>
      <c r="D424" t="s">
        <v>20</v>
      </c>
      <c r="E424">
        <v>2</v>
      </c>
      <c r="F424">
        <v>2</v>
      </c>
      <c r="G424" s="1">
        <v>0</v>
      </c>
      <c r="H424">
        <v>4</v>
      </c>
      <c r="I424">
        <v>-2</v>
      </c>
      <c r="J424" s="2">
        <v>1.0309510036143803</v>
      </c>
      <c r="K424" s="2">
        <v>1.0900000000000001</v>
      </c>
      <c r="L424" s="2">
        <f>(Table134[[#This Row],[rA]]+Table134[[#This Row],[rA'']])/2</f>
        <v>1.0604755018071903</v>
      </c>
      <c r="M424">
        <v>0.60499999999999998</v>
      </c>
      <c r="N424">
        <v>1.4</v>
      </c>
      <c r="O424" s="3">
        <f>(Table134[[#This Row],[rA adj]]+Table134[[#This Row],[rX]])/(SQRT(2)*(Table134[[#This Row],[rB]]+Table134[[#This Row],[rX]]))</f>
        <v>0.86774010587094141</v>
      </c>
      <c r="P42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4.560357421905497</v>
      </c>
      <c r="Q424" s="1" t="str">
        <f>IF(Table134[[#This Row],[tau]]&lt;4.18,"YES","NO")</f>
        <v>NO</v>
      </c>
      <c r="R424" s="4">
        <f>ABS(Table134[[#This Row],[rA]]-Table134[[#This Row],[rA'']])</f>
        <v>5.9048996385619779E-2</v>
      </c>
    </row>
    <row r="425" spans="1:18" x14ac:dyDescent="0.25">
      <c r="A425" t="s">
        <v>29</v>
      </c>
      <c r="B425" t="s">
        <v>24</v>
      </c>
      <c r="C425" t="s">
        <v>19</v>
      </c>
      <c r="D425" t="s">
        <v>20</v>
      </c>
      <c r="E425">
        <v>2</v>
      </c>
      <c r="F425">
        <v>2</v>
      </c>
      <c r="G425" s="1">
        <v>0</v>
      </c>
      <c r="H425">
        <v>4</v>
      </c>
      <c r="I425">
        <v>-2</v>
      </c>
      <c r="J425" s="2">
        <v>1.3889510036143804</v>
      </c>
      <c r="K425" s="2">
        <v>0.73</v>
      </c>
      <c r="L425" s="2">
        <f>(Table134[[#This Row],[rA]]+Table134[[#This Row],[rA'']])/2</f>
        <v>1.0594755018071902</v>
      </c>
      <c r="M425">
        <v>0.60499999999999998</v>
      </c>
      <c r="N425">
        <v>1.4</v>
      </c>
      <c r="O425" s="3">
        <f>(Table134[[#This Row],[rA adj]]+Table134[[#This Row],[rX]])/(SQRT(2)*(Table134[[#This Row],[rB]]+Table134[[#This Row],[rX]]))</f>
        <v>0.86738743415962638</v>
      </c>
      <c r="P42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4.5649747538117538</v>
      </c>
      <c r="Q425" s="1" t="str">
        <f>IF(Table134[[#This Row],[tau]]&lt;4.18,"YES","NO")</f>
        <v>NO</v>
      </c>
      <c r="R425" s="4">
        <f>ABS(Table134[[#This Row],[rA]]-Table134[[#This Row],[rA'']])</f>
        <v>0.65895100361438042</v>
      </c>
    </row>
    <row r="426" spans="1:18" x14ac:dyDescent="0.25">
      <c r="A426" t="s">
        <v>63</v>
      </c>
      <c r="B426" t="s">
        <v>44</v>
      </c>
      <c r="C426" t="s">
        <v>19</v>
      </c>
      <c r="D426" t="s">
        <v>20</v>
      </c>
      <c r="E426">
        <v>2</v>
      </c>
      <c r="F426">
        <v>2</v>
      </c>
      <c r="G426" s="1">
        <v>0</v>
      </c>
      <c r="H426">
        <v>4</v>
      </c>
      <c r="I426">
        <v>-2</v>
      </c>
      <c r="J426" s="2">
        <v>1.0279510036143802</v>
      </c>
      <c r="K426" s="2">
        <v>1.0900000000000001</v>
      </c>
      <c r="L426" s="2">
        <f>(Table134[[#This Row],[rA]]+Table134[[#This Row],[rA'']])/2</f>
        <v>1.0589755018071902</v>
      </c>
      <c r="M426">
        <v>0.60499999999999998</v>
      </c>
      <c r="N426">
        <v>1.4</v>
      </c>
      <c r="O426" s="3">
        <f>(Table134[[#This Row],[rA adj]]+Table134[[#This Row],[rX]])/(SQRT(2)*(Table134[[#This Row],[rB]]+Table134[[#This Row],[rX]]))</f>
        <v>0.86721109830396892</v>
      </c>
      <c r="P42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4.5672929860377565</v>
      </c>
      <c r="Q426" s="1" t="str">
        <f>IF(Table134[[#This Row],[tau]]&lt;4.18,"YES","NO")</f>
        <v>NO</v>
      </c>
      <c r="R426" s="4">
        <f>ABS(Table134[[#This Row],[rA]]-Table134[[#This Row],[rA'']])</f>
        <v>6.2048996385619892E-2</v>
      </c>
    </row>
    <row r="427" spans="1:18" x14ac:dyDescent="0.25">
      <c r="A427" t="s">
        <v>73</v>
      </c>
      <c r="B427" t="s">
        <v>28</v>
      </c>
      <c r="C427" t="s">
        <v>19</v>
      </c>
      <c r="D427" t="s">
        <v>20</v>
      </c>
      <c r="E427">
        <v>2</v>
      </c>
      <c r="F427">
        <v>2</v>
      </c>
      <c r="G427" s="1">
        <v>0</v>
      </c>
      <c r="H427">
        <v>4</v>
      </c>
      <c r="I427">
        <v>-2</v>
      </c>
      <c r="J427" s="2">
        <v>1.0549510036143803</v>
      </c>
      <c r="K427" s="2">
        <v>1.0629289136143596</v>
      </c>
      <c r="L427" s="2">
        <f>(Table134[[#This Row],[rA]]+Table134[[#This Row],[rA'']])/2</f>
        <v>1.05893995861437</v>
      </c>
      <c r="M427">
        <v>0.60499999999999998</v>
      </c>
      <c r="N427">
        <v>1.4</v>
      </c>
      <c r="O427" s="3">
        <f>(Table134[[#This Row],[rA adj]]+Table134[[#This Row],[rX]])/(SQRT(2)*(Table134[[#This Row],[rB]]+Table134[[#This Row],[rX]]))</f>
        <v>0.86719856322533151</v>
      </c>
      <c r="P42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4.5674580244064824</v>
      </c>
      <c r="Q427" s="1" t="str">
        <f>IF(Table134[[#This Row],[tau]]&lt;4.18,"YES","NO")</f>
        <v>NO</v>
      </c>
      <c r="R427" s="4">
        <f>ABS(Table134[[#This Row],[rA]]-Table134[[#This Row],[rA'']])</f>
        <v>7.9779099999792713E-3</v>
      </c>
    </row>
    <row r="428" spans="1:18" x14ac:dyDescent="0.25">
      <c r="A428" t="s">
        <v>37</v>
      </c>
      <c r="B428" t="s">
        <v>2</v>
      </c>
      <c r="C428" t="s">
        <v>19</v>
      </c>
      <c r="D428" t="s">
        <v>20</v>
      </c>
      <c r="E428">
        <v>1</v>
      </c>
      <c r="F428">
        <v>3</v>
      </c>
      <c r="G428" s="1">
        <v>2</v>
      </c>
      <c r="H428">
        <v>4</v>
      </c>
      <c r="I428">
        <v>-2</v>
      </c>
      <c r="J428" s="2">
        <v>1.64</v>
      </c>
      <c r="K428" s="2">
        <v>0.47692891361435974</v>
      </c>
      <c r="L428" s="2">
        <f>(Table134[[#This Row],[rA]]+Table134[[#This Row],[rA'']])/2</f>
        <v>1.0584644568071799</v>
      </c>
      <c r="M428">
        <v>0.60499999999999998</v>
      </c>
      <c r="N428">
        <v>1.4</v>
      </c>
      <c r="O428" s="3">
        <f>(Table134[[#This Row],[rA adj]]+Table134[[#This Row],[rX]])/(SQRT(2)*(Table134[[#This Row],[rB]]+Table134[[#This Row],[rX]]))</f>
        <v>0.86703086718925637</v>
      </c>
      <c r="P42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4.5696690478624316</v>
      </c>
      <c r="Q428" s="1" t="str">
        <f>IF(Table134[[#This Row],[tau]]&lt;4.18,"YES","NO")</f>
        <v>NO</v>
      </c>
      <c r="R428" s="4">
        <f>ABS(Table134[[#This Row],[rA]]-Table134[[#This Row],[rA'']])</f>
        <v>1.1630710863856402</v>
      </c>
    </row>
    <row r="429" spans="1:18" x14ac:dyDescent="0.25">
      <c r="A429" t="s">
        <v>42</v>
      </c>
      <c r="B429" t="s">
        <v>23</v>
      </c>
      <c r="C429" t="s">
        <v>19</v>
      </c>
      <c r="D429" t="s">
        <v>20</v>
      </c>
      <c r="E429">
        <v>2</v>
      </c>
      <c r="F429">
        <v>2</v>
      </c>
      <c r="G429" s="1">
        <v>0</v>
      </c>
      <c r="H429">
        <v>4</v>
      </c>
      <c r="I429">
        <v>-2</v>
      </c>
      <c r="J429" s="2">
        <v>1.1959510036143803</v>
      </c>
      <c r="K429" s="2">
        <v>0.91795100361438031</v>
      </c>
      <c r="L429" s="2">
        <f>(Table134[[#This Row],[rA]]+Table134[[#This Row],[rA'']])/2</f>
        <v>1.0569510036143803</v>
      </c>
      <c r="M429">
        <v>0.60499999999999998</v>
      </c>
      <c r="N429">
        <v>1.4</v>
      </c>
      <c r="O429" s="3">
        <f>(Table134[[#This Row],[rA adj]]+Table134[[#This Row],[rX]])/(SQRT(2)*(Table134[[#This Row],[rB]]+Table134[[#This Row],[rX]]))</f>
        <v>0.86649711506175653</v>
      </c>
      <c r="P42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4.5767452012805663</v>
      </c>
      <c r="Q429" s="1" t="str">
        <f>IF(Table134[[#This Row],[tau]]&lt;4.18,"YES","NO")</f>
        <v>NO</v>
      </c>
      <c r="R429" s="4">
        <f>ABS(Table134[[#This Row],[rA]]-Table134[[#This Row],[rA'']])</f>
        <v>0.27800000000000002</v>
      </c>
    </row>
    <row r="430" spans="1:18" x14ac:dyDescent="0.25">
      <c r="A430" t="s">
        <v>42</v>
      </c>
      <c r="B430" t="s">
        <v>25</v>
      </c>
      <c r="C430" t="s">
        <v>19</v>
      </c>
      <c r="D430" t="s">
        <v>20</v>
      </c>
      <c r="E430">
        <v>2</v>
      </c>
      <c r="F430">
        <v>2</v>
      </c>
      <c r="G430" s="1">
        <v>0</v>
      </c>
      <c r="H430">
        <v>4</v>
      </c>
      <c r="I430">
        <v>-2</v>
      </c>
      <c r="J430" s="2">
        <v>1.1959510036143803</v>
      </c>
      <c r="K430" s="2">
        <v>0.91695100361438042</v>
      </c>
      <c r="L430" s="2">
        <f>(Table134[[#This Row],[rA]]+Table134[[#This Row],[rA'']])/2</f>
        <v>1.0564510036143804</v>
      </c>
      <c r="M430">
        <v>0.60499999999999998</v>
      </c>
      <c r="N430">
        <v>1.4</v>
      </c>
      <c r="O430" s="3">
        <f>(Table134[[#This Row],[rA adj]]+Table134[[#This Row],[rX]])/(SQRT(2)*(Table134[[#This Row],[rB]]+Table134[[#This Row],[rX]]))</f>
        <v>0.86632077920609907</v>
      </c>
      <c r="P43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4.5790959962188875</v>
      </c>
      <c r="Q430" s="1" t="str">
        <f>IF(Table134[[#This Row],[tau]]&lt;4.18,"YES","NO")</f>
        <v>NO</v>
      </c>
      <c r="R430" s="4">
        <f>ABS(Table134[[#This Row],[rA]]-Table134[[#This Row],[rA'']])</f>
        <v>0.27899999999999991</v>
      </c>
    </row>
    <row r="431" spans="1:18" x14ac:dyDescent="0.25">
      <c r="A431" t="s">
        <v>18</v>
      </c>
      <c r="B431" t="s">
        <v>41</v>
      </c>
      <c r="C431" t="s">
        <v>19</v>
      </c>
      <c r="D431" t="s">
        <v>20</v>
      </c>
      <c r="E431">
        <v>1</v>
      </c>
      <c r="F431">
        <v>3</v>
      </c>
      <c r="G431" s="1">
        <v>2</v>
      </c>
      <c r="H431">
        <v>4</v>
      </c>
      <c r="I431">
        <v>-2</v>
      </c>
      <c r="J431" s="2">
        <v>0.98541546042156014</v>
      </c>
      <c r="K431" s="2">
        <v>1.1269289136143592</v>
      </c>
      <c r="L431" s="2">
        <f>(Table134[[#This Row],[rA]]+Table134[[#This Row],[rA'']])/2</f>
        <v>1.0561721870179597</v>
      </c>
      <c r="M431">
        <v>0.60499999999999998</v>
      </c>
      <c r="N431">
        <v>1.4</v>
      </c>
      <c r="O431" s="3">
        <f>(Table134[[#This Row],[rA adj]]+Table134[[#This Row],[rX]])/(SQRT(2)*(Table134[[#This Row],[rB]]+Table134[[#This Row],[rX]]))</f>
        <v>0.86622244847989649</v>
      </c>
      <c r="P43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4.580409705439747</v>
      </c>
      <c r="Q431" s="1" t="str">
        <f>IF(Table134[[#This Row],[tau]]&lt;4.18,"YES","NO")</f>
        <v>NO</v>
      </c>
      <c r="R431" s="4">
        <f>ABS(Table134[[#This Row],[rA]]-Table134[[#This Row],[rA'']])</f>
        <v>0.14151345319279907</v>
      </c>
    </row>
    <row r="432" spans="1:18" x14ac:dyDescent="0.25">
      <c r="A432" t="s">
        <v>19</v>
      </c>
      <c r="B432" t="s">
        <v>45</v>
      </c>
      <c r="C432" t="s">
        <v>19</v>
      </c>
      <c r="D432" t="s">
        <v>20</v>
      </c>
      <c r="E432">
        <v>2</v>
      </c>
      <c r="F432">
        <v>2</v>
      </c>
      <c r="G432" s="1">
        <v>0</v>
      </c>
      <c r="H432">
        <v>4</v>
      </c>
      <c r="I432">
        <v>-2</v>
      </c>
      <c r="J432" s="2">
        <v>0.86</v>
      </c>
      <c r="K432" s="2">
        <v>1.2519510036143804</v>
      </c>
      <c r="L432" s="2">
        <f>(Table134[[#This Row],[rA]]+Table134[[#This Row],[rA'']])/2</f>
        <v>1.0559755018071901</v>
      </c>
      <c r="M432">
        <v>0.60499999999999998</v>
      </c>
      <c r="N432">
        <v>1.4</v>
      </c>
      <c r="O432" s="3">
        <f>(Table134[[#This Row],[rA adj]]+Table134[[#This Row],[rX]])/(SQRT(2)*(Table134[[#This Row],[rB]]+Table134[[#This Row],[rX]]))</f>
        <v>0.86615308317002393</v>
      </c>
      <c r="P43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4.5813376541736162</v>
      </c>
      <c r="Q432" s="1" t="str">
        <f>IF(Table134[[#This Row],[tau]]&lt;4.18,"YES","NO")</f>
        <v>NO</v>
      </c>
      <c r="R432" s="4">
        <f>ABS(Table134[[#This Row],[rA]]-Table134[[#This Row],[rA'']])</f>
        <v>0.3919510036143804</v>
      </c>
    </row>
    <row r="433" spans="1:18" x14ac:dyDescent="0.25">
      <c r="A433" t="s">
        <v>69</v>
      </c>
      <c r="B433" t="s">
        <v>40</v>
      </c>
      <c r="C433" t="s">
        <v>19</v>
      </c>
      <c r="D433" t="s">
        <v>20</v>
      </c>
      <c r="E433">
        <v>2</v>
      </c>
      <c r="F433">
        <v>2</v>
      </c>
      <c r="G433" s="1">
        <v>0</v>
      </c>
      <c r="H433">
        <v>4</v>
      </c>
      <c r="I433">
        <v>-2</v>
      </c>
      <c r="J433" s="2">
        <v>0.94795100361438056</v>
      </c>
      <c r="K433" s="2">
        <v>1.1629510036143804</v>
      </c>
      <c r="L433" s="2">
        <f>(Table134[[#This Row],[rA]]+Table134[[#This Row],[rA'']])/2</f>
        <v>1.0554510036143805</v>
      </c>
      <c r="M433">
        <v>0.60499999999999998</v>
      </c>
      <c r="N433">
        <v>1.4</v>
      </c>
      <c r="O433" s="3">
        <f>(Table134[[#This Row],[rA adj]]+Table134[[#This Row],[rX]])/(SQRT(2)*(Table134[[#This Row],[rB]]+Table134[[#This Row],[rX]]))</f>
        <v>0.86596810749478415</v>
      </c>
      <c r="P43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4.5838171523105657</v>
      </c>
      <c r="Q433" s="1" t="str">
        <f>IF(Table134[[#This Row],[tau]]&lt;4.18,"YES","NO")</f>
        <v>NO</v>
      </c>
      <c r="R433" s="4">
        <f>ABS(Table134[[#This Row],[rA]]-Table134[[#This Row],[rA'']])</f>
        <v>0.21499999999999986</v>
      </c>
    </row>
    <row r="434" spans="1:18" x14ac:dyDescent="0.25">
      <c r="A434" t="s">
        <v>23</v>
      </c>
      <c r="B434" t="s">
        <v>62</v>
      </c>
      <c r="C434" t="s">
        <v>19</v>
      </c>
      <c r="D434" t="s">
        <v>20</v>
      </c>
      <c r="E434">
        <v>2</v>
      </c>
      <c r="F434">
        <v>2</v>
      </c>
      <c r="G434" s="1">
        <v>0</v>
      </c>
      <c r="H434">
        <v>4</v>
      </c>
      <c r="I434">
        <v>-2</v>
      </c>
      <c r="J434" s="2">
        <v>0.91795100361438031</v>
      </c>
      <c r="K434" s="2">
        <v>1.1929510036143802</v>
      </c>
      <c r="L434" s="2">
        <f>(Table134[[#This Row],[rA]]+Table134[[#This Row],[rA'']])/2</f>
        <v>1.0554510036143803</v>
      </c>
      <c r="M434">
        <v>0.60499999999999998</v>
      </c>
      <c r="N434">
        <v>1.4</v>
      </c>
      <c r="O434" s="3">
        <f>(Table134[[#This Row],[rA adj]]+Table134[[#This Row],[rX]])/(SQRT(2)*(Table134[[#This Row],[rB]]+Table134[[#This Row],[rX]]))</f>
        <v>0.86596810749478403</v>
      </c>
      <c r="P43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4.5838171523105675</v>
      </c>
      <c r="Q434" s="1" t="str">
        <f>IF(Table134[[#This Row],[tau]]&lt;4.18,"YES","NO")</f>
        <v>NO</v>
      </c>
      <c r="R434" s="4">
        <f>ABS(Table134[[#This Row],[rA]]-Table134[[#This Row],[rA'']])</f>
        <v>0.27499999999999991</v>
      </c>
    </row>
    <row r="435" spans="1:18" x14ac:dyDescent="0.25">
      <c r="A435" t="s">
        <v>54</v>
      </c>
      <c r="B435" t="s">
        <v>75</v>
      </c>
      <c r="C435" t="s">
        <v>19</v>
      </c>
      <c r="D435" t="s">
        <v>20</v>
      </c>
      <c r="E435">
        <v>1</v>
      </c>
      <c r="F435">
        <v>3</v>
      </c>
      <c r="G435" s="1">
        <v>2</v>
      </c>
      <c r="H435">
        <v>4</v>
      </c>
      <c r="I435">
        <v>-2</v>
      </c>
      <c r="J435" s="2">
        <v>1.39</v>
      </c>
      <c r="K435" s="2">
        <v>0.72</v>
      </c>
      <c r="L435" s="2">
        <f>(Table134[[#This Row],[rA]]+Table134[[#This Row],[rA'']])/2</f>
        <v>1.0549999999999999</v>
      </c>
      <c r="M435">
        <v>0.60499999999999998</v>
      </c>
      <c r="N435">
        <v>1.4</v>
      </c>
      <c r="O435" s="3">
        <f>(Table134[[#This Row],[rA adj]]+Table134[[#This Row],[rX]])/(SQRT(2)*(Table134[[#This Row],[rB]]+Table134[[#This Row],[rX]]))</f>
        <v>0.86580905127829133</v>
      </c>
      <c r="P43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4.5859549842588354</v>
      </c>
      <c r="Q435" s="1" t="str">
        <f>IF(Table134[[#This Row],[tau]]&lt;4.18,"YES","NO")</f>
        <v>NO</v>
      </c>
      <c r="R435" s="4">
        <f>ABS(Table134[[#This Row],[rA]]-Table134[[#This Row],[rA'']])</f>
        <v>0.66999999999999993</v>
      </c>
    </row>
    <row r="436" spans="1:18" x14ac:dyDescent="0.25">
      <c r="A436" t="s">
        <v>25</v>
      </c>
      <c r="B436" t="s">
        <v>62</v>
      </c>
      <c r="C436" t="s">
        <v>19</v>
      </c>
      <c r="D436" t="s">
        <v>20</v>
      </c>
      <c r="E436">
        <v>2</v>
      </c>
      <c r="F436">
        <v>2</v>
      </c>
      <c r="G436" s="1">
        <v>0</v>
      </c>
      <c r="H436">
        <v>4</v>
      </c>
      <c r="I436">
        <v>-2</v>
      </c>
      <c r="J436" s="2">
        <v>0.91695100361438042</v>
      </c>
      <c r="K436" s="2">
        <v>1.1929510036143802</v>
      </c>
      <c r="L436" s="2">
        <f>(Table134[[#This Row],[rA]]+Table134[[#This Row],[rA'']])/2</f>
        <v>1.0549510036143803</v>
      </c>
      <c r="M436">
        <v>0.60499999999999998</v>
      </c>
      <c r="N436">
        <v>1.4</v>
      </c>
      <c r="O436" s="3">
        <f>(Table134[[#This Row],[rA adj]]+Table134[[#This Row],[rX]])/(SQRT(2)*(Table134[[#This Row],[rB]]+Table134[[#This Row],[rX]]))</f>
        <v>0.86579177163912657</v>
      </c>
      <c r="P43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4.5861875572870012</v>
      </c>
      <c r="Q436" s="1" t="str">
        <f>IF(Table134[[#This Row],[tau]]&lt;4.18,"YES","NO")</f>
        <v>NO</v>
      </c>
      <c r="R436" s="4">
        <f>ABS(Table134[[#This Row],[rA]]-Table134[[#This Row],[rA'']])</f>
        <v>0.2759999999999998</v>
      </c>
    </row>
    <row r="437" spans="1:18" x14ac:dyDescent="0.25">
      <c r="A437" t="s">
        <v>18</v>
      </c>
      <c r="B437" t="s">
        <v>43</v>
      </c>
      <c r="C437" t="s">
        <v>19</v>
      </c>
      <c r="D437" t="s">
        <v>20</v>
      </c>
      <c r="E437">
        <v>1</v>
      </c>
      <c r="F437">
        <v>3</v>
      </c>
      <c r="G437" s="1">
        <v>2</v>
      </c>
      <c r="H437">
        <v>4</v>
      </c>
      <c r="I437">
        <v>-2</v>
      </c>
      <c r="J437" s="2">
        <v>0.98541546042156014</v>
      </c>
      <c r="K437" s="2">
        <v>1.1229289136143596</v>
      </c>
      <c r="L437" s="2">
        <f>(Table134[[#This Row],[rA]]+Table134[[#This Row],[rA'']])/2</f>
        <v>1.0541721870179599</v>
      </c>
      <c r="M437">
        <v>0.60499999999999998</v>
      </c>
      <c r="N437">
        <v>1.4</v>
      </c>
      <c r="O437" s="3">
        <f>(Table134[[#This Row],[rA adj]]+Table134[[#This Row],[rX]])/(SQRT(2)*(Table134[[#This Row],[rB]]+Table134[[#This Row],[rX]]))</f>
        <v>0.86551710505726653</v>
      </c>
      <c r="P43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4.5898928951639864</v>
      </c>
      <c r="Q437" s="1" t="str">
        <f>IF(Table134[[#This Row],[tau]]&lt;4.18,"YES","NO")</f>
        <v>NO</v>
      </c>
      <c r="R437" s="4">
        <f>ABS(Table134[[#This Row],[rA]]-Table134[[#This Row],[rA'']])</f>
        <v>0.13751345319279951</v>
      </c>
    </row>
    <row r="438" spans="1:18" x14ac:dyDescent="0.25">
      <c r="A438" t="s">
        <v>23</v>
      </c>
      <c r="B438" t="s">
        <v>50</v>
      </c>
      <c r="C438" t="s">
        <v>19</v>
      </c>
      <c r="D438" t="s">
        <v>20</v>
      </c>
      <c r="E438">
        <v>2</v>
      </c>
      <c r="F438">
        <v>2</v>
      </c>
      <c r="G438" s="1">
        <v>0</v>
      </c>
      <c r="H438">
        <v>4</v>
      </c>
      <c r="I438">
        <v>-2</v>
      </c>
      <c r="J438" s="2">
        <v>0.91795100361438031</v>
      </c>
      <c r="K438" s="2">
        <v>1.19</v>
      </c>
      <c r="L438" s="2">
        <f>(Table134[[#This Row],[rA]]+Table134[[#This Row],[rA'']])/2</f>
        <v>1.0539755018071901</v>
      </c>
      <c r="M438">
        <v>0.60499999999999998</v>
      </c>
      <c r="N438">
        <v>1.4</v>
      </c>
      <c r="O438" s="3">
        <f>(Table134[[#This Row],[rA adj]]+Table134[[#This Row],[rX]])/(SQRT(2)*(Table134[[#This Row],[rB]]+Table134[[#This Row],[rX]]))</f>
        <v>0.86544773974739408</v>
      </c>
      <c r="P43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4.5908311900037138</v>
      </c>
      <c r="Q438" s="1" t="str">
        <f>IF(Table134[[#This Row],[tau]]&lt;4.18,"YES","NO")</f>
        <v>NO</v>
      </c>
      <c r="R438" s="4">
        <f>ABS(Table134[[#This Row],[rA]]-Table134[[#This Row],[rA'']])</f>
        <v>0.27204899638561963</v>
      </c>
    </row>
    <row r="439" spans="1:18" x14ac:dyDescent="0.25">
      <c r="A439" t="s">
        <v>19</v>
      </c>
      <c r="B439" t="s">
        <v>52</v>
      </c>
      <c r="C439" t="s">
        <v>19</v>
      </c>
      <c r="D439" t="s">
        <v>20</v>
      </c>
      <c r="E439">
        <v>2</v>
      </c>
      <c r="F439">
        <v>2</v>
      </c>
      <c r="G439" s="1">
        <v>0</v>
      </c>
      <c r="H439">
        <v>4</v>
      </c>
      <c r="I439">
        <v>-2</v>
      </c>
      <c r="J439" s="2">
        <v>0.86</v>
      </c>
      <c r="K439" s="2">
        <v>1.2469510036143805</v>
      </c>
      <c r="L439" s="2">
        <f>(Table134[[#This Row],[rA]]+Table134[[#This Row],[rA'']])/2</f>
        <v>1.0534755018071902</v>
      </c>
      <c r="M439">
        <v>0.60499999999999998</v>
      </c>
      <c r="N439">
        <v>1.4</v>
      </c>
      <c r="O439" s="3">
        <f>(Table134[[#This Row],[rA adj]]+Table134[[#This Row],[rX]])/(SQRT(2)*(Table134[[#This Row],[rB]]+Table134[[#This Row],[rX]]))</f>
        <v>0.86527140389173651</v>
      </c>
      <c r="P43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4.5932210784188747</v>
      </c>
      <c r="Q439" s="1" t="str">
        <f>IF(Table134[[#This Row],[tau]]&lt;4.18,"YES","NO")</f>
        <v>NO</v>
      </c>
      <c r="R439" s="4">
        <f>ABS(Table134[[#This Row],[rA]]-Table134[[#This Row],[rA'']])</f>
        <v>0.38695100361438051</v>
      </c>
    </row>
    <row r="440" spans="1:18" x14ac:dyDescent="0.25">
      <c r="A440" t="s">
        <v>25</v>
      </c>
      <c r="B440" t="s">
        <v>50</v>
      </c>
      <c r="C440" t="s">
        <v>19</v>
      </c>
      <c r="D440" t="s">
        <v>20</v>
      </c>
      <c r="E440">
        <v>2</v>
      </c>
      <c r="F440">
        <v>2</v>
      </c>
      <c r="G440" s="1">
        <v>0</v>
      </c>
      <c r="H440">
        <v>4</v>
      </c>
      <c r="I440">
        <v>-2</v>
      </c>
      <c r="J440" s="2">
        <v>0.91695100361438042</v>
      </c>
      <c r="K440" s="2">
        <v>1.19</v>
      </c>
      <c r="L440" s="2">
        <f>(Table134[[#This Row],[rA]]+Table134[[#This Row],[rA'']])/2</f>
        <v>1.0534755018071902</v>
      </c>
      <c r="M440">
        <v>0.60499999999999998</v>
      </c>
      <c r="N440">
        <v>1.4</v>
      </c>
      <c r="O440" s="3">
        <f>(Table134[[#This Row],[rA adj]]+Table134[[#This Row],[rX]])/(SQRT(2)*(Table134[[#This Row],[rB]]+Table134[[#This Row],[rX]]))</f>
        <v>0.86527140389173651</v>
      </c>
      <c r="P44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4.5932210784188747</v>
      </c>
      <c r="Q440" s="1" t="str">
        <f>IF(Table134[[#This Row],[tau]]&lt;4.18,"YES","NO")</f>
        <v>NO</v>
      </c>
      <c r="R440" s="4">
        <f>ABS(Table134[[#This Row],[rA]]-Table134[[#This Row],[rA'']])</f>
        <v>0.27304899638561952</v>
      </c>
    </row>
    <row r="441" spans="1:18" x14ac:dyDescent="0.25">
      <c r="A441" t="s">
        <v>22</v>
      </c>
      <c r="B441" t="s">
        <v>46</v>
      </c>
      <c r="C441" t="s">
        <v>19</v>
      </c>
      <c r="D441" t="s">
        <v>20</v>
      </c>
      <c r="E441">
        <v>2</v>
      </c>
      <c r="F441">
        <v>2</v>
      </c>
      <c r="G441" s="1">
        <v>0</v>
      </c>
      <c r="H441">
        <v>4</v>
      </c>
      <c r="I441">
        <v>-2</v>
      </c>
      <c r="J441" s="2">
        <v>0.96695100361438024</v>
      </c>
      <c r="K441" s="2">
        <v>1.1379510036143805</v>
      </c>
      <c r="L441" s="2">
        <f>(Table134[[#This Row],[rA]]+Table134[[#This Row],[rA'']])/2</f>
        <v>1.0524510036143804</v>
      </c>
      <c r="M441">
        <v>0.60499999999999998</v>
      </c>
      <c r="N441">
        <v>1.4</v>
      </c>
      <c r="O441" s="3">
        <f>(Table134[[#This Row],[rA adj]]+Table134[[#This Row],[rX]])/(SQRT(2)*(Table134[[#This Row],[rB]]+Table134[[#This Row],[rX]]))</f>
        <v>0.86491009236083916</v>
      </c>
      <c r="P44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4.5981387367615483</v>
      </c>
      <c r="Q441" s="1" t="str">
        <f>IF(Table134[[#This Row],[tau]]&lt;4.18,"YES","NO")</f>
        <v>NO</v>
      </c>
      <c r="R441" s="4">
        <f>ABS(Table134[[#This Row],[rA]]-Table134[[#This Row],[rA'']])</f>
        <v>0.17100000000000026</v>
      </c>
    </row>
    <row r="442" spans="1:18" x14ac:dyDescent="0.25">
      <c r="A442" t="s">
        <v>18</v>
      </c>
      <c r="B442" t="s">
        <v>40</v>
      </c>
      <c r="C442" t="s">
        <v>19</v>
      </c>
      <c r="D442" t="s">
        <v>20</v>
      </c>
      <c r="E442">
        <v>1</v>
      </c>
      <c r="F442">
        <v>3</v>
      </c>
      <c r="G442" s="1">
        <v>2</v>
      </c>
      <c r="H442">
        <v>4</v>
      </c>
      <c r="I442">
        <v>-2</v>
      </c>
      <c r="J442" s="2">
        <v>0.98541546042156014</v>
      </c>
      <c r="K442" s="2">
        <v>1.1179289136143598</v>
      </c>
      <c r="L442" s="2">
        <f>(Table134[[#This Row],[rA]]+Table134[[#This Row],[rA'']])/2</f>
        <v>1.0516721870179599</v>
      </c>
      <c r="M442">
        <v>0.60499999999999998</v>
      </c>
      <c r="N442">
        <v>1.4</v>
      </c>
      <c r="O442" s="3">
        <f>(Table134[[#This Row],[rA adj]]+Table134[[#This Row],[rX]])/(SQRT(2)*(Table134[[#This Row],[rB]]+Table134[[#This Row],[rX]]))</f>
        <v>0.86463542577897901</v>
      </c>
      <c r="P44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4.6018958954479015</v>
      </c>
      <c r="Q442" s="1" t="str">
        <f>IF(Table134[[#This Row],[tau]]&lt;4.18,"YES","NO")</f>
        <v>NO</v>
      </c>
      <c r="R442" s="4">
        <f>ABS(Table134[[#This Row],[rA]]-Table134[[#This Row],[rA'']])</f>
        <v>0.13251345319279961</v>
      </c>
    </row>
    <row r="443" spans="1:18" x14ac:dyDescent="0.25">
      <c r="A443" t="s">
        <v>18</v>
      </c>
      <c r="B443" t="s">
        <v>51</v>
      </c>
      <c r="C443" t="s">
        <v>19</v>
      </c>
      <c r="D443" t="s">
        <v>20</v>
      </c>
      <c r="E443">
        <v>1</v>
      </c>
      <c r="F443">
        <v>3</v>
      </c>
      <c r="G443" s="1">
        <v>2</v>
      </c>
      <c r="H443">
        <v>4</v>
      </c>
      <c r="I443">
        <v>-2</v>
      </c>
      <c r="J443" s="2">
        <v>0.98541546042156014</v>
      </c>
      <c r="K443" s="2">
        <v>1.11592891361436</v>
      </c>
      <c r="L443" s="2">
        <f>(Table134[[#This Row],[rA]]+Table134[[#This Row],[rA'']])/2</f>
        <v>1.0506721870179601</v>
      </c>
      <c r="M443">
        <v>0.60499999999999998</v>
      </c>
      <c r="N443">
        <v>1.4</v>
      </c>
      <c r="O443" s="3">
        <f>(Table134[[#This Row],[rA adj]]+Table134[[#This Row],[rX]])/(SQRT(2)*(Table134[[#This Row],[rB]]+Table134[[#This Row],[rX]]))</f>
        <v>0.86428275406766419</v>
      </c>
      <c r="P44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4.6067440317157384</v>
      </c>
      <c r="Q443" s="1" t="str">
        <f>IF(Table134[[#This Row],[tau]]&lt;4.18,"YES","NO")</f>
        <v>NO</v>
      </c>
      <c r="R443" s="4">
        <f>ABS(Table134[[#This Row],[rA]]-Table134[[#This Row],[rA'']])</f>
        <v>0.13051345319279983</v>
      </c>
    </row>
    <row r="444" spans="1:18" x14ac:dyDescent="0.25">
      <c r="A444" t="s">
        <v>58</v>
      </c>
      <c r="B444" t="s">
        <v>46</v>
      </c>
      <c r="C444" t="s">
        <v>19</v>
      </c>
      <c r="D444" t="s">
        <v>20</v>
      </c>
      <c r="E444">
        <v>2</v>
      </c>
      <c r="F444">
        <v>2</v>
      </c>
      <c r="G444" s="1">
        <v>0</v>
      </c>
      <c r="H444">
        <v>4</v>
      </c>
      <c r="I444">
        <v>-2</v>
      </c>
      <c r="J444" s="2">
        <v>0.96295100361438024</v>
      </c>
      <c r="K444" s="2">
        <v>1.1379510036143805</v>
      </c>
      <c r="L444" s="2">
        <f>(Table134[[#This Row],[rA]]+Table134[[#This Row],[rA'']])/2</f>
        <v>1.0504510036143804</v>
      </c>
      <c r="M444">
        <v>0.60499999999999998</v>
      </c>
      <c r="N444">
        <v>1.4</v>
      </c>
      <c r="O444" s="3">
        <f>(Table134[[#This Row],[rA adj]]+Table134[[#This Row],[rX]])/(SQRT(2)*(Table134[[#This Row],[rB]]+Table134[[#This Row],[rX]]))</f>
        <v>0.86420474893820909</v>
      </c>
      <c r="P44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4.6078200116892898</v>
      </c>
      <c r="Q444" s="1" t="str">
        <f>IF(Table134[[#This Row],[tau]]&lt;4.18,"YES","NO")</f>
        <v>NO</v>
      </c>
      <c r="R444" s="4">
        <f>ABS(Table134[[#This Row],[rA]]-Table134[[#This Row],[rA'']])</f>
        <v>0.17500000000000027</v>
      </c>
    </row>
    <row r="445" spans="1:18" x14ac:dyDescent="0.25">
      <c r="A445" t="s">
        <v>68</v>
      </c>
      <c r="B445" t="s">
        <v>46</v>
      </c>
      <c r="C445" t="s">
        <v>19</v>
      </c>
      <c r="D445" t="s">
        <v>20</v>
      </c>
      <c r="E445">
        <v>2</v>
      </c>
      <c r="F445">
        <v>2</v>
      </c>
      <c r="G445" s="1">
        <v>0</v>
      </c>
      <c r="H445">
        <v>4</v>
      </c>
      <c r="I445">
        <v>-2</v>
      </c>
      <c r="J445" s="2">
        <v>0.96295100361438024</v>
      </c>
      <c r="K445" s="2">
        <v>1.1379510036143805</v>
      </c>
      <c r="L445" s="2">
        <f>(Table134[[#This Row],[rA]]+Table134[[#This Row],[rA'']])/2</f>
        <v>1.0504510036143804</v>
      </c>
      <c r="M445">
        <v>0.60499999999999998</v>
      </c>
      <c r="N445">
        <v>1.4</v>
      </c>
      <c r="O445" s="3">
        <f>(Table134[[#This Row],[rA adj]]+Table134[[#This Row],[rX]])/(SQRT(2)*(Table134[[#This Row],[rB]]+Table134[[#This Row],[rX]]))</f>
        <v>0.86420474893820909</v>
      </c>
      <c r="P44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4.6078200116892898</v>
      </c>
      <c r="Q445" s="1" t="str">
        <f>IF(Table134[[#This Row],[tau]]&lt;4.18,"YES","NO")</f>
        <v>NO</v>
      </c>
      <c r="R445" s="4">
        <f>ABS(Table134[[#This Row],[rA]]-Table134[[#This Row],[rA'']])</f>
        <v>0.17500000000000027</v>
      </c>
    </row>
    <row r="446" spans="1:18" x14ac:dyDescent="0.25">
      <c r="A446" t="s">
        <v>18</v>
      </c>
      <c r="B446" t="s">
        <v>44</v>
      </c>
      <c r="C446" t="s">
        <v>19</v>
      </c>
      <c r="D446" t="s">
        <v>20</v>
      </c>
      <c r="E446">
        <v>1</v>
      </c>
      <c r="F446">
        <v>3</v>
      </c>
      <c r="G446" s="1">
        <v>2</v>
      </c>
      <c r="H446">
        <v>4</v>
      </c>
      <c r="I446">
        <v>-2</v>
      </c>
      <c r="J446" s="2">
        <v>0.98541546042156014</v>
      </c>
      <c r="K446" s="2">
        <v>1.1129289136143599</v>
      </c>
      <c r="L446" s="2">
        <f>(Table134[[#This Row],[rA]]+Table134[[#This Row],[rA'']])/2</f>
        <v>1.04917218701796</v>
      </c>
      <c r="M446">
        <v>0.60499999999999998</v>
      </c>
      <c r="N446">
        <v>1.4</v>
      </c>
      <c r="O446" s="3">
        <f>(Table134[[#This Row],[rA adj]]+Table134[[#This Row],[rX]])/(SQRT(2)*(Table134[[#This Row],[rB]]+Table134[[#This Row],[rX]]))</f>
        <v>0.8637537465006917</v>
      </c>
      <c r="P44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4.6140670952540415</v>
      </c>
      <c r="Q446" s="1" t="str">
        <f>IF(Table134[[#This Row],[tau]]&lt;4.18,"YES","NO")</f>
        <v>NO</v>
      </c>
      <c r="R446" s="4">
        <f>ABS(Table134[[#This Row],[rA]]-Table134[[#This Row],[rA'']])</f>
        <v>0.12751345319279972</v>
      </c>
    </row>
    <row r="447" spans="1:18" x14ac:dyDescent="0.25">
      <c r="A447" t="s">
        <v>49</v>
      </c>
      <c r="B447" t="s">
        <v>24</v>
      </c>
      <c r="C447" t="s">
        <v>19</v>
      </c>
      <c r="D447" t="s">
        <v>20</v>
      </c>
      <c r="E447">
        <v>2</v>
      </c>
      <c r="F447">
        <v>2</v>
      </c>
      <c r="G447" s="1">
        <v>0</v>
      </c>
      <c r="H447">
        <v>4</v>
      </c>
      <c r="I447">
        <v>-2</v>
      </c>
      <c r="J447" s="2">
        <v>1.3649510036143804</v>
      </c>
      <c r="K447" s="2">
        <v>0.73</v>
      </c>
      <c r="L447" s="2">
        <f>(Table134[[#This Row],[rA]]+Table134[[#This Row],[rA'']])/2</f>
        <v>1.0474755018071902</v>
      </c>
      <c r="M447">
        <v>0.60499999999999998</v>
      </c>
      <c r="N447">
        <v>1.4</v>
      </c>
      <c r="O447" s="3">
        <f>(Table134[[#This Row],[rA adj]]+Table134[[#This Row],[rX]])/(SQRT(2)*(Table134[[#This Row],[rB]]+Table134[[#This Row],[rX]]))</f>
        <v>0.86315537362384664</v>
      </c>
      <c r="P44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4.6224246467758885</v>
      </c>
      <c r="Q447" s="1" t="str">
        <f>IF(Table134[[#This Row],[tau]]&lt;4.18,"YES","NO")</f>
        <v>NO</v>
      </c>
      <c r="R447" s="4">
        <f>ABS(Table134[[#This Row],[rA]]-Table134[[#This Row],[rA'']])</f>
        <v>0.63495100361438039</v>
      </c>
    </row>
    <row r="448" spans="1:18" x14ac:dyDescent="0.25">
      <c r="A448" t="s">
        <v>70</v>
      </c>
      <c r="B448" t="s">
        <v>46</v>
      </c>
      <c r="C448" t="s">
        <v>19</v>
      </c>
      <c r="D448" t="s">
        <v>20</v>
      </c>
      <c r="E448">
        <v>2</v>
      </c>
      <c r="F448">
        <v>2</v>
      </c>
      <c r="G448" s="1">
        <v>0</v>
      </c>
      <c r="H448">
        <v>4</v>
      </c>
      <c r="I448">
        <v>-2</v>
      </c>
      <c r="J448" s="2">
        <v>0.95595100361438057</v>
      </c>
      <c r="K448" s="2">
        <v>1.1379510036143805</v>
      </c>
      <c r="L448" s="2">
        <f>(Table134[[#This Row],[rA]]+Table134[[#This Row],[rA'']])/2</f>
        <v>1.0469510036143805</v>
      </c>
      <c r="M448">
        <v>0.60499999999999998</v>
      </c>
      <c r="N448">
        <v>1.4</v>
      </c>
      <c r="O448" s="3">
        <f>(Table134[[#This Row],[rA adj]]+Table134[[#This Row],[rX]])/(SQRT(2)*(Table134[[#This Row],[rB]]+Table134[[#This Row],[rX]]))</f>
        <v>0.86297039794860664</v>
      </c>
      <c r="P44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4.6250243126356896</v>
      </c>
      <c r="Q448" s="1" t="str">
        <f>IF(Table134[[#This Row],[tau]]&lt;4.18,"YES","NO")</f>
        <v>NO</v>
      </c>
      <c r="R448" s="4">
        <f>ABS(Table134[[#This Row],[rA]]-Table134[[#This Row],[rA'']])</f>
        <v>0.18199999999999994</v>
      </c>
    </row>
    <row r="449" spans="1:18" x14ac:dyDescent="0.25">
      <c r="A449" t="s">
        <v>77</v>
      </c>
      <c r="B449" t="s">
        <v>28</v>
      </c>
      <c r="C449" t="s">
        <v>19</v>
      </c>
      <c r="D449" t="s">
        <v>20</v>
      </c>
      <c r="E449">
        <v>2</v>
      </c>
      <c r="F449">
        <v>2</v>
      </c>
      <c r="G449" s="1">
        <v>0</v>
      </c>
      <c r="H449">
        <v>4</v>
      </c>
      <c r="I449">
        <v>-2</v>
      </c>
      <c r="J449" s="2">
        <v>1.0309510036143803</v>
      </c>
      <c r="K449" s="2">
        <v>1.0629289136143596</v>
      </c>
      <c r="L449" s="2">
        <f>(Table134[[#This Row],[rA]]+Table134[[#This Row],[rA'']])/2</f>
        <v>1.0469399586143699</v>
      </c>
      <c r="M449">
        <v>0.60499999999999998</v>
      </c>
      <c r="N449">
        <v>1.4</v>
      </c>
      <c r="O449" s="3">
        <f>(Table134[[#This Row],[rA adj]]+Table134[[#This Row],[rX]])/(SQRT(2)*(Table134[[#This Row],[rB]]+Table134[[#This Row],[rX]]))</f>
        <v>0.86296650268955144</v>
      </c>
      <c r="P44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4.6250791390716675</v>
      </c>
      <c r="Q449" s="1" t="str">
        <f>IF(Table134[[#This Row],[tau]]&lt;4.18,"YES","NO")</f>
        <v>NO</v>
      </c>
      <c r="R449" s="4">
        <f>ABS(Table134[[#This Row],[rA]]-Table134[[#This Row],[rA'']])</f>
        <v>3.1977909999979293E-2</v>
      </c>
    </row>
    <row r="450" spans="1:18" x14ac:dyDescent="0.25">
      <c r="A450" t="s">
        <v>23</v>
      </c>
      <c r="B450" t="s">
        <v>59</v>
      </c>
      <c r="C450" t="s">
        <v>19</v>
      </c>
      <c r="D450" t="s">
        <v>20</v>
      </c>
      <c r="E450">
        <v>1</v>
      </c>
      <c r="F450">
        <v>3</v>
      </c>
      <c r="G450" s="1">
        <v>2</v>
      </c>
      <c r="H450">
        <v>4</v>
      </c>
      <c r="I450">
        <v>-2</v>
      </c>
      <c r="J450" s="2">
        <v>1.02341546042156</v>
      </c>
      <c r="K450" s="2">
        <v>1.0679289136143599</v>
      </c>
      <c r="L450" s="2">
        <f>(Table134[[#This Row],[rA]]+Table134[[#This Row],[rA'']])/2</f>
        <v>1.0456721870179599</v>
      </c>
      <c r="M450">
        <v>0.60499999999999998</v>
      </c>
      <c r="N450">
        <v>1.4</v>
      </c>
      <c r="O450" s="3">
        <f>(Table134[[#This Row],[rA adj]]+Table134[[#This Row],[rX]])/(SQRT(2)*(Table134[[#This Row],[rB]]+Table134[[#This Row],[rX]]))</f>
        <v>0.86251939551108914</v>
      </c>
      <c r="P45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4.6313948420700246</v>
      </c>
      <c r="Q450" s="1" t="str">
        <f>IF(Table134[[#This Row],[tau]]&lt;4.18,"YES","NO")</f>
        <v>NO</v>
      </c>
      <c r="R450" s="4">
        <f>ABS(Table134[[#This Row],[rA]]-Table134[[#This Row],[rA'']])</f>
        <v>4.4513453192799979E-2</v>
      </c>
    </row>
    <row r="451" spans="1:18" x14ac:dyDescent="0.25">
      <c r="A451" t="s">
        <v>63</v>
      </c>
      <c r="B451" t="s">
        <v>28</v>
      </c>
      <c r="C451" t="s">
        <v>19</v>
      </c>
      <c r="D451" t="s">
        <v>20</v>
      </c>
      <c r="E451">
        <v>2</v>
      </c>
      <c r="F451">
        <v>2</v>
      </c>
      <c r="G451" s="1">
        <v>0</v>
      </c>
      <c r="H451">
        <v>4</v>
      </c>
      <c r="I451">
        <v>-2</v>
      </c>
      <c r="J451" s="2">
        <v>1.0279510036143802</v>
      </c>
      <c r="K451" s="2">
        <v>1.0629289136143596</v>
      </c>
      <c r="L451" s="2">
        <f>(Table134[[#This Row],[rA]]+Table134[[#This Row],[rA'']])/2</f>
        <v>1.0454399586143699</v>
      </c>
      <c r="M451">
        <v>0.60499999999999998</v>
      </c>
      <c r="N451">
        <v>1.4</v>
      </c>
      <c r="O451" s="3">
        <f>(Table134[[#This Row],[rA adj]]+Table134[[#This Row],[rX]])/(SQRT(2)*(Table134[[#This Row],[rB]]+Table134[[#This Row],[rX]]))</f>
        <v>0.86243749512257895</v>
      </c>
      <c r="P45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4.6325566137566909</v>
      </c>
      <c r="Q451" s="1" t="str">
        <f>IF(Table134[[#This Row],[tau]]&lt;4.18,"YES","NO")</f>
        <v>NO</v>
      </c>
      <c r="R451" s="4">
        <f>ABS(Table134[[#This Row],[rA]]-Table134[[#This Row],[rA'']])</f>
        <v>3.4977909999979406E-2</v>
      </c>
    </row>
    <row r="452" spans="1:18" x14ac:dyDescent="0.25">
      <c r="A452" t="s">
        <v>18</v>
      </c>
      <c r="B452" t="s">
        <v>36</v>
      </c>
      <c r="C452" t="s">
        <v>19</v>
      </c>
      <c r="D452" t="s">
        <v>20</v>
      </c>
      <c r="E452">
        <v>1</v>
      </c>
      <c r="F452">
        <v>3</v>
      </c>
      <c r="G452" s="1">
        <v>2</v>
      </c>
      <c r="H452">
        <v>4</v>
      </c>
      <c r="I452">
        <v>-2</v>
      </c>
      <c r="J452" s="2">
        <v>0.98541546042156014</v>
      </c>
      <c r="K452" s="2">
        <v>1.1049289136143599</v>
      </c>
      <c r="L452" s="2">
        <f>(Table134[[#This Row],[rA]]+Table134[[#This Row],[rA'']])/2</f>
        <v>1.04517218701796</v>
      </c>
      <c r="M452">
        <v>0.60499999999999998</v>
      </c>
      <c r="N452">
        <v>1.4</v>
      </c>
      <c r="O452" s="3">
        <f>(Table134[[#This Row],[rA adj]]+Table134[[#This Row],[rX]])/(SQRT(2)*(Table134[[#This Row],[rB]]+Table134[[#This Row],[rX]]))</f>
        <v>0.86234305965543157</v>
      </c>
      <c r="P45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4.6338980775899188</v>
      </c>
      <c r="Q452" s="1" t="str">
        <f>IF(Table134[[#This Row],[tau]]&lt;4.18,"YES","NO")</f>
        <v>NO</v>
      </c>
      <c r="R452" s="4">
        <f>ABS(Table134[[#This Row],[rA]]-Table134[[#This Row],[rA'']])</f>
        <v>0.11951345319279971</v>
      </c>
    </row>
    <row r="453" spans="1:18" x14ac:dyDescent="0.25">
      <c r="A453" t="s">
        <v>23</v>
      </c>
      <c r="B453" t="s">
        <v>45</v>
      </c>
      <c r="C453" t="s">
        <v>19</v>
      </c>
      <c r="D453" t="s">
        <v>20</v>
      </c>
      <c r="E453">
        <v>1</v>
      </c>
      <c r="F453">
        <v>3</v>
      </c>
      <c r="G453" s="1">
        <v>2</v>
      </c>
      <c r="H453">
        <v>4</v>
      </c>
      <c r="I453">
        <v>-2</v>
      </c>
      <c r="J453" s="2">
        <v>1.02341546042156</v>
      </c>
      <c r="K453" s="2">
        <v>1.0669289136143596</v>
      </c>
      <c r="L453" s="2">
        <f>(Table134[[#This Row],[rA]]+Table134[[#This Row],[rA'']])/2</f>
        <v>1.0451721870179598</v>
      </c>
      <c r="M453">
        <v>0.60499999999999998</v>
      </c>
      <c r="N453">
        <v>1.4</v>
      </c>
      <c r="O453" s="3">
        <f>(Table134[[#This Row],[rA adj]]+Table134[[#This Row],[rX]])/(SQRT(2)*(Table134[[#This Row],[rB]]+Table134[[#This Row],[rX]]))</f>
        <v>0.86234305965543157</v>
      </c>
      <c r="P45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4.6338980775899206</v>
      </c>
      <c r="Q453" s="1" t="str">
        <f>IF(Table134[[#This Row],[tau]]&lt;4.18,"YES","NO")</f>
        <v>NO</v>
      </c>
      <c r="R453" s="4">
        <f>ABS(Table134[[#This Row],[rA]]-Table134[[#This Row],[rA'']])</f>
        <v>4.3513453192799645E-2</v>
      </c>
    </row>
    <row r="454" spans="1:18" x14ac:dyDescent="0.25">
      <c r="A454" t="s">
        <v>60</v>
      </c>
      <c r="B454" t="s">
        <v>76</v>
      </c>
      <c r="C454" t="s">
        <v>19</v>
      </c>
      <c r="D454" t="s">
        <v>20</v>
      </c>
      <c r="E454">
        <v>1</v>
      </c>
      <c r="F454">
        <v>3</v>
      </c>
      <c r="G454" s="1">
        <v>2</v>
      </c>
      <c r="H454">
        <v>4</v>
      </c>
      <c r="I454">
        <v>-2</v>
      </c>
      <c r="J454" s="2">
        <v>1.3244154604215601</v>
      </c>
      <c r="K454" s="2">
        <v>0.76392891361435966</v>
      </c>
      <c r="L454" s="2">
        <f>(Table134[[#This Row],[rA]]+Table134[[#This Row],[rA'']])/2</f>
        <v>1.0441721870179599</v>
      </c>
      <c r="M454">
        <v>0.60499999999999998</v>
      </c>
      <c r="N454">
        <v>1.4</v>
      </c>
      <c r="O454" s="3">
        <f>(Table134[[#This Row],[rA adj]]+Table134[[#This Row],[rX]])/(SQRT(2)*(Table134[[#This Row],[rB]]+Table134[[#This Row],[rX]]))</f>
        <v>0.86199038794411664</v>
      </c>
      <c r="P45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4.6389256704689217</v>
      </c>
      <c r="Q454" s="1" t="str">
        <f>IF(Table134[[#This Row],[tau]]&lt;4.18,"YES","NO")</f>
        <v>NO</v>
      </c>
      <c r="R454" s="4">
        <f>ABS(Table134[[#This Row],[rA]]-Table134[[#This Row],[rA'']])</f>
        <v>0.56048654680720045</v>
      </c>
    </row>
    <row r="455" spans="1:18" x14ac:dyDescent="0.25">
      <c r="A455" t="s">
        <v>69</v>
      </c>
      <c r="B455" t="s">
        <v>46</v>
      </c>
      <c r="C455" t="s">
        <v>19</v>
      </c>
      <c r="D455" t="s">
        <v>20</v>
      </c>
      <c r="E455">
        <v>2</v>
      </c>
      <c r="F455">
        <v>2</v>
      </c>
      <c r="G455" s="1">
        <v>0</v>
      </c>
      <c r="H455">
        <v>4</v>
      </c>
      <c r="I455">
        <v>-2</v>
      </c>
      <c r="J455" s="2">
        <v>0.94795100361438056</v>
      </c>
      <c r="K455" s="2">
        <v>1.1379510036143805</v>
      </c>
      <c r="L455" s="2">
        <f>(Table134[[#This Row],[rA]]+Table134[[#This Row],[rA'']])/2</f>
        <v>1.0429510036143805</v>
      </c>
      <c r="M455">
        <v>0.60499999999999998</v>
      </c>
      <c r="N455">
        <v>1.4</v>
      </c>
      <c r="O455" s="3">
        <f>(Table134[[#This Row],[rA adj]]+Table134[[#This Row],[rX]])/(SQRT(2)*(Table134[[#This Row],[rB]]+Table134[[#This Row],[rX]]))</f>
        <v>0.86155971110334695</v>
      </c>
      <c r="P45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4.6451037174458669</v>
      </c>
      <c r="Q455" s="1" t="str">
        <f>IF(Table134[[#This Row],[tau]]&lt;4.18,"YES","NO")</f>
        <v>NO</v>
      </c>
      <c r="R455" s="4">
        <f>ABS(Table134[[#This Row],[rA]]-Table134[[#This Row],[rA'']])</f>
        <v>0.18999999999999995</v>
      </c>
    </row>
    <row r="456" spans="1:18" x14ac:dyDescent="0.25">
      <c r="A456" t="s">
        <v>73</v>
      </c>
      <c r="B456" t="s">
        <v>77</v>
      </c>
      <c r="C456" t="s">
        <v>19</v>
      </c>
      <c r="D456" t="s">
        <v>20</v>
      </c>
      <c r="E456">
        <v>2</v>
      </c>
      <c r="F456">
        <v>2</v>
      </c>
      <c r="G456" s="1">
        <v>0</v>
      </c>
      <c r="H456">
        <v>4</v>
      </c>
      <c r="I456">
        <v>-2</v>
      </c>
      <c r="J456" s="2">
        <v>1.0549510036143803</v>
      </c>
      <c r="K456" s="2">
        <v>1.0309510036143803</v>
      </c>
      <c r="L456" s="2">
        <f>(Table134[[#This Row],[rA]]+Table134[[#This Row],[rA'']])/2</f>
        <v>1.0429510036143803</v>
      </c>
      <c r="M456">
        <v>0.60499999999999998</v>
      </c>
      <c r="N456">
        <v>1.4</v>
      </c>
      <c r="O456" s="3">
        <f>(Table134[[#This Row],[rA adj]]+Table134[[#This Row],[rX]])/(SQRT(2)*(Table134[[#This Row],[rB]]+Table134[[#This Row],[rX]]))</f>
        <v>0.86155971110334673</v>
      </c>
      <c r="P45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4.6451037174458669</v>
      </c>
      <c r="Q456" s="1" t="str">
        <f>IF(Table134[[#This Row],[tau]]&lt;4.18,"YES","NO")</f>
        <v>NO</v>
      </c>
      <c r="R456" s="4">
        <f>ABS(Table134[[#This Row],[rA]]-Table134[[#This Row],[rA'']])</f>
        <v>2.4000000000000021E-2</v>
      </c>
    </row>
    <row r="457" spans="1:18" x14ac:dyDescent="0.25">
      <c r="A457" t="s">
        <v>21</v>
      </c>
      <c r="B457" t="s">
        <v>33</v>
      </c>
      <c r="C457" t="s">
        <v>19</v>
      </c>
      <c r="D457" t="s">
        <v>20</v>
      </c>
      <c r="E457">
        <v>2</v>
      </c>
      <c r="F457">
        <v>2</v>
      </c>
      <c r="G457" s="1">
        <v>0</v>
      </c>
      <c r="H457">
        <v>4</v>
      </c>
      <c r="I457">
        <v>-2</v>
      </c>
      <c r="J457" s="2">
        <v>0.64395100361438029</v>
      </c>
      <c r="K457" s="2">
        <v>1.44</v>
      </c>
      <c r="L457" s="2">
        <f>(Table134[[#This Row],[rA]]+Table134[[#This Row],[rA'']])/2</f>
        <v>1.0419755018071901</v>
      </c>
      <c r="M457">
        <v>0.60499999999999998</v>
      </c>
      <c r="N457">
        <v>1.4</v>
      </c>
      <c r="O457" s="3">
        <f>(Table134[[#This Row],[rA adj]]+Table134[[#This Row],[rX]])/(SQRT(2)*(Table134[[#This Row],[rB]]+Table134[[#This Row],[rX]]))</f>
        <v>0.86121567921161402</v>
      </c>
      <c r="P45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4.6500694319400662</v>
      </c>
      <c r="Q457" s="1" t="str">
        <f>IF(Table134[[#This Row],[tau]]&lt;4.18,"YES","NO")</f>
        <v>NO</v>
      </c>
      <c r="R457" s="4">
        <f>ABS(Table134[[#This Row],[rA]]-Table134[[#This Row],[rA'']])</f>
        <v>0.79604899638561966</v>
      </c>
    </row>
    <row r="458" spans="1:18" x14ac:dyDescent="0.25">
      <c r="A458" t="s">
        <v>23</v>
      </c>
      <c r="B458" t="s">
        <v>47</v>
      </c>
      <c r="C458" t="s">
        <v>19</v>
      </c>
      <c r="D458" t="s">
        <v>20</v>
      </c>
      <c r="E458">
        <v>1</v>
      </c>
      <c r="F458">
        <v>3</v>
      </c>
      <c r="G458" s="1">
        <v>2</v>
      </c>
      <c r="H458">
        <v>4</v>
      </c>
      <c r="I458">
        <v>-2</v>
      </c>
      <c r="J458" s="2">
        <v>1.02341546042156</v>
      </c>
      <c r="K458" s="2">
        <v>1.0599289136143599</v>
      </c>
      <c r="L458" s="2">
        <f>(Table134[[#This Row],[rA]]+Table134[[#This Row],[rA'']])/2</f>
        <v>1.0416721870179599</v>
      </c>
      <c r="M458">
        <v>0.60499999999999998</v>
      </c>
      <c r="N458">
        <v>1.4</v>
      </c>
      <c r="O458" s="3">
        <f>(Table134[[#This Row],[rA adj]]+Table134[[#This Row],[rX]])/(SQRT(2)*(Table134[[#This Row],[rB]]+Table134[[#This Row],[rX]]))</f>
        <v>0.86110870866582911</v>
      </c>
      <c r="P45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4.6516190002842119</v>
      </c>
      <c r="Q458" s="1" t="str">
        <f>IF(Table134[[#This Row],[tau]]&lt;4.18,"YES","NO")</f>
        <v>NO</v>
      </c>
      <c r="R458" s="4">
        <f>ABS(Table134[[#This Row],[rA]]-Table134[[#This Row],[rA'']])</f>
        <v>3.6513453192799972E-2</v>
      </c>
    </row>
    <row r="459" spans="1:18" x14ac:dyDescent="0.25">
      <c r="A459" t="s">
        <v>72</v>
      </c>
      <c r="B459" t="s">
        <v>44</v>
      </c>
      <c r="C459" t="s">
        <v>19</v>
      </c>
      <c r="D459" t="s">
        <v>20</v>
      </c>
      <c r="E459">
        <v>2</v>
      </c>
      <c r="F459">
        <v>2</v>
      </c>
      <c r="G459" s="1">
        <v>0</v>
      </c>
      <c r="H459">
        <v>4</v>
      </c>
      <c r="I459">
        <v>-2</v>
      </c>
      <c r="J459" s="2">
        <v>0.99295100361438049</v>
      </c>
      <c r="K459" s="2">
        <v>1.0900000000000001</v>
      </c>
      <c r="L459" s="2">
        <f>(Table134[[#This Row],[rA]]+Table134[[#This Row],[rA'']])/2</f>
        <v>1.0414755018071902</v>
      </c>
      <c r="M459">
        <v>0.60499999999999998</v>
      </c>
      <c r="N459">
        <v>1.4</v>
      </c>
      <c r="O459" s="3">
        <f>(Table134[[#This Row],[rA adj]]+Table134[[#This Row],[rX]])/(SQRT(2)*(Table134[[#This Row],[rB]]+Table134[[#This Row],[rX]]))</f>
        <v>0.86103934335595667</v>
      </c>
      <c r="P45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4.6526252382565865</v>
      </c>
      <c r="Q459" s="1" t="str">
        <f>IF(Table134[[#This Row],[tau]]&lt;4.18,"YES","NO")</f>
        <v>NO</v>
      </c>
      <c r="R459" s="4">
        <f>ABS(Table134[[#This Row],[rA]]-Table134[[#This Row],[rA'']])</f>
        <v>9.704899638561959E-2</v>
      </c>
    </row>
    <row r="460" spans="1:18" x14ac:dyDescent="0.25">
      <c r="A460" t="s">
        <v>63</v>
      </c>
      <c r="B460" t="s">
        <v>73</v>
      </c>
      <c r="C460" t="s">
        <v>19</v>
      </c>
      <c r="D460" t="s">
        <v>20</v>
      </c>
      <c r="E460">
        <v>2</v>
      </c>
      <c r="F460">
        <v>2</v>
      </c>
      <c r="G460" s="1">
        <v>0</v>
      </c>
      <c r="H460">
        <v>4</v>
      </c>
      <c r="I460">
        <v>-2</v>
      </c>
      <c r="J460" s="2">
        <v>1.0279510036143802</v>
      </c>
      <c r="K460" s="2">
        <v>1.0549510036143803</v>
      </c>
      <c r="L460" s="2">
        <f>(Table134[[#This Row],[rA]]+Table134[[#This Row],[rA'']])/2</f>
        <v>1.0414510036143803</v>
      </c>
      <c r="M460">
        <v>0.60499999999999998</v>
      </c>
      <c r="N460">
        <v>1.4</v>
      </c>
      <c r="O460" s="3">
        <f>(Table134[[#This Row],[rA adj]]+Table134[[#This Row],[rX]])/(SQRT(2)*(Table134[[#This Row],[rB]]+Table134[[#This Row],[rX]]))</f>
        <v>0.86103070353637423</v>
      </c>
      <c r="P46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4.6527506487159354</v>
      </c>
      <c r="Q460" s="1" t="str">
        <f>IF(Table134[[#This Row],[tau]]&lt;4.18,"YES","NO")</f>
        <v>NO</v>
      </c>
      <c r="R460" s="4">
        <f>ABS(Table134[[#This Row],[rA]]-Table134[[#This Row],[rA'']])</f>
        <v>2.7000000000000135E-2</v>
      </c>
    </row>
    <row r="461" spans="1:18" x14ac:dyDescent="0.25">
      <c r="A461" t="s">
        <v>54</v>
      </c>
      <c r="B461" t="s">
        <v>64</v>
      </c>
      <c r="C461" t="s">
        <v>19</v>
      </c>
      <c r="D461" t="s">
        <v>20</v>
      </c>
      <c r="E461">
        <v>1</v>
      </c>
      <c r="F461">
        <v>3</v>
      </c>
      <c r="G461" s="1">
        <v>2</v>
      </c>
      <c r="H461">
        <v>4</v>
      </c>
      <c r="I461">
        <v>-2</v>
      </c>
      <c r="J461" s="2">
        <v>1.39</v>
      </c>
      <c r="K461" s="2">
        <v>0.69</v>
      </c>
      <c r="L461" s="2">
        <f>(Table134[[#This Row],[rA]]+Table134[[#This Row],[rA'']])/2</f>
        <v>1.04</v>
      </c>
      <c r="M461">
        <v>0.60499999999999998</v>
      </c>
      <c r="N461">
        <v>1.4</v>
      </c>
      <c r="O461" s="3">
        <f>(Table134[[#This Row],[rA adj]]+Table134[[#This Row],[rX]])/(SQRT(2)*(Table134[[#This Row],[rB]]+Table134[[#This Row],[rX]]))</f>
        <v>0.86051897560856649</v>
      </c>
      <c r="P46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4.6602095828867043</v>
      </c>
      <c r="Q461" s="1" t="str">
        <f>IF(Table134[[#This Row],[tau]]&lt;4.18,"YES","NO")</f>
        <v>NO</v>
      </c>
      <c r="R461" s="4">
        <f>ABS(Table134[[#This Row],[rA]]-Table134[[#This Row],[rA'']])</f>
        <v>0.7</v>
      </c>
    </row>
    <row r="462" spans="1:18" x14ac:dyDescent="0.25">
      <c r="A462" t="s">
        <v>74</v>
      </c>
      <c r="B462" t="s">
        <v>51</v>
      </c>
      <c r="C462" t="s">
        <v>19</v>
      </c>
      <c r="D462" t="s">
        <v>20</v>
      </c>
      <c r="E462">
        <v>3</v>
      </c>
      <c r="F462">
        <v>1</v>
      </c>
      <c r="G462" s="1">
        <v>2</v>
      </c>
      <c r="H462">
        <v>4</v>
      </c>
      <c r="I462">
        <v>-2</v>
      </c>
      <c r="J462" s="2">
        <v>0.57999999999999996</v>
      </c>
      <c r="K462" s="2">
        <v>1.5</v>
      </c>
      <c r="L462" s="2">
        <f>(Table134[[#This Row],[rA]]+Table134[[#This Row],[rA'']])/2</f>
        <v>1.04</v>
      </c>
      <c r="M462">
        <v>0.60499999999999998</v>
      </c>
      <c r="N462">
        <v>1.4</v>
      </c>
      <c r="O462" s="3">
        <f>(Table134[[#This Row],[rA adj]]+Table134[[#This Row],[rX]])/(SQRT(2)*(Table134[[#This Row],[rB]]+Table134[[#This Row],[rX]]))</f>
        <v>0.86051897560856649</v>
      </c>
      <c r="P46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4.6602095828867043</v>
      </c>
      <c r="Q462" s="1" t="str">
        <f>IF(Table134[[#This Row],[tau]]&lt;4.18,"YES","NO")</f>
        <v>NO</v>
      </c>
      <c r="R462" s="4">
        <f>ABS(Table134[[#This Row],[rA]]-Table134[[#This Row],[rA'']])</f>
        <v>0.92</v>
      </c>
    </row>
    <row r="463" spans="1:18" x14ac:dyDescent="0.25">
      <c r="A463" t="s">
        <v>18</v>
      </c>
      <c r="B463" t="s">
        <v>23</v>
      </c>
      <c r="C463" t="s">
        <v>61</v>
      </c>
      <c r="D463" t="s">
        <v>20</v>
      </c>
      <c r="E463">
        <v>1</v>
      </c>
      <c r="F463">
        <v>1</v>
      </c>
      <c r="G463" s="1">
        <v>0</v>
      </c>
      <c r="H463">
        <v>5</v>
      </c>
      <c r="I463">
        <v>-2</v>
      </c>
      <c r="J463" s="2">
        <v>0.98541546042156014</v>
      </c>
      <c r="K463" s="2">
        <v>1.02341546042156</v>
      </c>
      <c r="L463" s="2">
        <f>(Table134[[#This Row],[rA]]+Table134[[#This Row],[rA'']])/2</f>
        <v>1.00441546042156</v>
      </c>
      <c r="M463">
        <v>0.64</v>
      </c>
      <c r="N463">
        <v>1.4</v>
      </c>
      <c r="O463" s="3">
        <f>(Table134[[#This Row],[rA adj]]+Table134[[#This Row],[rX]])/(SQRT(2)*(Table134[[#This Row],[rB]]+Table134[[#This Row],[rX]]))</f>
        <v>0.83342082198718603</v>
      </c>
      <c r="P46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4.6696923168421405</v>
      </c>
      <c r="Q463" s="1" t="str">
        <f>IF(Table134[[#This Row],[tau]]&lt;4.18,"YES","NO")</f>
        <v>NO</v>
      </c>
      <c r="R463" s="4">
        <f>ABS(Table134[[#This Row],[rA]]-Table134[[#This Row],[rA'']])</f>
        <v>3.7999999999999812E-2</v>
      </c>
    </row>
    <row r="464" spans="1:18" x14ac:dyDescent="0.25">
      <c r="A464" t="s">
        <v>54</v>
      </c>
      <c r="B464" t="s">
        <v>65</v>
      </c>
      <c r="C464" t="s">
        <v>19</v>
      </c>
      <c r="D464" t="s">
        <v>20</v>
      </c>
      <c r="E464">
        <v>1</v>
      </c>
      <c r="F464">
        <v>3</v>
      </c>
      <c r="G464" s="1">
        <v>2</v>
      </c>
      <c r="H464">
        <v>4</v>
      </c>
      <c r="I464">
        <v>-2</v>
      </c>
      <c r="J464" s="2">
        <v>1.39</v>
      </c>
      <c r="K464" s="2">
        <v>0.68</v>
      </c>
      <c r="L464" s="2">
        <f>(Table134[[#This Row],[rA]]+Table134[[#This Row],[rA'']])/2</f>
        <v>1.0349999999999999</v>
      </c>
      <c r="M464">
        <v>0.60499999999999998</v>
      </c>
      <c r="N464">
        <v>1.4</v>
      </c>
      <c r="O464" s="3">
        <f>(Table134[[#This Row],[rA adj]]+Table134[[#This Row],[rX]])/(SQRT(2)*(Table134[[#This Row],[rB]]+Table134[[#This Row],[rX]]))</f>
        <v>0.85875561705199155</v>
      </c>
      <c r="P46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4.6863863341207974</v>
      </c>
      <c r="Q464" s="1" t="str">
        <f>IF(Table134[[#This Row],[tau]]&lt;4.18,"YES","NO")</f>
        <v>NO</v>
      </c>
      <c r="R464" s="4">
        <f>ABS(Table134[[#This Row],[rA]]-Table134[[#This Row],[rA'']])</f>
        <v>0.70999999999999985</v>
      </c>
    </row>
    <row r="465" spans="1:18" x14ac:dyDescent="0.25">
      <c r="A465" t="s">
        <v>54</v>
      </c>
      <c r="B465" t="s">
        <v>66</v>
      </c>
      <c r="C465" t="s">
        <v>19</v>
      </c>
      <c r="D465" t="s">
        <v>20</v>
      </c>
      <c r="E465">
        <v>1</v>
      </c>
      <c r="F465">
        <v>3</v>
      </c>
      <c r="G465" s="1">
        <v>2</v>
      </c>
      <c r="H465">
        <v>4</v>
      </c>
      <c r="I465">
        <v>-2</v>
      </c>
      <c r="J465" s="2">
        <v>1.39</v>
      </c>
      <c r="K465" s="2">
        <v>0.68</v>
      </c>
      <c r="L465" s="2">
        <f>(Table134[[#This Row],[rA]]+Table134[[#This Row],[rA'']])/2</f>
        <v>1.0349999999999999</v>
      </c>
      <c r="M465">
        <v>0.60499999999999998</v>
      </c>
      <c r="N465">
        <v>1.4</v>
      </c>
      <c r="O465" s="3">
        <f>(Table134[[#This Row],[rA adj]]+Table134[[#This Row],[rX]])/(SQRT(2)*(Table134[[#This Row],[rB]]+Table134[[#This Row],[rX]]))</f>
        <v>0.85875561705199155</v>
      </c>
      <c r="P46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4.6863863341207974</v>
      </c>
      <c r="Q465" s="1" t="str">
        <f>IF(Table134[[#This Row],[tau]]&lt;4.18,"YES","NO")</f>
        <v>NO</v>
      </c>
      <c r="R465" s="4">
        <f>ABS(Table134[[#This Row],[rA]]-Table134[[#This Row],[rA'']])</f>
        <v>0.70999999999999985</v>
      </c>
    </row>
    <row r="466" spans="1:18" x14ac:dyDescent="0.25">
      <c r="A466" t="s">
        <v>64</v>
      </c>
      <c r="B466" t="s">
        <v>56</v>
      </c>
      <c r="C466" t="s">
        <v>19</v>
      </c>
      <c r="D466" t="s">
        <v>20</v>
      </c>
      <c r="E466">
        <v>3</v>
      </c>
      <c r="F466">
        <v>1</v>
      </c>
      <c r="G466" s="1">
        <v>2</v>
      </c>
      <c r="H466">
        <v>4</v>
      </c>
      <c r="I466">
        <v>-2</v>
      </c>
      <c r="J466" s="2">
        <v>0.69</v>
      </c>
      <c r="K466" s="2">
        <v>1.37</v>
      </c>
      <c r="L466" s="2">
        <f>(Table134[[#This Row],[rA]]+Table134[[#This Row],[rA'']])/2</f>
        <v>1.03</v>
      </c>
      <c r="M466">
        <v>0.60499999999999998</v>
      </c>
      <c r="N466">
        <v>1.4</v>
      </c>
      <c r="O466" s="3">
        <f>(Table134[[#This Row],[rA adj]]+Table134[[#This Row],[rX]])/(SQRT(2)*(Table134[[#This Row],[rB]]+Table134[[#This Row],[rX]]))</f>
        <v>0.8569922584954166</v>
      </c>
      <c r="P46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4.7133179174152833</v>
      </c>
      <c r="Q466" s="1" t="str">
        <f>IF(Table134[[#This Row],[tau]]&lt;4.18,"YES","NO")</f>
        <v>NO</v>
      </c>
      <c r="R466" s="4">
        <f>ABS(Table134[[#This Row],[rA]]-Table134[[#This Row],[rA'']])</f>
        <v>0.68000000000000016</v>
      </c>
    </row>
    <row r="467" spans="1:18" x14ac:dyDescent="0.25">
      <c r="A467" t="s">
        <v>63</v>
      </c>
      <c r="B467" t="s">
        <v>77</v>
      </c>
      <c r="C467" t="s">
        <v>19</v>
      </c>
      <c r="D467" t="s">
        <v>20</v>
      </c>
      <c r="E467">
        <v>2</v>
      </c>
      <c r="F467">
        <v>2</v>
      </c>
      <c r="G467" s="1">
        <v>0</v>
      </c>
      <c r="H467">
        <v>4</v>
      </c>
      <c r="I467">
        <v>-2</v>
      </c>
      <c r="J467" s="2">
        <v>1.0279510036143802</v>
      </c>
      <c r="K467" s="2">
        <v>1.0309510036143803</v>
      </c>
      <c r="L467" s="2">
        <f>(Table134[[#This Row],[rA]]+Table134[[#This Row],[rA'']])/2</f>
        <v>1.0294510036143802</v>
      </c>
      <c r="M467">
        <v>0.60499999999999998</v>
      </c>
      <c r="N467">
        <v>1.4</v>
      </c>
      <c r="O467" s="3">
        <f>(Table134[[#This Row],[rA adj]]+Table134[[#This Row],[rX]])/(SQRT(2)*(Table134[[#This Row],[rB]]+Table134[[#This Row],[rX]]))</f>
        <v>0.85679864300059438</v>
      </c>
      <c r="P46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4.7163221268004456</v>
      </c>
      <c r="Q467" s="1" t="str">
        <f>IF(Table134[[#This Row],[tau]]&lt;4.18,"YES","NO")</f>
        <v>NO</v>
      </c>
      <c r="R467" s="4">
        <f>ABS(Table134[[#This Row],[rA]]-Table134[[#This Row],[rA'']])</f>
        <v>3.0000000000001137E-3</v>
      </c>
    </row>
    <row r="468" spans="1:18" x14ac:dyDescent="0.25">
      <c r="A468" t="s">
        <v>42</v>
      </c>
      <c r="B468" t="s">
        <v>19</v>
      </c>
      <c r="C468" t="s">
        <v>19</v>
      </c>
      <c r="D468" t="s">
        <v>20</v>
      </c>
      <c r="E468">
        <v>2</v>
      </c>
      <c r="F468">
        <v>2</v>
      </c>
      <c r="G468" s="1">
        <v>0</v>
      </c>
      <c r="H468">
        <v>4</v>
      </c>
      <c r="I468">
        <v>-2</v>
      </c>
      <c r="J468" s="2">
        <v>1.1959510036143803</v>
      </c>
      <c r="K468" s="2">
        <v>0.86</v>
      </c>
      <c r="L468" s="2">
        <f>(Table134[[#This Row],[rA]]+Table134[[#This Row],[rA'']])/2</f>
        <v>1.0279755018071901</v>
      </c>
      <c r="M468">
        <v>0.60499999999999998</v>
      </c>
      <c r="N468">
        <v>1.4</v>
      </c>
      <c r="O468" s="3">
        <f>(Table134[[#This Row],[rA adj]]+Table134[[#This Row],[rX]])/(SQRT(2)*(Table134[[#This Row],[rB]]+Table134[[#This Row],[rX]]))</f>
        <v>0.85627827525320432</v>
      </c>
      <c r="P46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4.7244433419353644</v>
      </c>
      <c r="Q468" s="1" t="str">
        <f>IF(Table134[[#This Row],[tau]]&lt;4.18,"YES","NO")</f>
        <v>NO</v>
      </c>
      <c r="R468" s="4">
        <f>ABS(Table134[[#This Row],[rA]]-Table134[[#This Row],[rA'']])</f>
        <v>0.33595100361438035</v>
      </c>
    </row>
    <row r="469" spans="1:18" x14ac:dyDescent="0.25">
      <c r="A469" t="s">
        <v>23</v>
      </c>
      <c r="B469" t="s">
        <v>46</v>
      </c>
      <c r="C469" t="s">
        <v>19</v>
      </c>
      <c r="D469" t="s">
        <v>20</v>
      </c>
      <c r="E469">
        <v>2</v>
      </c>
      <c r="F469">
        <v>2</v>
      </c>
      <c r="G469" s="1">
        <v>0</v>
      </c>
      <c r="H469">
        <v>4</v>
      </c>
      <c r="I469">
        <v>-2</v>
      </c>
      <c r="J469" s="2">
        <v>0.91795100361438031</v>
      </c>
      <c r="K469" s="2">
        <v>1.1379510036143805</v>
      </c>
      <c r="L469" s="2">
        <f>(Table134[[#This Row],[rA]]+Table134[[#This Row],[rA'']])/2</f>
        <v>1.0279510036143804</v>
      </c>
      <c r="M469">
        <v>0.60499999999999998</v>
      </c>
      <c r="N469">
        <v>1.4</v>
      </c>
      <c r="O469" s="3">
        <f>(Table134[[#This Row],[rA adj]]+Table134[[#This Row],[rX]])/(SQRT(2)*(Table134[[#This Row],[rB]]+Table134[[#This Row],[rX]]))</f>
        <v>0.85626963543362189</v>
      </c>
      <c r="P46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4.7245787618427109</v>
      </c>
      <c r="Q469" s="1" t="str">
        <f>IF(Table134[[#This Row],[tau]]&lt;4.18,"YES","NO")</f>
        <v>NO</v>
      </c>
      <c r="R469" s="4">
        <f>ABS(Table134[[#This Row],[rA]]-Table134[[#This Row],[rA'']])</f>
        <v>0.2200000000000002</v>
      </c>
    </row>
    <row r="470" spans="1:18" x14ac:dyDescent="0.25">
      <c r="A470" t="s">
        <v>72</v>
      </c>
      <c r="B470" t="s">
        <v>28</v>
      </c>
      <c r="C470" t="s">
        <v>19</v>
      </c>
      <c r="D470" t="s">
        <v>20</v>
      </c>
      <c r="E470">
        <v>2</v>
      </c>
      <c r="F470">
        <v>2</v>
      </c>
      <c r="G470" s="1">
        <v>0</v>
      </c>
      <c r="H470">
        <v>4</v>
      </c>
      <c r="I470">
        <v>-2</v>
      </c>
      <c r="J470" s="2">
        <v>0.99295100361438049</v>
      </c>
      <c r="K470" s="2">
        <v>1.0629289136143596</v>
      </c>
      <c r="L470" s="2">
        <f>(Table134[[#This Row],[rA]]+Table134[[#This Row],[rA'']])/2</f>
        <v>1.02793995861437</v>
      </c>
      <c r="M470">
        <v>0.60499999999999998</v>
      </c>
      <c r="N470">
        <v>1.4</v>
      </c>
      <c r="O470" s="3">
        <f>(Table134[[#This Row],[rA adj]]+Table134[[#This Row],[rX]])/(SQRT(2)*(Table134[[#This Row],[rB]]+Table134[[#This Row],[rX]]))</f>
        <v>0.8562657401745668</v>
      </c>
      <c r="P47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4.7246398220803432</v>
      </c>
      <c r="Q470" s="1" t="str">
        <f>IF(Table134[[#This Row],[tau]]&lt;4.18,"YES","NO")</f>
        <v>NO</v>
      </c>
      <c r="R470" s="4">
        <f>ABS(Table134[[#This Row],[rA]]-Table134[[#This Row],[rA'']])</f>
        <v>6.9977909999979104E-2</v>
      </c>
    </row>
    <row r="471" spans="1:18" x14ac:dyDescent="0.25">
      <c r="A471" t="s">
        <v>25</v>
      </c>
      <c r="B471" t="s">
        <v>46</v>
      </c>
      <c r="C471" t="s">
        <v>19</v>
      </c>
      <c r="D471" t="s">
        <v>20</v>
      </c>
      <c r="E471">
        <v>2</v>
      </c>
      <c r="F471">
        <v>2</v>
      </c>
      <c r="G471" s="1">
        <v>0</v>
      </c>
      <c r="H471">
        <v>4</v>
      </c>
      <c r="I471">
        <v>-2</v>
      </c>
      <c r="J471" s="2">
        <v>0.91695100361438042</v>
      </c>
      <c r="K471" s="2">
        <v>1.1379510036143805</v>
      </c>
      <c r="L471" s="2">
        <f>(Table134[[#This Row],[rA]]+Table134[[#This Row],[rA'']])/2</f>
        <v>1.0274510036143805</v>
      </c>
      <c r="M471">
        <v>0.60499999999999998</v>
      </c>
      <c r="N471">
        <v>1.4</v>
      </c>
      <c r="O471" s="3">
        <f>(Table134[[#This Row],[rA adj]]+Table134[[#This Row],[rX]])/(SQRT(2)*(Table134[[#This Row],[rB]]+Table134[[#This Row],[rX]]))</f>
        <v>0.85609329957796454</v>
      </c>
      <c r="P47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4.7273468031846768</v>
      </c>
      <c r="Q471" s="1" t="str">
        <f>IF(Table134[[#This Row],[tau]]&lt;4.18,"YES","NO")</f>
        <v>NO</v>
      </c>
      <c r="R471" s="4">
        <f>ABS(Table134[[#This Row],[rA]]-Table134[[#This Row],[rA'']])</f>
        <v>0.22100000000000009</v>
      </c>
    </row>
    <row r="472" spans="1:18" x14ac:dyDescent="0.25">
      <c r="A472" t="s">
        <v>18</v>
      </c>
      <c r="B472" t="s">
        <v>59</v>
      </c>
      <c r="C472" t="s">
        <v>19</v>
      </c>
      <c r="D472" t="s">
        <v>20</v>
      </c>
      <c r="E472">
        <v>1</v>
      </c>
      <c r="F472">
        <v>3</v>
      </c>
      <c r="G472" s="1">
        <v>2</v>
      </c>
      <c r="H472">
        <v>4</v>
      </c>
      <c r="I472">
        <v>-2</v>
      </c>
      <c r="J472" s="2">
        <v>0.98541546042156014</v>
      </c>
      <c r="K472" s="2">
        <v>1.0679289136143599</v>
      </c>
      <c r="L472" s="2">
        <f>(Table134[[#This Row],[rA]]+Table134[[#This Row],[rA'']])/2</f>
        <v>1.02667218701796</v>
      </c>
      <c r="M472">
        <v>0.60499999999999998</v>
      </c>
      <c r="N472">
        <v>1.4</v>
      </c>
      <c r="O472" s="3">
        <f>(Table134[[#This Row],[rA adj]]+Table134[[#This Row],[rX]])/(SQRT(2)*(Table134[[#This Row],[rB]]+Table134[[#This Row],[rX]]))</f>
        <v>0.8558186329961045</v>
      </c>
      <c r="P47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4.7316742666120533</v>
      </c>
      <c r="Q472" s="1" t="str">
        <f>IF(Table134[[#This Row],[tau]]&lt;4.18,"YES","NO")</f>
        <v>NO</v>
      </c>
      <c r="R472" s="4">
        <f>ABS(Table134[[#This Row],[rA]]-Table134[[#This Row],[rA'']])</f>
        <v>8.2513453192799791E-2</v>
      </c>
    </row>
    <row r="473" spans="1:18" x14ac:dyDescent="0.25">
      <c r="A473" t="s">
        <v>58</v>
      </c>
      <c r="B473" t="s">
        <v>44</v>
      </c>
      <c r="C473" t="s">
        <v>19</v>
      </c>
      <c r="D473" t="s">
        <v>20</v>
      </c>
      <c r="E473">
        <v>2</v>
      </c>
      <c r="F473">
        <v>2</v>
      </c>
      <c r="G473" s="1">
        <v>0</v>
      </c>
      <c r="H473">
        <v>4</v>
      </c>
      <c r="I473">
        <v>-2</v>
      </c>
      <c r="J473" s="2">
        <v>0.96295100361438024</v>
      </c>
      <c r="K473" s="2">
        <v>1.0900000000000001</v>
      </c>
      <c r="L473" s="2">
        <f>(Table134[[#This Row],[rA]]+Table134[[#This Row],[rA'']])/2</f>
        <v>1.02647550180719</v>
      </c>
      <c r="M473">
        <v>0.60499999999999998</v>
      </c>
      <c r="N473">
        <v>1.4</v>
      </c>
      <c r="O473" s="3">
        <f>(Table134[[#This Row],[rA adj]]+Table134[[#This Row],[rX]])/(SQRT(2)*(Table134[[#This Row],[rB]]+Table134[[#This Row],[rX]]))</f>
        <v>0.85574926768623183</v>
      </c>
      <c r="P47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4.7327702082675156</v>
      </c>
      <c r="Q473" s="1" t="str">
        <f>IF(Table134[[#This Row],[tau]]&lt;4.18,"YES","NO")</f>
        <v>NO</v>
      </c>
      <c r="R473" s="4">
        <f>ABS(Table134[[#This Row],[rA]]-Table134[[#This Row],[rA'']])</f>
        <v>0.12704899638561984</v>
      </c>
    </row>
    <row r="474" spans="1:18" x14ac:dyDescent="0.25">
      <c r="A474" t="s">
        <v>68</v>
      </c>
      <c r="B474" t="s">
        <v>44</v>
      </c>
      <c r="C474" t="s">
        <v>19</v>
      </c>
      <c r="D474" t="s">
        <v>20</v>
      </c>
      <c r="E474">
        <v>2</v>
      </c>
      <c r="F474">
        <v>2</v>
      </c>
      <c r="G474" s="1">
        <v>0</v>
      </c>
      <c r="H474">
        <v>4</v>
      </c>
      <c r="I474">
        <v>-2</v>
      </c>
      <c r="J474" s="2">
        <v>0.96295100361438024</v>
      </c>
      <c r="K474" s="2">
        <v>1.0900000000000001</v>
      </c>
      <c r="L474" s="2">
        <f>(Table134[[#This Row],[rA]]+Table134[[#This Row],[rA'']])/2</f>
        <v>1.02647550180719</v>
      </c>
      <c r="M474">
        <v>0.60499999999999998</v>
      </c>
      <c r="N474">
        <v>1.4</v>
      </c>
      <c r="O474" s="3">
        <f>(Table134[[#This Row],[rA adj]]+Table134[[#This Row],[rX]])/(SQRT(2)*(Table134[[#This Row],[rB]]+Table134[[#This Row],[rX]]))</f>
        <v>0.85574926768623183</v>
      </c>
      <c r="P47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4.7327702082675156</v>
      </c>
      <c r="Q474" s="1" t="str">
        <f>IF(Table134[[#This Row],[tau]]&lt;4.18,"YES","NO")</f>
        <v>NO</v>
      </c>
      <c r="R474" s="4">
        <f>ABS(Table134[[#This Row],[rA]]-Table134[[#This Row],[rA'']])</f>
        <v>0.12704899638561984</v>
      </c>
    </row>
    <row r="475" spans="1:18" x14ac:dyDescent="0.25">
      <c r="A475" t="s">
        <v>19</v>
      </c>
      <c r="B475" t="s">
        <v>62</v>
      </c>
      <c r="C475" t="s">
        <v>19</v>
      </c>
      <c r="D475" t="s">
        <v>20</v>
      </c>
      <c r="E475">
        <v>2</v>
      </c>
      <c r="F475">
        <v>2</v>
      </c>
      <c r="G475" s="1">
        <v>0</v>
      </c>
      <c r="H475">
        <v>4</v>
      </c>
      <c r="I475">
        <v>-2</v>
      </c>
      <c r="J475" s="2">
        <v>0.86</v>
      </c>
      <c r="K475" s="2">
        <v>1.1929510036143802</v>
      </c>
      <c r="L475" s="2">
        <f>(Table134[[#This Row],[rA]]+Table134[[#This Row],[rA'']])/2</f>
        <v>1.02647550180719</v>
      </c>
      <c r="M475">
        <v>0.60499999999999998</v>
      </c>
      <c r="N475">
        <v>1.4</v>
      </c>
      <c r="O475" s="3">
        <f>(Table134[[#This Row],[rA adj]]+Table134[[#This Row],[rX]])/(SQRT(2)*(Table134[[#This Row],[rB]]+Table134[[#This Row],[rX]]))</f>
        <v>0.85574926768623183</v>
      </c>
      <c r="P47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4.7327702082675156</v>
      </c>
      <c r="Q475" s="1" t="str">
        <f>IF(Table134[[#This Row],[tau]]&lt;4.18,"YES","NO")</f>
        <v>NO</v>
      </c>
      <c r="R475" s="4">
        <f>ABS(Table134[[#This Row],[rA]]-Table134[[#This Row],[rA'']])</f>
        <v>0.33295100361438024</v>
      </c>
    </row>
    <row r="476" spans="1:18" x14ac:dyDescent="0.25">
      <c r="A476" t="s">
        <v>18</v>
      </c>
      <c r="B476" t="s">
        <v>45</v>
      </c>
      <c r="C476" t="s">
        <v>19</v>
      </c>
      <c r="D476" t="s">
        <v>20</v>
      </c>
      <c r="E476">
        <v>1</v>
      </c>
      <c r="F476">
        <v>3</v>
      </c>
      <c r="G476" s="1">
        <v>2</v>
      </c>
      <c r="H476">
        <v>4</v>
      </c>
      <c r="I476">
        <v>-2</v>
      </c>
      <c r="J476" s="2">
        <v>0.98541546042156014</v>
      </c>
      <c r="K476" s="2">
        <v>1.0669289136143596</v>
      </c>
      <c r="L476" s="2">
        <f>(Table134[[#This Row],[rA]]+Table134[[#This Row],[rA'']])/2</f>
        <v>1.0261721870179599</v>
      </c>
      <c r="M476">
        <v>0.60499999999999998</v>
      </c>
      <c r="N476">
        <v>1.4</v>
      </c>
      <c r="O476" s="3">
        <f>(Table134[[#This Row],[rA adj]]+Table134[[#This Row],[rX]])/(SQRT(2)*(Table134[[#This Row],[rB]]+Table134[[#This Row],[rX]]))</f>
        <v>0.85564229714044682</v>
      </c>
      <c r="P47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4.7344627287951209</v>
      </c>
      <c r="Q476" s="1" t="str">
        <f>IF(Table134[[#This Row],[tau]]&lt;4.18,"YES","NO")</f>
        <v>NO</v>
      </c>
      <c r="R476" s="4">
        <f>ABS(Table134[[#This Row],[rA]]-Table134[[#This Row],[rA'']])</f>
        <v>8.1513453192799457E-2</v>
      </c>
    </row>
    <row r="477" spans="1:18" x14ac:dyDescent="0.25">
      <c r="A477" t="s">
        <v>65</v>
      </c>
      <c r="B477" t="s">
        <v>56</v>
      </c>
      <c r="C477" t="s">
        <v>19</v>
      </c>
      <c r="D477" t="s">
        <v>20</v>
      </c>
      <c r="E477">
        <v>3</v>
      </c>
      <c r="F477">
        <v>1</v>
      </c>
      <c r="G477" s="1">
        <v>2</v>
      </c>
      <c r="H477">
        <v>4</v>
      </c>
      <c r="I477">
        <v>-2</v>
      </c>
      <c r="J477" s="2">
        <v>0.68</v>
      </c>
      <c r="K477" s="2">
        <v>1.37</v>
      </c>
      <c r="L477" s="2">
        <f>(Table134[[#This Row],[rA]]+Table134[[#This Row],[rA'']])/2</f>
        <v>1.0250000000000001</v>
      </c>
      <c r="M477">
        <v>0.60499999999999998</v>
      </c>
      <c r="N477">
        <v>1.4</v>
      </c>
      <c r="O477" s="3">
        <f>(Table134[[#This Row],[rA adj]]+Table134[[#This Row],[rX]])/(SQRT(2)*(Table134[[#This Row],[rB]]+Table134[[#This Row],[rX]]))</f>
        <v>0.85522889993884166</v>
      </c>
      <c r="P47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4.7410314779865299</v>
      </c>
      <c r="Q477" s="1" t="str">
        <f>IF(Table134[[#This Row],[tau]]&lt;4.18,"YES","NO")</f>
        <v>NO</v>
      </c>
      <c r="R477" s="4">
        <f>ABS(Table134[[#This Row],[rA]]-Table134[[#This Row],[rA'']])</f>
        <v>0.69000000000000006</v>
      </c>
    </row>
    <row r="478" spans="1:18" x14ac:dyDescent="0.25">
      <c r="A478" t="s">
        <v>66</v>
      </c>
      <c r="B478" t="s">
        <v>56</v>
      </c>
      <c r="C478" t="s">
        <v>19</v>
      </c>
      <c r="D478" t="s">
        <v>20</v>
      </c>
      <c r="E478">
        <v>3</v>
      </c>
      <c r="F478">
        <v>1</v>
      </c>
      <c r="G478" s="1">
        <v>2</v>
      </c>
      <c r="H478">
        <v>4</v>
      </c>
      <c r="I478">
        <v>-2</v>
      </c>
      <c r="J478" s="2">
        <v>0.68</v>
      </c>
      <c r="K478" s="2">
        <v>1.37</v>
      </c>
      <c r="L478" s="2">
        <f>(Table134[[#This Row],[rA]]+Table134[[#This Row],[rA'']])/2</f>
        <v>1.0250000000000001</v>
      </c>
      <c r="M478">
        <v>0.60499999999999998</v>
      </c>
      <c r="N478">
        <v>1.4</v>
      </c>
      <c r="O478" s="3">
        <f>(Table134[[#This Row],[rA adj]]+Table134[[#This Row],[rX]])/(SQRT(2)*(Table134[[#This Row],[rB]]+Table134[[#This Row],[rX]]))</f>
        <v>0.85522889993884166</v>
      </c>
      <c r="P47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4.7410314779865299</v>
      </c>
      <c r="Q478" s="1" t="str">
        <f>IF(Table134[[#This Row],[tau]]&lt;4.18,"YES","NO")</f>
        <v>NO</v>
      </c>
      <c r="R478" s="4">
        <f>ABS(Table134[[#This Row],[rA]]-Table134[[#This Row],[rA'']])</f>
        <v>0.69000000000000006</v>
      </c>
    </row>
    <row r="479" spans="1:18" x14ac:dyDescent="0.25">
      <c r="A479" t="s">
        <v>19</v>
      </c>
      <c r="B479" t="s">
        <v>50</v>
      </c>
      <c r="C479" t="s">
        <v>19</v>
      </c>
      <c r="D479" t="s">
        <v>20</v>
      </c>
      <c r="E479">
        <v>2</v>
      </c>
      <c r="F479">
        <v>2</v>
      </c>
      <c r="G479" s="1">
        <v>0</v>
      </c>
      <c r="H479">
        <v>4</v>
      </c>
      <c r="I479">
        <v>-2</v>
      </c>
      <c r="J479" s="2">
        <v>0.86</v>
      </c>
      <c r="K479" s="2">
        <v>1.19</v>
      </c>
      <c r="L479" s="2">
        <f>(Table134[[#This Row],[rA]]+Table134[[#This Row],[rA'']])/2</f>
        <v>1.0249999999999999</v>
      </c>
      <c r="M479">
        <v>0.60499999999999998</v>
      </c>
      <c r="N479">
        <v>1.4</v>
      </c>
      <c r="O479" s="3">
        <f>(Table134[[#This Row],[rA adj]]+Table134[[#This Row],[rX]])/(SQRT(2)*(Table134[[#This Row],[rB]]+Table134[[#This Row],[rX]]))</f>
        <v>0.85522889993884166</v>
      </c>
      <c r="P47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4.7410314779865317</v>
      </c>
      <c r="Q479" s="1" t="str">
        <f>IF(Table134[[#This Row],[tau]]&lt;4.18,"YES","NO")</f>
        <v>NO</v>
      </c>
      <c r="R479" s="4">
        <f>ABS(Table134[[#This Row],[rA]]-Table134[[#This Row],[rA'']])</f>
        <v>0.32999999999999996</v>
      </c>
    </row>
    <row r="480" spans="1:18" x14ac:dyDescent="0.25">
      <c r="A480" t="s">
        <v>72</v>
      </c>
      <c r="B480" t="s">
        <v>73</v>
      </c>
      <c r="C480" t="s">
        <v>19</v>
      </c>
      <c r="D480" t="s">
        <v>20</v>
      </c>
      <c r="E480">
        <v>2</v>
      </c>
      <c r="F480">
        <v>2</v>
      </c>
      <c r="G480" s="1">
        <v>0</v>
      </c>
      <c r="H480">
        <v>4</v>
      </c>
      <c r="I480">
        <v>-2</v>
      </c>
      <c r="J480" s="2">
        <v>0.99295100361438049</v>
      </c>
      <c r="K480" s="2">
        <v>1.0549510036143803</v>
      </c>
      <c r="L480" s="2">
        <f>(Table134[[#This Row],[rA]]+Table134[[#This Row],[rA'']])/2</f>
        <v>1.0239510036143804</v>
      </c>
      <c r="M480">
        <v>0.60499999999999998</v>
      </c>
      <c r="N480">
        <v>1.4</v>
      </c>
      <c r="O480" s="3">
        <f>(Table134[[#This Row],[rA adj]]+Table134[[#This Row],[rX]])/(SQRT(2)*(Table134[[#This Row],[rB]]+Table134[[#This Row],[rX]]))</f>
        <v>0.85485894858836209</v>
      </c>
      <c r="P48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4.7469476365887679</v>
      </c>
      <c r="Q480" s="1" t="str">
        <f>IF(Table134[[#This Row],[tau]]&lt;4.18,"YES","NO")</f>
        <v>NO</v>
      </c>
      <c r="R480" s="4">
        <f>ABS(Table134[[#This Row],[rA]]-Table134[[#This Row],[rA'']])</f>
        <v>6.1999999999999833E-2</v>
      </c>
    </row>
    <row r="481" spans="1:18" x14ac:dyDescent="0.25">
      <c r="A481" t="s">
        <v>23</v>
      </c>
      <c r="B481" t="s">
        <v>61</v>
      </c>
      <c r="C481" t="s">
        <v>19</v>
      </c>
      <c r="D481" t="s">
        <v>20</v>
      </c>
      <c r="E481">
        <v>1</v>
      </c>
      <c r="F481">
        <v>3</v>
      </c>
      <c r="G481" s="1">
        <v>2</v>
      </c>
      <c r="H481">
        <v>4</v>
      </c>
      <c r="I481">
        <v>-2</v>
      </c>
      <c r="J481" s="2">
        <v>1.02341546042156</v>
      </c>
      <c r="K481" s="2">
        <v>1.02292891361436</v>
      </c>
      <c r="L481" s="2">
        <f>(Table134[[#This Row],[rA]]+Table134[[#This Row],[rA'']])/2</f>
        <v>1.02317218701796</v>
      </c>
      <c r="M481">
        <v>0.60499999999999998</v>
      </c>
      <c r="N481">
        <v>1.4</v>
      </c>
      <c r="O481" s="3">
        <f>(Table134[[#This Row],[rA adj]]+Table134[[#This Row],[rX]])/(SQRT(2)*(Table134[[#This Row],[rB]]+Table134[[#This Row],[rX]]))</f>
        <v>0.85458428200650194</v>
      </c>
      <c r="P48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4.7513632579044103</v>
      </c>
      <c r="Q481" s="1" t="str">
        <f>IF(Table134[[#This Row],[tau]]&lt;4.18,"YES","NO")</f>
        <v>NO</v>
      </c>
      <c r="R481" s="4">
        <f>ABS(Table134[[#This Row],[rA]]-Table134[[#This Row],[rA'']])</f>
        <v>4.8654680719995014E-4</v>
      </c>
    </row>
    <row r="482" spans="1:18" x14ac:dyDescent="0.25">
      <c r="A482" t="s">
        <v>18</v>
      </c>
      <c r="B482" t="s">
        <v>47</v>
      </c>
      <c r="C482" t="s">
        <v>19</v>
      </c>
      <c r="D482" t="s">
        <v>20</v>
      </c>
      <c r="E482">
        <v>1</v>
      </c>
      <c r="F482">
        <v>3</v>
      </c>
      <c r="G482" s="1">
        <v>2</v>
      </c>
      <c r="H482">
        <v>4</v>
      </c>
      <c r="I482">
        <v>-2</v>
      </c>
      <c r="J482" s="2">
        <v>0.98541546042156014</v>
      </c>
      <c r="K482" s="2">
        <v>1.0599289136143599</v>
      </c>
      <c r="L482" s="2">
        <f>(Table134[[#This Row],[rA]]+Table134[[#This Row],[rA'']])/2</f>
        <v>1.02267218701796</v>
      </c>
      <c r="M482">
        <v>0.60499999999999998</v>
      </c>
      <c r="N482">
        <v>1.4</v>
      </c>
      <c r="O482" s="3">
        <f>(Table134[[#This Row],[rA adj]]+Table134[[#This Row],[rX]])/(SQRT(2)*(Table134[[#This Row],[rB]]+Table134[[#This Row],[rX]]))</f>
        <v>0.85440794615084437</v>
      </c>
      <c r="P48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4.7542085781538912</v>
      </c>
      <c r="Q482" s="1" t="str">
        <f>IF(Table134[[#This Row],[tau]]&lt;4.18,"YES","NO")</f>
        <v>NO</v>
      </c>
      <c r="R482" s="4">
        <f>ABS(Table134[[#This Row],[rA]]-Table134[[#This Row],[rA'']])</f>
        <v>7.4513453192799783E-2</v>
      </c>
    </row>
    <row r="483" spans="1:18" x14ac:dyDescent="0.25">
      <c r="A483" t="s">
        <v>23</v>
      </c>
      <c r="B483" t="s">
        <v>57</v>
      </c>
      <c r="C483" t="s">
        <v>19</v>
      </c>
      <c r="D483" t="s">
        <v>20</v>
      </c>
      <c r="E483">
        <v>1</v>
      </c>
      <c r="F483">
        <v>3</v>
      </c>
      <c r="G483" s="1">
        <v>2</v>
      </c>
      <c r="H483">
        <v>4</v>
      </c>
      <c r="I483">
        <v>-2</v>
      </c>
      <c r="J483" s="2">
        <v>1.02341546042156</v>
      </c>
      <c r="K483" s="2">
        <v>1.0149289136143596</v>
      </c>
      <c r="L483" s="2">
        <f>(Table134[[#This Row],[rA]]+Table134[[#This Row],[rA'']])/2</f>
        <v>1.0191721870179598</v>
      </c>
      <c r="M483">
        <v>0.60499999999999998</v>
      </c>
      <c r="N483">
        <v>1.4</v>
      </c>
      <c r="O483" s="3">
        <f>(Table134[[#This Row],[rA adj]]+Table134[[#This Row],[rX]])/(SQRT(2)*(Table134[[#This Row],[rB]]+Table134[[#This Row],[rX]]))</f>
        <v>0.85317359516124203</v>
      </c>
      <c r="P48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4.7743582305040224</v>
      </c>
      <c r="Q483" s="1" t="str">
        <f>IF(Table134[[#This Row],[tau]]&lt;4.18,"YES","NO")</f>
        <v>NO</v>
      </c>
      <c r="R483" s="4">
        <f>ABS(Table134[[#This Row],[rA]]-Table134[[#This Row],[rA'']])</f>
        <v>8.4865468072004013E-3</v>
      </c>
    </row>
    <row r="484" spans="1:18" x14ac:dyDescent="0.25">
      <c r="A484" t="s">
        <v>69</v>
      </c>
      <c r="B484" t="s">
        <v>44</v>
      </c>
      <c r="C484" t="s">
        <v>19</v>
      </c>
      <c r="D484" t="s">
        <v>20</v>
      </c>
      <c r="E484">
        <v>2</v>
      </c>
      <c r="F484">
        <v>2</v>
      </c>
      <c r="G484" s="1">
        <v>0</v>
      </c>
      <c r="H484">
        <v>4</v>
      </c>
      <c r="I484">
        <v>-2</v>
      </c>
      <c r="J484" s="2">
        <v>0.94795100361438056</v>
      </c>
      <c r="K484" s="2">
        <v>1.0900000000000001</v>
      </c>
      <c r="L484" s="2">
        <f>(Table134[[#This Row],[rA]]+Table134[[#This Row],[rA'']])/2</f>
        <v>1.0189755018071902</v>
      </c>
      <c r="M484">
        <v>0.60499999999999998</v>
      </c>
      <c r="N484">
        <v>1.4</v>
      </c>
      <c r="O484" s="3">
        <f>(Table134[[#This Row],[rA adj]]+Table134[[#This Row],[rX]])/(SQRT(2)*(Table134[[#This Row],[rB]]+Table134[[#This Row],[rX]]))</f>
        <v>0.85310422985136947</v>
      </c>
      <c r="P48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4.7755027491028557</v>
      </c>
      <c r="Q484" s="1" t="str">
        <f>IF(Table134[[#This Row],[tau]]&lt;4.18,"YES","NO")</f>
        <v>NO</v>
      </c>
      <c r="R484" s="4">
        <f>ABS(Table134[[#This Row],[rA]]-Table134[[#This Row],[rA'']])</f>
        <v>0.14204899638561952</v>
      </c>
    </row>
    <row r="485" spans="1:18" x14ac:dyDescent="0.25">
      <c r="A485" t="s">
        <v>23</v>
      </c>
      <c r="B485" t="s">
        <v>48</v>
      </c>
      <c r="C485" t="s">
        <v>19</v>
      </c>
      <c r="D485" t="s">
        <v>20</v>
      </c>
      <c r="E485">
        <v>1</v>
      </c>
      <c r="F485">
        <v>3</v>
      </c>
      <c r="G485" s="1">
        <v>2</v>
      </c>
      <c r="H485">
        <v>4</v>
      </c>
      <c r="I485">
        <v>-2</v>
      </c>
      <c r="J485" s="2">
        <v>1.02341546042156</v>
      </c>
      <c r="K485" s="2">
        <v>1.01</v>
      </c>
      <c r="L485" s="2">
        <f>(Table134[[#This Row],[rA]]+Table134[[#This Row],[rA'']])/2</f>
        <v>1.0167077302107801</v>
      </c>
      <c r="M485">
        <v>0.60499999999999998</v>
      </c>
      <c r="N485">
        <v>1.4</v>
      </c>
      <c r="O485" s="3">
        <f>(Table134[[#This Row],[rA adj]]+Table134[[#This Row],[rX]])/(SQRT(2)*(Table134[[#This Row],[rB]]+Table134[[#This Row],[rX]]))</f>
        <v>0.85230445096159202</v>
      </c>
      <c r="P48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4.7887940885987792</v>
      </c>
      <c r="Q485" s="1" t="str">
        <f>IF(Table134[[#This Row],[tau]]&lt;4.18,"YES","NO")</f>
        <v>NO</v>
      </c>
      <c r="R485" s="4">
        <f>ABS(Table134[[#This Row],[rA]]-Table134[[#This Row],[rA'']])</f>
        <v>1.3415460421559944E-2</v>
      </c>
    </row>
    <row r="486" spans="1:18" x14ac:dyDescent="0.25">
      <c r="A486" t="s">
        <v>58</v>
      </c>
      <c r="B486" t="s">
        <v>28</v>
      </c>
      <c r="C486" t="s">
        <v>19</v>
      </c>
      <c r="D486" t="s">
        <v>20</v>
      </c>
      <c r="E486">
        <v>2</v>
      </c>
      <c r="F486">
        <v>2</v>
      </c>
      <c r="G486" s="1">
        <v>0</v>
      </c>
      <c r="H486">
        <v>4</v>
      </c>
      <c r="I486">
        <v>-2</v>
      </c>
      <c r="J486" s="2">
        <v>0.96295100361438024</v>
      </c>
      <c r="K486" s="2">
        <v>1.0629289136143596</v>
      </c>
      <c r="L486" s="2">
        <f>(Table134[[#This Row],[rA]]+Table134[[#This Row],[rA'']])/2</f>
        <v>1.0129399586143699</v>
      </c>
      <c r="M486">
        <v>0.60499999999999998</v>
      </c>
      <c r="N486">
        <v>1.4</v>
      </c>
      <c r="O486" s="3">
        <f>(Table134[[#This Row],[rA adj]]+Table134[[#This Row],[rX]])/(SQRT(2)*(Table134[[#This Row],[rB]]+Table134[[#This Row],[rX]]))</f>
        <v>0.85097566450484197</v>
      </c>
      <c r="P48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4.8112697520324925</v>
      </c>
      <c r="Q486" s="1" t="str">
        <f>IF(Table134[[#This Row],[tau]]&lt;4.18,"YES","NO")</f>
        <v>NO</v>
      </c>
      <c r="R486" s="4">
        <f>ABS(Table134[[#This Row],[rA]]-Table134[[#This Row],[rA'']])</f>
        <v>9.9977909999979353E-2</v>
      </c>
    </row>
    <row r="487" spans="1:18" x14ac:dyDescent="0.25">
      <c r="A487" t="s">
        <v>68</v>
      </c>
      <c r="B487" t="s">
        <v>28</v>
      </c>
      <c r="C487" t="s">
        <v>19</v>
      </c>
      <c r="D487" t="s">
        <v>20</v>
      </c>
      <c r="E487">
        <v>2</v>
      </c>
      <c r="F487">
        <v>2</v>
      </c>
      <c r="G487" s="1">
        <v>0</v>
      </c>
      <c r="H487">
        <v>4</v>
      </c>
      <c r="I487">
        <v>-2</v>
      </c>
      <c r="J487" s="2">
        <v>0.96295100361438024</v>
      </c>
      <c r="K487" s="2">
        <v>1.0629289136143596</v>
      </c>
      <c r="L487" s="2">
        <f>(Table134[[#This Row],[rA]]+Table134[[#This Row],[rA'']])/2</f>
        <v>1.0129399586143699</v>
      </c>
      <c r="M487">
        <v>0.60499999999999998</v>
      </c>
      <c r="N487">
        <v>1.4</v>
      </c>
      <c r="O487" s="3">
        <f>(Table134[[#This Row],[rA adj]]+Table134[[#This Row],[rX]])/(SQRT(2)*(Table134[[#This Row],[rB]]+Table134[[#This Row],[rX]]))</f>
        <v>0.85097566450484197</v>
      </c>
      <c r="P48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4.8112697520324925</v>
      </c>
      <c r="Q487" s="1" t="str">
        <f>IF(Table134[[#This Row],[tau]]&lt;4.18,"YES","NO")</f>
        <v>NO</v>
      </c>
      <c r="R487" s="4">
        <f>ABS(Table134[[#This Row],[rA]]-Table134[[#This Row],[rA'']])</f>
        <v>9.9977909999979353E-2</v>
      </c>
    </row>
    <row r="488" spans="1:18" x14ac:dyDescent="0.25">
      <c r="A488" t="s">
        <v>72</v>
      </c>
      <c r="B488" t="s">
        <v>77</v>
      </c>
      <c r="C488" t="s">
        <v>19</v>
      </c>
      <c r="D488" t="s">
        <v>20</v>
      </c>
      <c r="E488">
        <v>2</v>
      </c>
      <c r="F488">
        <v>2</v>
      </c>
      <c r="G488" s="1">
        <v>0</v>
      </c>
      <c r="H488">
        <v>4</v>
      </c>
      <c r="I488">
        <v>-2</v>
      </c>
      <c r="J488" s="2">
        <v>0.99295100361438049</v>
      </c>
      <c r="K488" s="2">
        <v>1.0309510036143803</v>
      </c>
      <c r="L488" s="2">
        <f>(Table134[[#This Row],[rA]]+Table134[[#This Row],[rA'']])/2</f>
        <v>1.0119510036143804</v>
      </c>
      <c r="M488">
        <v>0.60499999999999998</v>
      </c>
      <c r="N488">
        <v>1.4</v>
      </c>
      <c r="O488" s="3">
        <f>(Table134[[#This Row],[rA adj]]+Table134[[#This Row],[rX]])/(SQRT(2)*(Table134[[#This Row],[rB]]+Table134[[#This Row],[rX]]))</f>
        <v>0.85062688805258213</v>
      </c>
      <c r="P48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4.8172517883936443</v>
      </c>
      <c r="Q488" s="1" t="str">
        <f>IF(Table134[[#This Row],[tau]]&lt;4.18,"YES","NO")</f>
        <v>NO</v>
      </c>
      <c r="R488" s="4">
        <f>ABS(Table134[[#This Row],[rA]]-Table134[[#This Row],[rA'']])</f>
        <v>3.7999999999999812E-2</v>
      </c>
    </row>
    <row r="489" spans="1:18" x14ac:dyDescent="0.25">
      <c r="A489" t="s">
        <v>19</v>
      </c>
      <c r="B489" t="s">
        <v>40</v>
      </c>
      <c r="C489" t="s">
        <v>19</v>
      </c>
      <c r="D489" t="s">
        <v>20</v>
      </c>
      <c r="E489">
        <v>2</v>
      </c>
      <c r="F489">
        <v>2</v>
      </c>
      <c r="G489" s="1">
        <v>0</v>
      </c>
      <c r="H489">
        <v>4</v>
      </c>
      <c r="I489">
        <v>-2</v>
      </c>
      <c r="J489" s="2">
        <v>0.86</v>
      </c>
      <c r="K489" s="2">
        <v>1.1629510036143804</v>
      </c>
      <c r="L489" s="2">
        <f>(Table134[[#This Row],[rA]]+Table134[[#This Row],[rA'']])/2</f>
        <v>1.0114755018071901</v>
      </c>
      <c r="M489">
        <v>0.60499999999999998</v>
      </c>
      <c r="N489">
        <v>1.4</v>
      </c>
      <c r="O489" s="3">
        <f>(Table134[[#This Row],[rA adj]]+Table134[[#This Row],[rX]])/(SQRT(2)*(Table134[[#This Row],[rB]]+Table134[[#This Row],[rX]]))</f>
        <v>0.85045919201650699</v>
      </c>
      <c r="P48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4.8201404233012841</v>
      </c>
      <c r="Q489" s="1" t="str">
        <f>IF(Table134[[#This Row],[tau]]&lt;4.18,"YES","NO")</f>
        <v>NO</v>
      </c>
      <c r="R489" s="4">
        <f>ABS(Table134[[#This Row],[rA]]-Table134[[#This Row],[rA'']])</f>
        <v>0.30295100361438043</v>
      </c>
    </row>
    <row r="490" spans="1:18" x14ac:dyDescent="0.25">
      <c r="A490" t="s">
        <v>22</v>
      </c>
      <c r="B490" t="s">
        <v>73</v>
      </c>
      <c r="C490" t="s">
        <v>19</v>
      </c>
      <c r="D490" t="s">
        <v>20</v>
      </c>
      <c r="E490">
        <v>2</v>
      </c>
      <c r="F490">
        <v>2</v>
      </c>
      <c r="G490" s="1">
        <v>0</v>
      </c>
      <c r="H490">
        <v>4</v>
      </c>
      <c r="I490">
        <v>-2</v>
      </c>
      <c r="J490" s="2">
        <v>0.96695100361438024</v>
      </c>
      <c r="K490" s="2">
        <v>1.0549510036143803</v>
      </c>
      <c r="L490" s="2">
        <f>(Table134[[#This Row],[rA]]+Table134[[#This Row],[rA'']])/2</f>
        <v>1.0109510036143803</v>
      </c>
      <c r="M490">
        <v>0.60499999999999998</v>
      </c>
      <c r="N490">
        <v>1.4</v>
      </c>
      <c r="O490" s="3">
        <f>(Table134[[#This Row],[rA adj]]+Table134[[#This Row],[rX]])/(SQRT(2)*(Table134[[#This Row],[rB]]+Table134[[#This Row],[rX]]))</f>
        <v>0.85027421634126721</v>
      </c>
      <c r="P49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4.8233360914113099</v>
      </c>
      <c r="Q490" s="1" t="str">
        <f>IF(Table134[[#This Row],[tau]]&lt;4.18,"YES","NO")</f>
        <v>NO</v>
      </c>
      <c r="R490" s="4">
        <f>ABS(Table134[[#This Row],[rA]]-Table134[[#This Row],[rA'']])</f>
        <v>8.8000000000000078E-2</v>
      </c>
    </row>
    <row r="491" spans="1:18" x14ac:dyDescent="0.25">
      <c r="A491" t="s">
        <v>72</v>
      </c>
      <c r="B491" t="s">
        <v>63</v>
      </c>
      <c r="C491" t="s">
        <v>19</v>
      </c>
      <c r="D491" t="s">
        <v>20</v>
      </c>
      <c r="E491">
        <v>2</v>
      </c>
      <c r="F491">
        <v>2</v>
      </c>
      <c r="G491" s="1">
        <v>0</v>
      </c>
      <c r="H491">
        <v>4</v>
      </c>
      <c r="I491">
        <v>-2</v>
      </c>
      <c r="J491" s="2">
        <v>0.99295100361438049</v>
      </c>
      <c r="K491" s="2">
        <v>1.0279510036143802</v>
      </c>
      <c r="L491" s="2">
        <f>(Table134[[#This Row],[rA]]+Table134[[#This Row],[rA'']])/2</f>
        <v>1.0104510036143803</v>
      </c>
      <c r="M491">
        <v>0.60499999999999998</v>
      </c>
      <c r="N491">
        <v>1.4</v>
      </c>
      <c r="O491" s="3">
        <f>(Table134[[#This Row],[rA adj]]+Table134[[#This Row],[rX]])/(SQRT(2)*(Table134[[#This Row],[rB]]+Table134[[#This Row],[rX]]))</f>
        <v>0.85009788048560964</v>
      </c>
      <c r="P49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4.8263916957630446</v>
      </c>
      <c r="Q491" s="1" t="str">
        <f>IF(Table134[[#This Row],[tau]]&lt;4.18,"YES","NO")</f>
        <v>NO</v>
      </c>
      <c r="R491" s="4">
        <f>ABS(Table134[[#This Row],[rA]]-Table134[[#This Row],[rA'']])</f>
        <v>3.4999999999999698E-2</v>
      </c>
    </row>
    <row r="492" spans="1:18" x14ac:dyDescent="0.25">
      <c r="A492" t="s">
        <v>58</v>
      </c>
      <c r="B492" t="s">
        <v>73</v>
      </c>
      <c r="C492" t="s">
        <v>19</v>
      </c>
      <c r="D492" t="s">
        <v>20</v>
      </c>
      <c r="E492">
        <v>2</v>
      </c>
      <c r="F492">
        <v>2</v>
      </c>
      <c r="G492" s="1">
        <v>0</v>
      </c>
      <c r="H492">
        <v>4</v>
      </c>
      <c r="I492">
        <v>-2</v>
      </c>
      <c r="J492" s="2">
        <v>0.96295100361438024</v>
      </c>
      <c r="K492" s="2">
        <v>1.0549510036143803</v>
      </c>
      <c r="L492" s="2">
        <f>(Table134[[#This Row],[rA]]+Table134[[#This Row],[rA'']])/2</f>
        <v>1.0089510036143803</v>
      </c>
      <c r="M492">
        <v>0.60499999999999998</v>
      </c>
      <c r="N492">
        <v>1.4</v>
      </c>
      <c r="O492" s="3">
        <f>(Table134[[#This Row],[rA adj]]+Table134[[#This Row],[rX]])/(SQRT(2)*(Table134[[#This Row],[rB]]+Table134[[#This Row],[rX]]))</f>
        <v>0.84956887291863714</v>
      </c>
      <c r="P49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4.8356127222332574</v>
      </c>
      <c r="Q492" s="1" t="str">
        <f>IF(Table134[[#This Row],[tau]]&lt;4.18,"YES","NO")</f>
        <v>NO</v>
      </c>
      <c r="R492" s="4">
        <f>ABS(Table134[[#This Row],[rA]]-Table134[[#This Row],[rA'']])</f>
        <v>9.2000000000000082E-2</v>
      </c>
    </row>
    <row r="493" spans="1:18" x14ac:dyDescent="0.25">
      <c r="A493" t="s">
        <v>68</v>
      </c>
      <c r="B493" t="s">
        <v>73</v>
      </c>
      <c r="C493" t="s">
        <v>19</v>
      </c>
      <c r="D493" t="s">
        <v>20</v>
      </c>
      <c r="E493">
        <v>2</v>
      </c>
      <c r="F493">
        <v>2</v>
      </c>
      <c r="G493" s="1">
        <v>0</v>
      </c>
      <c r="H493">
        <v>4</v>
      </c>
      <c r="I493">
        <v>-2</v>
      </c>
      <c r="J493" s="2">
        <v>0.96295100361438024</v>
      </c>
      <c r="K493" s="2">
        <v>1.0549510036143803</v>
      </c>
      <c r="L493" s="2">
        <f>(Table134[[#This Row],[rA]]+Table134[[#This Row],[rA'']])/2</f>
        <v>1.0089510036143803</v>
      </c>
      <c r="M493">
        <v>0.60499999999999998</v>
      </c>
      <c r="N493">
        <v>1.4</v>
      </c>
      <c r="O493" s="3">
        <f>(Table134[[#This Row],[rA adj]]+Table134[[#This Row],[rX]])/(SQRT(2)*(Table134[[#This Row],[rB]]+Table134[[#This Row],[rX]]))</f>
        <v>0.84956887291863714</v>
      </c>
      <c r="P49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4.8356127222332574</v>
      </c>
      <c r="Q493" s="1" t="str">
        <f>IF(Table134[[#This Row],[tau]]&lt;4.18,"YES","NO")</f>
        <v>NO</v>
      </c>
      <c r="R493" s="4">
        <f>ABS(Table134[[#This Row],[rA]]-Table134[[#This Row],[rA'']])</f>
        <v>9.2000000000000082E-2</v>
      </c>
    </row>
    <row r="494" spans="1:18" x14ac:dyDescent="0.25">
      <c r="A494" t="s">
        <v>64</v>
      </c>
      <c r="B494" t="s">
        <v>60</v>
      </c>
      <c r="C494" t="s">
        <v>19</v>
      </c>
      <c r="D494" t="s">
        <v>20</v>
      </c>
      <c r="E494">
        <v>3</v>
      </c>
      <c r="F494">
        <v>1</v>
      </c>
      <c r="G494" s="1">
        <v>2</v>
      </c>
      <c r="H494">
        <v>4</v>
      </c>
      <c r="I494">
        <v>-2</v>
      </c>
      <c r="J494" s="2">
        <v>0.69</v>
      </c>
      <c r="K494" s="2">
        <v>1.3244154604215601</v>
      </c>
      <c r="L494" s="2">
        <f>(Table134[[#This Row],[rA]]+Table134[[#This Row],[rA'']])/2</f>
        <v>1.00720773021078</v>
      </c>
      <c r="M494">
        <v>0.60499999999999998</v>
      </c>
      <c r="N494">
        <v>1.4</v>
      </c>
      <c r="O494" s="3">
        <f>(Table134[[#This Row],[rA adj]]+Table134[[#This Row],[rX]])/(SQRT(2)*(Table134[[#This Row],[rB]]+Table134[[#This Row],[rX]]))</f>
        <v>0.84895406970409959</v>
      </c>
      <c r="P49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4.846432364922963</v>
      </c>
      <c r="Q494" s="1" t="str">
        <f>IF(Table134[[#This Row],[tau]]&lt;4.18,"YES","NO")</f>
        <v>NO</v>
      </c>
      <c r="R494" s="4">
        <f>ABS(Table134[[#This Row],[rA]]-Table134[[#This Row],[rA'']])</f>
        <v>0.63441546042156016</v>
      </c>
    </row>
    <row r="495" spans="1:18" x14ac:dyDescent="0.25">
      <c r="A495" t="s">
        <v>70</v>
      </c>
      <c r="B495" t="s">
        <v>73</v>
      </c>
      <c r="C495" t="s">
        <v>19</v>
      </c>
      <c r="D495" t="s">
        <v>20</v>
      </c>
      <c r="E495">
        <v>2</v>
      </c>
      <c r="F495">
        <v>2</v>
      </c>
      <c r="G495" s="1">
        <v>0</v>
      </c>
      <c r="H495">
        <v>4</v>
      </c>
      <c r="I495">
        <v>-2</v>
      </c>
      <c r="J495" s="2">
        <v>0.95595100361438057</v>
      </c>
      <c r="K495" s="2">
        <v>1.0549510036143803</v>
      </c>
      <c r="L495" s="2">
        <f>(Table134[[#This Row],[rA]]+Table134[[#This Row],[rA'']])/2</f>
        <v>1.0054510036143804</v>
      </c>
      <c r="M495">
        <v>0.60499999999999998</v>
      </c>
      <c r="N495">
        <v>1.4</v>
      </c>
      <c r="O495" s="3">
        <f>(Table134[[#This Row],[rA adj]]+Table134[[#This Row],[rX]])/(SQRT(2)*(Table134[[#This Row],[rB]]+Table134[[#This Row],[rX]]))</f>
        <v>0.84833452192903469</v>
      </c>
      <c r="P49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4.8574490650656958</v>
      </c>
      <c r="Q495" s="1" t="str">
        <f>IF(Table134[[#This Row],[tau]]&lt;4.18,"YES","NO")</f>
        <v>NO</v>
      </c>
      <c r="R495" s="4">
        <f>ABS(Table134[[#This Row],[rA]]-Table134[[#This Row],[rA'']])</f>
        <v>9.8999999999999755E-2</v>
      </c>
    </row>
    <row r="496" spans="1:18" x14ac:dyDescent="0.25">
      <c r="A496" t="s">
        <v>69</v>
      </c>
      <c r="B496" t="s">
        <v>28</v>
      </c>
      <c r="C496" t="s">
        <v>19</v>
      </c>
      <c r="D496" t="s">
        <v>20</v>
      </c>
      <c r="E496">
        <v>2</v>
      </c>
      <c r="F496">
        <v>2</v>
      </c>
      <c r="G496" s="1">
        <v>0</v>
      </c>
      <c r="H496">
        <v>4</v>
      </c>
      <c r="I496">
        <v>-2</v>
      </c>
      <c r="J496" s="2">
        <v>0.94795100361438056</v>
      </c>
      <c r="K496" s="2">
        <v>1.0629289136143596</v>
      </c>
      <c r="L496" s="2">
        <f>(Table134[[#This Row],[rA]]+Table134[[#This Row],[rA'']])/2</f>
        <v>1.0054399586143701</v>
      </c>
      <c r="M496">
        <v>0.60499999999999998</v>
      </c>
      <c r="N496">
        <v>1.4</v>
      </c>
      <c r="O496" s="3">
        <f>(Table134[[#This Row],[rA adj]]+Table134[[#This Row],[rX]])/(SQRT(2)*(Table134[[#This Row],[rB]]+Table134[[#This Row],[rX]]))</f>
        <v>0.84833062666997971</v>
      </c>
      <c r="P49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4.8575186937403547</v>
      </c>
      <c r="Q496" s="1" t="str">
        <f>IF(Table134[[#This Row],[tau]]&lt;4.18,"YES","NO")</f>
        <v>NO</v>
      </c>
      <c r="R496" s="4">
        <f>ABS(Table134[[#This Row],[rA]]-Table134[[#This Row],[rA'']])</f>
        <v>0.11497790999997903</v>
      </c>
    </row>
    <row r="497" spans="1:18" x14ac:dyDescent="0.25">
      <c r="A497" t="s">
        <v>21</v>
      </c>
      <c r="B497" t="s">
        <v>49</v>
      </c>
      <c r="C497" t="s">
        <v>19</v>
      </c>
      <c r="D497" t="s">
        <v>20</v>
      </c>
      <c r="E497">
        <v>2</v>
      </c>
      <c r="F497">
        <v>2</v>
      </c>
      <c r="G497" s="1">
        <v>0</v>
      </c>
      <c r="H497">
        <v>4</v>
      </c>
      <c r="I497">
        <v>-2</v>
      </c>
      <c r="J497" s="2">
        <v>0.64395100361438029</v>
      </c>
      <c r="K497" s="2">
        <v>1.3649510036143804</v>
      </c>
      <c r="L497" s="2">
        <f>(Table134[[#This Row],[rA]]+Table134[[#This Row],[rA'']])/2</f>
        <v>1.0044510036143803</v>
      </c>
      <c r="M497">
        <v>0.60499999999999998</v>
      </c>
      <c r="N497">
        <v>1.4</v>
      </c>
      <c r="O497" s="3">
        <f>(Table134[[#This Row],[rA adj]]+Table134[[#This Row],[rX]])/(SQRT(2)*(Table134[[#This Row],[rB]]+Table134[[#This Row],[rX]]))</f>
        <v>0.84798185021771977</v>
      </c>
      <c r="P49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4.8637717095510364</v>
      </c>
      <c r="Q497" s="1" t="str">
        <f>IF(Table134[[#This Row],[tau]]&lt;4.18,"YES","NO")</f>
        <v>NO</v>
      </c>
      <c r="R497" s="4">
        <f>ABS(Table134[[#This Row],[rA]]-Table134[[#This Row],[rA'']])</f>
        <v>0.72100000000000009</v>
      </c>
    </row>
    <row r="498" spans="1:18" x14ac:dyDescent="0.25">
      <c r="A498" t="s">
        <v>18</v>
      </c>
      <c r="B498" t="s">
        <v>61</v>
      </c>
      <c r="C498" t="s">
        <v>19</v>
      </c>
      <c r="D498" t="s">
        <v>20</v>
      </c>
      <c r="E498">
        <v>1</v>
      </c>
      <c r="F498">
        <v>3</v>
      </c>
      <c r="G498" s="1">
        <v>2</v>
      </c>
      <c r="H498">
        <v>4</v>
      </c>
      <c r="I498">
        <v>-2</v>
      </c>
      <c r="J498" s="2">
        <v>0.98541546042156014</v>
      </c>
      <c r="K498" s="2">
        <v>1.02292891361436</v>
      </c>
      <c r="L498" s="2">
        <f>(Table134[[#This Row],[rA]]+Table134[[#This Row],[rA'']])/2</f>
        <v>1.0041721870179601</v>
      </c>
      <c r="M498">
        <v>0.60499999999999998</v>
      </c>
      <c r="N498">
        <v>1.4</v>
      </c>
      <c r="O498" s="3">
        <f>(Table134[[#This Row],[rA adj]]+Table134[[#This Row],[rX]])/(SQRT(2)*(Table134[[#This Row],[rB]]+Table134[[#This Row],[rX]]))</f>
        <v>0.8478835194915173</v>
      </c>
      <c r="P49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4.8655412787048071</v>
      </c>
      <c r="Q498" s="1" t="str">
        <f>IF(Table134[[#This Row],[tau]]&lt;4.18,"YES","NO")</f>
        <v>NO</v>
      </c>
      <c r="R498" s="4">
        <f>ABS(Table134[[#This Row],[rA]]-Table134[[#This Row],[rA'']])</f>
        <v>3.7513453192799862E-2</v>
      </c>
    </row>
    <row r="499" spans="1:18" x14ac:dyDescent="0.25">
      <c r="A499" t="s">
        <v>65</v>
      </c>
      <c r="B499" t="s">
        <v>60</v>
      </c>
      <c r="C499" t="s">
        <v>19</v>
      </c>
      <c r="D499" t="s">
        <v>20</v>
      </c>
      <c r="E499">
        <v>3</v>
      </c>
      <c r="F499">
        <v>1</v>
      </c>
      <c r="G499" s="1">
        <v>2</v>
      </c>
      <c r="H499">
        <v>4</v>
      </c>
      <c r="I499">
        <v>-2</v>
      </c>
      <c r="J499" s="2">
        <v>0.68</v>
      </c>
      <c r="K499" s="2">
        <v>1.3244154604215601</v>
      </c>
      <c r="L499" s="2">
        <f>(Table134[[#This Row],[rA]]+Table134[[#This Row],[rA'']])/2</f>
        <v>1.0022077302107801</v>
      </c>
      <c r="M499">
        <v>0.60499999999999998</v>
      </c>
      <c r="N499">
        <v>1.4</v>
      </c>
      <c r="O499" s="3">
        <f>(Table134[[#This Row],[rA adj]]+Table134[[#This Row],[rX]])/(SQRT(2)*(Table134[[#This Row],[rB]]+Table134[[#This Row],[rX]]))</f>
        <v>0.84719071114752476</v>
      </c>
      <c r="P49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4.8780927483432244</v>
      </c>
      <c r="Q499" s="1" t="str">
        <f>IF(Table134[[#This Row],[tau]]&lt;4.18,"YES","NO")</f>
        <v>NO</v>
      </c>
      <c r="R499" s="4">
        <f>ABS(Table134[[#This Row],[rA]]-Table134[[#This Row],[rA'']])</f>
        <v>0.64441546042156006</v>
      </c>
    </row>
    <row r="500" spans="1:18" x14ac:dyDescent="0.25">
      <c r="A500" t="s">
        <v>60</v>
      </c>
      <c r="B500" t="s">
        <v>66</v>
      </c>
      <c r="C500" t="s">
        <v>19</v>
      </c>
      <c r="D500" t="s">
        <v>20</v>
      </c>
      <c r="E500">
        <v>1</v>
      </c>
      <c r="F500">
        <v>3</v>
      </c>
      <c r="G500" s="1">
        <v>2</v>
      </c>
      <c r="H500">
        <v>4</v>
      </c>
      <c r="I500">
        <v>-2</v>
      </c>
      <c r="J500" s="2">
        <v>1.3244154604215601</v>
      </c>
      <c r="K500" s="2">
        <v>0.68</v>
      </c>
      <c r="L500" s="2">
        <f>(Table134[[#This Row],[rA]]+Table134[[#This Row],[rA'']])/2</f>
        <v>1.0022077302107801</v>
      </c>
      <c r="M500">
        <v>0.60499999999999998</v>
      </c>
      <c r="N500">
        <v>1.4</v>
      </c>
      <c r="O500" s="3">
        <f>(Table134[[#This Row],[rA adj]]+Table134[[#This Row],[rX]])/(SQRT(2)*(Table134[[#This Row],[rB]]+Table134[[#This Row],[rX]]))</f>
        <v>0.84719071114752476</v>
      </c>
      <c r="P50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4.8780927483432244</v>
      </c>
      <c r="Q500" s="1" t="str">
        <f>IF(Table134[[#This Row],[tau]]&lt;4.18,"YES","NO")</f>
        <v>NO</v>
      </c>
      <c r="R500" s="4">
        <f>ABS(Table134[[#This Row],[rA]]-Table134[[#This Row],[rA'']])</f>
        <v>0.64441546042156006</v>
      </c>
    </row>
    <row r="501" spans="1:18" x14ac:dyDescent="0.25">
      <c r="A501" t="s">
        <v>69</v>
      </c>
      <c r="B501" t="s">
        <v>73</v>
      </c>
      <c r="C501" t="s">
        <v>19</v>
      </c>
      <c r="D501" t="s">
        <v>20</v>
      </c>
      <c r="E501">
        <v>2</v>
      </c>
      <c r="F501">
        <v>2</v>
      </c>
      <c r="G501" s="1">
        <v>0</v>
      </c>
      <c r="H501">
        <v>4</v>
      </c>
      <c r="I501">
        <v>-2</v>
      </c>
      <c r="J501" s="2">
        <v>0.94795100361438056</v>
      </c>
      <c r="K501" s="2">
        <v>1.0549510036143803</v>
      </c>
      <c r="L501" s="2">
        <f>(Table134[[#This Row],[rA]]+Table134[[#This Row],[rA'']])/2</f>
        <v>1.0014510036143804</v>
      </c>
      <c r="M501">
        <v>0.60499999999999998</v>
      </c>
      <c r="N501">
        <v>1.4</v>
      </c>
      <c r="O501" s="3">
        <f>(Table134[[#This Row],[rA adj]]+Table134[[#This Row],[rX]])/(SQRT(2)*(Table134[[#This Row],[rB]]+Table134[[#This Row],[rX]]))</f>
        <v>0.84692383508377489</v>
      </c>
      <c r="P50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4.8829670613470828</v>
      </c>
      <c r="Q501" s="1" t="str">
        <f>IF(Table134[[#This Row],[tau]]&lt;4.18,"YES","NO")</f>
        <v>NO</v>
      </c>
      <c r="R501" s="4">
        <f>ABS(Table134[[#This Row],[rA]]-Table134[[#This Row],[rA'']])</f>
        <v>0.10699999999999976</v>
      </c>
    </row>
    <row r="502" spans="1:18" x14ac:dyDescent="0.25">
      <c r="A502" t="s">
        <v>18</v>
      </c>
      <c r="B502" t="s">
        <v>57</v>
      </c>
      <c r="C502" t="s">
        <v>19</v>
      </c>
      <c r="D502" t="s">
        <v>20</v>
      </c>
      <c r="E502">
        <v>1</v>
      </c>
      <c r="F502">
        <v>3</v>
      </c>
      <c r="G502" s="1">
        <v>2</v>
      </c>
      <c r="H502">
        <v>4</v>
      </c>
      <c r="I502">
        <v>-2</v>
      </c>
      <c r="J502" s="2">
        <v>0.98541546042156014</v>
      </c>
      <c r="K502" s="2">
        <v>1.0149289136143596</v>
      </c>
      <c r="L502" s="2">
        <f>(Table134[[#This Row],[rA]]+Table134[[#This Row],[rA'']])/2</f>
        <v>1.0001721870179598</v>
      </c>
      <c r="M502">
        <v>0.60499999999999998</v>
      </c>
      <c r="N502">
        <v>1.4</v>
      </c>
      <c r="O502" s="3">
        <f>(Table134[[#This Row],[rA adj]]+Table134[[#This Row],[rX]])/(SQRT(2)*(Table134[[#This Row],[rB]]+Table134[[#This Row],[rX]]))</f>
        <v>0.84647283264625717</v>
      </c>
      <c r="P50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4.8912545987711891</v>
      </c>
      <c r="Q502" s="1" t="str">
        <f>IF(Table134[[#This Row],[tau]]&lt;4.18,"YES","NO")</f>
        <v>NO</v>
      </c>
      <c r="R502" s="4">
        <f>ABS(Table134[[#This Row],[rA]]-Table134[[#This Row],[rA'']])</f>
        <v>2.951345319279941E-2</v>
      </c>
    </row>
    <row r="503" spans="1:18" x14ac:dyDescent="0.25">
      <c r="A503" t="s">
        <v>19</v>
      </c>
      <c r="B503" t="s">
        <v>46</v>
      </c>
      <c r="C503" t="s">
        <v>19</v>
      </c>
      <c r="D503" t="s">
        <v>20</v>
      </c>
      <c r="E503">
        <v>2</v>
      </c>
      <c r="F503">
        <v>2</v>
      </c>
      <c r="G503" s="1">
        <v>0</v>
      </c>
      <c r="H503">
        <v>4</v>
      </c>
      <c r="I503">
        <v>-2</v>
      </c>
      <c r="J503" s="2">
        <v>0.86</v>
      </c>
      <c r="K503" s="2">
        <v>1.1379510036143805</v>
      </c>
      <c r="L503" s="2">
        <f>(Table134[[#This Row],[rA]]+Table134[[#This Row],[rA'']])/2</f>
        <v>0.99897550180719019</v>
      </c>
      <c r="M503">
        <v>0.60499999999999998</v>
      </c>
      <c r="N503">
        <v>1.4</v>
      </c>
      <c r="O503" s="3">
        <f>(Table134[[#This Row],[rA adj]]+Table134[[#This Row],[rX]])/(SQRT(2)*(Table134[[#This Row],[rB]]+Table134[[#This Row],[rX]]))</f>
        <v>0.84605079562506968</v>
      </c>
      <c r="P50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4.8990675645304496</v>
      </c>
      <c r="Q503" s="1" t="str">
        <f>IF(Table134[[#This Row],[tau]]&lt;4.18,"YES","NO")</f>
        <v>NO</v>
      </c>
      <c r="R503" s="4">
        <f>ABS(Table134[[#This Row],[rA]]-Table134[[#This Row],[rA'']])</f>
        <v>0.27795100361438052</v>
      </c>
    </row>
    <row r="504" spans="1:18" x14ac:dyDescent="0.25">
      <c r="A504" t="s">
        <v>22</v>
      </c>
      <c r="B504" t="s">
        <v>77</v>
      </c>
      <c r="C504" t="s">
        <v>19</v>
      </c>
      <c r="D504" t="s">
        <v>20</v>
      </c>
      <c r="E504">
        <v>2</v>
      </c>
      <c r="F504">
        <v>2</v>
      </c>
      <c r="G504" s="1">
        <v>0</v>
      </c>
      <c r="H504">
        <v>4</v>
      </c>
      <c r="I504">
        <v>-2</v>
      </c>
      <c r="J504" s="2">
        <v>0.96695100361438024</v>
      </c>
      <c r="K504" s="2">
        <v>1.0309510036143803</v>
      </c>
      <c r="L504" s="2">
        <f>(Table134[[#This Row],[rA]]+Table134[[#This Row],[rA'']])/2</f>
        <v>0.99895100361438027</v>
      </c>
      <c r="M504">
        <v>0.60499999999999998</v>
      </c>
      <c r="N504">
        <v>1.4</v>
      </c>
      <c r="O504" s="3">
        <f>(Table134[[#This Row],[rA adj]]+Table134[[#This Row],[rX]])/(SQRT(2)*(Table134[[#This Row],[rB]]+Table134[[#This Row],[rX]]))</f>
        <v>0.84604215580548736</v>
      </c>
      <c r="P50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4.8992280956365075</v>
      </c>
      <c r="Q504" s="1" t="str">
        <f>IF(Table134[[#This Row],[tau]]&lt;4.18,"YES","NO")</f>
        <v>NO</v>
      </c>
      <c r="R504" s="4">
        <f>ABS(Table134[[#This Row],[rA]]-Table134[[#This Row],[rA'']])</f>
        <v>6.4000000000000057E-2</v>
      </c>
    </row>
    <row r="505" spans="1:18" x14ac:dyDescent="0.25">
      <c r="A505" t="s">
        <v>18</v>
      </c>
      <c r="B505" t="s">
        <v>48</v>
      </c>
      <c r="C505" t="s">
        <v>19</v>
      </c>
      <c r="D505" t="s">
        <v>20</v>
      </c>
      <c r="E505">
        <v>1</v>
      </c>
      <c r="F505">
        <v>3</v>
      </c>
      <c r="G505" s="1">
        <v>2</v>
      </c>
      <c r="H505">
        <v>4</v>
      </c>
      <c r="I505">
        <v>-2</v>
      </c>
      <c r="J505" s="2">
        <v>0.98541546042156014</v>
      </c>
      <c r="K505" s="2">
        <v>1.01</v>
      </c>
      <c r="L505" s="2">
        <f>(Table134[[#This Row],[rA]]+Table134[[#This Row],[rA'']])/2</f>
        <v>0.99770773021078007</v>
      </c>
      <c r="M505">
        <v>0.60499999999999998</v>
      </c>
      <c r="N505">
        <v>1.4</v>
      </c>
      <c r="O505" s="3">
        <f>(Table134[[#This Row],[rA adj]]+Table134[[#This Row],[rX]])/(SQRT(2)*(Table134[[#This Row],[rB]]+Table134[[#This Row],[rX]]))</f>
        <v>0.84560368844660716</v>
      </c>
      <c r="P50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4.9074060709529164</v>
      </c>
      <c r="Q505" s="1" t="str">
        <f>IF(Table134[[#This Row],[tau]]&lt;4.18,"YES","NO")</f>
        <v>NO</v>
      </c>
      <c r="R505" s="4">
        <f>ABS(Table134[[#This Row],[rA]]-Table134[[#This Row],[rA'']])</f>
        <v>2.4584539578439868E-2</v>
      </c>
    </row>
    <row r="506" spans="1:18" x14ac:dyDescent="0.25">
      <c r="A506" t="s">
        <v>63</v>
      </c>
      <c r="B506" t="s">
        <v>22</v>
      </c>
      <c r="C506" t="s">
        <v>19</v>
      </c>
      <c r="D506" t="s">
        <v>20</v>
      </c>
      <c r="E506">
        <v>2</v>
      </c>
      <c r="F506">
        <v>2</v>
      </c>
      <c r="G506" s="1">
        <v>0</v>
      </c>
      <c r="H506">
        <v>4</v>
      </c>
      <c r="I506">
        <v>-2</v>
      </c>
      <c r="J506" s="2">
        <v>1.0279510036143802</v>
      </c>
      <c r="K506" s="2">
        <v>0.96695100361438024</v>
      </c>
      <c r="L506" s="2">
        <f>(Table134[[#This Row],[rA]]+Table134[[#This Row],[rA'']])/2</f>
        <v>0.99745100361438022</v>
      </c>
      <c r="M506">
        <v>0.60499999999999998</v>
      </c>
      <c r="N506">
        <v>1.4</v>
      </c>
      <c r="O506" s="3">
        <f>(Table134[[#This Row],[rA adj]]+Table134[[#This Row],[rX]])/(SQRT(2)*(Table134[[#This Row],[rB]]+Table134[[#This Row],[rX]]))</f>
        <v>0.84551314823851487</v>
      </c>
      <c r="P50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4.9091023859038536</v>
      </c>
      <c r="Q506" s="1" t="str">
        <f>IF(Table134[[#This Row],[tau]]&lt;4.18,"YES","NO")</f>
        <v>NO</v>
      </c>
      <c r="R506" s="4">
        <f>ABS(Table134[[#This Row],[rA]]-Table134[[#This Row],[rA'']])</f>
        <v>6.0999999999999943E-2</v>
      </c>
    </row>
    <row r="507" spans="1:18" x14ac:dyDescent="0.25">
      <c r="A507" t="s">
        <v>58</v>
      </c>
      <c r="B507" t="s">
        <v>77</v>
      </c>
      <c r="C507" t="s">
        <v>19</v>
      </c>
      <c r="D507" t="s">
        <v>20</v>
      </c>
      <c r="E507">
        <v>2</v>
      </c>
      <c r="F507">
        <v>2</v>
      </c>
      <c r="G507" s="1">
        <v>0</v>
      </c>
      <c r="H507">
        <v>4</v>
      </c>
      <c r="I507">
        <v>-2</v>
      </c>
      <c r="J507" s="2">
        <v>0.96295100361438024</v>
      </c>
      <c r="K507" s="2">
        <v>1.0309510036143803</v>
      </c>
      <c r="L507" s="2">
        <f>(Table134[[#This Row],[rA]]+Table134[[#This Row],[rA'']])/2</f>
        <v>0.99695100361438027</v>
      </c>
      <c r="M507">
        <v>0.60499999999999998</v>
      </c>
      <c r="N507">
        <v>1.4</v>
      </c>
      <c r="O507" s="3">
        <f>(Table134[[#This Row],[rA adj]]+Table134[[#This Row],[rX]])/(SQRT(2)*(Table134[[#This Row],[rB]]+Table134[[#This Row],[rX]]))</f>
        <v>0.84533681238285741</v>
      </c>
      <c r="P50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4.91241365403096</v>
      </c>
      <c r="Q507" s="1" t="str">
        <f>IF(Table134[[#This Row],[tau]]&lt;4.18,"YES","NO")</f>
        <v>NO</v>
      </c>
      <c r="R507" s="4">
        <f>ABS(Table134[[#This Row],[rA]]-Table134[[#This Row],[rA'']])</f>
        <v>6.800000000000006E-2</v>
      </c>
    </row>
    <row r="508" spans="1:18" x14ac:dyDescent="0.25">
      <c r="A508" t="s">
        <v>68</v>
      </c>
      <c r="B508" t="s">
        <v>77</v>
      </c>
      <c r="C508" t="s">
        <v>19</v>
      </c>
      <c r="D508" t="s">
        <v>20</v>
      </c>
      <c r="E508">
        <v>2</v>
      </c>
      <c r="F508">
        <v>2</v>
      </c>
      <c r="G508" s="1">
        <v>0</v>
      </c>
      <c r="H508">
        <v>4</v>
      </c>
      <c r="I508">
        <v>-2</v>
      </c>
      <c r="J508" s="2">
        <v>0.96295100361438024</v>
      </c>
      <c r="K508" s="2">
        <v>1.0309510036143803</v>
      </c>
      <c r="L508" s="2">
        <f>(Table134[[#This Row],[rA]]+Table134[[#This Row],[rA'']])/2</f>
        <v>0.99695100361438027</v>
      </c>
      <c r="M508">
        <v>0.60499999999999998</v>
      </c>
      <c r="N508">
        <v>1.4</v>
      </c>
      <c r="O508" s="3">
        <f>(Table134[[#This Row],[rA adj]]+Table134[[#This Row],[rX]])/(SQRT(2)*(Table134[[#This Row],[rB]]+Table134[[#This Row],[rX]]))</f>
        <v>0.84533681238285741</v>
      </c>
      <c r="P50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4.91241365403096</v>
      </c>
      <c r="Q508" s="1" t="str">
        <f>IF(Table134[[#This Row],[tau]]&lt;4.18,"YES","NO")</f>
        <v>NO</v>
      </c>
      <c r="R508" s="4">
        <f>ABS(Table134[[#This Row],[rA]]-Table134[[#This Row],[rA'']])</f>
        <v>6.800000000000006E-2</v>
      </c>
    </row>
    <row r="509" spans="1:18" x14ac:dyDescent="0.25">
      <c r="A509" t="s">
        <v>63</v>
      </c>
      <c r="B509" t="s">
        <v>58</v>
      </c>
      <c r="C509" t="s">
        <v>19</v>
      </c>
      <c r="D509" t="s">
        <v>20</v>
      </c>
      <c r="E509">
        <v>2</v>
      </c>
      <c r="F509">
        <v>2</v>
      </c>
      <c r="G509" s="1">
        <v>0</v>
      </c>
      <c r="H509">
        <v>4</v>
      </c>
      <c r="I509">
        <v>-2</v>
      </c>
      <c r="J509" s="2">
        <v>1.0279510036143802</v>
      </c>
      <c r="K509" s="2">
        <v>0.96295100361438024</v>
      </c>
      <c r="L509" s="2">
        <f>(Table134[[#This Row],[rA]]+Table134[[#This Row],[rA'']])/2</f>
        <v>0.99545100361438021</v>
      </c>
      <c r="M509">
        <v>0.60499999999999998</v>
      </c>
      <c r="N509">
        <v>1.4</v>
      </c>
      <c r="O509" s="3">
        <f>(Table134[[#This Row],[rA adj]]+Table134[[#This Row],[rX]])/(SQRT(2)*(Table134[[#This Row],[rB]]+Table134[[#This Row],[rX]]))</f>
        <v>0.84480780481588491</v>
      </c>
      <c r="P50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4.9224075089701405</v>
      </c>
      <c r="Q509" s="1" t="str">
        <f>IF(Table134[[#This Row],[tau]]&lt;4.18,"YES","NO")</f>
        <v>NO</v>
      </c>
      <c r="R509" s="4">
        <f>ABS(Table134[[#This Row],[rA]]-Table134[[#This Row],[rA'']])</f>
        <v>6.4999999999999947E-2</v>
      </c>
    </row>
    <row r="510" spans="1:18" x14ac:dyDescent="0.25">
      <c r="A510" t="s">
        <v>68</v>
      </c>
      <c r="B510" t="s">
        <v>63</v>
      </c>
      <c r="C510" t="s">
        <v>19</v>
      </c>
      <c r="D510" t="s">
        <v>20</v>
      </c>
      <c r="E510">
        <v>2</v>
      </c>
      <c r="F510">
        <v>2</v>
      </c>
      <c r="G510" s="1">
        <v>0</v>
      </c>
      <c r="H510">
        <v>4</v>
      </c>
      <c r="I510">
        <v>-2</v>
      </c>
      <c r="J510" s="2">
        <v>0.96295100361438024</v>
      </c>
      <c r="K510" s="2">
        <v>1.0279510036143802</v>
      </c>
      <c r="L510" s="2">
        <f>(Table134[[#This Row],[rA]]+Table134[[#This Row],[rA'']])/2</f>
        <v>0.99545100361438021</v>
      </c>
      <c r="M510">
        <v>0.60499999999999998</v>
      </c>
      <c r="N510">
        <v>1.4</v>
      </c>
      <c r="O510" s="3">
        <f>(Table134[[#This Row],[rA adj]]+Table134[[#This Row],[rX]])/(SQRT(2)*(Table134[[#This Row],[rB]]+Table134[[#This Row],[rX]]))</f>
        <v>0.84480780481588491</v>
      </c>
      <c r="P51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4.9224075089701405</v>
      </c>
      <c r="Q510" s="1" t="str">
        <f>IF(Table134[[#This Row],[tau]]&lt;4.18,"YES","NO")</f>
        <v>NO</v>
      </c>
      <c r="R510" s="4">
        <f>ABS(Table134[[#This Row],[rA]]-Table134[[#This Row],[rA'']])</f>
        <v>6.4999999999999947E-2</v>
      </c>
    </row>
    <row r="511" spans="1:18" x14ac:dyDescent="0.25">
      <c r="A511" t="s">
        <v>70</v>
      </c>
      <c r="B511" t="s">
        <v>77</v>
      </c>
      <c r="C511" t="s">
        <v>19</v>
      </c>
      <c r="D511" t="s">
        <v>20</v>
      </c>
      <c r="E511">
        <v>2</v>
      </c>
      <c r="F511">
        <v>2</v>
      </c>
      <c r="G511" s="1">
        <v>0</v>
      </c>
      <c r="H511">
        <v>4</v>
      </c>
      <c r="I511">
        <v>-2</v>
      </c>
      <c r="J511" s="2">
        <v>0.95595100361438057</v>
      </c>
      <c r="K511" s="2">
        <v>1.0309510036143803</v>
      </c>
      <c r="L511" s="2">
        <f>(Table134[[#This Row],[rA]]+Table134[[#This Row],[rA'']])/2</f>
        <v>0.99345100361438043</v>
      </c>
      <c r="M511">
        <v>0.60499999999999998</v>
      </c>
      <c r="N511">
        <v>1.4</v>
      </c>
      <c r="O511" s="3">
        <f>(Table134[[#This Row],[rA adj]]+Table134[[#This Row],[rX]])/(SQRT(2)*(Table134[[#This Row],[rB]]+Table134[[#This Row],[rX]]))</f>
        <v>0.84410246139325507</v>
      </c>
      <c r="P51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4.93587421764461</v>
      </c>
      <c r="Q511" s="1" t="str">
        <f>IF(Table134[[#This Row],[tau]]&lt;4.18,"YES","NO")</f>
        <v>NO</v>
      </c>
      <c r="R511" s="4">
        <f>ABS(Table134[[#This Row],[rA]]-Table134[[#This Row],[rA'']])</f>
        <v>7.4999999999999734E-2</v>
      </c>
    </row>
    <row r="512" spans="1:18" x14ac:dyDescent="0.25">
      <c r="A512" t="s">
        <v>53</v>
      </c>
      <c r="B512" t="s">
        <v>23</v>
      </c>
      <c r="C512" t="s">
        <v>19</v>
      </c>
      <c r="D512" t="s">
        <v>20</v>
      </c>
      <c r="E512">
        <v>3</v>
      </c>
      <c r="F512">
        <v>1</v>
      </c>
      <c r="G512" s="1">
        <v>2</v>
      </c>
      <c r="H512">
        <v>4</v>
      </c>
      <c r="I512">
        <v>-2</v>
      </c>
      <c r="J512" s="2">
        <v>0.96192891361435962</v>
      </c>
      <c r="K512" s="2">
        <v>1.02341546042156</v>
      </c>
      <c r="L512" s="2">
        <f>(Table134[[#This Row],[rA]]+Table134[[#This Row],[rA'']])/2</f>
        <v>0.99267218701795978</v>
      </c>
      <c r="M512">
        <v>0.60499999999999998</v>
      </c>
      <c r="N512">
        <v>1.4</v>
      </c>
      <c r="O512" s="3">
        <f>(Table134[[#This Row],[rA adj]]+Table134[[#This Row],[rX]])/(SQRT(2)*(Table134[[#This Row],[rB]]+Table134[[#This Row],[rX]]))</f>
        <v>0.84382779481139469</v>
      </c>
      <c r="P51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4.9411625202572615</v>
      </c>
      <c r="Q512" s="1" t="str">
        <f>IF(Table134[[#This Row],[tau]]&lt;4.18,"YES","NO")</f>
        <v>NO</v>
      </c>
      <c r="R512" s="4">
        <f>ABS(Table134[[#This Row],[rA]]-Table134[[#This Row],[rA'']])</f>
        <v>6.1486546807200337E-2</v>
      </c>
    </row>
    <row r="513" spans="1:18" x14ac:dyDescent="0.25">
      <c r="A513" t="s">
        <v>70</v>
      </c>
      <c r="B513" t="s">
        <v>63</v>
      </c>
      <c r="C513" t="s">
        <v>19</v>
      </c>
      <c r="D513" t="s">
        <v>20</v>
      </c>
      <c r="E513">
        <v>2</v>
      </c>
      <c r="F513">
        <v>2</v>
      </c>
      <c r="G513" s="1">
        <v>0</v>
      </c>
      <c r="H513">
        <v>4</v>
      </c>
      <c r="I513">
        <v>-2</v>
      </c>
      <c r="J513" s="2">
        <v>0.95595100361438057</v>
      </c>
      <c r="K513" s="2">
        <v>1.0279510036143802</v>
      </c>
      <c r="L513" s="2">
        <f>(Table134[[#This Row],[rA]]+Table134[[#This Row],[rA'']])/2</f>
        <v>0.99195100361438038</v>
      </c>
      <c r="M513">
        <v>0.60499999999999998</v>
      </c>
      <c r="N513">
        <v>1.4</v>
      </c>
      <c r="O513" s="3">
        <f>(Table134[[#This Row],[rA adj]]+Table134[[#This Row],[rX]])/(SQRT(2)*(Table134[[#This Row],[rB]]+Table134[[#This Row],[rX]]))</f>
        <v>0.84357345382628257</v>
      </c>
      <c r="P51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4.9460818051773145</v>
      </c>
      <c r="Q513" s="1" t="str">
        <f>IF(Table134[[#This Row],[tau]]&lt;4.18,"YES","NO")</f>
        <v>NO</v>
      </c>
      <c r="R513" s="4">
        <f>ABS(Table134[[#This Row],[rA]]-Table134[[#This Row],[rA'']])</f>
        <v>7.199999999999962E-2</v>
      </c>
    </row>
    <row r="514" spans="1:18" x14ac:dyDescent="0.25">
      <c r="A514" t="s">
        <v>18</v>
      </c>
      <c r="B514" t="s">
        <v>23</v>
      </c>
      <c r="C514" t="s">
        <v>19</v>
      </c>
      <c r="D514" t="s">
        <v>20</v>
      </c>
      <c r="E514">
        <v>1</v>
      </c>
      <c r="F514">
        <v>3</v>
      </c>
      <c r="G514" s="1">
        <v>2</v>
      </c>
      <c r="H514">
        <v>4</v>
      </c>
      <c r="I514">
        <v>-2</v>
      </c>
      <c r="J514" s="2">
        <v>0.98541546042156014</v>
      </c>
      <c r="K514" s="2">
        <v>0.99795100361438038</v>
      </c>
      <c r="L514" s="2">
        <f>(Table134[[#This Row],[rA]]+Table134[[#This Row],[rA'']])/2</f>
        <v>0.99168323201797026</v>
      </c>
      <c r="M514">
        <v>0.60499999999999998</v>
      </c>
      <c r="N514">
        <v>1.4</v>
      </c>
      <c r="O514" s="3">
        <f>(Table134[[#This Row],[rA adj]]+Table134[[#This Row],[rX]])/(SQRT(2)*(Table134[[#This Row],[rB]]+Table134[[#This Row],[rX]]))</f>
        <v>0.84347901835913497</v>
      </c>
      <c r="P51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4.9479137991605349</v>
      </c>
      <c r="Q514" s="1" t="str">
        <f>IF(Table134[[#This Row],[tau]]&lt;4.18,"YES","NO")</f>
        <v>NO</v>
      </c>
      <c r="R514" s="4">
        <f>ABS(Table134[[#This Row],[rA]]-Table134[[#This Row],[rA'']])</f>
        <v>1.2535543192820242E-2</v>
      </c>
    </row>
    <row r="515" spans="1:18" x14ac:dyDescent="0.25">
      <c r="A515" t="s">
        <v>45</v>
      </c>
      <c r="B515" t="s">
        <v>24</v>
      </c>
      <c r="C515" t="s">
        <v>19</v>
      </c>
      <c r="D515" t="s">
        <v>20</v>
      </c>
      <c r="E515">
        <v>2</v>
      </c>
      <c r="F515">
        <v>2</v>
      </c>
      <c r="G515" s="1">
        <v>0</v>
      </c>
      <c r="H515">
        <v>4</v>
      </c>
      <c r="I515">
        <v>-2</v>
      </c>
      <c r="J515" s="2">
        <v>1.2519510036143804</v>
      </c>
      <c r="K515" s="2">
        <v>0.73</v>
      </c>
      <c r="L515" s="2">
        <f>(Table134[[#This Row],[rA]]+Table134[[#This Row],[rA'']])/2</f>
        <v>0.99097550180719018</v>
      </c>
      <c r="M515">
        <v>0.60499999999999998</v>
      </c>
      <c r="N515">
        <v>1.4</v>
      </c>
      <c r="O515" s="3">
        <f>(Table134[[#This Row],[rA adj]]+Table134[[#This Row],[rX]])/(SQRT(2)*(Table134[[#This Row],[rB]]+Table134[[#This Row],[rX]]))</f>
        <v>0.84322942193454986</v>
      </c>
      <c r="P51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4.9527702014862101</v>
      </c>
      <c r="Q515" s="1" t="str">
        <f>IF(Table134[[#This Row],[tau]]&lt;4.18,"YES","NO")</f>
        <v>NO</v>
      </c>
      <c r="R515" s="4">
        <f>ABS(Table134[[#This Row],[rA]]-Table134[[#This Row],[rA'']])</f>
        <v>0.5219510036143804</v>
      </c>
    </row>
    <row r="516" spans="1:18" x14ac:dyDescent="0.25">
      <c r="A516" t="s">
        <v>69</v>
      </c>
      <c r="B516" t="s">
        <v>77</v>
      </c>
      <c r="C516" t="s">
        <v>19</v>
      </c>
      <c r="D516" t="s">
        <v>20</v>
      </c>
      <c r="E516">
        <v>2</v>
      </c>
      <c r="F516">
        <v>2</v>
      </c>
      <c r="G516" s="1">
        <v>0</v>
      </c>
      <c r="H516">
        <v>4</v>
      </c>
      <c r="I516">
        <v>-2</v>
      </c>
      <c r="J516" s="2">
        <v>0.94795100361438056</v>
      </c>
      <c r="K516" s="2">
        <v>1.0309510036143803</v>
      </c>
      <c r="L516" s="2">
        <f>(Table134[[#This Row],[rA]]+Table134[[#This Row],[rA'']])/2</f>
        <v>0.98945100361438043</v>
      </c>
      <c r="M516">
        <v>0.60499999999999998</v>
      </c>
      <c r="N516">
        <v>1.4</v>
      </c>
      <c r="O516" s="3">
        <f>(Table134[[#This Row],[rA adj]]+Table134[[#This Row],[rX]])/(SQRT(2)*(Table134[[#This Row],[rB]]+Table134[[#This Row],[rX]]))</f>
        <v>0.84269177454799493</v>
      </c>
      <c r="P51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4.9633025342973891</v>
      </c>
      <c r="Q516" s="1" t="str">
        <f>IF(Table134[[#This Row],[tau]]&lt;4.18,"YES","NO")</f>
        <v>NO</v>
      </c>
      <c r="R516" s="4">
        <f>ABS(Table134[[#This Row],[rA]]-Table134[[#This Row],[rA'']])</f>
        <v>8.2999999999999741E-2</v>
      </c>
    </row>
    <row r="517" spans="1:18" x14ac:dyDescent="0.25">
      <c r="A517" t="s">
        <v>24</v>
      </c>
      <c r="B517" t="s">
        <v>52</v>
      </c>
      <c r="C517" t="s">
        <v>19</v>
      </c>
      <c r="D517" t="s">
        <v>20</v>
      </c>
      <c r="E517">
        <v>2</v>
      </c>
      <c r="F517">
        <v>2</v>
      </c>
      <c r="G517" s="1">
        <v>0</v>
      </c>
      <c r="H517">
        <v>4</v>
      </c>
      <c r="I517">
        <v>-2</v>
      </c>
      <c r="J517" s="2">
        <v>0.73</v>
      </c>
      <c r="K517" s="2">
        <v>1.2469510036143805</v>
      </c>
      <c r="L517" s="2">
        <f>(Table134[[#This Row],[rA]]+Table134[[#This Row],[rA'']])/2</f>
        <v>0.98847550180719024</v>
      </c>
      <c r="M517">
        <v>0.60499999999999998</v>
      </c>
      <c r="N517">
        <v>1.4</v>
      </c>
      <c r="O517" s="3">
        <f>(Table134[[#This Row],[rA adj]]+Table134[[#This Row],[rX]])/(SQRT(2)*(Table134[[#This Row],[rB]]+Table134[[#This Row],[rX]]))</f>
        <v>0.84234774265626244</v>
      </c>
      <c r="P51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4.9700935431451683</v>
      </c>
      <c r="Q517" s="1" t="str">
        <f>IF(Table134[[#This Row],[tau]]&lt;4.18,"YES","NO")</f>
        <v>NO</v>
      </c>
      <c r="R517" s="4">
        <f>ABS(Table134[[#This Row],[rA]]-Table134[[#This Row],[rA'']])</f>
        <v>0.51695100361438051</v>
      </c>
    </row>
    <row r="518" spans="1:18" x14ac:dyDescent="0.25">
      <c r="A518" t="s">
        <v>2</v>
      </c>
      <c r="B518" t="s">
        <v>51</v>
      </c>
      <c r="C518" t="s">
        <v>19</v>
      </c>
      <c r="D518" t="s">
        <v>20</v>
      </c>
      <c r="E518">
        <v>3</v>
      </c>
      <c r="F518">
        <v>1</v>
      </c>
      <c r="G518" s="1">
        <v>2</v>
      </c>
      <c r="H518">
        <v>4</v>
      </c>
      <c r="I518">
        <v>-2</v>
      </c>
      <c r="J518" s="2">
        <v>0.47692891361435974</v>
      </c>
      <c r="K518" s="2">
        <v>1.5</v>
      </c>
      <c r="L518" s="2">
        <f>(Table134[[#This Row],[rA]]+Table134[[#This Row],[rA'']])/2</f>
        <v>0.98846445680717987</v>
      </c>
      <c r="M518">
        <v>0.60499999999999998</v>
      </c>
      <c r="N518">
        <v>1.4</v>
      </c>
      <c r="O518" s="3">
        <f>(Table134[[#This Row],[rA adj]]+Table134[[#This Row],[rX]])/(SQRT(2)*(Table134[[#This Row],[rB]]+Table134[[#This Row],[rX]]))</f>
        <v>0.84234384739720713</v>
      </c>
      <c r="P51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4.9701706653060302</v>
      </c>
      <c r="Q518" s="1" t="str">
        <f>IF(Table134[[#This Row],[tau]]&lt;4.18,"YES","NO")</f>
        <v>NO</v>
      </c>
      <c r="R518" s="4">
        <f>ABS(Table134[[#This Row],[rA]]-Table134[[#This Row],[rA'']])</f>
        <v>1.0230710863856403</v>
      </c>
    </row>
    <row r="519" spans="1:18" x14ac:dyDescent="0.25">
      <c r="A519" t="s">
        <v>63</v>
      </c>
      <c r="B519" t="s">
        <v>69</v>
      </c>
      <c r="C519" t="s">
        <v>19</v>
      </c>
      <c r="D519" t="s">
        <v>20</v>
      </c>
      <c r="E519">
        <v>2</v>
      </c>
      <c r="F519">
        <v>2</v>
      </c>
      <c r="G519" s="1">
        <v>0</v>
      </c>
      <c r="H519">
        <v>4</v>
      </c>
      <c r="I519">
        <v>-2</v>
      </c>
      <c r="J519" s="2">
        <v>1.0279510036143802</v>
      </c>
      <c r="K519" s="2">
        <v>0.94795100361438056</v>
      </c>
      <c r="L519" s="2">
        <f>(Table134[[#This Row],[rA]]+Table134[[#This Row],[rA'']])/2</f>
        <v>0.98795100361438037</v>
      </c>
      <c r="M519">
        <v>0.60499999999999998</v>
      </c>
      <c r="N519">
        <v>1.4</v>
      </c>
      <c r="O519" s="3">
        <f>(Table134[[#This Row],[rA adj]]+Table134[[#This Row],[rX]])/(SQRT(2)*(Table134[[#This Row],[rB]]+Table134[[#This Row],[rX]]))</f>
        <v>0.84216276698102244</v>
      </c>
      <c r="P51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4.9737616243966958</v>
      </c>
      <c r="Q519" s="1" t="str">
        <f>IF(Table134[[#This Row],[tau]]&lt;4.18,"YES","NO")</f>
        <v>NO</v>
      </c>
      <c r="R519" s="4">
        <f>ABS(Table134[[#This Row],[rA]]-Table134[[#This Row],[rA'']])</f>
        <v>7.9999999999999627E-2</v>
      </c>
    </row>
    <row r="520" spans="1:18" x14ac:dyDescent="0.25">
      <c r="A520" t="s">
        <v>23</v>
      </c>
      <c r="B520" t="s">
        <v>73</v>
      </c>
      <c r="C520" t="s">
        <v>19</v>
      </c>
      <c r="D520" t="s">
        <v>20</v>
      </c>
      <c r="E520">
        <v>2</v>
      </c>
      <c r="F520">
        <v>2</v>
      </c>
      <c r="G520" s="1">
        <v>0</v>
      </c>
      <c r="H520">
        <v>4</v>
      </c>
      <c r="I520">
        <v>-2</v>
      </c>
      <c r="J520" s="2">
        <v>0.91795100361438031</v>
      </c>
      <c r="K520" s="2">
        <v>1.0549510036143803</v>
      </c>
      <c r="L520" s="2">
        <f>(Table134[[#This Row],[rA]]+Table134[[#This Row],[rA'']])/2</f>
        <v>0.98645100361438032</v>
      </c>
      <c r="M520">
        <v>0.60499999999999998</v>
      </c>
      <c r="N520">
        <v>1.4</v>
      </c>
      <c r="O520" s="3">
        <f>(Table134[[#This Row],[rA adj]]+Table134[[#This Row],[rX]])/(SQRT(2)*(Table134[[#This Row],[rB]]+Table134[[#This Row],[rX]]))</f>
        <v>0.84163375941404994</v>
      </c>
      <c r="P52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4.9843170808116248</v>
      </c>
      <c r="Q520" s="1" t="str">
        <f>IF(Table134[[#This Row],[tau]]&lt;4.18,"YES","NO")</f>
        <v>NO</v>
      </c>
      <c r="R520" s="4">
        <f>ABS(Table134[[#This Row],[rA]]-Table134[[#This Row],[rA'']])</f>
        <v>0.13700000000000001</v>
      </c>
    </row>
    <row r="521" spans="1:18" x14ac:dyDescent="0.25">
      <c r="A521" t="s">
        <v>25</v>
      </c>
      <c r="B521" t="s">
        <v>73</v>
      </c>
      <c r="C521" t="s">
        <v>19</v>
      </c>
      <c r="D521" t="s">
        <v>20</v>
      </c>
      <c r="E521">
        <v>2</v>
      </c>
      <c r="F521">
        <v>2</v>
      </c>
      <c r="G521" s="1">
        <v>0</v>
      </c>
      <c r="H521">
        <v>4</v>
      </c>
      <c r="I521">
        <v>-2</v>
      </c>
      <c r="J521" s="2">
        <v>0.91695100361438042</v>
      </c>
      <c r="K521" s="2">
        <v>1.0549510036143803</v>
      </c>
      <c r="L521" s="2">
        <f>(Table134[[#This Row],[rA]]+Table134[[#This Row],[rA'']])/2</f>
        <v>0.98595100361438037</v>
      </c>
      <c r="M521">
        <v>0.60499999999999998</v>
      </c>
      <c r="N521">
        <v>1.4</v>
      </c>
      <c r="O521" s="3">
        <f>(Table134[[#This Row],[rA adj]]+Table134[[#This Row],[rX]])/(SQRT(2)*(Table134[[#This Row],[rB]]+Table134[[#This Row],[rX]]))</f>
        <v>0.84145742355839259</v>
      </c>
      <c r="P52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4.9878571787943144</v>
      </c>
      <c r="Q521" s="1" t="str">
        <f>IF(Table134[[#This Row],[tau]]&lt;4.18,"YES","NO")</f>
        <v>NO</v>
      </c>
      <c r="R521" s="4">
        <f>ABS(Table134[[#This Row],[rA]]-Table134[[#This Row],[rA'']])</f>
        <v>0.1379999999999999</v>
      </c>
    </row>
    <row r="522" spans="1:18" x14ac:dyDescent="0.25">
      <c r="A522" t="s">
        <v>54</v>
      </c>
      <c r="B522" t="s">
        <v>74</v>
      </c>
      <c r="C522" t="s">
        <v>19</v>
      </c>
      <c r="D522" t="s">
        <v>20</v>
      </c>
      <c r="E522">
        <v>1</v>
      </c>
      <c r="F522">
        <v>3</v>
      </c>
      <c r="G522" s="1">
        <v>2</v>
      </c>
      <c r="H522">
        <v>4</v>
      </c>
      <c r="I522">
        <v>-2</v>
      </c>
      <c r="J522" s="2">
        <v>1.39</v>
      </c>
      <c r="K522" s="2">
        <v>0.57999999999999996</v>
      </c>
      <c r="L522" s="2">
        <f>(Table134[[#This Row],[rA]]+Table134[[#This Row],[rA'']])/2</f>
        <v>0.98499999999999988</v>
      </c>
      <c r="M522">
        <v>0.60499999999999998</v>
      </c>
      <c r="N522">
        <v>1.4</v>
      </c>
      <c r="O522" s="3">
        <f>(Table134[[#This Row],[rA adj]]+Table134[[#This Row],[rX]])/(SQRT(2)*(Table134[[#This Row],[rB]]+Table134[[#This Row],[rX]]))</f>
        <v>0.84112203148624221</v>
      </c>
      <c r="P52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4.9946205268612278</v>
      </c>
      <c r="Q522" s="1" t="str">
        <f>IF(Table134[[#This Row],[tau]]&lt;4.18,"YES","NO")</f>
        <v>NO</v>
      </c>
      <c r="R522" s="4">
        <f>ABS(Table134[[#This Row],[rA]]-Table134[[#This Row],[rA'']])</f>
        <v>0.80999999999999994</v>
      </c>
    </row>
    <row r="523" spans="1:18" x14ac:dyDescent="0.25">
      <c r="A523" t="s">
        <v>23</v>
      </c>
      <c r="B523" t="s">
        <v>56</v>
      </c>
      <c r="C523" t="s">
        <v>19</v>
      </c>
      <c r="D523" t="s">
        <v>20</v>
      </c>
      <c r="E523">
        <v>1</v>
      </c>
      <c r="F523">
        <v>3</v>
      </c>
      <c r="G523" s="1">
        <v>2</v>
      </c>
      <c r="H523">
        <v>4</v>
      </c>
      <c r="I523">
        <v>-2</v>
      </c>
      <c r="J523" s="2">
        <v>1.02341546042156</v>
      </c>
      <c r="K523" s="2">
        <v>0.9459289136143596</v>
      </c>
      <c r="L523" s="2">
        <f>(Table134[[#This Row],[rA]]+Table134[[#This Row],[rA'']])/2</f>
        <v>0.98467218701795978</v>
      </c>
      <c r="M523">
        <v>0.60499999999999998</v>
      </c>
      <c r="N523">
        <v>1.4</v>
      </c>
      <c r="O523" s="3">
        <f>(Table134[[#This Row],[rA adj]]+Table134[[#This Row],[rX]])/(SQRT(2)*(Table134[[#This Row],[rB]]+Table134[[#This Row],[rX]]))</f>
        <v>0.84100642112087476</v>
      </c>
      <c r="P52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4.9969610413831074</v>
      </c>
      <c r="Q523" s="1" t="str">
        <f>IF(Table134[[#This Row],[tau]]&lt;4.18,"YES","NO")</f>
        <v>NO</v>
      </c>
      <c r="R523" s="4">
        <f>ABS(Table134[[#This Row],[rA]]-Table134[[#This Row],[rA'']])</f>
        <v>7.7486546807200352E-2</v>
      </c>
    </row>
    <row r="524" spans="1:18" x14ac:dyDescent="0.25">
      <c r="A524" t="s">
        <v>72</v>
      </c>
      <c r="B524" t="s">
        <v>22</v>
      </c>
      <c r="C524" t="s">
        <v>19</v>
      </c>
      <c r="D524" t="s">
        <v>20</v>
      </c>
      <c r="E524">
        <v>2</v>
      </c>
      <c r="F524">
        <v>2</v>
      </c>
      <c r="G524" s="1">
        <v>0</v>
      </c>
      <c r="H524">
        <v>4</v>
      </c>
      <c r="I524">
        <v>-2</v>
      </c>
      <c r="J524" s="2">
        <v>0.99295100361438049</v>
      </c>
      <c r="K524" s="2">
        <v>0.96695100361438024</v>
      </c>
      <c r="L524" s="2">
        <f>(Table134[[#This Row],[rA]]+Table134[[#This Row],[rA'']])/2</f>
        <v>0.97995100361438037</v>
      </c>
      <c r="M524">
        <v>0.60499999999999998</v>
      </c>
      <c r="N524">
        <v>1.4</v>
      </c>
      <c r="O524" s="3">
        <f>(Table134[[#This Row],[rA adj]]+Table134[[#This Row],[rX]])/(SQRT(2)*(Table134[[#This Row],[rB]]+Table134[[#This Row],[rX]]))</f>
        <v>0.8393413932905025</v>
      </c>
      <c r="P52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5.0311993196910798</v>
      </c>
      <c r="Q524" s="1" t="str">
        <f>IF(Table134[[#This Row],[tau]]&lt;4.18,"YES","NO")</f>
        <v>NO</v>
      </c>
      <c r="R524" s="4">
        <f>ABS(Table134[[#This Row],[rA]]-Table134[[#This Row],[rA'']])</f>
        <v>2.6000000000000245E-2</v>
      </c>
    </row>
    <row r="525" spans="1:18" x14ac:dyDescent="0.25">
      <c r="A525" t="s">
        <v>72</v>
      </c>
      <c r="B525" t="s">
        <v>58</v>
      </c>
      <c r="C525" t="s">
        <v>19</v>
      </c>
      <c r="D525" t="s">
        <v>20</v>
      </c>
      <c r="E525">
        <v>2</v>
      </c>
      <c r="F525">
        <v>2</v>
      </c>
      <c r="G525" s="1">
        <v>0</v>
      </c>
      <c r="H525">
        <v>4</v>
      </c>
      <c r="I525">
        <v>-2</v>
      </c>
      <c r="J525" s="2">
        <v>0.99295100361438049</v>
      </c>
      <c r="K525" s="2">
        <v>0.96295100361438024</v>
      </c>
      <c r="L525" s="2">
        <f>(Table134[[#This Row],[rA]]+Table134[[#This Row],[rA'']])/2</f>
        <v>0.97795100361438037</v>
      </c>
      <c r="M525">
        <v>0.60499999999999998</v>
      </c>
      <c r="N525">
        <v>1.4</v>
      </c>
      <c r="O525" s="3">
        <f>(Table134[[#This Row],[rA adj]]+Table134[[#This Row],[rX]])/(SQRT(2)*(Table134[[#This Row],[rB]]+Table134[[#This Row],[rX]]))</f>
        <v>0.83863604986787266</v>
      </c>
      <c r="P52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5.0460080076692027</v>
      </c>
      <c r="Q525" s="1" t="str">
        <f>IF(Table134[[#This Row],[tau]]&lt;4.18,"YES","NO")</f>
        <v>NO</v>
      </c>
      <c r="R525" s="4">
        <f>ABS(Table134[[#This Row],[rA]]-Table134[[#This Row],[rA'']])</f>
        <v>3.0000000000000249E-2</v>
      </c>
    </row>
    <row r="526" spans="1:18" x14ac:dyDescent="0.25">
      <c r="A526" t="s">
        <v>68</v>
      </c>
      <c r="B526" t="s">
        <v>72</v>
      </c>
      <c r="C526" t="s">
        <v>19</v>
      </c>
      <c r="D526" t="s">
        <v>20</v>
      </c>
      <c r="E526">
        <v>2</v>
      </c>
      <c r="F526">
        <v>2</v>
      </c>
      <c r="G526" s="1">
        <v>0</v>
      </c>
      <c r="H526">
        <v>4</v>
      </c>
      <c r="I526">
        <v>-2</v>
      </c>
      <c r="J526" s="2">
        <v>0.96295100361438024</v>
      </c>
      <c r="K526" s="2">
        <v>0.99295100361438049</v>
      </c>
      <c r="L526" s="2">
        <f>(Table134[[#This Row],[rA]]+Table134[[#This Row],[rA'']])/2</f>
        <v>0.97795100361438037</v>
      </c>
      <c r="M526">
        <v>0.60499999999999998</v>
      </c>
      <c r="N526">
        <v>1.4</v>
      </c>
      <c r="O526" s="3">
        <f>(Table134[[#This Row],[rA adj]]+Table134[[#This Row],[rX]])/(SQRT(2)*(Table134[[#This Row],[rB]]+Table134[[#This Row],[rX]]))</f>
        <v>0.83863604986787266</v>
      </c>
      <c r="P52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5.0460080076692027</v>
      </c>
      <c r="Q526" s="1" t="str">
        <f>IF(Table134[[#This Row],[tau]]&lt;4.18,"YES","NO")</f>
        <v>NO</v>
      </c>
      <c r="R526" s="4">
        <f>ABS(Table134[[#This Row],[rA]]-Table134[[#This Row],[rA'']])</f>
        <v>3.0000000000000249E-2</v>
      </c>
    </row>
    <row r="527" spans="1:18" x14ac:dyDescent="0.25">
      <c r="A527" t="s">
        <v>19</v>
      </c>
      <c r="B527" t="s">
        <v>44</v>
      </c>
      <c r="C527" t="s">
        <v>19</v>
      </c>
      <c r="D527" t="s">
        <v>20</v>
      </c>
      <c r="E527">
        <v>2</v>
      </c>
      <c r="F527">
        <v>2</v>
      </c>
      <c r="G527" s="1">
        <v>0</v>
      </c>
      <c r="H527">
        <v>4</v>
      </c>
      <c r="I527">
        <v>-2</v>
      </c>
      <c r="J527" s="2">
        <v>0.86</v>
      </c>
      <c r="K527" s="2">
        <v>1.0900000000000001</v>
      </c>
      <c r="L527" s="2">
        <f>(Table134[[#This Row],[rA]]+Table134[[#This Row],[rA'']])/2</f>
        <v>0.97500000000000009</v>
      </c>
      <c r="M527">
        <v>0.60499999999999998</v>
      </c>
      <c r="N527">
        <v>1.4</v>
      </c>
      <c r="O527" s="3">
        <f>(Table134[[#This Row],[rA adj]]+Table134[[#This Row],[rX]])/(SQRT(2)*(Table134[[#This Row],[rB]]+Table134[[#This Row],[rX]]))</f>
        <v>0.83759531437309243</v>
      </c>
      <c r="P52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5.0681979961461021</v>
      </c>
      <c r="Q527" s="1" t="str">
        <f>IF(Table134[[#This Row],[tau]]&lt;4.18,"YES","NO")</f>
        <v>NO</v>
      </c>
      <c r="R527" s="4">
        <f>ABS(Table134[[#This Row],[rA]]-Table134[[#This Row],[rA'']])</f>
        <v>0.23000000000000009</v>
      </c>
    </row>
    <row r="528" spans="1:18" x14ac:dyDescent="0.25">
      <c r="A528" t="s">
        <v>56</v>
      </c>
      <c r="B528" t="s">
        <v>74</v>
      </c>
      <c r="C528" t="s">
        <v>19</v>
      </c>
      <c r="D528" t="s">
        <v>20</v>
      </c>
      <c r="E528">
        <v>1</v>
      </c>
      <c r="F528">
        <v>3</v>
      </c>
      <c r="G528" s="1">
        <v>2</v>
      </c>
      <c r="H528">
        <v>4</v>
      </c>
      <c r="I528">
        <v>-2</v>
      </c>
      <c r="J528" s="2">
        <v>1.37</v>
      </c>
      <c r="K528" s="2">
        <v>0.57999999999999996</v>
      </c>
      <c r="L528" s="2">
        <f>(Table134[[#This Row],[rA]]+Table134[[#This Row],[rA'']])/2</f>
        <v>0.97500000000000009</v>
      </c>
      <c r="M528">
        <v>0.60499999999999998</v>
      </c>
      <c r="N528">
        <v>1.4</v>
      </c>
      <c r="O528" s="3">
        <f>(Table134[[#This Row],[rA adj]]+Table134[[#This Row],[rX]])/(SQRT(2)*(Table134[[#This Row],[rB]]+Table134[[#This Row],[rX]]))</f>
        <v>0.83759531437309243</v>
      </c>
      <c r="P52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5.0681979961461021</v>
      </c>
      <c r="Q528" s="1" t="str">
        <f>IF(Table134[[#This Row],[tau]]&lt;4.18,"YES","NO")</f>
        <v>NO</v>
      </c>
      <c r="R528" s="4">
        <f>ABS(Table134[[#This Row],[rA]]-Table134[[#This Row],[rA'']])</f>
        <v>0.79000000000000015</v>
      </c>
    </row>
    <row r="529" spans="1:18" x14ac:dyDescent="0.25">
      <c r="A529" t="s">
        <v>70</v>
      </c>
      <c r="B529" t="s">
        <v>72</v>
      </c>
      <c r="C529" t="s">
        <v>19</v>
      </c>
      <c r="D529" t="s">
        <v>20</v>
      </c>
      <c r="E529">
        <v>2</v>
      </c>
      <c r="F529">
        <v>2</v>
      </c>
      <c r="G529" s="1">
        <v>0</v>
      </c>
      <c r="H529">
        <v>4</v>
      </c>
      <c r="I529">
        <v>-2</v>
      </c>
      <c r="J529" s="2">
        <v>0.95595100361438057</v>
      </c>
      <c r="K529" s="2">
        <v>0.99295100361438049</v>
      </c>
      <c r="L529" s="2">
        <f>(Table134[[#This Row],[rA]]+Table134[[#This Row],[rA'']])/2</f>
        <v>0.97445100361438053</v>
      </c>
      <c r="M529">
        <v>0.60499999999999998</v>
      </c>
      <c r="N529">
        <v>1.4</v>
      </c>
      <c r="O529" s="3">
        <f>(Table134[[#This Row],[rA adj]]+Table134[[#This Row],[rX]])/(SQRT(2)*(Table134[[#This Row],[rB]]+Table134[[#This Row],[rX]]))</f>
        <v>0.83740169887827021</v>
      </c>
      <c r="P52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5.0723715085710683</v>
      </c>
      <c r="Q529" s="1" t="str">
        <f>IF(Table134[[#This Row],[tau]]&lt;4.18,"YES","NO")</f>
        <v>NO</v>
      </c>
      <c r="R529" s="4">
        <f>ABS(Table134[[#This Row],[rA]]-Table134[[#This Row],[rA'']])</f>
        <v>3.6999999999999922E-2</v>
      </c>
    </row>
    <row r="530" spans="1:18" x14ac:dyDescent="0.25">
      <c r="A530" t="s">
        <v>23</v>
      </c>
      <c r="B530" t="s">
        <v>77</v>
      </c>
      <c r="C530" t="s">
        <v>19</v>
      </c>
      <c r="D530" t="s">
        <v>20</v>
      </c>
      <c r="E530">
        <v>2</v>
      </c>
      <c r="F530">
        <v>2</v>
      </c>
      <c r="G530" s="1">
        <v>0</v>
      </c>
      <c r="H530">
        <v>4</v>
      </c>
      <c r="I530">
        <v>-2</v>
      </c>
      <c r="J530" s="2">
        <v>0.91795100361438031</v>
      </c>
      <c r="K530" s="2">
        <v>1.0309510036143803</v>
      </c>
      <c r="L530" s="2">
        <f>(Table134[[#This Row],[rA]]+Table134[[#This Row],[rA'']])/2</f>
        <v>0.97445100361438031</v>
      </c>
      <c r="M530">
        <v>0.60499999999999998</v>
      </c>
      <c r="N530">
        <v>1.4</v>
      </c>
      <c r="O530" s="3">
        <f>(Table134[[#This Row],[rA adj]]+Table134[[#This Row],[rX]])/(SQRT(2)*(Table134[[#This Row],[rB]]+Table134[[#This Row],[rX]]))</f>
        <v>0.83740169887827021</v>
      </c>
      <c r="P53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5.0723715085710719</v>
      </c>
      <c r="Q530" s="1" t="str">
        <f>IF(Table134[[#This Row],[tau]]&lt;4.18,"YES","NO")</f>
        <v>NO</v>
      </c>
      <c r="R530" s="4">
        <f>ABS(Table134[[#This Row],[rA]]-Table134[[#This Row],[rA'']])</f>
        <v>0.11299999999999999</v>
      </c>
    </row>
    <row r="531" spans="1:18" x14ac:dyDescent="0.25">
      <c r="A531" t="s">
        <v>25</v>
      </c>
      <c r="B531" t="s">
        <v>77</v>
      </c>
      <c r="C531" t="s">
        <v>19</v>
      </c>
      <c r="D531" t="s">
        <v>20</v>
      </c>
      <c r="E531">
        <v>2</v>
      </c>
      <c r="F531">
        <v>2</v>
      </c>
      <c r="G531" s="1">
        <v>0</v>
      </c>
      <c r="H531">
        <v>4</v>
      </c>
      <c r="I531">
        <v>-2</v>
      </c>
      <c r="J531" s="2">
        <v>0.91695100361438042</v>
      </c>
      <c r="K531" s="2">
        <v>1.0309510036143803</v>
      </c>
      <c r="L531" s="2">
        <f>(Table134[[#This Row],[rA]]+Table134[[#This Row],[rA'']])/2</f>
        <v>0.97395100361438036</v>
      </c>
      <c r="M531">
        <v>0.60499999999999998</v>
      </c>
      <c r="N531">
        <v>1.4</v>
      </c>
      <c r="O531" s="3">
        <f>(Table134[[#This Row],[rA adj]]+Table134[[#This Row],[rX]])/(SQRT(2)*(Table134[[#This Row],[rB]]+Table134[[#This Row],[rX]]))</f>
        <v>0.83722536302261275</v>
      </c>
      <c r="P53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5.0761850604193075</v>
      </c>
      <c r="Q531" s="1" t="str">
        <f>IF(Table134[[#This Row],[tau]]&lt;4.18,"YES","NO")</f>
        <v>NO</v>
      </c>
      <c r="R531" s="4">
        <f>ABS(Table134[[#This Row],[rA]]-Table134[[#This Row],[rA'']])</f>
        <v>0.11399999999999988</v>
      </c>
    </row>
    <row r="532" spans="1:18" x14ac:dyDescent="0.25">
      <c r="A532" t="s">
        <v>18</v>
      </c>
      <c r="B532" t="s">
        <v>53</v>
      </c>
      <c r="C532" t="s">
        <v>19</v>
      </c>
      <c r="D532" t="s">
        <v>20</v>
      </c>
      <c r="E532">
        <v>1</v>
      </c>
      <c r="F532">
        <v>3</v>
      </c>
      <c r="G532" s="1">
        <v>2</v>
      </c>
      <c r="H532">
        <v>4</v>
      </c>
      <c r="I532">
        <v>-2</v>
      </c>
      <c r="J532" s="2">
        <v>0.98541546042156014</v>
      </c>
      <c r="K532" s="2">
        <v>0.96192891361435962</v>
      </c>
      <c r="L532" s="2">
        <f>(Table134[[#This Row],[rA]]+Table134[[#This Row],[rA'']])/2</f>
        <v>0.97367218701795988</v>
      </c>
      <c r="M532">
        <v>0.60499999999999998</v>
      </c>
      <c r="N532">
        <v>1.4</v>
      </c>
      <c r="O532" s="3">
        <f>(Table134[[#This Row],[rA adj]]+Table134[[#This Row],[rX]])/(SQRT(2)*(Table134[[#This Row],[rB]]+Table134[[#This Row],[rX]]))</f>
        <v>0.83712703229641006</v>
      </c>
      <c r="P53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5.0783168230399127</v>
      </c>
      <c r="Q532" s="1" t="str">
        <f>IF(Table134[[#This Row],[tau]]&lt;4.18,"YES","NO")</f>
        <v>NO</v>
      </c>
      <c r="R532" s="4">
        <f>ABS(Table134[[#This Row],[rA]]-Table134[[#This Row],[rA'']])</f>
        <v>2.3486546807200526E-2</v>
      </c>
    </row>
    <row r="533" spans="1:18" x14ac:dyDescent="0.25">
      <c r="A533" t="s">
        <v>63</v>
      </c>
      <c r="B533" t="s">
        <v>23</v>
      </c>
      <c r="C533" t="s">
        <v>19</v>
      </c>
      <c r="D533" t="s">
        <v>20</v>
      </c>
      <c r="E533">
        <v>2</v>
      </c>
      <c r="F533">
        <v>2</v>
      </c>
      <c r="G533" s="1">
        <v>0</v>
      </c>
      <c r="H533">
        <v>4</v>
      </c>
      <c r="I533">
        <v>-2</v>
      </c>
      <c r="J533" s="2">
        <v>1.0279510036143802</v>
      </c>
      <c r="K533" s="2">
        <v>0.91795100361438031</v>
      </c>
      <c r="L533" s="2">
        <f>(Table134[[#This Row],[rA]]+Table134[[#This Row],[rA'']])/2</f>
        <v>0.97295100361438025</v>
      </c>
      <c r="M533">
        <v>0.60499999999999998</v>
      </c>
      <c r="N533">
        <v>1.4</v>
      </c>
      <c r="O533" s="3">
        <f>(Table134[[#This Row],[rA adj]]+Table134[[#This Row],[rX]])/(SQRT(2)*(Table134[[#This Row],[rB]]+Table134[[#This Row],[rX]]))</f>
        <v>0.83687269131129771</v>
      </c>
      <c r="P53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5.0838481519521128</v>
      </c>
      <c r="Q533" s="1" t="str">
        <f>IF(Table134[[#This Row],[tau]]&lt;4.18,"YES","NO")</f>
        <v>NO</v>
      </c>
      <c r="R533" s="4">
        <f>ABS(Table134[[#This Row],[rA]]-Table134[[#This Row],[rA'']])</f>
        <v>0.10999999999999988</v>
      </c>
    </row>
    <row r="534" spans="1:18" x14ac:dyDescent="0.25">
      <c r="A534" t="s">
        <v>63</v>
      </c>
      <c r="B534" t="s">
        <v>25</v>
      </c>
      <c r="C534" t="s">
        <v>19</v>
      </c>
      <c r="D534" t="s">
        <v>20</v>
      </c>
      <c r="E534">
        <v>2</v>
      </c>
      <c r="F534">
        <v>2</v>
      </c>
      <c r="G534" s="1">
        <v>0</v>
      </c>
      <c r="H534">
        <v>4</v>
      </c>
      <c r="I534">
        <v>-2</v>
      </c>
      <c r="J534" s="2">
        <v>1.0279510036143802</v>
      </c>
      <c r="K534" s="2">
        <v>0.91695100361438042</v>
      </c>
      <c r="L534" s="2">
        <f>(Table134[[#This Row],[rA]]+Table134[[#This Row],[rA'']])/2</f>
        <v>0.9724510036143803</v>
      </c>
      <c r="M534">
        <v>0.60499999999999998</v>
      </c>
      <c r="N534">
        <v>1.4</v>
      </c>
      <c r="O534" s="3">
        <f>(Table134[[#This Row],[rA adj]]+Table134[[#This Row],[rX]])/(SQRT(2)*(Table134[[#This Row],[rB]]+Table134[[#This Row],[rX]]))</f>
        <v>0.83669635545564025</v>
      </c>
      <c r="P53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5.0876977900410196</v>
      </c>
      <c r="Q534" s="1" t="str">
        <f>IF(Table134[[#This Row],[tau]]&lt;4.18,"YES","NO")</f>
        <v>NO</v>
      </c>
      <c r="R534" s="4">
        <f>ABS(Table134[[#This Row],[rA]]-Table134[[#This Row],[rA'']])</f>
        <v>0.11099999999999977</v>
      </c>
    </row>
    <row r="535" spans="1:18" x14ac:dyDescent="0.25">
      <c r="A535" t="s">
        <v>72</v>
      </c>
      <c r="B535" t="s">
        <v>69</v>
      </c>
      <c r="C535" t="s">
        <v>19</v>
      </c>
      <c r="D535" t="s">
        <v>20</v>
      </c>
      <c r="E535">
        <v>2</v>
      </c>
      <c r="F535">
        <v>2</v>
      </c>
      <c r="G535" s="1">
        <v>0</v>
      </c>
      <c r="H535">
        <v>4</v>
      </c>
      <c r="I535">
        <v>-2</v>
      </c>
      <c r="J535" s="2">
        <v>0.99295100361438049</v>
      </c>
      <c r="K535" s="2">
        <v>0.94795100361438056</v>
      </c>
      <c r="L535" s="2">
        <f>(Table134[[#This Row],[rA]]+Table134[[#This Row],[rA'']])/2</f>
        <v>0.97045100361438053</v>
      </c>
      <c r="M535">
        <v>0.60499999999999998</v>
      </c>
      <c r="N535">
        <v>1.4</v>
      </c>
      <c r="O535" s="3">
        <f>(Table134[[#This Row],[rA adj]]+Table134[[#This Row],[rX]])/(SQRT(2)*(Table134[[#This Row],[rB]]+Table134[[#This Row],[rX]]))</f>
        <v>0.83599101203301029</v>
      </c>
      <c r="P53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5.1032181185045964</v>
      </c>
      <c r="Q535" s="1" t="str">
        <f>IF(Table134[[#This Row],[tau]]&lt;4.18,"YES","NO")</f>
        <v>NO</v>
      </c>
      <c r="R535" s="4">
        <f>ABS(Table134[[#This Row],[rA]]-Table134[[#This Row],[rA'']])</f>
        <v>4.4999999999999929E-2</v>
      </c>
    </row>
    <row r="536" spans="1:18" x14ac:dyDescent="0.25">
      <c r="A536" t="s">
        <v>18</v>
      </c>
      <c r="B536" t="s">
        <v>56</v>
      </c>
      <c r="C536" t="s">
        <v>19</v>
      </c>
      <c r="D536" t="s">
        <v>20</v>
      </c>
      <c r="E536">
        <v>1</v>
      </c>
      <c r="F536">
        <v>3</v>
      </c>
      <c r="G536" s="1">
        <v>2</v>
      </c>
      <c r="H536">
        <v>4</v>
      </c>
      <c r="I536">
        <v>-2</v>
      </c>
      <c r="J536" s="2">
        <v>0.98541546042156014</v>
      </c>
      <c r="K536" s="2">
        <v>0.9459289136143596</v>
      </c>
      <c r="L536" s="2">
        <f>(Table134[[#This Row],[rA]]+Table134[[#This Row],[rA'']])/2</f>
        <v>0.96567218701795987</v>
      </c>
      <c r="M536">
        <v>0.60499999999999998</v>
      </c>
      <c r="N536">
        <v>1.4</v>
      </c>
      <c r="O536" s="3">
        <f>(Table134[[#This Row],[rA adj]]+Table134[[#This Row],[rX]])/(SQRT(2)*(Table134[[#This Row],[rB]]+Table134[[#This Row],[rX]]))</f>
        <v>0.83430565860589023</v>
      </c>
      <c r="P53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5.1411074982006877</v>
      </c>
      <c r="Q536" s="1" t="str">
        <f>IF(Table134[[#This Row],[tau]]&lt;4.18,"YES","NO")</f>
        <v>NO</v>
      </c>
      <c r="R536" s="4">
        <f>ABS(Table134[[#This Row],[rA]]-Table134[[#This Row],[rA'']])</f>
        <v>3.948654680720054E-2</v>
      </c>
    </row>
    <row r="537" spans="1:18" x14ac:dyDescent="0.25">
      <c r="A537" t="s">
        <v>58</v>
      </c>
      <c r="B537" t="s">
        <v>22</v>
      </c>
      <c r="C537" t="s">
        <v>19</v>
      </c>
      <c r="D537" t="s">
        <v>20</v>
      </c>
      <c r="E537">
        <v>2</v>
      </c>
      <c r="F537">
        <v>2</v>
      </c>
      <c r="G537" s="1">
        <v>0</v>
      </c>
      <c r="H537">
        <v>4</v>
      </c>
      <c r="I537">
        <v>-2</v>
      </c>
      <c r="J537" s="2">
        <v>0.96295100361438024</v>
      </c>
      <c r="K537" s="2">
        <v>0.96695100361438024</v>
      </c>
      <c r="L537" s="2">
        <f>(Table134[[#This Row],[rA]]+Table134[[#This Row],[rA'']])/2</f>
        <v>0.96495100361438024</v>
      </c>
      <c r="M537">
        <v>0.60499999999999998</v>
      </c>
      <c r="N537">
        <v>1.4</v>
      </c>
      <c r="O537" s="3">
        <f>(Table134[[#This Row],[rA adj]]+Table134[[#This Row],[rX]])/(SQRT(2)*(Table134[[#This Row],[rB]]+Table134[[#This Row],[rX]]))</f>
        <v>0.83405131762077789</v>
      </c>
      <c r="P53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5.1469261083103852</v>
      </c>
      <c r="Q537" s="1" t="str">
        <f>IF(Table134[[#This Row],[tau]]&lt;4.18,"YES","NO")</f>
        <v>NO</v>
      </c>
      <c r="R537" s="4">
        <f>ABS(Table134[[#This Row],[rA]]-Table134[[#This Row],[rA'']])</f>
        <v>4.0000000000000036E-3</v>
      </c>
    </row>
    <row r="538" spans="1:18" x14ac:dyDescent="0.25">
      <c r="A538" t="s">
        <v>68</v>
      </c>
      <c r="B538" t="s">
        <v>22</v>
      </c>
      <c r="C538" t="s">
        <v>19</v>
      </c>
      <c r="D538" t="s">
        <v>20</v>
      </c>
      <c r="E538">
        <v>2</v>
      </c>
      <c r="F538">
        <v>2</v>
      </c>
      <c r="G538" s="1">
        <v>0</v>
      </c>
      <c r="H538">
        <v>4</v>
      </c>
      <c r="I538">
        <v>-2</v>
      </c>
      <c r="J538" s="2">
        <v>0.96295100361438024</v>
      </c>
      <c r="K538" s="2">
        <v>0.96695100361438024</v>
      </c>
      <c r="L538" s="2">
        <f>(Table134[[#This Row],[rA]]+Table134[[#This Row],[rA'']])/2</f>
        <v>0.96495100361438024</v>
      </c>
      <c r="M538">
        <v>0.60499999999999998</v>
      </c>
      <c r="N538">
        <v>1.4</v>
      </c>
      <c r="O538" s="3">
        <f>(Table134[[#This Row],[rA adj]]+Table134[[#This Row],[rX]])/(SQRT(2)*(Table134[[#This Row],[rB]]+Table134[[#This Row],[rX]]))</f>
        <v>0.83405131762077789</v>
      </c>
      <c r="P53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5.1469261083103852</v>
      </c>
      <c r="Q538" s="1" t="str">
        <f>IF(Table134[[#This Row],[tau]]&lt;4.18,"YES","NO")</f>
        <v>NO</v>
      </c>
      <c r="R538" s="4">
        <f>ABS(Table134[[#This Row],[rA]]-Table134[[#This Row],[rA'']])</f>
        <v>4.0000000000000036E-3</v>
      </c>
    </row>
    <row r="539" spans="1:18" x14ac:dyDescent="0.25">
      <c r="A539" t="s">
        <v>23</v>
      </c>
      <c r="B539" t="s">
        <v>67</v>
      </c>
      <c r="C539" t="s">
        <v>19</v>
      </c>
      <c r="D539" t="s">
        <v>20</v>
      </c>
      <c r="E539">
        <v>1</v>
      </c>
      <c r="F539">
        <v>3</v>
      </c>
      <c r="G539" s="1">
        <v>2</v>
      </c>
      <c r="H539">
        <v>4</v>
      </c>
      <c r="I539">
        <v>-2</v>
      </c>
      <c r="J539" s="2">
        <v>1.02341546042156</v>
      </c>
      <c r="K539" s="2">
        <v>0.90592891361435957</v>
      </c>
      <c r="L539" s="2">
        <f>(Table134[[#This Row],[rA]]+Table134[[#This Row],[rA'']])/2</f>
        <v>0.96467218701795976</v>
      </c>
      <c r="M539">
        <v>0.60499999999999998</v>
      </c>
      <c r="N539">
        <v>1.4</v>
      </c>
      <c r="O539" s="3">
        <f>(Table134[[#This Row],[rA adj]]+Table134[[#This Row],[rX]])/(SQRT(2)*(Table134[[#This Row],[rB]]+Table134[[#This Row],[rX]]))</f>
        <v>0.8339529868945752</v>
      </c>
      <c r="P53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5.1491828277202263</v>
      </c>
      <c r="Q539" s="1" t="str">
        <f>IF(Table134[[#This Row],[tau]]&lt;4.18,"YES","NO")</f>
        <v>NO</v>
      </c>
      <c r="R539" s="4">
        <f>ABS(Table134[[#This Row],[rA]]-Table134[[#This Row],[rA'']])</f>
        <v>0.11748654680720039</v>
      </c>
    </row>
    <row r="540" spans="1:18" x14ac:dyDescent="0.25">
      <c r="A540" t="s">
        <v>19</v>
      </c>
      <c r="B540" t="s">
        <v>23</v>
      </c>
      <c r="C540" t="s">
        <v>19</v>
      </c>
      <c r="D540" t="s">
        <v>20</v>
      </c>
      <c r="E540">
        <v>3</v>
      </c>
      <c r="F540">
        <v>1</v>
      </c>
      <c r="G540" s="1">
        <v>2</v>
      </c>
      <c r="H540">
        <v>4</v>
      </c>
      <c r="I540">
        <v>-2</v>
      </c>
      <c r="J540" s="2">
        <v>0.90392891361435934</v>
      </c>
      <c r="K540" s="2">
        <v>1.02341546042156</v>
      </c>
      <c r="L540" s="2">
        <f>(Table134[[#This Row],[rA]]+Table134[[#This Row],[rA'']])/2</f>
        <v>0.96367218701795965</v>
      </c>
      <c r="M540">
        <v>0.60499999999999998</v>
      </c>
      <c r="N540">
        <v>1.4</v>
      </c>
      <c r="O540" s="3">
        <f>(Table134[[#This Row],[rA adj]]+Table134[[#This Row],[rX]])/(SQRT(2)*(Table134[[#This Row],[rB]]+Table134[[#This Row],[rX]]))</f>
        <v>0.83360031518326017</v>
      </c>
      <c r="P54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5.157309899200067</v>
      </c>
      <c r="Q540" s="1" t="str">
        <f>IF(Table134[[#This Row],[tau]]&lt;4.18,"YES","NO")</f>
        <v>NO</v>
      </c>
      <c r="R540" s="4">
        <f>ABS(Table134[[#This Row],[rA]]-Table134[[#This Row],[rA'']])</f>
        <v>0.11948654680720061</v>
      </c>
    </row>
    <row r="541" spans="1:18" x14ac:dyDescent="0.25">
      <c r="A541" t="s">
        <v>42</v>
      </c>
      <c r="B541" t="s">
        <v>24</v>
      </c>
      <c r="C541" t="s">
        <v>19</v>
      </c>
      <c r="D541" t="s">
        <v>20</v>
      </c>
      <c r="E541">
        <v>2</v>
      </c>
      <c r="F541">
        <v>2</v>
      </c>
      <c r="G541" s="1">
        <v>0</v>
      </c>
      <c r="H541">
        <v>4</v>
      </c>
      <c r="I541">
        <v>-2</v>
      </c>
      <c r="J541" s="2">
        <v>1.1959510036143803</v>
      </c>
      <c r="K541" s="2">
        <v>0.73</v>
      </c>
      <c r="L541" s="2">
        <f>(Table134[[#This Row],[rA]]+Table134[[#This Row],[rA'']])/2</f>
        <v>0.96297550180719016</v>
      </c>
      <c r="M541">
        <v>0.60499999999999998</v>
      </c>
      <c r="N541">
        <v>1.4</v>
      </c>
      <c r="O541" s="3">
        <f>(Table134[[#This Row],[rA adj]]+Table134[[#This Row],[rX]])/(SQRT(2)*(Table134[[#This Row],[rB]]+Table134[[#This Row],[rX]]))</f>
        <v>0.83335461401773026</v>
      </c>
      <c r="P54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5.1630027220408579</v>
      </c>
      <c r="Q541" s="1" t="str">
        <f>IF(Table134[[#This Row],[tau]]&lt;4.18,"YES","NO")</f>
        <v>NO</v>
      </c>
      <c r="R541" s="4">
        <f>ABS(Table134[[#This Row],[rA]]-Table134[[#This Row],[rA'']])</f>
        <v>0.46595100361438035</v>
      </c>
    </row>
    <row r="542" spans="1:18" x14ac:dyDescent="0.25">
      <c r="A542" t="s">
        <v>68</v>
      </c>
      <c r="B542" t="s">
        <v>58</v>
      </c>
      <c r="C542" t="s">
        <v>19</v>
      </c>
      <c r="D542" t="s">
        <v>20</v>
      </c>
      <c r="E542">
        <v>2</v>
      </c>
      <c r="F542">
        <v>2</v>
      </c>
      <c r="G542" s="1">
        <v>0</v>
      </c>
      <c r="H542">
        <v>4</v>
      </c>
      <c r="I542">
        <v>-2</v>
      </c>
      <c r="J542" s="2">
        <v>0.96295100361438024</v>
      </c>
      <c r="K542" s="2">
        <v>0.96295100361438024</v>
      </c>
      <c r="L542" s="2">
        <f>(Table134[[#This Row],[rA]]+Table134[[#This Row],[rA'']])/2</f>
        <v>0.96295100361438024</v>
      </c>
      <c r="M542">
        <v>0.60499999999999998</v>
      </c>
      <c r="N542">
        <v>1.4</v>
      </c>
      <c r="O542" s="3">
        <f>(Table134[[#This Row],[rA adj]]+Table134[[#This Row],[rX]])/(SQRT(2)*(Table134[[#This Row],[rB]]+Table134[[#This Row],[rX]]))</f>
        <v>0.83334597419814782</v>
      </c>
      <c r="P54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5.1632033668512189</v>
      </c>
      <c r="Q542" s="1" t="str">
        <f>IF(Table134[[#This Row],[tau]]&lt;4.18,"YES","NO")</f>
        <v>NO</v>
      </c>
      <c r="R542" s="4">
        <f>ABS(Table134[[#This Row],[rA]]-Table134[[#This Row],[rA'']])</f>
        <v>0</v>
      </c>
    </row>
    <row r="543" spans="1:18" x14ac:dyDescent="0.25">
      <c r="A543" t="s">
        <v>62</v>
      </c>
      <c r="B543" t="s">
        <v>24</v>
      </c>
      <c r="C543" t="s">
        <v>19</v>
      </c>
      <c r="D543" t="s">
        <v>20</v>
      </c>
      <c r="E543">
        <v>2</v>
      </c>
      <c r="F543">
        <v>2</v>
      </c>
      <c r="G543" s="1">
        <v>0</v>
      </c>
      <c r="H543">
        <v>4</v>
      </c>
      <c r="I543">
        <v>-2</v>
      </c>
      <c r="J543" s="2">
        <v>1.1929510036143802</v>
      </c>
      <c r="K543" s="2">
        <v>0.73</v>
      </c>
      <c r="L543" s="2">
        <f>(Table134[[#This Row],[rA]]+Table134[[#This Row],[rA'']])/2</f>
        <v>0.9614755018071901</v>
      </c>
      <c r="M543">
        <v>0.60499999999999998</v>
      </c>
      <c r="N543">
        <v>1.4</v>
      </c>
      <c r="O543" s="3">
        <f>(Table134[[#This Row],[rA adj]]+Table134[[#This Row],[rX]])/(SQRT(2)*(Table134[[#This Row],[rB]]+Table134[[#This Row],[rX]]))</f>
        <v>0.83282560645075776</v>
      </c>
      <c r="P54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5.1753463341170765</v>
      </c>
      <c r="Q543" s="1" t="str">
        <f>IF(Table134[[#This Row],[tau]]&lt;4.18,"YES","NO")</f>
        <v>NO</v>
      </c>
      <c r="R543" s="4">
        <f>ABS(Table134[[#This Row],[rA]]-Table134[[#This Row],[rA'']])</f>
        <v>0.46295100361438024</v>
      </c>
    </row>
    <row r="544" spans="1:18" x14ac:dyDescent="0.25">
      <c r="A544" t="s">
        <v>19</v>
      </c>
      <c r="B544" t="s">
        <v>28</v>
      </c>
      <c r="C544" t="s">
        <v>19</v>
      </c>
      <c r="D544" t="s">
        <v>20</v>
      </c>
      <c r="E544">
        <v>2</v>
      </c>
      <c r="F544">
        <v>2</v>
      </c>
      <c r="G544" s="1">
        <v>0</v>
      </c>
      <c r="H544">
        <v>4</v>
      </c>
      <c r="I544">
        <v>-2</v>
      </c>
      <c r="J544" s="2">
        <v>0.86</v>
      </c>
      <c r="K544" s="2">
        <v>1.0629289136143596</v>
      </c>
      <c r="L544" s="2">
        <f>(Table134[[#This Row],[rA]]+Table134[[#This Row],[rA'']])/2</f>
        <v>0.96146445680717973</v>
      </c>
      <c r="M544">
        <v>0.60499999999999998</v>
      </c>
      <c r="N544">
        <v>1.4</v>
      </c>
      <c r="O544" s="3">
        <f>(Table134[[#This Row],[rA adj]]+Table134[[#This Row],[rX]])/(SQRT(2)*(Table134[[#This Row],[rB]]+Table134[[#This Row],[rX]]))</f>
        <v>0.83282171119170256</v>
      </c>
      <c r="P54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5.1754376659372383</v>
      </c>
      <c r="Q544" s="1" t="str">
        <f>IF(Table134[[#This Row],[tau]]&lt;4.18,"YES","NO")</f>
        <v>NO</v>
      </c>
      <c r="R544" s="4">
        <f>ABS(Table134[[#This Row],[rA]]-Table134[[#This Row],[rA'']])</f>
        <v>0.20292891361435961</v>
      </c>
    </row>
    <row r="545" spans="1:18" x14ac:dyDescent="0.25">
      <c r="A545" t="s">
        <v>70</v>
      </c>
      <c r="B545" t="s">
        <v>22</v>
      </c>
      <c r="C545" t="s">
        <v>19</v>
      </c>
      <c r="D545" t="s">
        <v>20</v>
      </c>
      <c r="E545">
        <v>2</v>
      </c>
      <c r="F545">
        <v>2</v>
      </c>
      <c r="G545" s="1">
        <v>0</v>
      </c>
      <c r="H545">
        <v>4</v>
      </c>
      <c r="I545">
        <v>-2</v>
      </c>
      <c r="J545" s="2">
        <v>0.95595100361438057</v>
      </c>
      <c r="K545" s="2">
        <v>0.96695100361438024</v>
      </c>
      <c r="L545" s="2">
        <f>(Table134[[#This Row],[rA]]+Table134[[#This Row],[rA'']])/2</f>
        <v>0.96145100361438041</v>
      </c>
      <c r="M545">
        <v>0.60499999999999998</v>
      </c>
      <c r="N545">
        <v>1.4</v>
      </c>
      <c r="O545" s="3">
        <f>(Table134[[#This Row],[rA adj]]+Table134[[#This Row],[rX]])/(SQRT(2)*(Table134[[#This Row],[rB]]+Table134[[#This Row],[rX]]))</f>
        <v>0.83281696663117544</v>
      </c>
      <c r="P54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5.1755489200193061</v>
      </c>
      <c r="Q545" s="1" t="str">
        <f>IF(Table134[[#This Row],[tau]]&lt;4.18,"YES","NO")</f>
        <v>NO</v>
      </c>
      <c r="R545" s="4">
        <f>ABS(Table134[[#This Row],[rA]]-Table134[[#This Row],[rA'']])</f>
        <v>1.0999999999999677E-2</v>
      </c>
    </row>
    <row r="546" spans="1:18" x14ac:dyDescent="0.25">
      <c r="A546" t="s">
        <v>24</v>
      </c>
      <c r="B546" t="s">
        <v>50</v>
      </c>
      <c r="C546" t="s">
        <v>19</v>
      </c>
      <c r="D546" t="s">
        <v>20</v>
      </c>
      <c r="E546">
        <v>2</v>
      </c>
      <c r="F546">
        <v>2</v>
      </c>
      <c r="G546" s="1">
        <v>0</v>
      </c>
      <c r="H546">
        <v>4</v>
      </c>
      <c r="I546">
        <v>-2</v>
      </c>
      <c r="J546" s="2">
        <v>0.73</v>
      </c>
      <c r="K546" s="2">
        <v>1.19</v>
      </c>
      <c r="L546" s="2">
        <f>(Table134[[#This Row],[rA]]+Table134[[#This Row],[rA'']])/2</f>
        <v>0.96</v>
      </c>
      <c r="M546">
        <v>0.60499999999999998</v>
      </c>
      <c r="N546">
        <v>1.4</v>
      </c>
      <c r="O546" s="3">
        <f>(Table134[[#This Row],[rA adj]]+Table134[[#This Row],[rX]])/(SQRT(2)*(Table134[[#This Row],[rB]]+Table134[[#This Row],[rX]]))</f>
        <v>0.83230523870336759</v>
      </c>
      <c r="P54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5.1876050216197349</v>
      </c>
      <c r="Q546" s="1" t="str">
        <f>IF(Table134[[#This Row],[tau]]&lt;4.18,"YES","NO")</f>
        <v>NO</v>
      </c>
      <c r="R546" s="4">
        <f>ABS(Table134[[#This Row],[rA]]-Table134[[#This Row],[rA'']])</f>
        <v>0.45999999999999996</v>
      </c>
    </row>
    <row r="547" spans="1:18" x14ac:dyDescent="0.25">
      <c r="A547" t="s">
        <v>70</v>
      </c>
      <c r="B547" t="s">
        <v>58</v>
      </c>
      <c r="C547" t="s">
        <v>19</v>
      </c>
      <c r="D547" t="s">
        <v>20</v>
      </c>
      <c r="E547">
        <v>2</v>
      </c>
      <c r="F547">
        <v>2</v>
      </c>
      <c r="G547" s="1">
        <v>0</v>
      </c>
      <c r="H547">
        <v>4</v>
      </c>
      <c r="I547">
        <v>-2</v>
      </c>
      <c r="J547" s="2">
        <v>0.95595100361438057</v>
      </c>
      <c r="K547" s="2">
        <v>0.96295100361438024</v>
      </c>
      <c r="L547" s="2">
        <f>(Table134[[#This Row],[rA]]+Table134[[#This Row],[rA'']])/2</f>
        <v>0.9594510036143804</v>
      </c>
      <c r="M547">
        <v>0.60499999999999998</v>
      </c>
      <c r="N547">
        <v>1.4</v>
      </c>
      <c r="O547" s="3">
        <f>(Table134[[#This Row],[rA adj]]+Table134[[#This Row],[rX]])/(SQRT(2)*(Table134[[#This Row],[rB]]+Table134[[#This Row],[rX]]))</f>
        <v>0.83211162320854537</v>
      </c>
      <c r="P54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5.1921959962163573</v>
      </c>
      <c r="Q547" s="1" t="str">
        <f>IF(Table134[[#This Row],[tau]]&lt;4.18,"YES","NO")</f>
        <v>NO</v>
      </c>
      <c r="R547" s="4">
        <f>ABS(Table134[[#This Row],[rA]]-Table134[[#This Row],[rA'']])</f>
        <v>6.9999999999996732E-3</v>
      </c>
    </row>
    <row r="548" spans="1:18" x14ac:dyDescent="0.25">
      <c r="A548" t="s">
        <v>70</v>
      </c>
      <c r="B548" t="s">
        <v>68</v>
      </c>
      <c r="C548" t="s">
        <v>19</v>
      </c>
      <c r="D548" t="s">
        <v>20</v>
      </c>
      <c r="E548">
        <v>2</v>
      </c>
      <c r="F548">
        <v>2</v>
      </c>
      <c r="G548" s="1">
        <v>0</v>
      </c>
      <c r="H548">
        <v>4</v>
      </c>
      <c r="I548">
        <v>-2</v>
      </c>
      <c r="J548" s="2">
        <v>0.95595100361438057</v>
      </c>
      <c r="K548" s="2">
        <v>0.96295100361438024</v>
      </c>
      <c r="L548" s="2">
        <f>(Table134[[#This Row],[rA]]+Table134[[#This Row],[rA'']])/2</f>
        <v>0.9594510036143804</v>
      </c>
      <c r="M548">
        <v>0.60499999999999998</v>
      </c>
      <c r="N548">
        <v>1.4</v>
      </c>
      <c r="O548" s="3">
        <f>(Table134[[#This Row],[rA adj]]+Table134[[#This Row],[rX]])/(SQRT(2)*(Table134[[#This Row],[rB]]+Table134[[#This Row],[rX]]))</f>
        <v>0.83211162320854537</v>
      </c>
      <c r="P54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5.1921959962163573</v>
      </c>
      <c r="Q548" s="1" t="str">
        <f>IF(Table134[[#This Row],[tau]]&lt;4.18,"YES","NO")</f>
        <v>NO</v>
      </c>
      <c r="R548" s="4">
        <f>ABS(Table134[[#This Row],[rA]]-Table134[[#This Row],[rA'']])</f>
        <v>6.9999999999996732E-3</v>
      </c>
    </row>
    <row r="549" spans="1:18" x14ac:dyDescent="0.25">
      <c r="A549" t="s">
        <v>19</v>
      </c>
      <c r="B549" t="s">
        <v>73</v>
      </c>
      <c r="C549" t="s">
        <v>19</v>
      </c>
      <c r="D549" t="s">
        <v>20</v>
      </c>
      <c r="E549">
        <v>2</v>
      </c>
      <c r="F549">
        <v>2</v>
      </c>
      <c r="G549" s="1">
        <v>0</v>
      </c>
      <c r="H549">
        <v>4</v>
      </c>
      <c r="I549">
        <v>-2</v>
      </c>
      <c r="J549" s="2">
        <v>0.86</v>
      </c>
      <c r="K549" s="2">
        <v>1.0549510036143803</v>
      </c>
      <c r="L549" s="2">
        <f>(Table134[[#This Row],[rA]]+Table134[[#This Row],[rA'']])/2</f>
        <v>0.9574755018071901</v>
      </c>
      <c r="M549">
        <v>0.60499999999999998</v>
      </c>
      <c r="N549">
        <v>1.4</v>
      </c>
      <c r="O549" s="3">
        <f>(Table134[[#This Row],[rA adj]]+Table134[[#This Row],[rX]])/(SQRT(2)*(Table134[[#This Row],[rB]]+Table134[[#This Row],[rX]]))</f>
        <v>0.83141491960549774</v>
      </c>
      <c r="P54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5.2088514841992364</v>
      </c>
      <c r="Q549" s="1" t="str">
        <f>IF(Table134[[#This Row],[tau]]&lt;4.18,"YES","NO")</f>
        <v>NO</v>
      </c>
      <c r="R549" s="4">
        <f>ABS(Table134[[#This Row],[rA]]-Table134[[#This Row],[rA'']])</f>
        <v>0.19495100361438034</v>
      </c>
    </row>
    <row r="550" spans="1:18" x14ac:dyDescent="0.25">
      <c r="A550" t="s">
        <v>69</v>
      </c>
      <c r="B550" t="s">
        <v>22</v>
      </c>
      <c r="C550" t="s">
        <v>19</v>
      </c>
      <c r="D550" t="s">
        <v>20</v>
      </c>
      <c r="E550">
        <v>2</v>
      </c>
      <c r="F550">
        <v>2</v>
      </c>
      <c r="G550" s="1">
        <v>0</v>
      </c>
      <c r="H550">
        <v>4</v>
      </c>
      <c r="I550">
        <v>-2</v>
      </c>
      <c r="J550" s="2">
        <v>0.94795100361438056</v>
      </c>
      <c r="K550" s="2">
        <v>0.96695100361438024</v>
      </c>
      <c r="L550" s="2">
        <f>(Table134[[#This Row],[rA]]+Table134[[#This Row],[rA'']])/2</f>
        <v>0.9574510036143804</v>
      </c>
      <c r="M550">
        <v>0.60499999999999998</v>
      </c>
      <c r="N550">
        <v>1.4</v>
      </c>
      <c r="O550" s="3">
        <f>(Table134[[#This Row],[rA adj]]+Table134[[#This Row],[rX]])/(SQRT(2)*(Table134[[#This Row],[rB]]+Table134[[#This Row],[rX]]))</f>
        <v>0.83140627978591541</v>
      </c>
      <c r="P55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5.2090593685845992</v>
      </c>
      <c r="Q550" s="1" t="str">
        <f>IF(Table134[[#This Row],[tau]]&lt;4.18,"YES","NO")</f>
        <v>NO</v>
      </c>
      <c r="R550" s="4">
        <f>ABS(Table134[[#This Row],[rA]]-Table134[[#This Row],[rA'']])</f>
        <v>1.8999999999999684E-2</v>
      </c>
    </row>
    <row r="551" spans="1:18" x14ac:dyDescent="0.25">
      <c r="A551" t="s">
        <v>58</v>
      </c>
      <c r="B551" t="s">
        <v>69</v>
      </c>
      <c r="C551" t="s">
        <v>19</v>
      </c>
      <c r="D551" t="s">
        <v>20</v>
      </c>
      <c r="E551">
        <v>2</v>
      </c>
      <c r="F551">
        <v>2</v>
      </c>
      <c r="G551" s="1">
        <v>0</v>
      </c>
      <c r="H551">
        <v>4</v>
      </c>
      <c r="I551">
        <v>-2</v>
      </c>
      <c r="J551" s="2">
        <v>0.96295100361438024</v>
      </c>
      <c r="K551" s="2">
        <v>0.94795100361438056</v>
      </c>
      <c r="L551" s="2">
        <f>(Table134[[#This Row],[rA]]+Table134[[#This Row],[rA'']])/2</f>
        <v>0.9554510036143804</v>
      </c>
      <c r="M551">
        <v>0.60499999999999998</v>
      </c>
      <c r="N551">
        <v>1.4</v>
      </c>
      <c r="O551" s="3">
        <f>(Table134[[#This Row],[rA adj]]+Table134[[#This Row],[rX]])/(SQRT(2)*(Table134[[#This Row],[rB]]+Table134[[#This Row],[rX]]))</f>
        <v>0.83070093636328546</v>
      </c>
      <c r="P55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5.2261427562489438</v>
      </c>
      <c r="Q551" s="1" t="str">
        <f>IF(Table134[[#This Row],[tau]]&lt;4.18,"YES","NO")</f>
        <v>NO</v>
      </c>
      <c r="R551" s="4">
        <f>ABS(Table134[[#This Row],[rA]]-Table134[[#This Row],[rA'']])</f>
        <v>1.499999999999968E-2</v>
      </c>
    </row>
    <row r="552" spans="1:18" x14ac:dyDescent="0.25">
      <c r="A552" t="s">
        <v>68</v>
      </c>
      <c r="B552" t="s">
        <v>69</v>
      </c>
      <c r="C552" t="s">
        <v>19</v>
      </c>
      <c r="D552" t="s">
        <v>20</v>
      </c>
      <c r="E552">
        <v>2</v>
      </c>
      <c r="F552">
        <v>2</v>
      </c>
      <c r="G552" s="1">
        <v>0</v>
      </c>
      <c r="H552">
        <v>4</v>
      </c>
      <c r="I552">
        <v>-2</v>
      </c>
      <c r="J552" s="2">
        <v>0.96295100361438024</v>
      </c>
      <c r="K552" s="2">
        <v>0.94795100361438056</v>
      </c>
      <c r="L552" s="2">
        <f>(Table134[[#This Row],[rA]]+Table134[[#This Row],[rA'']])/2</f>
        <v>0.9554510036143804</v>
      </c>
      <c r="M552">
        <v>0.60499999999999998</v>
      </c>
      <c r="N552">
        <v>1.4</v>
      </c>
      <c r="O552" s="3">
        <f>(Table134[[#This Row],[rA adj]]+Table134[[#This Row],[rX]])/(SQRT(2)*(Table134[[#This Row],[rB]]+Table134[[#This Row],[rX]]))</f>
        <v>0.83070093636328546</v>
      </c>
      <c r="P55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5.2261427562489438</v>
      </c>
      <c r="Q552" s="1" t="str">
        <f>IF(Table134[[#This Row],[tau]]&lt;4.18,"YES","NO")</f>
        <v>NO</v>
      </c>
      <c r="R552" s="4">
        <f>ABS(Table134[[#This Row],[rA]]-Table134[[#This Row],[rA'']])</f>
        <v>1.499999999999968E-2</v>
      </c>
    </row>
    <row r="553" spans="1:18" x14ac:dyDescent="0.25">
      <c r="A553" t="s">
        <v>72</v>
      </c>
      <c r="B553" t="s">
        <v>23</v>
      </c>
      <c r="C553" t="s">
        <v>19</v>
      </c>
      <c r="D553" t="s">
        <v>20</v>
      </c>
      <c r="E553">
        <v>2</v>
      </c>
      <c r="F553">
        <v>2</v>
      </c>
      <c r="G553" s="1">
        <v>0</v>
      </c>
      <c r="H553">
        <v>4</v>
      </c>
      <c r="I553">
        <v>-2</v>
      </c>
      <c r="J553" s="2">
        <v>0.99295100361438049</v>
      </c>
      <c r="K553" s="2">
        <v>0.91795100361438031</v>
      </c>
      <c r="L553" s="2">
        <f>(Table134[[#This Row],[rA]]+Table134[[#This Row],[rA'']])/2</f>
        <v>0.9554510036143804</v>
      </c>
      <c r="M553">
        <v>0.60499999999999998</v>
      </c>
      <c r="N553">
        <v>1.4</v>
      </c>
      <c r="O553" s="3">
        <f>(Table134[[#This Row],[rA adj]]+Table134[[#This Row],[rX]])/(SQRT(2)*(Table134[[#This Row],[rB]]+Table134[[#This Row],[rX]]))</f>
        <v>0.83070093636328546</v>
      </c>
      <c r="P55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5.2261427562489438</v>
      </c>
      <c r="Q553" s="1" t="str">
        <f>IF(Table134[[#This Row],[tau]]&lt;4.18,"YES","NO")</f>
        <v>NO</v>
      </c>
      <c r="R553" s="4">
        <f>ABS(Table134[[#This Row],[rA]]-Table134[[#This Row],[rA'']])</f>
        <v>7.5000000000000178E-2</v>
      </c>
    </row>
    <row r="554" spans="1:18" x14ac:dyDescent="0.25">
      <c r="A554" t="s">
        <v>72</v>
      </c>
      <c r="B554" t="s">
        <v>25</v>
      </c>
      <c r="C554" t="s">
        <v>19</v>
      </c>
      <c r="D554" t="s">
        <v>20</v>
      </c>
      <c r="E554">
        <v>2</v>
      </c>
      <c r="F554">
        <v>2</v>
      </c>
      <c r="G554" s="1">
        <v>0</v>
      </c>
      <c r="H554">
        <v>4</v>
      </c>
      <c r="I554">
        <v>-2</v>
      </c>
      <c r="J554" s="2">
        <v>0.99295100361438049</v>
      </c>
      <c r="K554" s="2">
        <v>0.91695100361438042</v>
      </c>
      <c r="L554" s="2">
        <f>(Table134[[#This Row],[rA]]+Table134[[#This Row],[rA'']])/2</f>
        <v>0.95495100361438046</v>
      </c>
      <c r="M554">
        <v>0.60499999999999998</v>
      </c>
      <c r="N554">
        <v>1.4</v>
      </c>
      <c r="O554" s="3">
        <f>(Table134[[#This Row],[rA adj]]+Table134[[#This Row],[rX]])/(SQRT(2)*(Table134[[#This Row],[rB]]+Table134[[#This Row],[rX]]))</f>
        <v>0.83052460050762811</v>
      </c>
      <c r="P55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5.2304484244898024</v>
      </c>
      <c r="Q554" s="1" t="str">
        <f>IF(Table134[[#This Row],[tau]]&lt;4.18,"YES","NO")</f>
        <v>NO</v>
      </c>
      <c r="R554" s="4">
        <f>ABS(Table134[[#This Row],[rA]]-Table134[[#This Row],[rA'']])</f>
        <v>7.6000000000000068E-2</v>
      </c>
    </row>
    <row r="555" spans="1:18" x14ac:dyDescent="0.25">
      <c r="A555" t="s">
        <v>60</v>
      </c>
      <c r="B555" t="s">
        <v>74</v>
      </c>
      <c r="C555" t="s">
        <v>19</v>
      </c>
      <c r="D555" t="s">
        <v>20</v>
      </c>
      <c r="E555">
        <v>1</v>
      </c>
      <c r="F555">
        <v>3</v>
      </c>
      <c r="G555" s="1">
        <v>2</v>
      </c>
      <c r="H555">
        <v>4</v>
      </c>
      <c r="I555">
        <v>-2</v>
      </c>
      <c r="J555" s="2">
        <v>1.3244154604215601</v>
      </c>
      <c r="K555" s="2">
        <v>0.57999999999999996</v>
      </c>
      <c r="L555" s="2">
        <f>(Table134[[#This Row],[rA]]+Table134[[#This Row],[rA'']])/2</f>
        <v>0.95220773021078009</v>
      </c>
      <c r="M555">
        <v>0.60499999999999998</v>
      </c>
      <c r="N555">
        <v>1.4</v>
      </c>
      <c r="O555" s="3">
        <f>(Table134[[#This Row],[rA adj]]+Table134[[#This Row],[rX]])/(SQRT(2)*(Table134[[#This Row],[rB]]+Table134[[#This Row],[rX]]))</f>
        <v>0.8295571255817753</v>
      </c>
      <c r="P55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5.2543232828410087</v>
      </c>
      <c r="Q555" s="1" t="str">
        <f>IF(Table134[[#This Row],[tau]]&lt;4.18,"YES","NO")</f>
        <v>NO</v>
      </c>
      <c r="R555" s="4">
        <f>ABS(Table134[[#This Row],[rA]]-Table134[[#This Row],[rA'']])</f>
        <v>0.74441546042156015</v>
      </c>
    </row>
    <row r="556" spans="1:18" x14ac:dyDescent="0.25">
      <c r="A556" t="s">
        <v>70</v>
      </c>
      <c r="B556" t="s">
        <v>69</v>
      </c>
      <c r="C556" t="s">
        <v>19</v>
      </c>
      <c r="D556" t="s">
        <v>20</v>
      </c>
      <c r="E556">
        <v>2</v>
      </c>
      <c r="F556">
        <v>2</v>
      </c>
      <c r="G556" s="1">
        <v>0</v>
      </c>
      <c r="H556">
        <v>4</v>
      </c>
      <c r="I556">
        <v>-2</v>
      </c>
      <c r="J556" s="2">
        <v>0.95595100361438057</v>
      </c>
      <c r="K556" s="2">
        <v>0.94795100361438056</v>
      </c>
      <c r="L556" s="2">
        <f>(Table134[[#This Row],[rA]]+Table134[[#This Row],[rA'']])/2</f>
        <v>0.95195100361438056</v>
      </c>
      <c r="M556">
        <v>0.60499999999999998</v>
      </c>
      <c r="N556">
        <v>1.4</v>
      </c>
      <c r="O556" s="3">
        <f>(Table134[[#This Row],[rA adj]]+Table134[[#This Row],[rX]])/(SQRT(2)*(Table134[[#This Row],[rB]]+Table134[[#This Row],[rX]]))</f>
        <v>0.82946658537368312</v>
      </c>
      <c r="P55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5.2565795893723433</v>
      </c>
      <c r="Q556" s="1" t="str">
        <f>IF(Table134[[#This Row],[tau]]&lt;4.18,"YES","NO")</f>
        <v>NO</v>
      </c>
      <c r="R556" s="4">
        <f>ABS(Table134[[#This Row],[rA]]-Table134[[#This Row],[rA'']])</f>
        <v>8.0000000000000071E-3</v>
      </c>
    </row>
    <row r="557" spans="1:18" x14ac:dyDescent="0.25">
      <c r="A557" t="s">
        <v>58</v>
      </c>
      <c r="B557" t="s">
        <v>23</v>
      </c>
      <c r="C557" t="s">
        <v>19</v>
      </c>
      <c r="D557" t="s">
        <v>20</v>
      </c>
      <c r="E557">
        <v>3</v>
      </c>
      <c r="F557">
        <v>1</v>
      </c>
      <c r="G557" s="1">
        <v>2</v>
      </c>
      <c r="H557">
        <v>4</v>
      </c>
      <c r="I557">
        <v>-2</v>
      </c>
      <c r="J557" s="2">
        <v>0.87792891361435954</v>
      </c>
      <c r="K557" s="2">
        <v>1.02341546042156</v>
      </c>
      <c r="L557" s="2">
        <f>(Table134[[#This Row],[rA]]+Table134[[#This Row],[rA'']])/2</f>
        <v>0.95067218701795975</v>
      </c>
      <c r="M557">
        <v>0.60499999999999998</v>
      </c>
      <c r="N557">
        <v>1.4</v>
      </c>
      <c r="O557" s="3">
        <f>(Table134[[#This Row],[rA adj]]+Table134[[#This Row],[rX]])/(SQRT(2)*(Table134[[#This Row],[rB]]+Table134[[#This Row],[rX]]))</f>
        <v>0.8290155829361654</v>
      </c>
      <c r="P55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5.2678755835869975</v>
      </c>
      <c r="Q557" s="1" t="str">
        <f>IF(Table134[[#This Row],[tau]]&lt;4.18,"YES","NO")</f>
        <v>NO</v>
      </c>
      <c r="R557" s="4">
        <f>ABS(Table134[[#This Row],[rA]]-Table134[[#This Row],[rA'']])</f>
        <v>0.14548654680720041</v>
      </c>
    </row>
    <row r="558" spans="1:18" x14ac:dyDescent="0.25">
      <c r="A558" t="s">
        <v>63</v>
      </c>
      <c r="B558" t="s">
        <v>23</v>
      </c>
      <c r="C558" t="s">
        <v>19</v>
      </c>
      <c r="D558" t="s">
        <v>20</v>
      </c>
      <c r="E558">
        <v>3</v>
      </c>
      <c r="F558">
        <v>1</v>
      </c>
      <c r="G558" s="1">
        <v>2</v>
      </c>
      <c r="H558">
        <v>4</v>
      </c>
      <c r="I558">
        <v>-2</v>
      </c>
      <c r="J558" s="2">
        <v>0.87292891361435965</v>
      </c>
      <c r="K558" s="2">
        <v>1.02341546042156</v>
      </c>
      <c r="L558" s="2">
        <f>(Table134[[#This Row],[rA]]+Table134[[#This Row],[rA'']])/2</f>
        <v>0.9481721870179598</v>
      </c>
      <c r="M558">
        <v>0.60499999999999998</v>
      </c>
      <c r="N558">
        <v>1.4</v>
      </c>
      <c r="O558" s="3">
        <f>(Table134[[#This Row],[rA adj]]+Table134[[#This Row],[rX]])/(SQRT(2)*(Table134[[#This Row],[rB]]+Table134[[#This Row],[rX]]))</f>
        <v>0.82813390365787787</v>
      </c>
      <c r="P55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5.2902349327993399</v>
      </c>
      <c r="Q558" s="1" t="str">
        <f>IF(Table134[[#This Row],[tau]]&lt;4.18,"YES","NO")</f>
        <v>NO</v>
      </c>
      <c r="R558" s="4">
        <f>ABS(Table134[[#This Row],[rA]]-Table134[[#This Row],[rA'']])</f>
        <v>0.15048654680720031</v>
      </c>
    </row>
    <row r="559" spans="1:18" x14ac:dyDescent="0.25">
      <c r="A559" t="s">
        <v>40</v>
      </c>
      <c r="B559" t="s">
        <v>24</v>
      </c>
      <c r="C559" t="s">
        <v>19</v>
      </c>
      <c r="D559" t="s">
        <v>20</v>
      </c>
      <c r="E559">
        <v>2</v>
      </c>
      <c r="F559">
        <v>2</v>
      </c>
      <c r="G559" s="1">
        <v>0</v>
      </c>
      <c r="H559">
        <v>4</v>
      </c>
      <c r="I559">
        <v>-2</v>
      </c>
      <c r="J559" s="2">
        <v>1.1629510036143804</v>
      </c>
      <c r="K559" s="2">
        <v>0.73</v>
      </c>
      <c r="L559" s="2">
        <f>(Table134[[#This Row],[rA]]+Table134[[#This Row],[rA'']])/2</f>
        <v>0.9464755018071902</v>
      </c>
      <c r="M559">
        <v>0.60499999999999998</v>
      </c>
      <c r="N559">
        <v>1.4</v>
      </c>
      <c r="O559" s="3">
        <f>(Table134[[#This Row],[rA adj]]+Table134[[#This Row],[rX]])/(SQRT(2)*(Table134[[#This Row],[rB]]+Table134[[#This Row],[rX]]))</f>
        <v>0.82753553078103304</v>
      </c>
      <c r="P55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5.3056213605223892</v>
      </c>
      <c r="Q559" s="1" t="str">
        <f>IF(Table134[[#This Row],[tau]]&lt;4.18,"YES","NO")</f>
        <v>NO</v>
      </c>
      <c r="R559" s="4">
        <f>ABS(Table134[[#This Row],[rA]]-Table134[[#This Row],[rA'']])</f>
        <v>0.43295100361438044</v>
      </c>
    </row>
    <row r="560" spans="1:18" x14ac:dyDescent="0.25">
      <c r="A560" t="s">
        <v>18</v>
      </c>
      <c r="B560" t="s">
        <v>19</v>
      </c>
      <c r="C560" t="s">
        <v>19</v>
      </c>
      <c r="D560" t="s">
        <v>20</v>
      </c>
      <c r="E560">
        <v>1</v>
      </c>
      <c r="F560">
        <v>3</v>
      </c>
      <c r="G560" s="1">
        <v>2</v>
      </c>
      <c r="H560">
        <v>4</v>
      </c>
      <c r="I560">
        <v>-2</v>
      </c>
      <c r="J560" s="2">
        <v>0.98541546042156014</v>
      </c>
      <c r="K560" s="2">
        <v>0.90692891361435946</v>
      </c>
      <c r="L560" s="2">
        <f>(Table134[[#This Row],[rA]]+Table134[[#This Row],[rA'']])/2</f>
        <v>0.9461721870179598</v>
      </c>
      <c r="M560">
        <v>0.60499999999999998</v>
      </c>
      <c r="N560">
        <v>1.4</v>
      </c>
      <c r="O560" s="3">
        <f>(Table134[[#This Row],[rA adj]]+Table134[[#This Row],[rX]])/(SQRT(2)*(Table134[[#This Row],[rB]]+Table134[[#This Row],[rX]]))</f>
        <v>0.8274285602352478</v>
      </c>
      <c r="P56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5.3083902536119822</v>
      </c>
      <c r="Q560" s="1" t="str">
        <f>IF(Table134[[#This Row],[tau]]&lt;4.18,"YES","NO")</f>
        <v>NO</v>
      </c>
      <c r="R560" s="4">
        <f>ABS(Table134[[#This Row],[rA]]-Table134[[#This Row],[rA'']])</f>
        <v>7.8486546807200686E-2</v>
      </c>
    </row>
    <row r="561" spans="1:18" x14ac:dyDescent="0.25">
      <c r="A561" t="s">
        <v>18</v>
      </c>
      <c r="B561" t="s">
        <v>67</v>
      </c>
      <c r="C561" t="s">
        <v>19</v>
      </c>
      <c r="D561" t="s">
        <v>20</v>
      </c>
      <c r="E561">
        <v>1</v>
      </c>
      <c r="F561">
        <v>3</v>
      </c>
      <c r="G561" s="1">
        <v>2</v>
      </c>
      <c r="H561">
        <v>4</v>
      </c>
      <c r="I561">
        <v>-2</v>
      </c>
      <c r="J561" s="2">
        <v>0.98541546042156014</v>
      </c>
      <c r="K561" s="2">
        <v>0.90592891361435957</v>
      </c>
      <c r="L561" s="2">
        <f>(Table134[[#This Row],[rA]]+Table134[[#This Row],[rA'']])/2</f>
        <v>0.94567218701795985</v>
      </c>
      <c r="M561">
        <v>0.60499999999999998</v>
      </c>
      <c r="N561">
        <v>1.4</v>
      </c>
      <c r="O561" s="3">
        <f>(Table134[[#This Row],[rA adj]]+Table134[[#This Row],[rX]])/(SQRT(2)*(Table134[[#This Row],[rB]]+Table134[[#This Row],[rX]]))</f>
        <v>0.82725222437959045</v>
      </c>
      <c r="P56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5.3129668321711936</v>
      </c>
      <c r="Q561" s="1" t="str">
        <f>IF(Table134[[#This Row],[tau]]&lt;4.18,"YES","NO")</f>
        <v>NO</v>
      </c>
      <c r="R561" s="4">
        <f>ABS(Table134[[#This Row],[rA]]-Table134[[#This Row],[rA'']])</f>
        <v>7.9486546807200575E-2</v>
      </c>
    </row>
    <row r="562" spans="1:18" x14ac:dyDescent="0.25">
      <c r="A562" t="s">
        <v>19</v>
      </c>
      <c r="B562" t="s">
        <v>77</v>
      </c>
      <c r="C562" t="s">
        <v>19</v>
      </c>
      <c r="D562" t="s">
        <v>20</v>
      </c>
      <c r="E562">
        <v>2</v>
      </c>
      <c r="F562">
        <v>2</v>
      </c>
      <c r="G562" s="1">
        <v>0</v>
      </c>
      <c r="H562">
        <v>4</v>
      </c>
      <c r="I562">
        <v>-2</v>
      </c>
      <c r="J562" s="2">
        <v>0.86</v>
      </c>
      <c r="K562" s="2">
        <v>1.0309510036143803</v>
      </c>
      <c r="L562" s="2">
        <f>(Table134[[#This Row],[rA]]+Table134[[#This Row],[rA'']])/2</f>
        <v>0.94547550180719009</v>
      </c>
      <c r="M562">
        <v>0.60499999999999998</v>
      </c>
      <c r="N562">
        <v>1.4</v>
      </c>
      <c r="O562" s="3">
        <f>(Table134[[#This Row],[rA adj]]+Table134[[#This Row],[rX]])/(SQRT(2)*(Table134[[#This Row],[rB]]+Table134[[#This Row],[rX]]))</f>
        <v>0.82718285906971789</v>
      </c>
      <c r="P56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5.31477129376756</v>
      </c>
      <c r="Q562" s="1" t="str">
        <f>IF(Table134[[#This Row],[tau]]&lt;4.18,"YES","NO")</f>
        <v>NO</v>
      </c>
      <c r="R562" s="4">
        <f>ABS(Table134[[#This Row],[rA]]-Table134[[#This Row],[rA'']])</f>
        <v>0.17095100361438031</v>
      </c>
    </row>
    <row r="563" spans="1:18" x14ac:dyDescent="0.25">
      <c r="A563" t="s">
        <v>21</v>
      </c>
      <c r="B563" t="s">
        <v>52</v>
      </c>
      <c r="C563" t="s">
        <v>19</v>
      </c>
      <c r="D563" t="s">
        <v>20</v>
      </c>
      <c r="E563">
        <v>2</v>
      </c>
      <c r="F563">
        <v>2</v>
      </c>
      <c r="G563" s="1">
        <v>0</v>
      </c>
      <c r="H563">
        <v>4</v>
      </c>
      <c r="I563">
        <v>-2</v>
      </c>
      <c r="J563" s="2">
        <v>0.64395100361438029</v>
      </c>
      <c r="K563" s="2">
        <v>1.2469510036143805</v>
      </c>
      <c r="L563" s="2">
        <f>(Table134[[#This Row],[rA]]+Table134[[#This Row],[rA'']])/2</f>
        <v>0.94545100361438039</v>
      </c>
      <c r="M563">
        <v>0.60499999999999998</v>
      </c>
      <c r="N563">
        <v>1.4</v>
      </c>
      <c r="O563" s="3">
        <f>(Table134[[#This Row],[rA adj]]+Table134[[#This Row],[rX]])/(SQRT(2)*(Table134[[#This Row],[rB]]+Table134[[#This Row],[rX]]))</f>
        <v>0.82717421925013568</v>
      </c>
      <c r="P56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5.3149962143769987</v>
      </c>
      <c r="Q563" s="1" t="str">
        <f>IF(Table134[[#This Row],[tau]]&lt;4.18,"YES","NO")</f>
        <v>NO</v>
      </c>
      <c r="R563" s="4">
        <f>ABS(Table134[[#This Row],[rA]]-Table134[[#This Row],[rA'']])</f>
        <v>0.6030000000000002</v>
      </c>
    </row>
    <row r="564" spans="1:18" x14ac:dyDescent="0.25">
      <c r="A564" t="s">
        <v>19</v>
      </c>
      <c r="B564" t="s">
        <v>63</v>
      </c>
      <c r="C564" t="s">
        <v>19</v>
      </c>
      <c r="D564" t="s">
        <v>20</v>
      </c>
      <c r="E564">
        <v>2</v>
      </c>
      <c r="F564">
        <v>2</v>
      </c>
      <c r="G564" s="1">
        <v>0</v>
      </c>
      <c r="H564">
        <v>4</v>
      </c>
      <c r="I564">
        <v>-2</v>
      </c>
      <c r="J564" s="2">
        <v>0.86</v>
      </c>
      <c r="K564" s="2">
        <v>1.0279510036143802</v>
      </c>
      <c r="L564" s="2">
        <f>(Table134[[#This Row],[rA]]+Table134[[#This Row],[rA'']])/2</f>
        <v>0.94397550180719003</v>
      </c>
      <c r="M564">
        <v>0.60499999999999998</v>
      </c>
      <c r="N564">
        <v>1.4</v>
      </c>
      <c r="O564" s="3">
        <f>(Table134[[#This Row],[rA adj]]+Table134[[#This Row],[rX]])/(SQRT(2)*(Table134[[#This Row],[rB]]+Table134[[#This Row],[rX]]))</f>
        <v>0.8266538515027454</v>
      </c>
      <c r="P56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5.3286108104425765</v>
      </c>
      <c r="Q564" s="1" t="str">
        <f>IF(Table134[[#This Row],[tau]]&lt;4.18,"YES","NO")</f>
        <v>NO</v>
      </c>
      <c r="R564" s="4">
        <f>ABS(Table134[[#This Row],[rA]]-Table134[[#This Row],[rA'']])</f>
        <v>0.1679510036143802</v>
      </c>
    </row>
    <row r="565" spans="1:18" x14ac:dyDescent="0.25">
      <c r="A565" t="s">
        <v>23</v>
      </c>
      <c r="B565" t="s">
        <v>22</v>
      </c>
      <c r="C565" t="s">
        <v>19</v>
      </c>
      <c r="D565" t="s">
        <v>20</v>
      </c>
      <c r="E565">
        <v>2</v>
      </c>
      <c r="F565">
        <v>2</v>
      </c>
      <c r="G565" s="1">
        <v>0</v>
      </c>
      <c r="H565">
        <v>4</v>
      </c>
      <c r="I565">
        <v>-2</v>
      </c>
      <c r="J565" s="2">
        <v>0.91795100361438031</v>
      </c>
      <c r="K565" s="2">
        <v>0.96695100361438024</v>
      </c>
      <c r="L565" s="2">
        <f>(Table134[[#This Row],[rA]]+Table134[[#This Row],[rA'']])/2</f>
        <v>0.94245100361438028</v>
      </c>
      <c r="M565">
        <v>0.60499999999999998</v>
      </c>
      <c r="N565">
        <v>1.4</v>
      </c>
      <c r="O565" s="3">
        <f>(Table134[[#This Row],[rA adj]]+Table134[[#This Row],[rX]])/(SQRT(2)*(Table134[[#This Row],[rB]]+Table134[[#This Row],[rX]]))</f>
        <v>0.82611620411619069</v>
      </c>
      <c r="P56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5.3428189711569747</v>
      </c>
      <c r="Q565" s="1" t="str">
        <f>IF(Table134[[#This Row],[tau]]&lt;4.18,"YES","NO")</f>
        <v>NO</v>
      </c>
      <c r="R565" s="4">
        <f>ABS(Table134[[#This Row],[rA]]-Table134[[#This Row],[rA'']])</f>
        <v>4.8999999999999932E-2</v>
      </c>
    </row>
    <row r="566" spans="1:18" x14ac:dyDescent="0.25">
      <c r="A566" t="s">
        <v>25</v>
      </c>
      <c r="B566" t="s">
        <v>22</v>
      </c>
      <c r="C566" t="s">
        <v>19</v>
      </c>
      <c r="D566" t="s">
        <v>20</v>
      </c>
      <c r="E566">
        <v>2</v>
      </c>
      <c r="F566">
        <v>2</v>
      </c>
      <c r="G566" s="1">
        <v>0</v>
      </c>
      <c r="H566">
        <v>4</v>
      </c>
      <c r="I566">
        <v>-2</v>
      </c>
      <c r="J566" s="2">
        <v>0.91695100361438042</v>
      </c>
      <c r="K566" s="2">
        <v>0.96695100361438024</v>
      </c>
      <c r="L566" s="2">
        <f>(Table134[[#This Row],[rA]]+Table134[[#This Row],[rA'']])/2</f>
        <v>0.94195100361438033</v>
      </c>
      <c r="M566">
        <v>0.60499999999999998</v>
      </c>
      <c r="N566">
        <v>1.4</v>
      </c>
      <c r="O566" s="3">
        <f>(Table134[[#This Row],[rA adj]]+Table134[[#This Row],[rX]])/(SQRT(2)*(Table134[[#This Row],[rB]]+Table134[[#This Row],[rX]]))</f>
        <v>0.82593986826053312</v>
      </c>
      <c r="P56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5.3475105559245417</v>
      </c>
      <c r="Q566" s="1" t="str">
        <f>IF(Table134[[#This Row],[tau]]&lt;4.18,"YES","NO")</f>
        <v>NO</v>
      </c>
      <c r="R566" s="4">
        <f>ABS(Table134[[#This Row],[rA]]-Table134[[#This Row],[rA'']])</f>
        <v>4.9999999999999822E-2</v>
      </c>
    </row>
    <row r="567" spans="1:18" x14ac:dyDescent="0.25">
      <c r="A567" t="s">
        <v>58</v>
      </c>
      <c r="B567" t="s">
        <v>23</v>
      </c>
      <c r="C567" t="s">
        <v>19</v>
      </c>
      <c r="D567" t="s">
        <v>20</v>
      </c>
      <c r="E567">
        <v>2</v>
      </c>
      <c r="F567">
        <v>2</v>
      </c>
      <c r="G567" s="1">
        <v>0</v>
      </c>
      <c r="H567">
        <v>4</v>
      </c>
      <c r="I567">
        <v>-2</v>
      </c>
      <c r="J567" s="2">
        <v>0.96295100361438024</v>
      </c>
      <c r="K567" s="2">
        <v>0.91795100361438031</v>
      </c>
      <c r="L567" s="2">
        <f>(Table134[[#This Row],[rA]]+Table134[[#This Row],[rA'']])/2</f>
        <v>0.94045100361438028</v>
      </c>
      <c r="M567">
        <v>0.60499999999999998</v>
      </c>
      <c r="N567">
        <v>1.4</v>
      </c>
      <c r="O567" s="3">
        <f>(Table134[[#This Row],[rA adj]]+Table134[[#This Row],[rX]])/(SQRT(2)*(Table134[[#This Row],[rB]]+Table134[[#This Row],[rX]]))</f>
        <v>0.82541086069356062</v>
      </c>
      <c r="P56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5.3616800647548146</v>
      </c>
      <c r="Q567" s="1" t="str">
        <f>IF(Table134[[#This Row],[tau]]&lt;4.18,"YES","NO")</f>
        <v>NO</v>
      </c>
      <c r="R567" s="4">
        <f>ABS(Table134[[#This Row],[rA]]-Table134[[#This Row],[rA'']])</f>
        <v>4.4999999999999929E-2</v>
      </c>
    </row>
    <row r="568" spans="1:18" x14ac:dyDescent="0.25">
      <c r="A568" t="s">
        <v>68</v>
      </c>
      <c r="B568" t="s">
        <v>23</v>
      </c>
      <c r="C568" t="s">
        <v>19</v>
      </c>
      <c r="D568" t="s">
        <v>20</v>
      </c>
      <c r="E568">
        <v>2</v>
      </c>
      <c r="F568">
        <v>2</v>
      </c>
      <c r="G568" s="1">
        <v>0</v>
      </c>
      <c r="H568">
        <v>4</v>
      </c>
      <c r="I568">
        <v>-2</v>
      </c>
      <c r="J568" s="2">
        <v>0.96295100361438024</v>
      </c>
      <c r="K568" s="2">
        <v>0.91795100361438031</v>
      </c>
      <c r="L568" s="2">
        <f>(Table134[[#This Row],[rA]]+Table134[[#This Row],[rA'']])/2</f>
        <v>0.94045100361438028</v>
      </c>
      <c r="M568">
        <v>0.60499999999999998</v>
      </c>
      <c r="N568">
        <v>1.4</v>
      </c>
      <c r="O568" s="3">
        <f>(Table134[[#This Row],[rA adj]]+Table134[[#This Row],[rX]])/(SQRT(2)*(Table134[[#This Row],[rB]]+Table134[[#This Row],[rX]]))</f>
        <v>0.82541086069356062</v>
      </c>
      <c r="P56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5.3616800647548146</v>
      </c>
      <c r="Q568" s="1" t="str">
        <f>IF(Table134[[#This Row],[tau]]&lt;4.18,"YES","NO")</f>
        <v>NO</v>
      </c>
      <c r="R568" s="4">
        <f>ABS(Table134[[#This Row],[rA]]-Table134[[#This Row],[rA'']])</f>
        <v>4.4999999999999929E-2</v>
      </c>
    </row>
    <row r="569" spans="1:18" x14ac:dyDescent="0.25">
      <c r="A569" t="s">
        <v>58</v>
      </c>
      <c r="B569" t="s">
        <v>25</v>
      </c>
      <c r="C569" t="s">
        <v>19</v>
      </c>
      <c r="D569" t="s">
        <v>20</v>
      </c>
      <c r="E569">
        <v>2</v>
      </c>
      <c r="F569">
        <v>2</v>
      </c>
      <c r="G569" s="1">
        <v>0</v>
      </c>
      <c r="H569">
        <v>4</v>
      </c>
      <c r="I569">
        <v>-2</v>
      </c>
      <c r="J569" s="2">
        <v>0.96295100361438024</v>
      </c>
      <c r="K569" s="2">
        <v>0.91695100361438042</v>
      </c>
      <c r="L569" s="2">
        <f>(Table134[[#This Row],[rA]]+Table134[[#This Row],[rA'']])/2</f>
        <v>0.93995100361438033</v>
      </c>
      <c r="M569">
        <v>0.60499999999999998</v>
      </c>
      <c r="N569">
        <v>1.4</v>
      </c>
      <c r="O569" s="3">
        <f>(Table134[[#This Row],[rA adj]]+Table134[[#This Row],[rX]])/(SQRT(2)*(Table134[[#This Row],[rB]]+Table134[[#This Row],[rX]]))</f>
        <v>0.82523452483790305</v>
      </c>
      <c r="P56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5.3664350558426595</v>
      </c>
      <c r="Q569" s="1" t="str">
        <f>IF(Table134[[#This Row],[tau]]&lt;4.18,"YES","NO")</f>
        <v>NO</v>
      </c>
      <c r="R569" s="4">
        <f>ABS(Table134[[#This Row],[rA]]-Table134[[#This Row],[rA'']])</f>
        <v>4.5999999999999819E-2</v>
      </c>
    </row>
    <row r="570" spans="1:18" x14ac:dyDescent="0.25">
      <c r="A570" t="s">
        <v>68</v>
      </c>
      <c r="B570" t="s">
        <v>25</v>
      </c>
      <c r="C570" t="s">
        <v>19</v>
      </c>
      <c r="D570" t="s">
        <v>20</v>
      </c>
      <c r="E570">
        <v>2</v>
      </c>
      <c r="F570">
        <v>2</v>
      </c>
      <c r="G570" s="1">
        <v>0</v>
      </c>
      <c r="H570">
        <v>4</v>
      </c>
      <c r="I570">
        <v>-2</v>
      </c>
      <c r="J570" s="2">
        <v>0.96295100361438024</v>
      </c>
      <c r="K570" s="2">
        <v>0.91695100361438042</v>
      </c>
      <c r="L570" s="2">
        <f>(Table134[[#This Row],[rA]]+Table134[[#This Row],[rA'']])/2</f>
        <v>0.93995100361438033</v>
      </c>
      <c r="M570">
        <v>0.60499999999999998</v>
      </c>
      <c r="N570">
        <v>1.4</v>
      </c>
      <c r="O570" s="3">
        <f>(Table134[[#This Row],[rA adj]]+Table134[[#This Row],[rX]])/(SQRT(2)*(Table134[[#This Row],[rB]]+Table134[[#This Row],[rX]]))</f>
        <v>0.82523452483790305</v>
      </c>
      <c r="P57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5.3664350558426595</v>
      </c>
      <c r="Q570" s="1" t="str">
        <f>IF(Table134[[#This Row],[tau]]&lt;4.18,"YES","NO")</f>
        <v>NO</v>
      </c>
      <c r="R570" s="4">
        <f>ABS(Table134[[#This Row],[rA]]-Table134[[#This Row],[rA'']])</f>
        <v>4.5999999999999819E-2</v>
      </c>
    </row>
    <row r="571" spans="1:18" x14ac:dyDescent="0.25">
      <c r="A571" t="s">
        <v>68</v>
      </c>
      <c r="B571" t="s">
        <v>23</v>
      </c>
      <c r="C571" t="s">
        <v>19</v>
      </c>
      <c r="D571" t="s">
        <v>20</v>
      </c>
      <c r="E571">
        <v>3</v>
      </c>
      <c r="F571">
        <v>1</v>
      </c>
      <c r="G571" s="1">
        <v>2</v>
      </c>
      <c r="H571">
        <v>4</v>
      </c>
      <c r="I571">
        <v>-2</v>
      </c>
      <c r="J571" s="2">
        <v>0.85592891361435974</v>
      </c>
      <c r="K571" s="2">
        <v>1.02341546042156</v>
      </c>
      <c r="L571" s="2">
        <f>(Table134[[#This Row],[rA]]+Table134[[#This Row],[rA'']])/2</f>
        <v>0.93967218701795985</v>
      </c>
      <c r="M571">
        <v>0.60499999999999998</v>
      </c>
      <c r="N571">
        <v>1.4</v>
      </c>
      <c r="O571" s="3">
        <f>(Table134[[#This Row],[rA adj]]+Table134[[#This Row],[rX]])/(SQRT(2)*(Table134[[#This Row],[rB]]+Table134[[#This Row],[rX]]))</f>
        <v>0.82513619411170047</v>
      </c>
      <c r="P57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5.3690935538706537</v>
      </c>
      <c r="Q571" s="1" t="str">
        <f>IF(Table134[[#This Row],[tau]]&lt;4.18,"YES","NO")</f>
        <v>NO</v>
      </c>
      <c r="R571" s="4">
        <f>ABS(Table134[[#This Row],[rA]]-Table134[[#This Row],[rA'']])</f>
        <v>0.16748654680720021</v>
      </c>
    </row>
    <row r="572" spans="1:18" x14ac:dyDescent="0.25">
      <c r="A572" t="s">
        <v>70</v>
      </c>
      <c r="B572" t="s">
        <v>23</v>
      </c>
      <c r="C572" t="s">
        <v>19</v>
      </c>
      <c r="D572" t="s">
        <v>20</v>
      </c>
      <c r="E572">
        <v>2</v>
      </c>
      <c r="F572">
        <v>2</v>
      </c>
      <c r="G572" s="1">
        <v>0</v>
      </c>
      <c r="H572">
        <v>4</v>
      </c>
      <c r="I572">
        <v>-2</v>
      </c>
      <c r="J572" s="2">
        <v>0.95595100361438057</v>
      </c>
      <c r="K572" s="2">
        <v>0.91795100361438031</v>
      </c>
      <c r="L572" s="2">
        <f>(Table134[[#This Row],[rA]]+Table134[[#This Row],[rA'']])/2</f>
        <v>0.93695100361438044</v>
      </c>
      <c r="M572">
        <v>0.60499999999999998</v>
      </c>
      <c r="N572">
        <v>1.4</v>
      </c>
      <c r="O572" s="3">
        <f>(Table134[[#This Row],[rA adj]]+Table134[[#This Row],[rX]])/(SQRT(2)*(Table134[[#This Row],[rB]]+Table134[[#This Row],[rX]]))</f>
        <v>0.82417650970395828</v>
      </c>
      <c r="P57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5.395304179601597</v>
      </c>
      <c r="Q572" s="1" t="str">
        <f>IF(Table134[[#This Row],[tau]]&lt;4.18,"YES","NO")</f>
        <v>NO</v>
      </c>
      <c r="R572" s="4">
        <f>ABS(Table134[[#This Row],[rA]]-Table134[[#This Row],[rA'']])</f>
        <v>3.8000000000000256E-2</v>
      </c>
    </row>
    <row r="573" spans="1:18" x14ac:dyDescent="0.25">
      <c r="A573" t="s">
        <v>70</v>
      </c>
      <c r="B573" t="s">
        <v>25</v>
      </c>
      <c r="C573" t="s">
        <v>19</v>
      </c>
      <c r="D573" t="s">
        <v>20</v>
      </c>
      <c r="E573">
        <v>2</v>
      </c>
      <c r="F573">
        <v>2</v>
      </c>
      <c r="G573" s="1">
        <v>0</v>
      </c>
      <c r="H573">
        <v>4</v>
      </c>
      <c r="I573">
        <v>-2</v>
      </c>
      <c r="J573" s="2">
        <v>0.95595100361438057</v>
      </c>
      <c r="K573" s="2">
        <v>0.91695100361438042</v>
      </c>
      <c r="L573" s="2">
        <f>(Table134[[#This Row],[rA]]+Table134[[#This Row],[rA'']])/2</f>
        <v>0.93645100361438049</v>
      </c>
      <c r="M573">
        <v>0.60499999999999998</v>
      </c>
      <c r="N573">
        <v>1.4</v>
      </c>
      <c r="O573" s="3">
        <f>(Table134[[#This Row],[rA adj]]+Table134[[#This Row],[rX]])/(SQRT(2)*(Table134[[#This Row],[rB]]+Table134[[#This Row],[rX]]))</f>
        <v>0.82400017384830071</v>
      </c>
      <c r="P57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5.4001729145110389</v>
      </c>
      <c r="Q573" s="1" t="str">
        <f>IF(Table134[[#This Row],[tau]]&lt;4.18,"YES","NO")</f>
        <v>NO</v>
      </c>
      <c r="R573" s="4">
        <f>ABS(Table134[[#This Row],[rA]]-Table134[[#This Row],[rA'']])</f>
        <v>3.9000000000000146E-2</v>
      </c>
    </row>
    <row r="574" spans="1:18" x14ac:dyDescent="0.25">
      <c r="A574" t="s">
        <v>46</v>
      </c>
      <c r="B574" t="s">
        <v>24</v>
      </c>
      <c r="C574" t="s">
        <v>19</v>
      </c>
      <c r="D574" t="s">
        <v>20</v>
      </c>
      <c r="E574">
        <v>2</v>
      </c>
      <c r="F574">
        <v>2</v>
      </c>
      <c r="G574" s="1">
        <v>0</v>
      </c>
      <c r="H574">
        <v>4</v>
      </c>
      <c r="I574">
        <v>-2</v>
      </c>
      <c r="J574" s="2">
        <v>1.1379510036143805</v>
      </c>
      <c r="K574" s="2">
        <v>0.73</v>
      </c>
      <c r="L574" s="2">
        <f>(Table134[[#This Row],[rA]]+Table134[[#This Row],[rA'']])/2</f>
        <v>0.93397550180719024</v>
      </c>
      <c r="M574">
        <v>0.60499999999999998</v>
      </c>
      <c r="N574">
        <v>1.4</v>
      </c>
      <c r="O574" s="3">
        <f>(Table134[[#This Row],[rA adj]]+Table134[[#This Row],[rX]])/(SQRT(2)*(Table134[[#This Row],[rB]]+Table134[[#This Row],[rX]]))</f>
        <v>0.82312713438959562</v>
      </c>
      <c r="P57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5.4245232474976781</v>
      </c>
      <c r="Q574" s="1" t="str">
        <f>IF(Table134[[#This Row],[tau]]&lt;4.18,"YES","NO")</f>
        <v>NO</v>
      </c>
      <c r="R574" s="4">
        <f>ABS(Table134[[#This Row],[rA]]-Table134[[#This Row],[rA'']])</f>
        <v>0.40795100361438053</v>
      </c>
    </row>
    <row r="575" spans="1:18" x14ac:dyDescent="0.25">
      <c r="A575" t="s">
        <v>54</v>
      </c>
      <c r="B575" t="s">
        <v>2</v>
      </c>
      <c r="C575" t="s">
        <v>19</v>
      </c>
      <c r="D575" t="s">
        <v>20</v>
      </c>
      <c r="E575">
        <v>1</v>
      </c>
      <c r="F575">
        <v>3</v>
      </c>
      <c r="G575" s="1">
        <v>2</v>
      </c>
      <c r="H575">
        <v>4</v>
      </c>
      <c r="I575">
        <v>-2</v>
      </c>
      <c r="J575" s="2">
        <v>1.39</v>
      </c>
      <c r="K575" s="2">
        <v>0.47692891361435974</v>
      </c>
      <c r="L575" s="2">
        <f>(Table134[[#This Row],[rA]]+Table134[[#This Row],[rA'']])/2</f>
        <v>0.93346445680717982</v>
      </c>
      <c r="M575">
        <v>0.60499999999999998</v>
      </c>
      <c r="N575">
        <v>1.4</v>
      </c>
      <c r="O575" s="3">
        <f>(Table134[[#This Row],[rA adj]]+Table134[[#This Row],[rX]])/(SQRT(2)*(Table134[[#This Row],[rB]]+Table134[[#This Row],[rX]]))</f>
        <v>0.82294690327488307</v>
      </c>
      <c r="P57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5.4296015042522967</v>
      </c>
      <c r="Q575" s="1" t="str">
        <f>IF(Table134[[#This Row],[tau]]&lt;4.18,"YES","NO")</f>
        <v>NO</v>
      </c>
      <c r="R575" s="4">
        <f>ABS(Table134[[#This Row],[rA]]-Table134[[#This Row],[rA'']])</f>
        <v>0.91307108638564016</v>
      </c>
    </row>
    <row r="576" spans="1:18" x14ac:dyDescent="0.25">
      <c r="A576" t="s">
        <v>23</v>
      </c>
      <c r="B576" t="s">
        <v>71</v>
      </c>
      <c r="C576" t="s">
        <v>19</v>
      </c>
      <c r="D576" t="s">
        <v>20</v>
      </c>
      <c r="E576">
        <v>1</v>
      </c>
      <c r="F576">
        <v>3</v>
      </c>
      <c r="G576" s="1">
        <v>2</v>
      </c>
      <c r="H576">
        <v>4</v>
      </c>
      <c r="I576">
        <v>-2</v>
      </c>
      <c r="J576" s="2">
        <v>1.02341546042156</v>
      </c>
      <c r="K576" s="2">
        <v>0.8429289136143594</v>
      </c>
      <c r="L576" s="2">
        <f>(Table134[[#This Row],[rA]]+Table134[[#This Row],[rA'']])/2</f>
        <v>0.93317218701795968</v>
      </c>
      <c r="M576">
        <v>0.60499999999999998</v>
      </c>
      <c r="N576">
        <v>1.4</v>
      </c>
      <c r="O576" s="3">
        <f>(Table134[[#This Row],[rA adj]]+Table134[[#This Row],[rX]])/(SQRT(2)*(Table134[[#This Row],[rB]]+Table134[[#This Row],[rX]]))</f>
        <v>0.82284382798815303</v>
      </c>
      <c r="P57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5.4325137690603338</v>
      </c>
      <c r="Q576" s="1" t="str">
        <f>IF(Table134[[#This Row],[tau]]&lt;4.18,"YES","NO")</f>
        <v>NO</v>
      </c>
      <c r="R576" s="4">
        <f>ABS(Table134[[#This Row],[rA]]-Table134[[#This Row],[rA'']])</f>
        <v>0.18048654680720055</v>
      </c>
    </row>
    <row r="577" spans="1:18" x14ac:dyDescent="0.25">
      <c r="A577" t="s">
        <v>69</v>
      </c>
      <c r="B577" t="s">
        <v>23</v>
      </c>
      <c r="C577" t="s">
        <v>19</v>
      </c>
      <c r="D577" t="s">
        <v>20</v>
      </c>
      <c r="E577">
        <v>2</v>
      </c>
      <c r="F577">
        <v>2</v>
      </c>
      <c r="G577" s="1">
        <v>0</v>
      </c>
      <c r="H577">
        <v>4</v>
      </c>
      <c r="I577">
        <v>-2</v>
      </c>
      <c r="J577" s="2">
        <v>0.94795100361438056</v>
      </c>
      <c r="K577" s="2">
        <v>0.91795100361438031</v>
      </c>
      <c r="L577" s="2">
        <f>(Table134[[#This Row],[rA]]+Table134[[#This Row],[rA'']])/2</f>
        <v>0.93295100361438044</v>
      </c>
      <c r="M577">
        <v>0.60499999999999998</v>
      </c>
      <c r="N577">
        <v>1.4</v>
      </c>
      <c r="O577" s="3">
        <f>(Table134[[#This Row],[rA adj]]+Table134[[#This Row],[rX]])/(SQRT(2)*(Table134[[#This Row],[rB]]+Table134[[#This Row],[rX]]))</f>
        <v>0.82276582285869826</v>
      </c>
      <c r="P57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5.4347215788995555</v>
      </c>
      <c r="Q577" s="1" t="str">
        <f>IF(Table134[[#This Row],[tau]]&lt;4.18,"YES","NO")</f>
        <v>NO</v>
      </c>
      <c r="R577" s="4">
        <f>ABS(Table134[[#This Row],[rA]]-Table134[[#This Row],[rA'']])</f>
        <v>3.0000000000000249E-2</v>
      </c>
    </row>
    <row r="578" spans="1:18" x14ac:dyDescent="0.25">
      <c r="A578" t="s">
        <v>69</v>
      </c>
      <c r="B578" t="s">
        <v>25</v>
      </c>
      <c r="C578" t="s">
        <v>19</v>
      </c>
      <c r="D578" t="s">
        <v>20</v>
      </c>
      <c r="E578">
        <v>2</v>
      </c>
      <c r="F578">
        <v>2</v>
      </c>
      <c r="G578" s="1">
        <v>0</v>
      </c>
      <c r="H578">
        <v>4</v>
      </c>
      <c r="I578">
        <v>-2</v>
      </c>
      <c r="J578" s="2">
        <v>0.94795100361438056</v>
      </c>
      <c r="K578" s="2">
        <v>0.91695100361438042</v>
      </c>
      <c r="L578" s="2">
        <f>(Table134[[#This Row],[rA]]+Table134[[#This Row],[rA'']])/2</f>
        <v>0.93245100361438049</v>
      </c>
      <c r="M578">
        <v>0.60499999999999998</v>
      </c>
      <c r="N578">
        <v>1.4</v>
      </c>
      <c r="O578" s="3">
        <f>(Table134[[#This Row],[rA adj]]+Table134[[#This Row],[rX]])/(SQRT(2)*(Table134[[#This Row],[rB]]+Table134[[#This Row],[rX]]))</f>
        <v>0.82258948700304091</v>
      </c>
      <c r="P57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5.4397248121226145</v>
      </c>
      <c r="Q578" s="1" t="str">
        <f>IF(Table134[[#This Row],[tau]]&lt;4.18,"YES","NO")</f>
        <v>NO</v>
      </c>
      <c r="R578" s="4">
        <f>ABS(Table134[[#This Row],[rA]]-Table134[[#This Row],[rA'']])</f>
        <v>3.1000000000000139E-2</v>
      </c>
    </row>
    <row r="579" spans="1:18" x14ac:dyDescent="0.25">
      <c r="A579" t="s">
        <v>18</v>
      </c>
      <c r="B579" t="s">
        <v>58</v>
      </c>
      <c r="C579" t="s">
        <v>19</v>
      </c>
      <c r="D579" t="s">
        <v>20</v>
      </c>
      <c r="E579">
        <v>1</v>
      </c>
      <c r="F579">
        <v>3</v>
      </c>
      <c r="G579" s="1">
        <v>2</v>
      </c>
      <c r="H579">
        <v>4</v>
      </c>
      <c r="I579">
        <v>-2</v>
      </c>
      <c r="J579" s="2">
        <v>0.98541546042156014</v>
      </c>
      <c r="K579" s="2">
        <v>0.87792891361435954</v>
      </c>
      <c r="L579" s="2">
        <f>(Table134[[#This Row],[rA]]+Table134[[#This Row],[rA'']])/2</f>
        <v>0.93167218701795984</v>
      </c>
      <c r="M579">
        <v>0.60499999999999998</v>
      </c>
      <c r="N579">
        <v>1.4</v>
      </c>
      <c r="O579" s="3">
        <f>(Table134[[#This Row],[rA adj]]+Table134[[#This Row],[rX]])/(SQRT(2)*(Table134[[#This Row],[rB]]+Table134[[#This Row],[rX]]))</f>
        <v>0.82231482042118054</v>
      </c>
      <c r="P57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5.4475522275004771</v>
      </c>
      <c r="Q579" s="1" t="str">
        <f>IF(Table134[[#This Row],[tau]]&lt;4.18,"YES","NO")</f>
        <v>NO</v>
      </c>
      <c r="R579" s="4">
        <f>ABS(Table134[[#This Row],[rA]]-Table134[[#This Row],[rA'']])</f>
        <v>0.1074865468072006</v>
      </c>
    </row>
    <row r="580" spans="1:18" x14ac:dyDescent="0.25">
      <c r="A580" t="s">
        <v>18</v>
      </c>
      <c r="B580" t="s">
        <v>63</v>
      </c>
      <c r="C580" t="s">
        <v>19</v>
      </c>
      <c r="D580" t="s">
        <v>20</v>
      </c>
      <c r="E580">
        <v>1</v>
      </c>
      <c r="F580">
        <v>3</v>
      </c>
      <c r="G580" s="1">
        <v>2</v>
      </c>
      <c r="H580">
        <v>4</v>
      </c>
      <c r="I580">
        <v>-2</v>
      </c>
      <c r="J580" s="2">
        <v>0.98541546042156014</v>
      </c>
      <c r="K580" s="2">
        <v>0.87292891361435965</v>
      </c>
      <c r="L580" s="2">
        <f>(Table134[[#This Row],[rA]]+Table134[[#This Row],[rA'']])/2</f>
        <v>0.92917218701795989</v>
      </c>
      <c r="M580">
        <v>0.60499999999999998</v>
      </c>
      <c r="N580">
        <v>1.4</v>
      </c>
      <c r="O580" s="3">
        <f>(Table134[[#This Row],[rA adj]]+Table134[[#This Row],[rX]])/(SQRT(2)*(Table134[[#This Row],[rB]]+Table134[[#This Row],[rX]]))</f>
        <v>0.82143314114289323</v>
      </c>
      <c r="P58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5.4729630959508455</v>
      </c>
      <c r="Q580" s="1" t="str">
        <f>IF(Table134[[#This Row],[tau]]&lt;4.18,"YES","NO")</f>
        <v>NO</v>
      </c>
      <c r="R580" s="4">
        <f>ABS(Table134[[#This Row],[rA]]-Table134[[#This Row],[rA'']])</f>
        <v>0.11248654680720049</v>
      </c>
    </row>
    <row r="581" spans="1:18" x14ac:dyDescent="0.25">
      <c r="A581" t="s">
        <v>19</v>
      </c>
      <c r="B581" t="s">
        <v>72</v>
      </c>
      <c r="C581" t="s">
        <v>19</v>
      </c>
      <c r="D581" t="s">
        <v>20</v>
      </c>
      <c r="E581">
        <v>2</v>
      </c>
      <c r="F581">
        <v>2</v>
      </c>
      <c r="G581" s="1">
        <v>0</v>
      </c>
      <c r="H581">
        <v>4</v>
      </c>
      <c r="I581">
        <v>-2</v>
      </c>
      <c r="J581" s="2">
        <v>0.86</v>
      </c>
      <c r="K581" s="2">
        <v>0.99295100361438049</v>
      </c>
      <c r="L581" s="2">
        <f>(Table134[[#This Row],[rA]]+Table134[[#This Row],[rA'']])/2</f>
        <v>0.92647550180719018</v>
      </c>
      <c r="M581">
        <v>0.60499999999999998</v>
      </c>
      <c r="N581">
        <v>1.4</v>
      </c>
      <c r="O581" s="3">
        <f>(Table134[[#This Row],[rA adj]]+Table134[[#This Row],[rX]])/(SQRT(2)*(Table134[[#This Row],[rB]]+Table134[[#This Row],[rX]]))</f>
        <v>0.82048209655473314</v>
      </c>
      <c r="P58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5.500869258641373</v>
      </c>
      <c r="Q581" s="1" t="str">
        <f>IF(Table134[[#This Row],[tau]]&lt;4.18,"YES","NO")</f>
        <v>NO</v>
      </c>
      <c r="R581" s="4">
        <f>ABS(Table134[[#This Row],[rA]]-Table134[[#This Row],[rA'']])</f>
        <v>0.1329510036143805</v>
      </c>
    </row>
    <row r="582" spans="1:18" x14ac:dyDescent="0.25">
      <c r="A582" t="s">
        <v>56</v>
      </c>
      <c r="B582" t="s">
        <v>2</v>
      </c>
      <c r="C582" t="s">
        <v>19</v>
      </c>
      <c r="D582" t="s">
        <v>20</v>
      </c>
      <c r="E582">
        <v>1</v>
      </c>
      <c r="F582">
        <v>3</v>
      </c>
      <c r="G582" s="1">
        <v>2</v>
      </c>
      <c r="H582">
        <v>4</v>
      </c>
      <c r="I582">
        <v>-2</v>
      </c>
      <c r="J582" s="2">
        <v>1.37</v>
      </c>
      <c r="K582" s="2">
        <v>0.47692891361435974</v>
      </c>
      <c r="L582" s="2">
        <f>(Table134[[#This Row],[rA]]+Table134[[#This Row],[rA'']])/2</f>
        <v>0.92346445680717992</v>
      </c>
      <c r="M582">
        <v>0.60499999999999998</v>
      </c>
      <c r="N582">
        <v>1.4</v>
      </c>
      <c r="O582" s="3">
        <f>(Table134[[#This Row],[rA adj]]+Table134[[#This Row],[rX]])/(SQRT(2)*(Table134[[#This Row],[rB]]+Table134[[#This Row],[rX]]))</f>
        <v>0.81942018616173329</v>
      </c>
      <c r="P58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5.5326526792047623</v>
      </c>
      <c r="Q582" s="1" t="str">
        <f>IF(Table134[[#This Row],[tau]]&lt;4.18,"YES","NO")</f>
        <v>NO</v>
      </c>
      <c r="R582" s="4">
        <f>ABS(Table134[[#This Row],[rA]]-Table134[[#This Row],[rA'']])</f>
        <v>0.89307108638564037</v>
      </c>
    </row>
    <row r="583" spans="1:18" x14ac:dyDescent="0.25">
      <c r="A583" t="s">
        <v>72</v>
      </c>
      <c r="B583" t="s">
        <v>23</v>
      </c>
      <c r="C583" t="s">
        <v>19</v>
      </c>
      <c r="D583" t="s">
        <v>20</v>
      </c>
      <c r="E583">
        <v>3</v>
      </c>
      <c r="F583">
        <v>1</v>
      </c>
      <c r="G583" s="1">
        <v>2</v>
      </c>
      <c r="H583">
        <v>4</v>
      </c>
      <c r="I583">
        <v>-2</v>
      </c>
      <c r="J583" s="2">
        <v>0.8209289136143596</v>
      </c>
      <c r="K583" s="2">
        <v>1.02341546042156</v>
      </c>
      <c r="L583" s="2">
        <f>(Table134[[#This Row],[rA]]+Table134[[#This Row],[rA'']])/2</f>
        <v>0.92217218701795978</v>
      </c>
      <c r="M583">
        <v>0.60499999999999998</v>
      </c>
      <c r="N583">
        <v>1.4</v>
      </c>
      <c r="O583" s="3">
        <f>(Table134[[#This Row],[rA adj]]+Table134[[#This Row],[rX]])/(SQRT(2)*(Table134[[#This Row],[rB]]+Table134[[#This Row],[rX]]))</f>
        <v>0.81896443916368822</v>
      </c>
      <c r="P58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5.5464998126995049</v>
      </c>
      <c r="Q583" s="1" t="str">
        <f>IF(Table134[[#This Row],[tau]]&lt;4.18,"YES","NO")</f>
        <v>NO</v>
      </c>
      <c r="R583" s="4">
        <f>ABS(Table134[[#This Row],[rA]]-Table134[[#This Row],[rA'']])</f>
        <v>0.20248654680720035</v>
      </c>
    </row>
    <row r="584" spans="1:18" x14ac:dyDescent="0.25">
      <c r="A584" t="s">
        <v>18</v>
      </c>
      <c r="B584" t="s">
        <v>68</v>
      </c>
      <c r="C584" t="s">
        <v>19</v>
      </c>
      <c r="D584" t="s">
        <v>20</v>
      </c>
      <c r="E584">
        <v>1</v>
      </c>
      <c r="F584">
        <v>3</v>
      </c>
      <c r="G584" s="1">
        <v>2</v>
      </c>
      <c r="H584">
        <v>4</v>
      </c>
      <c r="I584">
        <v>-2</v>
      </c>
      <c r="J584" s="2">
        <v>0.98541546042156014</v>
      </c>
      <c r="K584" s="2">
        <v>0.85592891361435974</v>
      </c>
      <c r="L584" s="2">
        <f>(Table134[[#This Row],[rA]]+Table134[[#This Row],[rA'']])/2</f>
        <v>0.92067218701795994</v>
      </c>
      <c r="M584">
        <v>0.60499999999999998</v>
      </c>
      <c r="N584">
        <v>1.4</v>
      </c>
      <c r="O584" s="3">
        <f>(Table134[[#This Row],[rA adj]]+Table134[[#This Row],[rX]])/(SQRT(2)*(Table134[[#This Row],[rB]]+Table134[[#This Row],[rX]]))</f>
        <v>0.81843543159671583</v>
      </c>
      <c r="P58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5.5627311987242489</v>
      </c>
      <c r="Q584" s="1" t="str">
        <f>IF(Table134[[#This Row],[tau]]&lt;4.18,"YES","NO")</f>
        <v>NO</v>
      </c>
      <c r="R584" s="4">
        <f>ABS(Table134[[#This Row],[rA]]-Table134[[#This Row],[rA'']])</f>
        <v>0.1294865468072004</v>
      </c>
    </row>
    <row r="585" spans="1:18" x14ac:dyDescent="0.25">
      <c r="A585" t="s">
        <v>21</v>
      </c>
      <c r="B585" t="s">
        <v>42</v>
      </c>
      <c r="C585" t="s">
        <v>19</v>
      </c>
      <c r="D585" t="s">
        <v>20</v>
      </c>
      <c r="E585">
        <v>2</v>
      </c>
      <c r="F585">
        <v>2</v>
      </c>
      <c r="G585" s="1">
        <v>0</v>
      </c>
      <c r="H585">
        <v>4</v>
      </c>
      <c r="I585">
        <v>-2</v>
      </c>
      <c r="J585" s="2">
        <v>0.64395100361438029</v>
      </c>
      <c r="K585" s="2">
        <v>1.1959510036143803</v>
      </c>
      <c r="L585" s="2">
        <f>(Table134[[#This Row],[rA]]+Table134[[#This Row],[rA'']])/2</f>
        <v>0.91995100361438031</v>
      </c>
      <c r="M585">
        <v>0.60499999999999998</v>
      </c>
      <c r="N585">
        <v>1.4</v>
      </c>
      <c r="O585" s="3">
        <f>(Table134[[#This Row],[rA adj]]+Table134[[#This Row],[rX]])/(SQRT(2)*(Table134[[#This Row],[rB]]+Table134[[#This Row],[rX]]))</f>
        <v>0.81818109061160349</v>
      </c>
      <c r="P58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5.5705963088449071</v>
      </c>
      <c r="Q585" s="1" t="str">
        <f>IF(Table134[[#This Row],[tau]]&lt;4.18,"YES","NO")</f>
        <v>NO</v>
      </c>
      <c r="R585" s="4">
        <f>ABS(Table134[[#This Row],[rA]]-Table134[[#This Row],[rA'']])</f>
        <v>0.55200000000000005</v>
      </c>
    </row>
    <row r="586" spans="1:18" x14ac:dyDescent="0.25">
      <c r="A586" t="s">
        <v>21</v>
      </c>
      <c r="B586" t="s">
        <v>62</v>
      </c>
      <c r="C586" t="s">
        <v>19</v>
      </c>
      <c r="D586" t="s">
        <v>20</v>
      </c>
      <c r="E586">
        <v>2</v>
      </c>
      <c r="F586">
        <v>2</v>
      </c>
      <c r="G586" s="1">
        <v>0</v>
      </c>
      <c r="H586">
        <v>4</v>
      </c>
      <c r="I586">
        <v>-2</v>
      </c>
      <c r="J586" s="2">
        <v>0.64395100361438029</v>
      </c>
      <c r="K586" s="2">
        <v>1.1929510036143802</v>
      </c>
      <c r="L586" s="2">
        <f>(Table134[[#This Row],[rA]]+Table134[[#This Row],[rA'']])/2</f>
        <v>0.91845100361438026</v>
      </c>
      <c r="M586">
        <v>0.60499999999999998</v>
      </c>
      <c r="N586">
        <v>1.4</v>
      </c>
      <c r="O586" s="3">
        <f>(Table134[[#This Row],[rA adj]]+Table134[[#This Row],[rX]])/(SQRT(2)*(Table134[[#This Row],[rB]]+Table134[[#This Row],[rX]]))</f>
        <v>0.817652083044631</v>
      </c>
      <c r="P58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5.5870839569638981</v>
      </c>
      <c r="Q586" s="1" t="str">
        <f>IF(Table134[[#This Row],[tau]]&lt;4.18,"YES","NO")</f>
        <v>NO</v>
      </c>
      <c r="R586" s="4">
        <f>ABS(Table134[[#This Row],[rA]]-Table134[[#This Row],[rA'']])</f>
        <v>0.54899999999999993</v>
      </c>
    </row>
    <row r="587" spans="1:18" x14ac:dyDescent="0.25">
      <c r="A587" t="s">
        <v>69</v>
      </c>
      <c r="B587" t="s">
        <v>23</v>
      </c>
      <c r="C587" t="s">
        <v>19</v>
      </c>
      <c r="D587" t="s">
        <v>20</v>
      </c>
      <c r="E587">
        <v>3</v>
      </c>
      <c r="F587">
        <v>1</v>
      </c>
      <c r="G587" s="1">
        <v>2</v>
      </c>
      <c r="H587">
        <v>4</v>
      </c>
      <c r="I587">
        <v>-2</v>
      </c>
      <c r="J587" s="2">
        <v>0.81292891361435959</v>
      </c>
      <c r="K587" s="2">
        <v>1.02341546042156</v>
      </c>
      <c r="L587" s="2">
        <f>(Table134[[#This Row],[rA]]+Table134[[#This Row],[rA'']])/2</f>
        <v>0.91817218701795977</v>
      </c>
      <c r="M587">
        <v>0.60499999999999998</v>
      </c>
      <c r="N587">
        <v>1.4</v>
      </c>
      <c r="O587" s="3">
        <f>(Table134[[#This Row],[rA adj]]+Table134[[#This Row],[rX]])/(SQRT(2)*(Table134[[#This Row],[rB]]+Table134[[#This Row],[rX]]))</f>
        <v>0.81755375231842842</v>
      </c>
      <c r="P58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5.5901679835627309</v>
      </c>
      <c r="Q587" s="1" t="str">
        <f>IF(Table134[[#This Row],[tau]]&lt;4.18,"YES","NO")</f>
        <v>NO</v>
      </c>
      <c r="R587" s="4">
        <f>ABS(Table134[[#This Row],[rA]]-Table134[[#This Row],[rA'']])</f>
        <v>0.21048654680720036</v>
      </c>
    </row>
    <row r="588" spans="1:18" x14ac:dyDescent="0.25">
      <c r="A588" t="s">
        <v>25</v>
      </c>
      <c r="B588" t="s">
        <v>23</v>
      </c>
      <c r="C588" t="s">
        <v>19</v>
      </c>
      <c r="D588" t="s">
        <v>20</v>
      </c>
      <c r="E588">
        <v>2</v>
      </c>
      <c r="F588">
        <v>2</v>
      </c>
      <c r="G588" s="1">
        <v>0</v>
      </c>
      <c r="H588">
        <v>4</v>
      </c>
      <c r="I588">
        <v>-2</v>
      </c>
      <c r="J588" s="2">
        <v>0.91695100361438042</v>
      </c>
      <c r="K588" s="2">
        <v>0.91795100361438031</v>
      </c>
      <c r="L588" s="2">
        <f>(Table134[[#This Row],[rA]]+Table134[[#This Row],[rA'']])/2</f>
        <v>0.91745100361438037</v>
      </c>
      <c r="M588">
        <v>0.60499999999999998</v>
      </c>
      <c r="N588">
        <v>1.4</v>
      </c>
      <c r="O588" s="3">
        <f>(Table134[[#This Row],[rA adj]]+Table134[[#This Row],[rX]])/(SQRT(2)*(Table134[[#This Row],[rB]]+Table134[[#This Row],[rX]]))</f>
        <v>0.81729941133331596</v>
      </c>
      <c r="P58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5.5981734349893078</v>
      </c>
      <c r="Q588" s="1" t="str">
        <f>IF(Table134[[#This Row],[tau]]&lt;4.18,"YES","NO")</f>
        <v>NO</v>
      </c>
      <c r="R588" s="4">
        <f>ABS(Table134[[#This Row],[rA]]-Table134[[#This Row],[rA'']])</f>
        <v>9.9999999999988987E-4</v>
      </c>
    </row>
    <row r="589" spans="1:18" x14ac:dyDescent="0.25">
      <c r="A589" t="s">
        <v>21</v>
      </c>
      <c r="B589" t="s">
        <v>50</v>
      </c>
      <c r="C589" t="s">
        <v>19</v>
      </c>
      <c r="D589" t="s">
        <v>20</v>
      </c>
      <c r="E589">
        <v>2</v>
      </c>
      <c r="F589">
        <v>2</v>
      </c>
      <c r="G589" s="1">
        <v>0</v>
      </c>
      <c r="H589">
        <v>4</v>
      </c>
      <c r="I589">
        <v>-2</v>
      </c>
      <c r="J589" s="2">
        <v>0.64395100361438029</v>
      </c>
      <c r="K589" s="2">
        <v>1.19</v>
      </c>
      <c r="L589" s="2">
        <f>(Table134[[#This Row],[rA]]+Table134[[#This Row],[rA'']])/2</f>
        <v>0.91697550180719012</v>
      </c>
      <c r="M589">
        <v>0.60499999999999998</v>
      </c>
      <c r="N589">
        <v>1.4</v>
      </c>
      <c r="O589" s="3">
        <f>(Table134[[#This Row],[rA adj]]+Table134[[#This Row],[rX]])/(SQRT(2)*(Table134[[#This Row],[rB]]+Table134[[#This Row],[rX]]))</f>
        <v>0.81713171529724071</v>
      </c>
      <c r="P58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5.6034741864186408</v>
      </c>
      <c r="Q589" s="1" t="str">
        <f>IF(Table134[[#This Row],[tau]]&lt;4.18,"YES","NO")</f>
        <v>NO</v>
      </c>
      <c r="R589" s="4">
        <f>ABS(Table134[[#This Row],[rA]]-Table134[[#This Row],[rA'']])</f>
        <v>0.54604899638561966</v>
      </c>
    </row>
    <row r="590" spans="1:18" x14ac:dyDescent="0.25">
      <c r="A590" t="s">
        <v>18</v>
      </c>
      <c r="B590" t="s">
        <v>71</v>
      </c>
      <c r="C590" t="s">
        <v>19</v>
      </c>
      <c r="D590" t="s">
        <v>20</v>
      </c>
      <c r="E590">
        <v>1</v>
      </c>
      <c r="F590">
        <v>3</v>
      </c>
      <c r="G590" s="1">
        <v>2</v>
      </c>
      <c r="H590">
        <v>4</v>
      </c>
      <c r="I590">
        <v>-2</v>
      </c>
      <c r="J590" s="2">
        <v>0.98541546042156014</v>
      </c>
      <c r="K590" s="2">
        <v>0.8429289136143594</v>
      </c>
      <c r="L590" s="2">
        <f>(Table134[[#This Row],[rA]]+Table134[[#This Row],[rA'']])/2</f>
        <v>0.91417218701795977</v>
      </c>
      <c r="M590">
        <v>0.60499999999999998</v>
      </c>
      <c r="N590">
        <v>1.4</v>
      </c>
      <c r="O590" s="3">
        <f>(Table134[[#This Row],[rA adj]]+Table134[[#This Row],[rX]])/(SQRT(2)*(Table134[[#This Row],[rB]]+Table134[[#This Row],[rX]]))</f>
        <v>0.81614306547316828</v>
      </c>
      <c r="P59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5.6350924232108657</v>
      </c>
      <c r="Q590" s="1" t="str">
        <f>IF(Table134[[#This Row],[tau]]&lt;4.18,"YES","NO")</f>
        <v>NO</v>
      </c>
      <c r="R590" s="4">
        <f>ABS(Table134[[#This Row],[rA]]-Table134[[#This Row],[rA'']])</f>
        <v>0.14248654680720074</v>
      </c>
    </row>
    <row r="591" spans="1:18" x14ac:dyDescent="0.25">
      <c r="A591" t="s">
        <v>19</v>
      </c>
      <c r="B591" t="s">
        <v>22</v>
      </c>
      <c r="C591" t="s">
        <v>19</v>
      </c>
      <c r="D591" t="s">
        <v>20</v>
      </c>
      <c r="E591">
        <v>2</v>
      </c>
      <c r="F591">
        <v>2</v>
      </c>
      <c r="G591" s="1">
        <v>0</v>
      </c>
      <c r="H591">
        <v>4</v>
      </c>
      <c r="I591">
        <v>-2</v>
      </c>
      <c r="J591" s="2">
        <v>0.86</v>
      </c>
      <c r="K591" s="2">
        <v>0.96695100361438024</v>
      </c>
      <c r="L591" s="2">
        <f>(Table134[[#This Row],[rA]]+Table134[[#This Row],[rA'']])/2</f>
        <v>0.91347550180719006</v>
      </c>
      <c r="M591">
        <v>0.60499999999999998</v>
      </c>
      <c r="N591">
        <v>1.4</v>
      </c>
      <c r="O591" s="3">
        <f>(Table134[[#This Row],[rA adj]]+Table134[[#This Row],[rX]])/(SQRT(2)*(Table134[[#This Row],[rB]]+Table134[[#This Row],[rX]]))</f>
        <v>0.81589736430763837</v>
      </c>
      <c r="P59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5.6430490622369067</v>
      </c>
      <c r="Q591" s="1" t="str">
        <f>IF(Table134[[#This Row],[tau]]&lt;4.18,"YES","NO")</f>
        <v>NO</v>
      </c>
      <c r="R591" s="4">
        <f>ABS(Table134[[#This Row],[rA]]-Table134[[#This Row],[rA'']])</f>
        <v>0.10695100361438026</v>
      </c>
    </row>
    <row r="592" spans="1:18" x14ac:dyDescent="0.25">
      <c r="A592" t="s">
        <v>19</v>
      </c>
      <c r="B592" t="s">
        <v>58</v>
      </c>
      <c r="C592" t="s">
        <v>19</v>
      </c>
      <c r="D592" t="s">
        <v>20</v>
      </c>
      <c r="E592">
        <v>2</v>
      </c>
      <c r="F592">
        <v>2</v>
      </c>
      <c r="G592" s="1">
        <v>0</v>
      </c>
      <c r="H592">
        <v>4</v>
      </c>
      <c r="I592">
        <v>-2</v>
      </c>
      <c r="J592" s="2">
        <v>0.86</v>
      </c>
      <c r="K592" s="2">
        <v>0.96295100361438024</v>
      </c>
      <c r="L592" s="2">
        <f>(Table134[[#This Row],[rA]]+Table134[[#This Row],[rA'']])/2</f>
        <v>0.91147550180719006</v>
      </c>
      <c r="M592">
        <v>0.60499999999999998</v>
      </c>
      <c r="N592">
        <v>1.4</v>
      </c>
      <c r="O592" s="3">
        <f>(Table134[[#This Row],[rA adj]]+Table134[[#This Row],[rX]])/(SQRT(2)*(Table134[[#This Row],[rB]]+Table134[[#This Row],[rX]]))</f>
        <v>0.81519202088500842</v>
      </c>
      <c r="P59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5.66611297555988</v>
      </c>
      <c r="Q592" s="1" t="str">
        <f>IF(Table134[[#This Row],[tau]]&lt;4.18,"YES","NO")</f>
        <v>NO</v>
      </c>
      <c r="R592" s="4">
        <f>ABS(Table134[[#This Row],[rA]]-Table134[[#This Row],[rA'']])</f>
        <v>0.10295100361438025</v>
      </c>
    </row>
    <row r="593" spans="1:18" x14ac:dyDescent="0.25">
      <c r="A593" t="s">
        <v>19</v>
      </c>
      <c r="B593" t="s">
        <v>68</v>
      </c>
      <c r="C593" t="s">
        <v>19</v>
      </c>
      <c r="D593" t="s">
        <v>20</v>
      </c>
      <c r="E593">
        <v>2</v>
      </c>
      <c r="F593">
        <v>2</v>
      </c>
      <c r="G593" s="1">
        <v>0</v>
      </c>
      <c r="H593">
        <v>4</v>
      </c>
      <c r="I593">
        <v>-2</v>
      </c>
      <c r="J593" s="2">
        <v>0.86</v>
      </c>
      <c r="K593" s="2">
        <v>0.96295100361438024</v>
      </c>
      <c r="L593" s="2">
        <f>(Table134[[#This Row],[rA]]+Table134[[#This Row],[rA'']])/2</f>
        <v>0.91147550180719006</v>
      </c>
      <c r="M593">
        <v>0.60499999999999998</v>
      </c>
      <c r="N593">
        <v>1.4</v>
      </c>
      <c r="O593" s="3">
        <f>(Table134[[#This Row],[rA adj]]+Table134[[#This Row],[rX]])/(SQRT(2)*(Table134[[#This Row],[rB]]+Table134[[#This Row],[rX]]))</f>
        <v>0.81519202088500842</v>
      </c>
      <c r="P59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5.66611297555988</v>
      </c>
      <c r="Q593" s="1" t="str">
        <f>IF(Table134[[#This Row],[tau]]&lt;4.18,"YES","NO")</f>
        <v>NO</v>
      </c>
      <c r="R593" s="4">
        <f>ABS(Table134[[#This Row],[rA]]-Table134[[#This Row],[rA'']])</f>
        <v>0.10295100361438025</v>
      </c>
    </row>
    <row r="594" spans="1:18" x14ac:dyDescent="0.25">
      <c r="A594" t="s">
        <v>44</v>
      </c>
      <c r="B594" t="s">
        <v>24</v>
      </c>
      <c r="C594" t="s">
        <v>19</v>
      </c>
      <c r="D594" t="s">
        <v>20</v>
      </c>
      <c r="E594">
        <v>2</v>
      </c>
      <c r="F594">
        <v>2</v>
      </c>
      <c r="G594" s="1">
        <v>0</v>
      </c>
      <c r="H594">
        <v>4</v>
      </c>
      <c r="I594">
        <v>-2</v>
      </c>
      <c r="J594" s="2">
        <v>1.0900000000000001</v>
      </c>
      <c r="K594" s="2">
        <v>0.73</v>
      </c>
      <c r="L594" s="2">
        <f>(Table134[[#This Row],[rA]]+Table134[[#This Row],[rA'']])/2</f>
        <v>0.91</v>
      </c>
      <c r="M594">
        <v>0.60499999999999998</v>
      </c>
      <c r="N594">
        <v>1.4</v>
      </c>
      <c r="O594" s="3">
        <f>(Table134[[#This Row],[rA adj]]+Table134[[#This Row],[rX]])/(SQRT(2)*(Table134[[#This Row],[rB]]+Table134[[#This Row],[rX]]))</f>
        <v>0.81467165313761836</v>
      </c>
      <c r="P59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5.6833428535814576</v>
      </c>
      <c r="Q594" s="1" t="str">
        <f>IF(Table134[[#This Row],[tau]]&lt;4.18,"YES","NO")</f>
        <v>NO</v>
      </c>
      <c r="R594" s="4">
        <f>ABS(Table134[[#This Row],[rA]]-Table134[[#This Row],[rA'']])</f>
        <v>0.3600000000000001</v>
      </c>
    </row>
    <row r="595" spans="1:18" x14ac:dyDescent="0.25">
      <c r="A595" t="s">
        <v>70</v>
      </c>
      <c r="B595" t="s">
        <v>19</v>
      </c>
      <c r="C595" t="s">
        <v>19</v>
      </c>
      <c r="D595" t="s">
        <v>20</v>
      </c>
      <c r="E595">
        <v>2</v>
      </c>
      <c r="F595">
        <v>2</v>
      </c>
      <c r="G595" s="1">
        <v>0</v>
      </c>
      <c r="H595">
        <v>4</v>
      </c>
      <c r="I595">
        <v>-2</v>
      </c>
      <c r="J595" s="2">
        <v>0.95595100361438057</v>
      </c>
      <c r="K595" s="2">
        <v>0.86</v>
      </c>
      <c r="L595" s="2">
        <f>(Table134[[#This Row],[rA]]+Table134[[#This Row],[rA'']])/2</f>
        <v>0.90797550180719022</v>
      </c>
      <c r="M595">
        <v>0.60499999999999998</v>
      </c>
      <c r="N595">
        <v>1.4</v>
      </c>
      <c r="O595" s="3">
        <f>(Table134[[#This Row],[rA adj]]+Table134[[#This Row],[rX]])/(SQRT(2)*(Table134[[#This Row],[rB]]+Table134[[#This Row],[rX]]))</f>
        <v>0.81395766989540608</v>
      </c>
      <c r="P59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5.7072852452329919</v>
      </c>
      <c r="Q595" s="1" t="str">
        <f>IF(Table134[[#This Row],[tau]]&lt;4.18,"YES","NO")</f>
        <v>NO</v>
      </c>
      <c r="R595" s="4">
        <f>ABS(Table134[[#This Row],[rA]]-Table134[[#This Row],[rA'']])</f>
        <v>9.5951003614380581E-2</v>
      </c>
    </row>
    <row r="596" spans="1:18" x14ac:dyDescent="0.25">
      <c r="A596" t="s">
        <v>19</v>
      </c>
      <c r="B596" t="s">
        <v>69</v>
      </c>
      <c r="C596" t="s">
        <v>19</v>
      </c>
      <c r="D596" t="s">
        <v>20</v>
      </c>
      <c r="E596">
        <v>2</v>
      </c>
      <c r="F596">
        <v>2</v>
      </c>
      <c r="G596" s="1">
        <v>0</v>
      </c>
      <c r="H596">
        <v>4</v>
      </c>
      <c r="I596">
        <v>-2</v>
      </c>
      <c r="J596" s="2">
        <v>0.86</v>
      </c>
      <c r="K596" s="2">
        <v>0.94795100361438056</v>
      </c>
      <c r="L596" s="2">
        <f>(Table134[[#This Row],[rA]]+Table134[[#This Row],[rA'']])/2</f>
        <v>0.90397550180719022</v>
      </c>
      <c r="M596">
        <v>0.60499999999999998</v>
      </c>
      <c r="N596">
        <v>1.4</v>
      </c>
      <c r="O596" s="3">
        <f>(Table134[[#This Row],[rA adj]]+Table134[[#This Row],[rX]])/(SQRT(2)*(Table134[[#This Row],[rB]]+Table134[[#This Row],[rX]]))</f>
        <v>0.81254698305014594</v>
      </c>
      <c r="P59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5.7556425138047214</v>
      </c>
      <c r="Q596" s="1" t="str">
        <f>IF(Table134[[#This Row],[tau]]&lt;4.18,"YES","NO")</f>
        <v>NO</v>
      </c>
      <c r="R596" s="4">
        <f>ABS(Table134[[#This Row],[rA]]-Table134[[#This Row],[rA'']])</f>
        <v>8.7951003614380574E-2</v>
      </c>
    </row>
    <row r="597" spans="1:18" x14ac:dyDescent="0.25">
      <c r="A597" t="s">
        <v>18</v>
      </c>
      <c r="B597" t="s">
        <v>72</v>
      </c>
      <c r="C597" t="s">
        <v>19</v>
      </c>
      <c r="D597" t="s">
        <v>20</v>
      </c>
      <c r="E597">
        <v>1</v>
      </c>
      <c r="F597">
        <v>3</v>
      </c>
      <c r="G597" s="1">
        <v>2</v>
      </c>
      <c r="H597">
        <v>4</v>
      </c>
      <c r="I597">
        <v>-2</v>
      </c>
      <c r="J597" s="2">
        <v>0.98541546042156014</v>
      </c>
      <c r="K597" s="2">
        <v>0.8209289136143596</v>
      </c>
      <c r="L597" s="2">
        <f>(Table134[[#This Row],[rA]]+Table134[[#This Row],[rA'']])/2</f>
        <v>0.90317218701795987</v>
      </c>
      <c r="M597">
        <v>0.60499999999999998</v>
      </c>
      <c r="N597">
        <v>1.4</v>
      </c>
      <c r="O597" s="3">
        <f>(Table134[[#This Row],[rA adj]]+Table134[[#This Row],[rX]])/(SQRT(2)*(Table134[[#This Row],[rB]]+Table134[[#This Row],[rX]]))</f>
        <v>0.81226367664870358</v>
      </c>
      <c r="P59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5.7655263448456697</v>
      </c>
      <c r="Q597" s="1" t="str">
        <f>IF(Table134[[#This Row],[tau]]&lt;4.18,"YES","NO")</f>
        <v>NO</v>
      </c>
      <c r="R597" s="4">
        <f>ABS(Table134[[#This Row],[rA]]-Table134[[#This Row],[rA'']])</f>
        <v>0.16448654680720054</v>
      </c>
    </row>
    <row r="598" spans="1:18" x14ac:dyDescent="0.25">
      <c r="A598" t="s">
        <v>60</v>
      </c>
      <c r="B598" t="s">
        <v>2</v>
      </c>
      <c r="C598" t="s">
        <v>19</v>
      </c>
      <c r="D598" t="s">
        <v>20</v>
      </c>
      <c r="E598">
        <v>1</v>
      </c>
      <c r="F598">
        <v>3</v>
      </c>
      <c r="G598" s="1">
        <v>2</v>
      </c>
      <c r="H598">
        <v>4</v>
      </c>
      <c r="I598">
        <v>-2</v>
      </c>
      <c r="J598" s="2">
        <v>1.3244154604215601</v>
      </c>
      <c r="K598" s="2">
        <v>0.47692891361435974</v>
      </c>
      <c r="L598" s="2">
        <f>(Table134[[#This Row],[rA]]+Table134[[#This Row],[rA'']])/2</f>
        <v>0.90067218701795992</v>
      </c>
      <c r="M598">
        <v>0.60499999999999998</v>
      </c>
      <c r="N598">
        <v>1.4</v>
      </c>
      <c r="O598" s="3">
        <f>(Table134[[#This Row],[rA adj]]+Table134[[#This Row],[rX]])/(SQRT(2)*(Table134[[#This Row],[rB]]+Table134[[#This Row],[rX]]))</f>
        <v>0.81138199737041605</v>
      </c>
      <c r="P59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5.7966637720354619</v>
      </c>
      <c r="Q598" s="1" t="str">
        <f>IF(Table134[[#This Row],[tau]]&lt;4.18,"YES","NO")</f>
        <v>NO</v>
      </c>
      <c r="R598" s="4">
        <f>ABS(Table134[[#This Row],[rA]]-Table134[[#This Row],[rA'']])</f>
        <v>0.84748654680720037</v>
      </c>
    </row>
    <row r="599" spans="1:18" x14ac:dyDescent="0.25">
      <c r="A599" t="s">
        <v>18</v>
      </c>
      <c r="B599" t="s">
        <v>69</v>
      </c>
      <c r="C599" t="s">
        <v>19</v>
      </c>
      <c r="D599" t="s">
        <v>20</v>
      </c>
      <c r="E599">
        <v>1</v>
      </c>
      <c r="F599">
        <v>3</v>
      </c>
      <c r="G599" s="1">
        <v>2</v>
      </c>
      <c r="H599">
        <v>4</v>
      </c>
      <c r="I599">
        <v>-2</v>
      </c>
      <c r="J599" s="2">
        <v>0.98541546042156014</v>
      </c>
      <c r="K599" s="2">
        <v>0.81292891361435959</v>
      </c>
      <c r="L599" s="2">
        <f>(Table134[[#This Row],[rA]]+Table134[[#This Row],[rA'']])/2</f>
        <v>0.89917218701795987</v>
      </c>
      <c r="M599">
        <v>0.60499999999999998</v>
      </c>
      <c r="N599">
        <v>1.4</v>
      </c>
      <c r="O599" s="3">
        <f>(Table134[[#This Row],[rA adj]]+Table134[[#This Row],[rX]])/(SQRT(2)*(Table134[[#This Row],[rB]]+Table134[[#This Row],[rX]]))</f>
        <v>0.81085298980344356</v>
      </c>
      <c r="P59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5.8156252895381275</v>
      </c>
      <c r="Q599" s="1" t="str">
        <f>IF(Table134[[#This Row],[tau]]&lt;4.18,"YES","NO")</f>
        <v>NO</v>
      </c>
      <c r="R599" s="4">
        <f>ABS(Table134[[#This Row],[rA]]-Table134[[#This Row],[rA'']])</f>
        <v>0.17248654680720055</v>
      </c>
    </row>
    <row r="600" spans="1:18" x14ac:dyDescent="0.25">
      <c r="A600" t="s">
        <v>28</v>
      </c>
      <c r="B600" t="s">
        <v>24</v>
      </c>
      <c r="C600" t="s">
        <v>19</v>
      </c>
      <c r="D600" t="s">
        <v>20</v>
      </c>
      <c r="E600">
        <v>2</v>
      </c>
      <c r="F600">
        <v>2</v>
      </c>
      <c r="G600" s="1">
        <v>0</v>
      </c>
      <c r="H600">
        <v>4</v>
      </c>
      <c r="I600">
        <v>-2</v>
      </c>
      <c r="J600" s="2">
        <v>1.0629289136143596</v>
      </c>
      <c r="K600" s="2">
        <v>0.73</v>
      </c>
      <c r="L600" s="2">
        <f>(Table134[[#This Row],[rA]]+Table134[[#This Row],[rA'']])/2</f>
        <v>0.89646445680717979</v>
      </c>
      <c r="M600">
        <v>0.60499999999999998</v>
      </c>
      <c r="N600">
        <v>1.4</v>
      </c>
      <c r="O600" s="3">
        <f>(Table134[[#This Row],[rA adj]]+Table134[[#This Row],[rX]])/(SQRT(2)*(Table134[[#This Row],[rB]]+Table134[[#This Row],[rX]]))</f>
        <v>0.80989804995622861</v>
      </c>
      <c r="P60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5.8503958766823327</v>
      </c>
      <c r="Q600" s="1" t="str">
        <f>IF(Table134[[#This Row],[tau]]&lt;4.18,"YES","NO")</f>
        <v>NO</v>
      </c>
      <c r="R600" s="4">
        <f>ABS(Table134[[#This Row],[rA]]-Table134[[#This Row],[rA'']])</f>
        <v>0.33292891361435961</v>
      </c>
    </row>
    <row r="601" spans="1:18" x14ac:dyDescent="0.25">
      <c r="A601" t="s">
        <v>23</v>
      </c>
      <c r="B601" t="s">
        <v>76</v>
      </c>
      <c r="C601" t="s">
        <v>19</v>
      </c>
      <c r="D601" t="s">
        <v>20</v>
      </c>
      <c r="E601">
        <v>1</v>
      </c>
      <c r="F601">
        <v>3</v>
      </c>
      <c r="G601" s="1">
        <v>2</v>
      </c>
      <c r="H601">
        <v>4</v>
      </c>
      <c r="I601">
        <v>-2</v>
      </c>
      <c r="J601" s="2">
        <v>1.02341546042156</v>
      </c>
      <c r="K601" s="2">
        <v>0.76392891361435966</v>
      </c>
      <c r="L601" s="2">
        <f>(Table134[[#This Row],[rA]]+Table134[[#This Row],[rA'']])/2</f>
        <v>0.89367218701795981</v>
      </c>
      <c r="M601">
        <v>0.60499999999999998</v>
      </c>
      <c r="N601">
        <v>1.4</v>
      </c>
      <c r="O601" s="3">
        <f>(Table134[[#This Row],[rA adj]]+Table134[[#This Row],[rX]])/(SQRT(2)*(Table134[[#This Row],[rB]]+Table134[[#This Row],[rX]]))</f>
        <v>0.80891329539121115</v>
      </c>
      <c r="P60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5.8870005870807152</v>
      </c>
      <c r="Q601" s="1" t="str">
        <f>IF(Table134[[#This Row],[tau]]&lt;4.18,"YES","NO")</f>
        <v>NO</v>
      </c>
      <c r="R601" s="4">
        <f>ABS(Table134[[#This Row],[rA]]-Table134[[#This Row],[rA'']])</f>
        <v>0.25948654680720029</v>
      </c>
    </row>
    <row r="602" spans="1:18" x14ac:dyDescent="0.25">
      <c r="A602" t="s">
        <v>73</v>
      </c>
      <c r="B602" t="s">
        <v>24</v>
      </c>
      <c r="C602" t="s">
        <v>19</v>
      </c>
      <c r="D602" t="s">
        <v>20</v>
      </c>
      <c r="E602">
        <v>2</v>
      </c>
      <c r="F602">
        <v>2</v>
      </c>
      <c r="G602" s="1">
        <v>0</v>
      </c>
      <c r="H602">
        <v>4</v>
      </c>
      <c r="I602">
        <v>-2</v>
      </c>
      <c r="J602" s="2">
        <v>1.0549510036143803</v>
      </c>
      <c r="K602" s="2">
        <v>0.73</v>
      </c>
      <c r="L602" s="2">
        <f>(Table134[[#This Row],[rA]]+Table134[[#This Row],[rA'']])/2</f>
        <v>0.89247550180719015</v>
      </c>
      <c r="M602">
        <v>0.60499999999999998</v>
      </c>
      <c r="N602">
        <v>1.4</v>
      </c>
      <c r="O602" s="3">
        <f>(Table134[[#This Row],[rA adj]]+Table134[[#This Row],[rX]])/(SQRT(2)*(Table134[[#This Row],[rB]]+Table134[[#This Row],[rX]]))</f>
        <v>0.80849125837002367</v>
      </c>
      <c r="P60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5.9029263939218417</v>
      </c>
      <c r="Q602" s="1" t="str">
        <f>IF(Table134[[#This Row],[tau]]&lt;4.18,"YES","NO")</f>
        <v>NO</v>
      </c>
      <c r="R602" s="4">
        <f>ABS(Table134[[#This Row],[rA]]-Table134[[#This Row],[rA'']])</f>
        <v>0.32495100361438034</v>
      </c>
    </row>
    <row r="603" spans="1:18" x14ac:dyDescent="0.25">
      <c r="A603" t="s">
        <v>21</v>
      </c>
      <c r="B603" t="s">
        <v>46</v>
      </c>
      <c r="C603" t="s">
        <v>19</v>
      </c>
      <c r="D603" t="s">
        <v>20</v>
      </c>
      <c r="E603">
        <v>2</v>
      </c>
      <c r="F603">
        <v>2</v>
      </c>
      <c r="G603" s="1">
        <v>0</v>
      </c>
      <c r="H603">
        <v>4</v>
      </c>
      <c r="I603">
        <v>-2</v>
      </c>
      <c r="J603" s="2">
        <v>0.64395100361438029</v>
      </c>
      <c r="K603" s="2">
        <v>1.1379510036143805</v>
      </c>
      <c r="L603" s="2">
        <f>(Table134[[#This Row],[rA]]+Table134[[#This Row],[rA'']])/2</f>
        <v>0.8909510036143804</v>
      </c>
      <c r="M603">
        <v>0.60499999999999998</v>
      </c>
      <c r="N603">
        <v>1.4</v>
      </c>
      <c r="O603" s="3">
        <f>(Table134[[#This Row],[rA adj]]+Table134[[#This Row],[rX]])/(SQRT(2)*(Table134[[#This Row],[rB]]+Table134[[#This Row],[rX]]))</f>
        <v>0.80795361098346896</v>
      </c>
      <c r="P60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5.9234257430185924</v>
      </c>
      <c r="Q603" s="1" t="str">
        <f>IF(Table134[[#This Row],[tau]]&lt;4.18,"YES","NO")</f>
        <v>NO</v>
      </c>
      <c r="R603" s="4">
        <f>ABS(Table134[[#This Row],[rA]]-Table134[[#This Row],[rA'']])</f>
        <v>0.49400000000000022</v>
      </c>
    </row>
    <row r="604" spans="1:18" x14ac:dyDescent="0.25">
      <c r="A604" t="s">
        <v>19</v>
      </c>
      <c r="B604" t="s">
        <v>23</v>
      </c>
      <c r="C604" t="s">
        <v>19</v>
      </c>
      <c r="D604" t="s">
        <v>20</v>
      </c>
      <c r="E604">
        <v>2</v>
      </c>
      <c r="F604">
        <v>2</v>
      </c>
      <c r="G604" s="1">
        <v>0</v>
      </c>
      <c r="H604">
        <v>4</v>
      </c>
      <c r="I604">
        <v>-2</v>
      </c>
      <c r="J604" s="2">
        <v>0.86</v>
      </c>
      <c r="K604" s="2">
        <v>0.91795100361438031</v>
      </c>
      <c r="L604" s="2">
        <f>(Table134[[#This Row],[rA]]+Table134[[#This Row],[rA'']])/2</f>
        <v>0.88897550180719009</v>
      </c>
      <c r="M604">
        <v>0.60499999999999998</v>
      </c>
      <c r="N604">
        <v>1.4</v>
      </c>
      <c r="O604" s="3">
        <f>(Table134[[#This Row],[rA adj]]+Table134[[#This Row],[rX]])/(SQRT(2)*(Table134[[#This Row],[rB]]+Table134[[#This Row],[rX]]))</f>
        <v>0.80725690738042133</v>
      </c>
      <c r="P60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5.9503469377366134</v>
      </c>
      <c r="Q604" s="1" t="str">
        <f>IF(Table134[[#This Row],[tau]]&lt;4.18,"YES","NO")</f>
        <v>NO</v>
      </c>
      <c r="R604" s="4">
        <f>ABS(Table134[[#This Row],[rA]]-Table134[[#This Row],[rA'']])</f>
        <v>5.7951003614380325E-2</v>
      </c>
    </row>
    <row r="605" spans="1:18" x14ac:dyDescent="0.25">
      <c r="A605" t="s">
        <v>19</v>
      </c>
      <c r="B605" t="s">
        <v>25</v>
      </c>
      <c r="C605" t="s">
        <v>19</v>
      </c>
      <c r="D605" t="s">
        <v>20</v>
      </c>
      <c r="E605">
        <v>2</v>
      </c>
      <c r="F605">
        <v>2</v>
      </c>
      <c r="G605" s="1">
        <v>0</v>
      </c>
      <c r="H605">
        <v>4</v>
      </c>
      <c r="I605">
        <v>-2</v>
      </c>
      <c r="J605" s="2">
        <v>0.86</v>
      </c>
      <c r="K605" s="2">
        <v>0.91695100361438042</v>
      </c>
      <c r="L605" s="2">
        <f>(Table134[[#This Row],[rA]]+Table134[[#This Row],[rA'']])/2</f>
        <v>0.88847550180719015</v>
      </c>
      <c r="M605">
        <v>0.60499999999999998</v>
      </c>
      <c r="N605">
        <v>1.4</v>
      </c>
      <c r="O605" s="3">
        <f>(Table134[[#This Row],[rA adj]]+Table134[[#This Row],[rX]])/(SQRT(2)*(Table134[[#This Row],[rB]]+Table134[[#This Row],[rX]]))</f>
        <v>0.80708057152476376</v>
      </c>
      <c r="P60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5.957225578349183</v>
      </c>
      <c r="Q605" s="1" t="str">
        <f>IF(Table134[[#This Row],[tau]]&lt;4.18,"YES","NO")</f>
        <v>NO</v>
      </c>
      <c r="R605" s="4">
        <f>ABS(Table134[[#This Row],[rA]]-Table134[[#This Row],[rA'']])</f>
        <v>5.6951003614380435E-2</v>
      </c>
    </row>
    <row r="606" spans="1:18" x14ac:dyDescent="0.25">
      <c r="A606" t="s">
        <v>77</v>
      </c>
      <c r="B606" t="s">
        <v>24</v>
      </c>
      <c r="C606" t="s">
        <v>19</v>
      </c>
      <c r="D606" t="s">
        <v>20</v>
      </c>
      <c r="E606">
        <v>2</v>
      </c>
      <c r="F606">
        <v>2</v>
      </c>
      <c r="G606" s="1">
        <v>0</v>
      </c>
      <c r="H606">
        <v>4</v>
      </c>
      <c r="I606">
        <v>-2</v>
      </c>
      <c r="J606" s="2">
        <v>1.0309510036143803</v>
      </c>
      <c r="K606" s="2">
        <v>0.73</v>
      </c>
      <c r="L606" s="2">
        <f>(Table134[[#This Row],[rA]]+Table134[[#This Row],[rA'']])/2</f>
        <v>0.88047550180719014</v>
      </c>
      <c r="M606">
        <v>0.60499999999999998</v>
      </c>
      <c r="N606">
        <v>1.4</v>
      </c>
      <c r="O606" s="3">
        <f>(Table134[[#This Row],[rA adj]]+Table134[[#This Row],[rX]])/(SQRT(2)*(Table134[[#This Row],[rB]]+Table134[[#This Row],[rX]]))</f>
        <v>0.80425919783424382</v>
      </c>
      <c r="P60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6.0709840814907157</v>
      </c>
      <c r="Q606" s="1" t="str">
        <f>IF(Table134[[#This Row],[tau]]&lt;4.18,"YES","NO")</f>
        <v>NO</v>
      </c>
      <c r="R606" s="4">
        <f>ABS(Table134[[#This Row],[rA]]-Table134[[#This Row],[rA'']])</f>
        <v>0.30095100361438032</v>
      </c>
    </row>
    <row r="607" spans="1:18" x14ac:dyDescent="0.25">
      <c r="A607" t="s">
        <v>63</v>
      </c>
      <c r="B607" t="s">
        <v>24</v>
      </c>
      <c r="C607" t="s">
        <v>19</v>
      </c>
      <c r="D607" t="s">
        <v>20</v>
      </c>
      <c r="E607">
        <v>2</v>
      </c>
      <c r="F607">
        <v>2</v>
      </c>
      <c r="G607" s="1">
        <v>0</v>
      </c>
      <c r="H607">
        <v>4</v>
      </c>
      <c r="I607">
        <v>-2</v>
      </c>
      <c r="J607" s="2">
        <v>1.0279510036143802</v>
      </c>
      <c r="K607" s="2">
        <v>0.73</v>
      </c>
      <c r="L607" s="2">
        <f>(Table134[[#This Row],[rA]]+Table134[[#This Row],[rA'']])/2</f>
        <v>0.87897550180719008</v>
      </c>
      <c r="M607">
        <v>0.60499999999999998</v>
      </c>
      <c r="N607">
        <v>1.4</v>
      </c>
      <c r="O607" s="3">
        <f>(Table134[[#This Row],[rA adj]]+Table134[[#This Row],[rX]])/(SQRT(2)*(Table134[[#This Row],[rB]]+Table134[[#This Row],[rX]]))</f>
        <v>0.80373019026727133</v>
      </c>
      <c r="P60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6.093117592235382</v>
      </c>
      <c r="Q607" s="1" t="str">
        <f>IF(Table134[[#This Row],[tau]]&lt;4.18,"YES","NO")</f>
        <v>NO</v>
      </c>
      <c r="R607" s="4">
        <f>ABS(Table134[[#This Row],[rA]]-Table134[[#This Row],[rA'']])</f>
        <v>0.29795100361438021</v>
      </c>
    </row>
    <row r="608" spans="1:18" x14ac:dyDescent="0.25">
      <c r="A608" t="s">
        <v>18</v>
      </c>
      <c r="B608" t="s">
        <v>76</v>
      </c>
      <c r="C608" t="s">
        <v>19</v>
      </c>
      <c r="D608" t="s">
        <v>20</v>
      </c>
      <c r="E608">
        <v>1</v>
      </c>
      <c r="F608">
        <v>3</v>
      </c>
      <c r="G608" s="1">
        <v>2</v>
      </c>
      <c r="H608">
        <v>4</v>
      </c>
      <c r="I608">
        <v>-2</v>
      </c>
      <c r="J608" s="2">
        <v>0.98541546042156014</v>
      </c>
      <c r="K608" s="2">
        <v>0.76392891361435966</v>
      </c>
      <c r="L608" s="2">
        <f>(Table134[[#This Row],[rA]]+Table134[[#This Row],[rA'']])/2</f>
        <v>0.8746721870179599</v>
      </c>
      <c r="M608">
        <v>0.60499999999999998</v>
      </c>
      <c r="N608">
        <v>1.4</v>
      </c>
      <c r="O608" s="3">
        <f>(Table134[[#This Row],[rA adj]]+Table134[[#This Row],[rX]])/(SQRT(2)*(Table134[[#This Row],[rB]]+Table134[[#This Row],[rX]]))</f>
        <v>0.80221253287622651</v>
      </c>
      <c r="P60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6.1580968383521864</v>
      </c>
      <c r="Q608" s="1" t="str">
        <f>IF(Table134[[#This Row],[tau]]&lt;4.18,"YES","NO")</f>
        <v>NO</v>
      </c>
      <c r="R608" s="4">
        <f>ABS(Table134[[#This Row],[rA]]-Table134[[#This Row],[rA'']])</f>
        <v>0.22148654680720048</v>
      </c>
    </row>
    <row r="609" spans="1:18" x14ac:dyDescent="0.25">
      <c r="A609" t="s">
        <v>23</v>
      </c>
      <c r="B609" t="s">
        <v>75</v>
      </c>
      <c r="C609" t="s">
        <v>19</v>
      </c>
      <c r="D609" t="s">
        <v>20</v>
      </c>
      <c r="E609">
        <v>1</v>
      </c>
      <c r="F609">
        <v>3</v>
      </c>
      <c r="G609" s="1">
        <v>2</v>
      </c>
      <c r="H609">
        <v>4</v>
      </c>
      <c r="I609">
        <v>-2</v>
      </c>
      <c r="J609" s="2">
        <v>1.02341546042156</v>
      </c>
      <c r="K609" s="2">
        <v>0.72</v>
      </c>
      <c r="L609" s="2">
        <f>(Table134[[#This Row],[rA]]+Table134[[#This Row],[rA'']])/2</f>
        <v>0.87170773021077996</v>
      </c>
      <c r="M609">
        <v>0.60499999999999998</v>
      </c>
      <c r="N609">
        <v>1.4</v>
      </c>
      <c r="O609" s="3">
        <f>(Table134[[#This Row],[rA adj]]+Table134[[#This Row],[rX]])/(SQRT(2)*(Table134[[#This Row],[rB]]+Table134[[#This Row],[rX]]))</f>
        <v>0.80116705282091893</v>
      </c>
      <c r="P60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6.2041793005203907</v>
      </c>
      <c r="Q609" s="1" t="str">
        <f>IF(Table134[[#This Row],[tau]]&lt;4.18,"YES","NO")</f>
        <v>NO</v>
      </c>
      <c r="R609" s="4">
        <f>ABS(Table134[[#This Row],[rA]]-Table134[[#This Row],[rA'']])</f>
        <v>0.30341546042155998</v>
      </c>
    </row>
    <row r="610" spans="1:18" x14ac:dyDescent="0.25">
      <c r="A610" t="s">
        <v>72</v>
      </c>
      <c r="B610" t="s">
        <v>24</v>
      </c>
      <c r="C610" t="s">
        <v>19</v>
      </c>
      <c r="D610" t="s">
        <v>20</v>
      </c>
      <c r="E610">
        <v>2</v>
      </c>
      <c r="F610">
        <v>2</v>
      </c>
      <c r="G610" s="1">
        <v>0</v>
      </c>
      <c r="H610">
        <v>4</v>
      </c>
      <c r="I610">
        <v>-2</v>
      </c>
      <c r="J610" s="2">
        <v>0.99295100361438049</v>
      </c>
      <c r="K610" s="2">
        <v>0.73</v>
      </c>
      <c r="L610" s="2">
        <f>(Table134[[#This Row],[rA]]+Table134[[#This Row],[rA'']])/2</f>
        <v>0.86147550180719024</v>
      </c>
      <c r="M610">
        <v>0.60499999999999998</v>
      </c>
      <c r="N610">
        <v>1.4</v>
      </c>
      <c r="O610" s="3">
        <f>(Table134[[#This Row],[rA adj]]+Table134[[#This Row],[rX]])/(SQRT(2)*(Table134[[#This Row],[rB]]+Table134[[#This Row],[rX]]))</f>
        <v>0.79755843531925918</v>
      </c>
      <c r="P61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6.3720760662271676</v>
      </c>
      <c r="Q610" s="1" t="str">
        <f>IF(Table134[[#This Row],[tau]]&lt;4.18,"YES","NO")</f>
        <v>NO</v>
      </c>
      <c r="R610" s="4">
        <f>ABS(Table134[[#This Row],[rA]]-Table134[[#This Row],[rA'']])</f>
        <v>0.26295100361438051</v>
      </c>
    </row>
    <row r="611" spans="1:18" x14ac:dyDescent="0.25">
      <c r="A611" t="s">
        <v>23</v>
      </c>
      <c r="B611" t="s">
        <v>64</v>
      </c>
      <c r="C611" t="s">
        <v>19</v>
      </c>
      <c r="D611" t="s">
        <v>20</v>
      </c>
      <c r="E611">
        <v>1</v>
      </c>
      <c r="F611">
        <v>3</v>
      </c>
      <c r="G611" s="1">
        <v>2</v>
      </c>
      <c r="H611">
        <v>4</v>
      </c>
      <c r="I611">
        <v>-2</v>
      </c>
      <c r="J611" s="2">
        <v>1.02341546042156</v>
      </c>
      <c r="K611" s="2">
        <v>0.69</v>
      </c>
      <c r="L611" s="2">
        <f>(Table134[[#This Row],[rA]]+Table134[[#This Row],[rA'']])/2</f>
        <v>0.85670773021077995</v>
      </c>
      <c r="M611">
        <v>0.60499999999999998</v>
      </c>
      <c r="N611">
        <v>1.4</v>
      </c>
      <c r="O611" s="3">
        <f>(Table134[[#This Row],[rA adj]]+Table134[[#This Row],[rX]])/(SQRT(2)*(Table134[[#This Row],[rB]]+Table134[[#This Row],[rX]]))</f>
        <v>0.7958769771511941</v>
      </c>
      <c r="P61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6.4553235917362581</v>
      </c>
      <c r="Q611" s="1" t="str">
        <f>IF(Table134[[#This Row],[tau]]&lt;4.18,"YES","NO")</f>
        <v>NO</v>
      </c>
      <c r="R611" s="4">
        <f>ABS(Table134[[#This Row],[rA]]-Table134[[#This Row],[rA'']])</f>
        <v>0.33341546042156001</v>
      </c>
    </row>
    <row r="612" spans="1:18" x14ac:dyDescent="0.25">
      <c r="A612" t="s">
        <v>18</v>
      </c>
      <c r="B612" t="s">
        <v>75</v>
      </c>
      <c r="C612" t="s">
        <v>19</v>
      </c>
      <c r="D612" t="s">
        <v>20</v>
      </c>
      <c r="E612">
        <v>1</v>
      </c>
      <c r="F612">
        <v>3</v>
      </c>
      <c r="G612" s="1">
        <v>2</v>
      </c>
      <c r="H612">
        <v>4</v>
      </c>
      <c r="I612">
        <v>-2</v>
      </c>
      <c r="J612" s="2">
        <v>0.98541546042156014</v>
      </c>
      <c r="K612" s="2">
        <v>0.72</v>
      </c>
      <c r="L612" s="2">
        <f>(Table134[[#This Row],[rA]]+Table134[[#This Row],[rA'']])/2</f>
        <v>0.85270773021078006</v>
      </c>
      <c r="M612">
        <v>0.60499999999999998</v>
      </c>
      <c r="N612">
        <v>1.4</v>
      </c>
      <c r="O612" s="3">
        <f>(Table134[[#This Row],[rA adj]]+Table134[[#This Row],[rX]])/(SQRT(2)*(Table134[[#This Row],[rB]]+Table134[[#This Row],[rX]]))</f>
        <v>0.79446629030593419</v>
      </c>
      <c r="P61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6.5278137615126841</v>
      </c>
      <c r="Q612" s="1" t="str">
        <f>IF(Table134[[#This Row],[tau]]&lt;4.18,"YES","NO")</f>
        <v>NO</v>
      </c>
      <c r="R612" s="4">
        <f>ABS(Table134[[#This Row],[rA]]-Table134[[#This Row],[rA'']])</f>
        <v>0.26541546042156017</v>
      </c>
    </row>
    <row r="613" spans="1:18" x14ac:dyDescent="0.25">
      <c r="A613" t="s">
        <v>23</v>
      </c>
      <c r="B613" t="s">
        <v>65</v>
      </c>
      <c r="C613" t="s">
        <v>19</v>
      </c>
      <c r="D613" t="s">
        <v>20</v>
      </c>
      <c r="E613">
        <v>1</v>
      </c>
      <c r="F613">
        <v>3</v>
      </c>
      <c r="G613" s="1">
        <v>2</v>
      </c>
      <c r="H613">
        <v>4</v>
      </c>
      <c r="I613">
        <v>-2</v>
      </c>
      <c r="J613" s="2">
        <v>1.02341546042156</v>
      </c>
      <c r="K613" s="2">
        <v>0.68</v>
      </c>
      <c r="L613" s="2">
        <f>(Table134[[#This Row],[rA]]+Table134[[#This Row],[rA'']])/2</f>
        <v>0.85170773021078006</v>
      </c>
      <c r="M613">
        <v>0.60499999999999998</v>
      </c>
      <c r="N613">
        <v>1.4</v>
      </c>
      <c r="O613" s="3">
        <f>(Table134[[#This Row],[rA adj]]+Table134[[#This Row],[rX]])/(SQRT(2)*(Table134[[#This Row],[rB]]+Table134[[#This Row],[rX]]))</f>
        <v>0.79411361859461926</v>
      </c>
      <c r="P61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6.5463288408863622</v>
      </c>
      <c r="Q613" s="1" t="str">
        <f>IF(Table134[[#This Row],[tau]]&lt;4.18,"YES","NO")</f>
        <v>NO</v>
      </c>
      <c r="R613" s="4">
        <f>ABS(Table134[[#This Row],[rA]]-Table134[[#This Row],[rA'']])</f>
        <v>0.3434154604215599</v>
      </c>
    </row>
    <row r="614" spans="1:18" x14ac:dyDescent="0.25">
      <c r="A614" t="s">
        <v>23</v>
      </c>
      <c r="B614" t="s">
        <v>66</v>
      </c>
      <c r="C614" t="s">
        <v>19</v>
      </c>
      <c r="D614" t="s">
        <v>20</v>
      </c>
      <c r="E614">
        <v>1</v>
      </c>
      <c r="F614">
        <v>3</v>
      </c>
      <c r="G614" s="1">
        <v>2</v>
      </c>
      <c r="H614">
        <v>4</v>
      </c>
      <c r="I614">
        <v>-2</v>
      </c>
      <c r="J614" s="2">
        <v>1.02341546042156</v>
      </c>
      <c r="K614" s="2">
        <v>0.68</v>
      </c>
      <c r="L614" s="2">
        <f>(Table134[[#This Row],[rA]]+Table134[[#This Row],[rA'']])/2</f>
        <v>0.85170773021078006</v>
      </c>
      <c r="M614">
        <v>0.60499999999999998</v>
      </c>
      <c r="N614">
        <v>1.4</v>
      </c>
      <c r="O614" s="3">
        <f>(Table134[[#This Row],[rA adj]]+Table134[[#This Row],[rX]])/(SQRT(2)*(Table134[[#This Row],[rB]]+Table134[[#This Row],[rX]]))</f>
        <v>0.79411361859461926</v>
      </c>
      <c r="P61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6.5463288408863622</v>
      </c>
      <c r="Q614" s="1" t="str">
        <f>IF(Table134[[#This Row],[tau]]&lt;4.18,"YES","NO")</f>
        <v>NO</v>
      </c>
      <c r="R614" s="4">
        <f>ABS(Table134[[#This Row],[rA]]-Table134[[#This Row],[rA'']])</f>
        <v>0.3434154604215599</v>
      </c>
    </row>
    <row r="615" spans="1:18" x14ac:dyDescent="0.25">
      <c r="A615" t="s">
        <v>21</v>
      </c>
      <c r="B615" t="s">
        <v>73</v>
      </c>
      <c r="C615" t="s">
        <v>19</v>
      </c>
      <c r="D615" t="s">
        <v>20</v>
      </c>
      <c r="E615">
        <v>2</v>
      </c>
      <c r="F615">
        <v>2</v>
      </c>
      <c r="G615" s="1">
        <v>0</v>
      </c>
      <c r="H615">
        <v>4</v>
      </c>
      <c r="I615">
        <v>-2</v>
      </c>
      <c r="J615" s="2">
        <v>0.64395100361438029</v>
      </c>
      <c r="K615" s="2">
        <v>1.0549510036143803</v>
      </c>
      <c r="L615" s="2">
        <f>(Table134[[#This Row],[rA]]+Table134[[#This Row],[rA'']])/2</f>
        <v>0.84945100361438031</v>
      </c>
      <c r="M615">
        <v>0.60499999999999998</v>
      </c>
      <c r="N615">
        <v>1.4</v>
      </c>
      <c r="O615" s="3">
        <f>(Table134[[#This Row],[rA adj]]+Table134[[#This Row],[rX]])/(SQRT(2)*(Table134[[#This Row],[rB]]+Table134[[#This Row],[rX]]))</f>
        <v>0.79331773496389701</v>
      </c>
      <c r="P61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6.5887064648680056</v>
      </c>
      <c r="Q615" s="1" t="str">
        <f>IF(Table134[[#This Row],[tau]]&lt;4.18,"YES","NO")</f>
        <v>NO</v>
      </c>
      <c r="R615" s="4">
        <f>ABS(Table134[[#This Row],[rA]]-Table134[[#This Row],[rA'']])</f>
        <v>0.41100000000000003</v>
      </c>
    </row>
    <row r="616" spans="1:18" x14ac:dyDescent="0.25">
      <c r="A616" t="s">
        <v>22</v>
      </c>
      <c r="B616" t="s">
        <v>24</v>
      </c>
      <c r="C616" t="s">
        <v>19</v>
      </c>
      <c r="D616" t="s">
        <v>20</v>
      </c>
      <c r="E616">
        <v>2</v>
      </c>
      <c r="F616">
        <v>2</v>
      </c>
      <c r="G616" s="1">
        <v>0</v>
      </c>
      <c r="H616">
        <v>4</v>
      </c>
      <c r="I616">
        <v>-2</v>
      </c>
      <c r="J616" s="2">
        <v>0.96695100361438024</v>
      </c>
      <c r="K616" s="2">
        <v>0.73</v>
      </c>
      <c r="L616" s="2">
        <f>(Table134[[#This Row],[rA]]+Table134[[#This Row],[rA'']])/2</f>
        <v>0.84847550180719011</v>
      </c>
      <c r="M616">
        <v>0.60499999999999998</v>
      </c>
      <c r="N616">
        <v>1.4</v>
      </c>
      <c r="O616" s="3">
        <f>(Table134[[#This Row],[rA adj]]+Table134[[#This Row],[rX]])/(SQRT(2)*(Table134[[#This Row],[rB]]+Table134[[#This Row],[rX]]))</f>
        <v>0.7929737030721643</v>
      </c>
      <c r="P61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6.6072841257240622</v>
      </c>
      <c r="Q616" s="1" t="str">
        <f>IF(Table134[[#This Row],[tau]]&lt;4.18,"YES","NO")</f>
        <v>NO</v>
      </c>
      <c r="R616" s="4">
        <f>ABS(Table134[[#This Row],[rA]]-Table134[[#This Row],[rA'']])</f>
        <v>0.23695100361438026</v>
      </c>
    </row>
    <row r="617" spans="1:18" x14ac:dyDescent="0.25">
      <c r="A617" t="s">
        <v>58</v>
      </c>
      <c r="B617" t="s">
        <v>24</v>
      </c>
      <c r="C617" t="s">
        <v>19</v>
      </c>
      <c r="D617" t="s">
        <v>20</v>
      </c>
      <c r="E617">
        <v>2</v>
      </c>
      <c r="F617">
        <v>2</v>
      </c>
      <c r="G617" s="1">
        <v>0</v>
      </c>
      <c r="H617">
        <v>4</v>
      </c>
      <c r="I617">
        <v>-2</v>
      </c>
      <c r="J617" s="2">
        <v>0.96295100361438024</v>
      </c>
      <c r="K617" s="2">
        <v>0.73</v>
      </c>
      <c r="L617" s="2">
        <f>(Table134[[#This Row],[rA]]+Table134[[#This Row],[rA'']])/2</f>
        <v>0.84647550180719011</v>
      </c>
      <c r="M617">
        <v>0.60499999999999998</v>
      </c>
      <c r="N617">
        <v>1.4</v>
      </c>
      <c r="O617" s="3">
        <f>(Table134[[#This Row],[rA adj]]+Table134[[#This Row],[rX]])/(SQRT(2)*(Table134[[#This Row],[rB]]+Table134[[#This Row],[rX]]))</f>
        <v>0.79226835964953424</v>
      </c>
      <c r="P61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6.6458726366482139</v>
      </c>
      <c r="Q617" s="1" t="str">
        <f>IF(Table134[[#This Row],[tau]]&lt;4.18,"YES","NO")</f>
        <v>NO</v>
      </c>
      <c r="R617" s="4">
        <f>ABS(Table134[[#This Row],[rA]]-Table134[[#This Row],[rA'']])</f>
        <v>0.23295100361438026</v>
      </c>
    </row>
    <row r="618" spans="1:18" x14ac:dyDescent="0.25">
      <c r="A618" t="s">
        <v>68</v>
      </c>
      <c r="B618" t="s">
        <v>24</v>
      </c>
      <c r="C618" t="s">
        <v>19</v>
      </c>
      <c r="D618" t="s">
        <v>20</v>
      </c>
      <c r="E618">
        <v>2</v>
      </c>
      <c r="F618">
        <v>2</v>
      </c>
      <c r="G618" s="1">
        <v>0</v>
      </c>
      <c r="H618">
        <v>4</v>
      </c>
      <c r="I618">
        <v>-2</v>
      </c>
      <c r="J618" s="2">
        <v>0.96295100361438024</v>
      </c>
      <c r="K618" s="2">
        <v>0.73</v>
      </c>
      <c r="L618" s="2">
        <f>(Table134[[#This Row],[rA]]+Table134[[#This Row],[rA'']])/2</f>
        <v>0.84647550180719011</v>
      </c>
      <c r="M618">
        <v>0.60499999999999998</v>
      </c>
      <c r="N618">
        <v>1.4</v>
      </c>
      <c r="O618" s="3">
        <f>(Table134[[#This Row],[rA adj]]+Table134[[#This Row],[rX]])/(SQRT(2)*(Table134[[#This Row],[rB]]+Table134[[#This Row],[rX]]))</f>
        <v>0.79226835964953424</v>
      </c>
      <c r="P61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6.6458726366482139</v>
      </c>
      <c r="Q618" s="1" t="str">
        <f>IF(Table134[[#This Row],[tau]]&lt;4.18,"YES","NO")</f>
        <v>NO</v>
      </c>
      <c r="R618" s="4">
        <f>ABS(Table134[[#This Row],[rA]]-Table134[[#This Row],[rA'']])</f>
        <v>0.23295100361438026</v>
      </c>
    </row>
    <row r="619" spans="1:18" x14ac:dyDescent="0.25">
      <c r="A619" t="s">
        <v>70</v>
      </c>
      <c r="B619" t="s">
        <v>24</v>
      </c>
      <c r="C619" t="s">
        <v>19</v>
      </c>
      <c r="D619" t="s">
        <v>20</v>
      </c>
      <c r="E619">
        <v>2</v>
      </c>
      <c r="F619">
        <v>2</v>
      </c>
      <c r="G619" s="1">
        <v>0</v>
      </c>
      <c r="H619">
        <v>4</v>
      </c>
      <c r="I619">
        <v>-2</v>
      </c>
      <c r="J619" s="2">
        <v>0.95595100361438057</v>
      </c>
      <c r="K619" s="2">
        <v>0.73</v>
      </c>
      <c r="L619" s="2">
        <f>(Table134[[#This Row],[rA]]+Table134[[#This Row],[rA'']])/2</f>
        <v>0.84297550180719028</v>
      </c>
      <c r="M619">
        <v>0.60499999999999998</v>
      </c>
      <c r="N619">
        <v>1.4</v>
      </c>
      <c r="O619" s="3">
        <f>(Table134[[#This Row],[rA adj]]+Table134[[#This Row],[rX]])/(SQRT(2)*(Table134[[#This Row],[rB]]+Table134[[#This Row],[rX]]))</f>
        <v>0.79103400865993179</v>
      </c>
      <c r="P61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6.7150642930234508</v>
      </c>
      <c r="Q619" s="1" t="str">
        <f>IF(Table134[[#This Row],[tau]]&lt;4.18,"YES","NO")</f>
        <v>NO</v>
      </c>
      <c r="R619" s="4">
        <f>ABS(Table134[[#This Row],[rA]]-Table134[[#This Row],[rA'']])</f>
        <v>0.22595100361438059</v>
      </c>
    </row>
    <row r="620" spans="1:18" x14ac:dyDescent="0.25">
      <c r="A620" t="s">
        <v>69</v>
      </c>
      <c r="B620" t="s">
        <v>24</v>
      </c>
      <c r="C620" t="s">
        <v>19</v>
      </c>
      <c r="D620" t="s">
        <v>20</v>
      </c>
      <c r="E620">
        <v>2</v>
      </c>
      <c r="F620">
        <v>2</v>
      </c>
      <c r="G620" s="1">
        <v>0</v>
      </c>
      <c r="H620">
        <v>4</v>
      </c>
      <c r="I620">
        <v>-2</v>
      </c>
      <c r="J620" s="2">
        <v>0.94795100361438056</v>
      </c>
      <c r="K620" s="2">
        <v>0.73</v>
      </c>
      <c r="L620" s="2">
        <f>(Table134[[#This Row],[rA]]+Table134[[#This Row],[rA'']])/2</f>
        <v>0.83897550180719027</v>
      </c>
      <c r="M620">
        <v>0.60499999999999998</v>
      </c>
      <c r="N620">
        <v>1.4</v>
      </c>
      <c r="O620" s="3">
        <f>(Table134[[#This Row],[rA adj]]+Table134[[#This Row],[rX]])/(SQRT(2)*(Table134[[#This Row],[rB]]+Table134[[#This Row],[rX]]))</f>
        <v>0.78962332181467199</v>
      </c>
      <c r="P62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6.7968355524930768</v>
      </c>
      <c r="Q620" s="1" t="str">
        <f>IF(Table134[[#This Row],[tau]]&lt;4.18,"YES","NO")</f>
        <v>NO</v>
      </c>
      <c r="R620" s="4">
        <f>ABS(Table134[[#This Row],[rA]]-Table134[[#This Row],[rA'']])</f>
        <v>0.21795100361438058</v>
      </c>
    </row>
    <row r="621" spans="1:18" x14ac:dyDescent="0.25">
      <c r="A621" t="s">
        <v>18</v>
      </c>
      <c r="B621" t="s">
        <v>64</v>
      </c>
      <c r="C621" t="s">
        <v>19</v>
      </c>
      <c r="D621" t="s">
        <v>20</v>
      </c>
      <c r="E621">
        <v>1</v>
      </c>
      <c r="F621">
        <v>3</v>
      </c>
      <c r="G621" s="1">
        <v>2</v>
      </c>
      <c r="H621">
        <v>4</v>
      </c>
      <c r="I621">
        <v>-2</v>
      </c>
      <c r="J621" s="2">
        <v>0.98541546042156014</v>
      </c>
      <c r="K621" s="2">
        <v>0.69</v>
      </c>
      <c r="L621" s="2">
        <f>(Table134[[#This Row],[rA]]+Table134[[#This Row],[rA'']])/2</f>
        <v>0.83770773021078004</v>
      </c>
      <c r="M621">
        <v>0.60499999999999998</v>
      </c>
      <c r="N621">
        <v>1.4</v>
      </c>
      <c r="O621" s="3">
        <f>(Table134[[#This Row],[rA adj]]+Table134[[#This Row],[rX]])/(SQRT(2)*(Table134[[#This Row],[rB]]+Table134[[#This Row],[rX]]))</f>
        <v>0.78917621463620946</v>
      </c>
      <c r="P62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6.8233749672675206</v>
      </c>
      <c r="Q621" s="1" t="str">
        <f>IF(Table134[[#This Row],[tau]]&lt;4.18,"YES","NO")</f>
        <v>NO</v>
      </c>
      <c r="R621" s="4">
        <f>ABS(Table134[[#This Row],[rA]]-Table134[[#This Row],[rA'']])</f>
        <v>0.29541546042156019</v>
      </c>
    </row>
    <row r="622" spans="1:18" x14ac:dyDescent="0.25">
      <c r="A622" t="s">
        <v>21</v>
      </c>
      <c r="B622" t="s">
        <v>77</v>
      </c>
      <c r="C622" t="s">
        <v>19</v>
      </c>
      <c r="D622" t="s">
        <v>20</v>
      </c>
      <c r="E622">
        <v>2</v>
      </c>
      <c r="F622">
        <v>2</v>
      </c>
      <c r="G622" s="1">
        <v>0</v>
      </c>
      <c r="H622">
        <v>4</v>
      </c>
      <c r="I622">
        <v>-2</v>
      </c>
      <c r="J622" s="2">
        <v>0.64395100361438029</v>
      </c>
      <c r="K622" s="2">
        <v>1.0309510036143803</v>
      </c>
      <c r="L622" s="2">
        <f>(Table134[[#This Row],[rA]]+Table134[[#This Row],[rA'']])/2</f>
        <v>0.8374510036143803</v>
      </c>
      <c r="M622">
        <v>0.60499999999999998</v>
      </c>
      <c r="N622">
        <v>1.4</v>
      </c>
      <c r="O622" s="3">
        <f>(Table134[[#This Row],[rA adj]]+Table134[[#This Row],[rX]])/(SQRT(2)*(Table134[[#This Row],[rB]]+Table134[[#This Row],[rX]]))</f>
        <v>0.78908567442811695</v>
      </c>
      <c r="P62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6.8287866136076332</v>
      </c>
      <c r="Q622" s="1" t="str">
        <f>IF(Table134[[#This Row],[tau]]&lt;4.18,"YES","NO")</f>
        <v>NO</v>
      </c>
      <c r="R622" s="4">
        <f>ABS(Table134[[#This Row],[rA]]-Table134[[#This Row],[rA'']])</f>
        <v>0.38700000000000001</v>
      </c>
    </row>
    <row r="623" spans="1:18" x14ac:dyDescent="0.25">
      <c r="A623" t="s">
        <v>21</v>
      </c>
      <c r="B623" t="s">
        <v>63</v>
      </c>
      <c r="C623" t="s">
        <v>19</v>
      </c>
      <c r="D623" t="s">
        <v>20</v>
      </c>
      <c r="E623">
        <v>2</v>
      </c>
      <c r="F623">
        <v>2</v>
      </c>
      <c r="G623" s="1">
        <v>0</v>
      </c>
      <c r="H623">
        <v>4</v>
      </c>
      <c r="I623">
        <v>-2</v>
      </c>
      <c r="J623" s="2">
        <v>0.64395100361438029</v>
      </c>
      <c r="K623" s="2">
        <v>1.0279510036143802</v>
      </c>
      <c r="L623" s="2">
        <f>(Table134[[#This Row],[rA]]+Table134[[#This Row],[rA'']])/2</f>
        <v>0.83595100361438024</v>
      </c>
      <c r="M623">
        <v>0.60499999999999998</v>
      </c>
      <c r="N623">
        <v>1.4</v>
      </c>
      <c r="O623" s="3">
        <f>(Table134[[#This Row],[rA adj]]+Table134[[#This Row],[rX]])/(SQRT(2)*(Table134[[#This Row],[rB]]+Table134[[#This Row],[rX]]))</f>
        <v>0.78855666686114445</v>
      </c>
      <c r="P62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6.8606605403340222</v>
      </c>
      <c r="Q623" s="1" t="str">
        <f>IF(Table134[[#This Row],[tau]]&lt;4.18,"YES","NO")</f>
        <v>NO</v>
      </c>
      <c r="R623" s="4">
        <f>ABS(Table134[[#This Row],[rA]]-Table134[[#This Row],[rA'']])</f>
        <v>0.3839999999999999</v>
      </c>
    </row>
    <row r="624" spans="1:18" x14ac:dyDescent="0.25">
      <c r="A624" t="s">
        <v>18</v>
      </c>
      <c r="B624" t="s">
        <v>65</v>
      </c>
      <c r="C624" t="s">
        <v>19</v>
      </c>
      <c r="D624" t="s">
        <v>20</v>
      </c>
      <c r="E624">
        <v>1</v>
      </c>
      <c r="F624">
        <v>3</v>
      </c>
      <c r="G624" s="1">
        <v>2</v>
      </c>
      <c r="H624">
        <v>4</v>
      </c>
      <c r="I624">
        <v>-2</v>
      </c>
      <c r="J624" s="2">
        <v>0.98541546042156014</v>
      </c>
      <c r="K624" s="2">
        <v>0.68</v>
      </c>
      <c r="L624" s="2">
        <f>(Table134[[#This Row],[rA]]+Table134[[#This Row],[rA'']])/2</f>
        <v>0.83270773021078015</v>
      </c>
      <c r="M624">
        <v>0.60499999999999998</v>
      </c>
      <c r="N624">
        <v>1.4</v>
      </c>
      <c r="O624" s="3">
        <f>(Table134[[#This Row],[rA adj]]+Table134[[#This Row],[rX]])/(SQRT(2)*(Table134[[#This Row],[rB]]+Table134[[#This Row],[rX]]))</f>
        <v>0.78741285607963463</v>
      </c>
      <c r="P62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6.9310980502240369</v>
      </c>
      <c r="Q624" s="1" t="str">
        <f>IF(Table134[[#This Row],[tau]]&lt;4.18,"YES","NO")</f>
        <v>NO</v>
      </c>
      <c r="R624" s="4">
        <f>ABS(Table134[[#This Row],[rA]]-Table134[[#This Row],[rA'']])</f>
        <v>0.30541546042156009</v>
      </c>
    </row>
    <row r="625" spans="1:18" x14ac:dyDescent="0.25">
      <c r="A625" t="s">
        <v>18</v>
      </c>
      <c r="B625" t="s">
        <v>66</v>
      </c>
      <c r="C625" t="s">
        <v>19</v>
      </c>
      <c r="D625" t="s">
        <v>20</v>
      </c>
      <c r="E625">
        <v>1</v>
      </c>
      <c r="F625">
        <v>3</v>
      </c>
      <c r="G625" s="1">
        <v>2</v>
      </c>
      <c r="H625">
        <v>4</v>
      </c>
      <c r="I625">
        <v>-2</v>
      </c>
      <c r="J625" s="2">
        <v>0.98541546042156014</v>
      </c>
      <c r="K625" s="2">
        <v>0.68</v>
      </c>
      <c r="L625" s="2">
        <f>(Table134[[#This Row],[rA]]+Table134[[#This Row],[rA'']])/2</f>
        <v>0.83270773021078015</v>
      </c>
      <c r="M625">
        <v>0.60499999999999998</v>
      </c>
      <c r="N625">
        <v>1.4</v>
      </c>
      <c r="O625" s="3">
        <f>(Table134[[#This Row],[rA adj]]+Table134[[#This Row],[rX]])/(SQRT(2)*(Table134[[#This Row],[rB]]+Table134[[#This Row],[rX]]))</f>
        <v>0.78741285607963463</v>
      </c>
      <c r="P62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6.9310980502240369</v>
      </c>
      <c r="Q625" s="1" t="str">
        <f>IF(Table134[[#This Row],[tau]]&lt;4.18,"YES","NO")</f>
        <v>NO</v>
      </c>
      <c r="R625" s="4">
        <f>ABS(Table134[[#This Row],[rA]]-Table134[[#This Row],[rA'']])</f>
        <v>0.30541546042156009</v>
      </c>
    </row>
    <row r="626" spans="1:18" x14ac:dyDescent="0.25">
      <c r="A626" t="s">
        <v>23</v>
      </c>
      <c r="B626" t="s">
        <v>24</v>
      </c>
      <c r="C626" t="s">
        <v>19</v>
      </c>
      <c r="D626" t="s">
        <v>20</v>
      </c>
      <c r="E626">
        <v>2</v>
      </c>
      <c r="F626">
        <v>2</v>
      </c>
      <c r="G626" s="1">
        <v>0</v>
      </c>
      <c r="H626">
        <v>4</v>
      </c>
      <c r="I626">
        <v>-2</v>
      </c>
      <c r="J626" s="2">
        <v>0.91795100361438031</v>
      </c>
      <c r="K626" s="2">
        <v>0.73</v>
      </c>
      <c r="L626" s="2">
        <f>(Table134[[#This Row],[rA]]+Table134[[#This Row],[rA'']])/2</f>
        <v>0.82397550180719015</v>
      </c>
      <c r="M626">
        <v>0.60499999999999998</v>
      </c>
      <c r="N626">
        <v>1.4</v>
      </c>
      <c r="O626" s="3">
        <f>(Table134[[#This Row],[rA adj]]+Table134[[#This Row],[rX]])/(SQRT(2)*(Table134[[#This Row],[rB]]+Table134[[#This Row],[rX]]))</f>
        <v>0.78433324614494704</v>
      </c>
      <c r="P62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7.1317159542621553</v>
      </c>
      <c r="Q626" s="1" t="str">
        <f>IF(Table134[[#This Row],[tau]]&lt;4.18,"YES","NO")</f>
        <v>NO</v>
      </c>
      <c r="R626" s="4">
        <f>ABS(Table134[[#This Row],[rA]]-Table134[[#This Row],[rA'']])</f>
        <v>0.18795100361438033</v>
      </c>
    </row>
    <row r="627" spans="1:18" x14ac:dyDescent="0.25">
      <c r="A627" t="s">
        <v>25</v>
      </c>
      <c r="B627" t="s">
        <v>24</v>
      </c>
      <c r="C627" t="s">
        <v>19</v>
      </c>
      <c r="D627" t="s">
        <v>20</v>
      </c>
      <c r="E627">
        <v>2</v>
      </c>
      <c r="F627">
        <v>2</v>
      </c>
      <c r="G627" s="1">
        <v>0</v>
      </c>
      <c r="H627">
        <v>4</v>
      </c>
      <c r="I627">
        <v>-2</v>
      </c>
      <c r="J627" s="2">
        <v>0.91695100361438042</v>
      </c>
      <c r="K627" s="2">
        <v>0.73</v>
      </c>
      <c r="L627" s="2">
        <f>(Table134[[#This Row],[rA]]+Table134[[#This Row],[rA'']])/2</f>
        <v>0.8234755018071902</v>
      </c>
      <c r="M627">
        <v>0.60499999999999998</v>
      </c>
      <c r="N627">
        <v>1.4</v>
      </c>
      <c r="O627" s="3">
        <f>(Table134[[#This Row],[rA adj]]+Table134[[#This Row],[rX]])/(SQRT(2)*(Table134[[#This Row],[rB]]+Table134[[#This Row],[rX]]))</f>
        <v>0.78415691028928969</v>
      </c>
      <c r="P62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7.1437151505525751</v>
      </c>
      <c r="Q627" s="1" t="str">
        <f>IF(Table134[[#This Row],[tau]]&lt;4.18,"YES","NO")</f>
        <v>NO</v>
      </c>
      <c r="R627" s="4">
        <f>ABS(Table134[[#This Row],[rA]]-Table134[[#This Row],[rA'']])</f>
        <v>0.18695100361438044</v>
      </c>
    </row>
    <row r="628" spans="1:18" x14ac:dyDescent="0.25">
      <c r="A628" t="s">
        <v>21</v>
      </c>
      <c r="B628" t="s">
        <v>72</v>
      </c>
      <c r="C628" t="s">
        <v>19</v>
      </c>
      <c r="D628" t="s">
        <v>20</v>
      </c>
      <c r="E628">
        <v>2</v>
      </c>
      <c r="F628">
        <v>2</v>
      </c>
      <c r="G628" s="1">
        <v>0</v>
      </c>
      <c r="H628">
        <v>4</v>
      </c>
      <c r="I628">
        <v>-2</v>
      </c>
      <c r="J628" s="2">
        <v>0.64395100361438029</v>
      </c>
      <c r="K628" s="2">
        <v>0.99295100361438049</v>
      </c>
      <c r="L628" s="2">
        <f>(Table134[[#This Row],[rA]]+Table134[[#This Row],[rA'']])/2</f>
        <v>0.81845100361438039</v>
      </c>
      <c r="M628">
        <v>0.60499999999999998</v>
      </c>
      <c r="N628">
        <v>1.4</v>
      </c>
      <c r="O628" s="3">
        <f>(Table134[[#This Row],[rA adj]]+Table134[[#This Row],[rX]])/(SQRT(2)*(Table134[[#This Row],[rB]]+Table134[[#This Row],[rX]]))</f>
        <v>0.78238491191313231</v>
      </c>
      <c r="P62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7.2675796223404507</v>
      </c>
      <c r="Q628" s="1" t="str">
        <f>IF(Table134[[#This Row],[tau]]&lt;4.18,"YES","NO")</f>
        <v>NO</v>
      </c>
      <c r="R628" s="4">
        <f>ABS(Table134[[#This Row],[rA]]-Table134[[#This Row],[rA'']])</f>
        <v>0.3490000000000002</v>
      </c>
    </row>
    <row r="629" spans="1:18" x14ac:dyDescent="0.25">
      <c r="A629" t="s">
        <v>21</v>
      </c>
      <c r="B629" t="s">
        <v>22</v>
      </c>
      <c r="C629" t="s">
        <v>19</v>
      </c>
      <c r="D629" t="s">
        <v>20</v>
      </c>
      <c r="E629">
        <v>2</v>
      </c>
      <c r="F629">
        <v>2</v>
      </c>
      <c r="G629" s="1">
        <v>0</v>
      </c>
      <c r="H629">
        <v>4</v>
      </c>
      <c r="I629">
        <v>-2</v>
      </c>
      <c r="J629" s="2">
        <v>0.64395100361438029</v>
      </c>
      <c r="K629" s="2">
        <v>0.96695100361438024</v>
      </c>
      <c r="L629" s="2">
        <f>(Table134[[#This Row],[rA]]+Table134[[#This Row],[rA'']])/2</f>
        <v>0.80545100361438027</v>
      </c>
      <c r="M629">
        <v>0.60499999999999998</v>
      </c>
      <c r="N629">
        <v>1.4</v>
      </c>
      <c r="O629" s="3">
        <f>(Table134[[#This Row],[rA adj]]+Table134[[#This Row],[rX]])/(SQRT(2)*(Table134[[#This Row],[rB]]+Table134[[#This Row],[rX]]))</f>
        <v>0.77780017966603743</v>
      </c>
      <c r="P62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7.6183495322223536</v>
      </c>
      <c r="Q629" s="1" t="str">
        <f>IF(Table134[[#This Row],[tau]]&lt;4.18,"YES","NO")</f>
        <v>NO</v>
      </c>
      <c r="R629" s="4">
        <f>ABS(Table134[[#This Row],[rA]]-Table134[[#This Row],[rA'']])</f>
        <v>0.32299999999999995</v>
      </c>
    </row>
    <row r="630" spans="1:18" x14ac:dyDescent="0.25">
      <c r="A630" t="s">
        <v>21</v>
      </c>
      <c r="B630" t="s">
        <v>58</v>
      </c>
      <c r="C630" t="s">
        <v>19</v>
      </c>
      <c r="D630" t="s">
        <v>20</v>
      </c>
      <c r="E630">
        <v>2</v>
      </c>
      <c r="F630">
        <v>2</v>
      </c>
      <c r="G630" s="1">
        <v>0</v>
      </c>
      <c r="H630">
        <v>4</v>
      </c>
      <c r="I630">
        <v>-2</v>
      </c>
      <c r="J630" s="2">
        <v>0.64395100361438029</v>
      </c>
      <c r="K630" s="2">
        <v>0.96295100361438024</v>
      </c>
      <c r="L630" s="2">
        <f>(Table134[[#This Row],[rA]]+Table134[[#This Row],[rA'']])/2</f>
        <v>0.80345100361438027</v>
      </c>
      <c r="M630">
        <v>0.60499999999999998</v>
      </c>
      <c r="N630">
        <v>1.4</v>
      </c>
      <c r="O630" s="3">
        <f>(Table134[[#This Row],[rA adj]]+Table134[[#This Row],[rX]])/(SQRT(2)*(Table134[[#This Row],[rB]]+Table134[[#This Row],[rX]]))</f>
        <v>0.77709483624340747</v>
      </c>
      <c r="P63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7.6765843015709621</v>
      </c>
      <c r="Q630" s="1" t="str">
        <f>IF(Table134[[#This Row],[tau]]&lt;4.18,"YES","NO")</f>
        <v>NO</v>
      </c>
      <c r="R630" s="4">
        <f>ABS(Table134[[#This Row],[rA]]-Table134[[#This Row],[rA'']])</f>
        <v>0.31899999999999995</v>
      </c>
    </row>
    <row r="631" spans="1:18" x14ac:dyDescent="0.25">
      <c r="A631" t="s">
        <v>21</v>
      </c>
      <c r="B631" t="s">
        <v>68</v>
      </c>
      <c r="C631" t="s">
        <v>19</v>
      </c>
      <c r="D631" t="s">
        <v>20</v>
      </c>
      <c r="E631">
        <v>2</v>
      </c>
      <c r="F631">
        <v>2</v>
      </c>
      <c r="G631" s="1">
        <v>0</v>
      </c>
      <c r="H631">
        <v>4</v>
      </c>
      <c r="I631">
        <v>-2</v>
      </c>
      <c r="J631" s="2">
        <v>0.64395100361438029</v>
      </c>
      <c r="K631" s="2">
        <v>0.96295100361438024</v>
      </c>
      <c r="L631" s="2">
        <f>(Table134[[#This Row],[rA]]+Table134[[#This Row],[rA'']])/2</f>
        <v>0.80345100361438027</v>
      </c>
      <c r="M631">
        <v>0.60499999999999998</v>
      </c>
      <c r="N631">
        <v>1.4</v>
      </c>
      <c r="O631" s="3">
        <f>(Table134[[#This Row],[rA adj]]+Table134[[#This Row],[rX]])/(SQRT(2)*(Table134[[#This Row],[rB]]+Table134[[#This Row],[rX]]))</f>
        <v>0.77709483624340747</v>
      </c>
      <c r="P63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7.6765843015709621</v>
      </c>
      <c r="Q631" s="1" t="str">
        <f>IF(Table134[[#This Row],[tau]]&lt;4.18,"YES","NO")</f>
        <v>NO</v>
      </c>
      <c r="R631" s="4">
        <f>ABS(Table134[[#This Row],[rA]]-Table134[[#This Row],[rA'']])</f>
        <v>0.31899999999999995</v>
      </c>
    </row>
    <row r="632" spans="1:18" x14ac:dyDescent="0.25">
      <c r="A632" t="s">
        <v>23</v>
      </c>
      <c r="B632" t="s">
        <v>74</v>
      </c>
      <c r="C632" t="s">
        <v>19</v>
      </c>
      <c r="D632" t="s">
        <v>20</v>
      </c>
      <c r="E632">
        <v>1</v>
      </c>
      <c r="F632">
        <v>3</v>
      </c>
      <c r="G632" s="1">
        <v>2</v>
      </c>
      <c r="H632">
        <v>4</v>
      </c>
      <c r="I632">
        <v>-2</v>
      </c>
      <c r="J632" s="2">
        <v>1.02341546042156</v>
      </c>
      <c r="K632" s="2">
        <v>0.57999999999999996</v>
      </c>
      <c r="L632" s="2">
        <f>(Table134[[#This Row],[rA]]+Table134[[#This Row],[rA'']])/2</f>
        <v>0.80170773021078001</v>
      </c>
      <c r="M632">
        <v>0.60499999999999998</v>
      </c>
      <c r="N632">
        <v>1.4</v>
      </c>
      <c r="O632" s="3">
        <f>(Table134[[#This Row],[rA adj]]+Table134[[#This Row],[rX]])/(SQRT(2)*(Table134[[#This Row],[rB]]+Table134[[#This Row],[rX]]))</f>
        <v>0.77648003302886981</v>
      </c>
      <c r="P63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7.728351847029149</v>
      </c>
      <c r="Q632" s="1" t="str">
        <f>IF(Table134[[#This Row],[tau]]&lt;4.18,"YES","NO")</f>
        <v>NO</v>
      </c>
      <c r="R632" s="4">
        <f>ABS(Table134[[#This Row],[rA]]-Table134[[#This Row],[rA'']])</f>
        <v>0.44341546042155999</v>
      </c>
    </row>
    <row r="633" spans="1:18" x14ac:dyDescent="0.25">
      <c r="A633" t="s">
        <v>21</v>
      </c>
      <c r="B633" t="s">
        <v>70</v>
      </c>
      <c r="C633" t="s">
        <v>19</v>
      </c>
      <c r="D633" t="s">
        <v>20</v>
      </c>
      <c r="E633">
        <v>2</v>
      </c>
      <c r="F633">
        <v>2</v>
      </c>
      <c r="G633" s="1">
        <v>0</v>
      </c>
      <c r="H633">
        <v>4</v>
      </c>
      <c r="I633">
        <v>-2</v>
      </c>
      <c r="J633" s="2">
        <v>0.64395100361438029</v>
      </c>
      <c r="K633" s="2">
        <v>0.95595100361438057</v>
      </c>
      <c r="L633" s="2">
        <f>(Table134[[#This Row],[rA]]+Table134[[#This Row],[rA'']])/2</f>
        <v>0.79995100361438043</v>
      </c>
      <c r="M633">
        <v>0.60499999999999998</v>
      </c>
      <c r="N633">
        <v>1.4</v>
      </c>
      <c r="O633" s="3">
        <f>(Table134[[#This Row],[rA adj]]+Table134[[#This Row],[rX]])/(SQRT(2)*(Table134[[#This Row],[rB]]+Table134[[#This Row],[rX]]))</f>
        <v>0.77586048525380513</v>
      </c>
      <c r="P633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7.781495461863928</v>
      </c>
      <c r="Q633" s="1" t="str">
        <f>IF(Table134[[#This Row],[tau]]&lt;4.18,"YES","NO")</f>
        <v>NO</v>
      </c>
      <c r="R633" s="4">
        <f>ABS(Table134[[#This Row],[rA]]-Table134[[#This Row],[rA'']])</f>
        <v>0.31200000000000028</v>
      </c>
    </row>
    <row r="634" spans="1:18" x14ac:dyDescent="0.25">
      <c r="A634" t="s">
        <v>21</v>
      </c>
      <c r="B634" t="s">
        <v>69</v>
      </c>
      <c r="C634" t="s">
        <v>19</v>
      </c>
      <c r="D634" t="s">
        <v>20</v>
      </c>
      <c r="E634">
        <v>2</v>
      </c>
      <c r="F634">
        <v>2</v>
      </c>
      <c r="G634" s="1">
        <v>0</v>
      </c>
      <c r="H634">
        <v>4</v>
      </c>
      <c r="I634">
        <v>-2</v>
      </c>
      <c r="J634" s="2">
        <v>0.64395100361438029</v>
      </c>
      <c r="K634" s="2">
        <v>0.94795100361438056</v>
      </c>
      <c r="L634" s="2">
        <f>(Table134[[#This Row],[rA]]+Table134[[#This Row],[rA'']])/2</f>
        <v>0.79595100361438043</v>
      </c>
      <c r="M634">
        <v>0.60499999999999998</v>
      </c>
      <c r="N634">
        <v>1.4</v>
      </c>
      <c r="O634" s="3">
        <f>(Table134[[#This Row],[rA adj]]+Table134[[#This Row],[rX]])/(SQRT(2)*(Table134[[#This Row],[rB]]+Table134[[#This Row],[rX]]))</f>
        <v>0.77444979840854522</v>
      </c>
      <c r="P634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7.9063025965323028</v>
      </c>
      <c r="Q634" s="1" t="str">
        <f>IF(Table134[[#This Row],[tau]]&lt;4.18,"YES","NO")</f>
        <v>NO</v>
      </c>
      <c r="R634" s="4">
        <f>ABS(Table134[[#This Row],[rA]]-Table134[[#This Row],[rA'']])</f>
        <v>0.30400000000000027</v>
      </c>
    </row>
    <row r="635" spans="1:18" x14ac:dyDescent="0.25">
      <c r="A635" t="s">
        <v>19</v>
      </c>
      <c r="B635" t="s">
        <v>24</v>
      </c>
      <c r="C635" t="s">
        <v>19</v>
      </c>
      <c r="D635" t="s">
        <v>20</v>
      </c>
      <c r="E635">
        <v>2</v>
      </c>
      <c r="F635">
        <v>2</v>
      </c>
      <c r="G635" s="1">
        <v>0</v>
      </c>
      <c r="H635">
        <v>4</v>
      </c>
      <c r="I635">
        <v>-2</v>
      </c>
      <c r="J635" s="2">
        <v>0.86</v>
      </c>
      <c r="K635" s="2">
        <v>0.73</v>
      </c>
      <c r="L635" s="2">
        <f>(Table134[[#This Row],[rA]]+Table134[[#This Row],[rA'']])/2</f>
        <v>0.79499999999999993</v>
      </c>
      <c r="M635">
        <v>0.60499999999999998</v>
      </c>
      <c r="N635">
        <v>1.4</v>
      </c>
      <c r="O635" s="3">
        <f>(Table134[[#This Row],[rA adj]]+Table134[[#This Row],[rX]])/(SQRT(2)*(Table134[[#This Row],[rB]]+Table134[[#This Row],[rX]]))</f>
        <v>0.77411440633639483</v>
      </c>
      <c r="P635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7.9367803064521851</v>
      </c>
      <c r="Q635" s="1" t="str">
        <f>IF(Table134[[#This Row],[tau]]&lt;4.18,"YES","NO")</f>
        <v>NO</v>
      </c>
      <c r="R635" s="4">
        <f>ABS(Table134[[#This Row],[rA]]-Table134[[#This Row],[rA'']])</f>
        <v>0.13</v>
      </c>
    </row>
    <row r="636" spans="1:18" x14ac:dyDescent="0.25">
      <c r="A636" t="s">
        <v>18</v>
      </c>
      <c r="B636" t="s">
        <v>74</v>
      </c>
      <c r="C636" t="s">
        <v>19</v>
      </c>
      <c r="D636" t="s">
        <v>20</v>
      </c>
      <c r="E636">
        <v>1</v>
      </c>
      <c r="F636">
        <v>3</v>
      </c>
      <c r="G636" s="1">
        <v>2</v>
      </c>
      <c r="H636">
        <v>4</v>
      </c>
      <c r="I636">
        <v>-2</v>
      </c>
      <c r="J636" s="2">
        <v>0.98541546042156014</v>
      </c>
      <c r="K636" s="2">
        <v>0.57999999999999996</v>
      </c>
      <c r="L636" s="2">
        <f>(Table134[[#This Row],[rA]]+Table134[[#This Row],[rA'']])/2</f>
        <v>0.78270773021078011</v>
      </c>
      <c r="M636">
        <v>0.60499999999999998</v>
      </c>
      <c r="N636">
        <v>1.4</v>
      </c>
      <c r="O636" s="3">
        <f>(Table134[[#This Row],[rA adj]]+Table134[[#This Row],[rX]])/(SQRT(2)*(Table134[[#This Row],[rB]]+Table134[[#This Row],[rX]]))</f>
        <v>0.76977927051388517</v>
      </c>
      <c r="P636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8.3612461767148716</v>
      </c>
      <c r="Q636" s="1" t="str">
        <f>IF(Table134[[#This Row],[tau]]&lt;4.18,"YES","NO")</f>
        <v>NO</v>
      </c>
      <c r="R636" s="4">
        <f>ABS(Table134[[#This Row],[rA]]-Table134[[#This Row],[rA'']])</f>
        <v>0.40541546042156018</v>
      </c>
    </row>
    <row r="637" spans="1:18" x14ac:dyDescent="0.25">
      <c r="A637" t="s">
        <v>21</v>
      </c>
      <c r="B637" t="s">
        <v>23</v>
      </c>
      <c r="C637" t="s">
        <v>19</v>
      </c>
      <c r="D637" t="s">
        <v>20</v>
      </c>
      <c r="E637">
        <v>2</v>
      </c>
      <c r="F637">
        <v>2</v>
      </c>
      <c r="G637" s="1">
        <v>0</v>
      </c>
      <c r="H637">
        <v>4</v>
      </c>
      <c r="I637">
        <v>-2</v>
      </c>
      <c r="J637" s="2">
        <v>0.64395100361438029</v>
      </c>
      <c r="K637" s="2">
        <v>0.91795100361438031</v>
      </c>
      <c r="L637" s="2">
        <f>(Table134[[#This Row],[rA]]+Table134[[#This Row],[rA'']])/2</f>
        <v>0.7809510036143803</v>
      </c>
      <c r="M637">
        <v>0.60499999999999998</v>
      </c>
      <c r="N637">
        <v>1.4</v>
      </c>
      <c r="O637" s="3">
        <f>(Table134[[#This Row],[rA adj]]+Table134[[#This Row],[rX]])/(SQRT(2)*(Table134[[#This Row],[rB]]+Table134[[#This Row],[rX]]))</f>
        <v>0.76915972273882038</v>
      </c>
      <c r="P637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8.4269304235084004</v>
      </c>
      <c r="Q637" s="1" t="str">
        <f>IF(Table134[[#This Row],[tau]]&lt;4.18,"YES","NO")</f>
        <v>NO</v>
      </c>
      <c r="R637" s="4">
        <f>ABS(Table134[[#This Row],[rA]]-Table134[[#This Row],[rA'']])</f>
        <v>0.27400000000000002</v>
      </c>
    </row>
    <row r="638" spans="1:18" x14ac:dyDescent="0.25">
      <c r="A638" t="s">
        <v>21</v>
      </c>
      <c r="B638" t="s">
        <v>25</v>
      </c>
      <c r="C638" t="s">
        <v>19</v>
      </c>
      <c r="D638" t="s">
        <v>20</v>
      </c>
      <c r="E638">
        <v>2</v>
      </c>
      <c r="F638">
        <v>2</v>
      </c>
      <c r="G638" s="1">
        <v>0</v>
      </c>
      <c r="H638">
        <v>4</v>
      </c>
      <c r="I638">
        <v>-2</v>
      </c>
      <c r="J638" s="2">
        <v>0.64395100361438029</v>
      </c>
      <c r="K638" s="2">
        <v>0.91695100361438042</v>
      </c>
      <c r="L638" s="2">
        <f>(Table134[[#This Row],[rA]]+Table134[[#This Row],[rA'']])/2</f>
        <v>0.78045100361438036</v>
      </c>
      <c r="M638">
        <v>0.60499999999999998</v>
      </c>
      <c r="N638">
        <v>1.4</v>
      </c>
      <c r="O638" s="3">
        <f>(Table134[[#This Row],[rA adj]]+Table134[[#This Row],[rX]])/(SQRT(2)*(Table134[[#This Row],[rB]]+Table134[[#This Row],[rX]]))</f>
        <v>0.76898338688316292</v>
      </c>
      <c r="P638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8.4458741729330811</v>
      </c>
      <c r="Q638" s="1" t="str">
        <f>IF(Table134[[#This Row],[tau]]&lt;4.18,"YES","NO")</f>
        <v>NO</v>
      </c>
      <c r="R638" s="4">
        <f>ABS(Table134[[#This Row],[rA]]-Table134[[#This Row],[rA'']])</f>
        <v>0.27300000000000013</v>
      </c>
    </row>
    <row r="639" spans="1:18" x14ac:dyDescent="0.25">
      <c r="A639" t="s">
        <v>21</v>
      </c>
      <c r="B639" t="s">
        <v>19</v>
      </c>
      <c r="C639" t="s">
        <v>19</v>
      </c>
      <c r="D639" t="s">
        <v>20</v>
      </c>
      <c r="E639">
        <v>2</v>
      </c>
      <c r="F639">
        <v>2</v>
      </c>
      <c r="G639" s="1">
        <v>0</v>
      </c>
      <c r="H639">
        <v>4</v>
      </c>
      <c r="I639">
        <v>-2</v>
      </c>
      <c r="J639" s="2">
        <v>0.64395100361438029</v>
      </c>
      <c r="K639" s="2">
        <v>0.86</v>
      </c>
      <c r="L639" s="2">
        <f>(Table134[[#This Row],[rA]]+Table134[[#This Row],[rA'']])/2</f>
        <v>0.75197550180719008</v>
      </c>
      <c r="M639">
        <v>0.60499999999999998</v>
      </c>
      <c r="N639">
        <v>1.4</v>
      </c>
      <c r="O639" s="3">
        <f>(Table134[[#This Row],[rA adj]]+Table134[[#This Row],[rX]])/(SQRT(2)*(Table134[[#This Row],[rB]]+Table134[[#This Row],[rX]]))</f>
        <v>0.75894088293026796</v>
      </c>
      <c r="P639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9.7446330350110735</v>
      </c>
      <c r="Q639" s="1" t="str">
        <f>IF(Table134[[#This Row],[tau]]&lt;4.18,"YES","NO")</f>
        <v>NO</v>
      </c>
      <c r="R639" s="4">
        <f>ABS(Table134[[#This Row],[rA]]-Table134[[#This Row],[rA'']])</f>
        <v>0.2160489963856197</v>
      </c>
    </row>
    <row r="640" spans="1:18" x14ac:dyDescent="0.25">
      <c r="A640" t="s">
        <v>23</v>
      </c>
      <c r="B640" t="s">
        <v>2</v>
      </c>
      <c r="C640" t="s">
        <v>19</v>
      </c>
      <c r="D640" t="s">
        <v>20</v>
      </c>
      <c r="E640">
        <v>1</v>
      </c>
      <c r="F640">
        <v>3</v>
      </c>
      <c r="G640" s="1">
        <v>2</v>
      </c>
      <c r="H640">
        <v>4</v>
      </c>
      <c r="I640">
        <v>-2</v>
      </c>
      <c r="J640" s="2">
        <v>1.02341546042156</v>
      </c>
      <c r="K640" s="2">
        <v>0.47692891361435974</v>
      </c>
      <c r="L640" s="2">
        <f>(Table134[[#This Row],[rA]]+Table134[[#This Row],[rA'']])/2</f>
        <v>0.75017218701795985</v>
      </c>
      <c r="M640">
        <v>0.60499999999999998</v>
      </c>
      <c r="N640">
        <v>1.4</v>
      </c>
      <c r="O640" s="3">
        <f>(Table134[[#This Row],[rA adj]]+Table134[[#This Row],[rX]])/(SQRT(2)*(Table134[[#This Row],[rB]]+Table134[[#This Row],[rX]]))</f>
        <v>0.75830490481751067</v>
      </c>
      <c r="P640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9.844520686529858</v>
      </c>
      <c r="Q640" s="1" t="str">
        <f>IF(Table134[[#This Row],[tau]]&lt;4.18,"YES","NO")</f>
        <v>NO</v>
      </c>
      <c r="R640" s="4">
        <f>ABS(Table134[[#This Row],[rA]]-Table134[[#This Row],[rA'']])</f>
        <v>0.54648654680720021</v>
      </c>
    </row>
    <row r="641" spans="1:18" x14ac:dyDescent="0.25">
      <c r="A641" t="s">
        <v>18</v>
      </c>
      <c r="B641" t="s">
        <v>2</v>
      </c>
      <c r="C641" t="s">
        <v>19</v>
      </c>
      <c r="D641" t="s">
        <v>20</v>
      </c>
      <c r="E641">
        <v>1</v>
      </c>
      <c r="F641">
        <v>3</v>
      </c>
      <c r="G641" s="1">
        <v>2</v>
      </c>
      <c r="H641">
        <v>4</v>
      </c>
      <c r="I641">
        <v>-2</v>
      </c>
      <c r="J641" s="2">
        <v>0.98541546042156014</v>
      </c>
      <c r="K641" s="2">
        <v>0.47692891361435974</v>
      </c>
      <c r="L641" s="2">
        <f>(Table134[[#This Row],[rA]]+Table134[[#This Row],[rA'']])/2</f>
        <v>0.73117218701795994</v>
      </c>
      <c r="M641">
        <v>0.60499999999999998</v>
      </c>
      <c r="N641">
        <v>1.4</v>
      </c>
      <c r="O641" s="3">
        <f>(Table134[[#This Row],[rA adj]]+Table134[[#This Row],[rX]])/(SQRT(2)*(Table134[[#This Row],[rB]]+Table134[[#This Row],[rX]]))</f>
        <v>0.75160414230252581</v>
      </c>
      <c r="P641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11.074536616677413</v>
      </c>
      <c r="Q641" s="1" t="str">
        <f>IF(Table134[[#This Row],[tau]]&lt;4.18,"YES","NO")</f>
        <v>NO</v>
      </c>
      <c r="R641" s="4">
        <f>ABS(Table134[[#This Row],[rA]]-Table134[[#This Row],[rA'']])</f>
        <v>0.5084865468072004</v>
      </c>
    </row>
    <row r="642" spans="1:18" x14ac:dyDescent="0.25">
      <c r="A642" t="s">
        <v>21</v>
      </c>
      <c r="B642" t="s">
        <v>24</v>
      </c>
      <c r="C642" t="s">
        <v>19</v>
      </c>
      <c r="D642" t="s">
        <v>20</v>
      </c>
      <c r="E642">
        <v>2</v>
      </c>
      <c r="F642">
        <v>2</v>
      </c>
      <c r="G642" s="1">
        <v>0</v>
      </c>
      <c r="H642">
        <v>4</v>
      </c>
      <c r="I642">
        <v>-2</v>
      </c>
      <c r="J642" s="2">
        <v>0.64395100361438029</v>
      </c>
      <c r="K642" s="2">
        <v>0.73</v>
      </c>
      <c r="L642" s="2">
        <f>(Table134[[#This Row],[rA]]+Table134[[#This Row],[rA'']])/2</f>
        <v>0.68697550180719014</v>
      </c>
      <c r="M642">
        <v>0.60499999999999998</v>
      </c>
      <c r="N642">
        <v>1.4</v>
      </c>
      <c r="O642" s="3">
        <f>(Table134[[#This Row],[rA adj]]+Table134[[#This Row],[rX]])/(SQRT(2)*(Table134[[#This Row],[rB]]+Table134[[#This Row],[rX]]))</f>
        <v>0.73601722169479411</v>
      </c>
      <c r="P642" s="3">
        <f>(Table134[[#This Row],[rX]]/Table134[[#This Row],[rB]])-(AVERAGE(Table134[[#This Row],[nA]:[nA'']])*(AVERAGE(Table134[[#This Row],[nA]:[nA'']])-((Table134[[#This Row],[rA adj]]/Table134[[#This Row],[rB]])/LN(Table134[[#This Row],[rA adj]]/Table134[[#This Row],[rB]]))))</f>
        <v>16.186012179937762</v>
      </c>
      <c r="Q642" s="1" t="str">
        <f>IF(Table134[[#This Row],[tau]]&lt;4.18,"YES","NO")</f>
        <v>NO</v>
      </c>
      <c r="R642" s="4">
        <f>ABS(Table134[[#This Row],[rA]]-Table134[[#This Row],[rA'']])</f>
        <v>8.6048996385619692E-2</v>
      </c>
    </row>
    <row r="645" spans="1:18" x14ac:dyDescent="0.25">
      <c r="J645" s="2"/>
      <c r="K645" s="2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Shannon radii</vt:lpstr>
      <vt:lpstr>BVS-for-12-coord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Albrecht Elisabeth</dc:creator>
  <cp:lastModifiedBy>Antti</cp:lastModifiedBy>
  <dcterms:created xsi:type="dcterms:W3CDTF">2023-02-20T12:00:17Z</dcterms:created>
  <dcterms:modified xsi:type="dcterms:W3CDTF">2023-08-08T09:58:48Z</dcterms:modified>
</cp:coreProperties>
</file>