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vinparker/Documents/Z:Yen General/Burn Carbon/"/>
    </mc:Choice>
  </mc:AlternateContent>
  <xr:revisionPtr revIDLastSave="0" documentId="13_ncr:1_{EB1977AC-334F-CF43-BD3E-002F9DE0CF59}" xr6:coauthVersionLast="47" xr6:coauthVersionMax="47" xr10:uidLastSave="{00000000-0000-0000-0000-000000000000}"/>
  <bookViews>
    <workbookView xWindow="28240" yWindow="500" windowWidth="26760" windowHeight="25360" activeTab="4" xr2:uid="{09452AF7-492D-8647-8A11-651C34CD07F2}"/>
  </bookViews>
  <sheets>
    <sheet name="Table8GtCO2" sheetId="3" r:id="rId1"/>
    <sheet name="Table9CO2PPM" sheetId="4" r:id="rId2"/>
    <sheet name="Table10GtCO2" sheetId="2" r:id="rId3"/>
    <sheet name="Table11CO2PPM" sheetId="1" r:id="rId4"/>
    <sheet name="Table12GtCO2 (77years)" sheetId="5" r:id="rId5"/>
    <sheet name="Table13CO2PPM (77years)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6" l="1"/>
  <c r="G10" i="6"/>
  <c r="G12" i="6"/>
  <c r="G6" i="6"/>
  <c r="F7" i="6"/>
  <c r="F8" i="6"/>
  <c r="G8" i="6" s="1"/>
  <c r="F9" i="6"/>
  <c r="G9" i="6" s="1"/>
  <c r="F10" i="6"/>
  <c r="F11" i="6"/>
  <c r="G11" i="6" s="1"/>
  <c r="F12" i="6"/>
  <c r="F6" i="6"/>
  <c r="D21" i="6"/>
  <c r="D20" i="6"/>
  <c r="D19" i="6"/>
  <c r="E13" i="6"/>
  <c r="E15" i="6" s="1"/>
  <c r="F8" i="5"/>
  <c r="F9" i="5"/>
  <c r="F10" i="5"/>
  <c r="F11" i="5"/>
  <c r="F12" i="5"/>
  <c r="F21" i="5" s="1"/>
  <c r="F13" i="5"/>
  <c r="F22" i="5" s="1"/>
  <c r="F7" i="5"/>
  <c r="E14" i="5"/>
  <c r="E22" i="5"/>
  <c r="E21" i="5"/>
  <c r="F20" i="5"/>
  <c r="E20" i="5"/>
  <c r="E21" i="1"/>
  <c r="E20" i="1"/>
  <c r="E19" i="1"/>
  <c r="G13" i="6" l="1"/>
  <c r="G15" i="6" s="1"/>
  <c r="F13" i="6"/>
  <c r="F15" i="6" s="1"/>
  <c r="F14" i="5"/>
  <c r="G13" i="1" l="1"/>
  <c r="G15" i="1" s="1"/>
  <c r="F13" i="1"/>
  <c r="F15" i="1" s="1"/>
  <c r="F22" i="2"/>
  <c r="F21" i="2"/>
  <c r="F20" i="2"/>
  <c r="E22" i="2"/>
  <c r="E21" i="2"/>
  <c r="E20" i="2"/>
  <c r="F14" i="2"/>
</calcChain>
</file>

<file path=xl/sharedStrings.xml><?xml version="1.0" encoding="utf-8"?>
<sst xmlns="http://schemas.openxmlformats.org/spreadsheetml/2006/main" count="184" uniqueCount="37">
  <si>
    <r>
      <t>Table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>11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B00004"/>
        <rFont val="Calibri"/>
        <family val="2"/>
      </rPr>
      <t>|</t>
    </r>
    <r>
      <rPr>
        <sz val="12"/>
        <color rgb="FFB00004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>Potential Increase in CO</t>
    </r>
    <r>
      <rPr>
        <b/>
        <vertAlign val="subscript"/>
        <sz val="14"/>
        <color rgb="FF000000"/>
        <rFont val="Calibri"/>
        <family val="2"/>
      </rPr>
      <t>2</t>
    </r>
    <r>
      <rPr>
        <b/>
        <sz val="12"/>
        <color rgb="FF000000"/>
        <rFont val="Calibri"/>
        <family val="2"/>
      </rPr>
      <t xml:space="preserve"> Concentration in Atmosphere, deducting non-fuel uses (ppm v/v)</t>
    </r>
  </si>
  <si>
    <t>Parameter</t>
  </si>
  <si>
    <t>Non Fuel usage</t>
  </si>
  <si>
    <t>2022 Values</t>
  </si>
  <si>
    <t>2005 Values</t>
  </si>
  <si>
    <t xml:space="preserve">Coal </t>
  </si>
  <si>
    <t>Oil</t>
  </si>
  <si>
    <t>Natural Gas</t>
  </si>
  <si>
    <t>Oil Sands</t>
  </si>
  <si>
    <t>Shale Oil</t>
  </si>
  <si>
    <t>Shale Gas</t>
  </si>
  <si>
    <t>Starting concentration in each year</t>
  </si>
  <si>
    <t>‘Burn it all’ Total</t>
  </si>
  <si>
    <r>
      <t>Table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>10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B00004"/>
        <rFont val="Calibri"/>
        <family val="2"/>
      </rPr>
      <t>|</t>
    </r>
    <r>
      <rPr>
        <sz val="12"/>
        <color rgb="FFB00004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>Potential CO</t>
    </r>
    <r>
      <rPr>
        <b/>
        <vertAlign val="subscript"/>
        <sz val="14"/>
        <color rgb="FF000000"/>
        <rFont val="Calibri"/>
        <family val="2"/>
      </rPr>
      <t>2</t>
    </r>
    <r>
      <rPr>
        <b/>
        <sz val="12"/>
        <color rgb="FF000000"/>
        <rFont val="Calibri"/>
        <family val="2"/>
      </rPr>
      <t xml:space="preserve"> Emissions deducting non-fuel uses (Gt CO</t>
    </r>
    <r>
      <rPr>
        <b/>
        <vertAlign val="subscript"/>
        <sz val="14"/>
        <color rgb="FF000000"/>
        <rFont val="Calibri"/>
        <family val="2"/>
      </rPr>
      <t>2</t>
    </r>
    <r>
      <rPr>
        <b/>
        <sz val="12"/>
        <color rgb="FF000000"/>
        <rFont val="Calibri"/>
        <family val="2"/>
      </rPr>
      <t>)</t>
    </r>
  </si>
  <si>
    <t>Total</t>
  </si>
  <si>
    <r>
      <t>Table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>8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B00004"/>
        <rFont val="Calibri"/>
        <family val="2"/>
      </rPr>
      <t>|</t>
    </r>
    <r>
      <rPr>
        <sz val="12"/>
        <color rgb="FFB00004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>Potential CO</t>
    </r>
    <r>
      <rPr>
        <b/>
        <vertAlign val="subscript"/>
        <sz val="14"/>
        <color rgb="FF000000"/>
        <rFont val="Calibri"/>
        <family val="2"/>
      </rPr>
      <t>2</t>
    </r>
    <r>
      <rPr>
        <b/>
        <sz val="12"/>
        <color rgb="FF000000"/>
        <rFont val="Calibri"/>
        <family val="2"/>
      </rPr>
      <t xml:space="preserve"> Emissions from All Reserves (Gt CO</t>
    </r>
    <r>
      <rPr>
        <b/>
        <vertAlign val="subscript"/>
        <sz val="14"/>
        <color rgb="FF000000"/>
        <rFont val="Calibri"/>
        <family val="2"/>
      </rPr>
      <t>2</t>
    </r>
    <r>
      <rPr>
        <b/>
        <sz val="12"/>
        <color rgb="FF000000"/>
        <rFont val="Calibri"/>
        <family val="2"/>
      </rPr>
      <t>)</t>
    </r>
  </si>
  <si>
    <t>Coal</t>
  </si>
  <si>
    <t>Sub-totals</t>
  </si>
  <si>
    <r>
      <t>Table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>9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B00004"/>
        <rFont val="Calibri"/>
        <family val="2"/>
      </rPr>
      <t>|</t>
    </r>
    <r>
      <rPr>
        <sz val="12"/>
        <color rgb="FFB00004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>Potential Increase in CO</t>
    </r>
    <r>
      <rPr>
        <b/>
        <vertAlign val="subscript"/>
        <sz val="14"/>
        <color rgb="FF000000"/>
        <rFont val="Calibri"/>
        <family val="2"/>
      </rPr>
      <t>2</t>
    </r>
    <r>
      <rPr>
        <b/>
        <sz val="12"/>
        <color rgb="FF000000"/>
        <rFont val="Calibri"/>
        <family val="2"/>
      </rPr>
      <t xml:space="preserve"> Concentration in Atmosphere (ppm v/v)</t>
    </r>
  </si>
  <si>
    <t>Source</t>
  </si>
  <si>
    <t>Gas</t>
  </si>
  <si>
    <t>Year</t>
  </si>
  <si>
    <t>2022v</t>
  </si>
  <si>
    <t>2005v</t>
  </si>
  <si>
    <t>Lignite</t>
  </si>
  <si>
    <t>Total Coal</t>
  </si>
  <si>
    <t>Total Oil</t>
  </si>
  <si>
    <t>Total Gas</t>
  </si>
  <si>
    <t>Incremental Sub-Totals</t>
  </si>
  <si>
    <t xml:space="preserve">Hard Coal </t>
  </si>
  <si>
    <t>Brown Coal' Lignite etc</t>
  </si>
  <si>
    <t xml:space="preserve">77 Years Values </t>
  </si>
  <si>
    <t>100+ year values</t>
  </si>
  <si>
    <t>Years of Reserves</t>
  </si>
  <si>
    <r>
      <t>Table</t>
    </r>
    <r>
      <rPr>
        <sz val="12"/>
        <color rgb="FF000000"/>
        <rFont val="Calibri"/>
        <family val="2"/>
      </rPr>
      <t xml:space="preserve"> 12 </t>
    </r>
    <r>
      <rPr>
        <b/>
        <sz val="12"/>
        <color rgb="FFB00004"/>
        <rFont val="Calibri"/>
        <family val="2"/>
      </rPr>
      <t>|</t>
    </r>
    <r>
      <rPr>
        <sz val="12"/>
        <color rgb="FFB00004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>Potential CO</t>
    </r>
    <r>
      <rPr>
        <b/>
        <vertAlign val="subscript"/>
        <sz val="14"/>
        <color rgb="FF000000"/>
        <rFont val="Calibri"/>
        <family val="2"/>
      </rPr>
      <t>2</t>
    </r>
    <r>
      <rPr>
        <b/>
        <sz val="12"/>
        <color rgb="FF000000"/>
        <rFont val="Calibri"/>
        <family val="2"/>
      </rPr>
      <t xml:space="preserve"> Emissions over 77 years (Gt CO</t>
    </r>
    <r>
      <rPr>
        <b/>
        <vertAlign val="subscript"/>
        <sz val="14"/>
        <color rgb="FF000000"/>
        <rFont val="Calibri"/>
        <family val="2"/>
      </rPr>
      <t>2</t>
    </r>
    <r>
      <rPr>
        <b/>
        <sz val="12"/>
        <color rgb="FF000000"/>
        <rFont val="Calibri"/>
        <family val="2"/>
      </rPr>
      <t>)</t>
    </r>
  </si>
  <si>
    <t xml:space="preserve">Values with 47% Absorption </t>
  </si>
  <si>
    <t>Starting concentration 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</si>
</sst>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B00004"/>
      <name val="Calibri"/>
      <family val="2"/>
    </font>
    <font>
      <sz val="12"/>
      <color rgb="FFB00004"/>
      <name val="Calibri"/>
      <family val="2"/>
    </font>
    <font>
      <b/>
      <vertAlign val="subscript"/>
      <sz val="14"/>
      <color rgb="FF000000"/>
      <name val="Calibri"/>
      <family val="2"/>
    </font>
    <font>
      <b/>
      <sz val="12"/>
      <color rgb="FFC00000"/>
      <name val="Calibri"/>
      <family val="2"/>
    </font>
    <font>
      <sz val="12"/>
      <color rgb="FFC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0" fillId="0" borderId="0" xfId="0" applyNumberFormat="1"/>
    <xf numFmtId="9" fontId="0" fillId="0" borderId="0" xfId="0" applyNumberFormat="1"/>
    <xf numFmtId="0" fontId="10" fillId="4" borderId="0" xfId="0" applyFont="1" applyFill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10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9" fontId="8" fillId="0" borderId="3" xfId="0" applyNumberFormat="1" applyFont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0" fillId="0" borderId="0" xfId="0" quotePrefix="1"/>
    <xf numFmtId="1" fontId="0" fillId="0" borderId="0" xfId="0" applyNumberFormat="1" applyAlignment="1">
      <alignment horizontal="left"/>
    </xf>
    <xf numFmtId="1" fontId="8" fillId="0" borderId="3" xfId="0" applyNumberFormat="1" applyFont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1BCE3"/>
      <color rgb="FFFFDA65"/>
      <color rgb="FFC9C9C9"/>
      <color rgb="FFF2A36E"/>
      <color rgb="FF6A8ED0"/>
      <color rgb="FF5F8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GtCO2</a:t>
            </a:r>
            <a:r>
              <a:rPr lang="en-GB" baseline="0"/>
              <a:t> by Fossil Fuel Type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Table8GtCO2!$M$4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pct90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43C-4956-966F-E8B49DE896E7}"/>
              </c:ext>
            </c:extLst>
          </c:dPt>
          <c:cat>
            <c:multiLvlStrRef>
              <c:f>Table8GtCO2!$K$5:$L$10</c:f>
              <c:multiLvlStrCache>
                <c:ptCount val="6"/>
                <c:lvl>
                  <c:pt idx="0">
                    <c:v>2022v</c:v>
                  </c:pt>
                  <c:pt idx="1">
                    <c:v>2005v</c:v>
                  </c:pt>
                  <c:pt idx="2">
                    <c:v>2022v</c:v>
                  </c:pt>
                  <c:pt idx="3">
                    <c:v>2005v</c:v>
                  </c:pt>
                  <c:pt idx="4">
                    <c:v>2022v</c:v>
                  </c:pt>
                  <c:pt idx="5">
                    <c:v>2005v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Table8GtCO2!$M$5:$M$10</c:f>
              <c:numCache>
                <c:formatCode>General</c:formatCode>
                <c:ptCount val="6"/>
                <c:pt idx="0">
                  <c:v>3545</c:v>
                </c:pt>
                <c:pt idx="1">
                  <c:v>2544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E-4E85-82BD-F2E4A80E4FAD}"/>
            </c:ext>
          </c:extLst>
        </c:ser>
        <c:ser>
          <c:idx val="1"/>
          <c:order val="1"/>
          <c:tx>
            <c:strRef>
              <c:f>Table8GtCO2!$N$4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pct90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43C-4956-966F-E8B49DE896E7}"/>
              </c:ext>
            </c:extLst>
          </c:dPt>
          <c:cat>
            <c:multiLvlStrRef>
              <c:f>Table8GtCO2!$K$5:$L$10</c:f>
              <c:multiLvlStrCache>
                <c:ptCount val="6"/>
                <c:lvl>
                  <c:pt idx="0">
                    <c:v>2022v</c:v>
                  </c:pt>
                  <c:pt idx="1">
                    <c:v>2005v</c:v>
                  </c:pt>
                  <c:pt idx="2">
                    <c:v>2022v</c:v>
                  </c:pt>
                  <c:pt idx="3">
                    <c:v>2005v</c:v>
                  </c:pt>
                  <c:pt idx="4">
                    <c:v>2022v</c:v>
                  </c:pt>
                  <c:pt idx="5">
                    <c:v>2005v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Table8GtCO2!$N$5:$N$10</c:f>
              <c:numCache>
                <c:formatCode>General</c:formatCode>
                <c:ptCount val="6"/>
                <c:pt idx="2">
                  <c:v>339.6</c:v>
                </c:pt>
                <c:pt idx="3">
                  <c:v>281.10000000000002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1E-4E85-82BD-F2E4A80E4FAD}"/>
            </c:ext>
          </c:extLst>
        </c:ser>
        <c:ser>
          <c:idx val="2"/>
          <c:order val="2"/>
          <c:tx>
            <c:strRef>
              <c:f>Table8GtCO2!$O$4</c:f>
              <c:strCache>
                <c:ptCount val="1"/>
                <c:pt idx="0">
                  <c:v>Shale 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pct90">
                <a:fgClr>
                  <a:schemeClr val="accent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43C-4956-966F-E8B49DE896E7}"/>
              </c:ext>
            </c:extLst>
          </c:dPt>
          <c:cat>
            <c:multiLvlStrRef>
              <c:f>Table8GtCO2!$K$5:$L$10</c:f>
              <c:multiLvlStrCache>
                <c:ptCount val="6"/>
                <c:lvl>
                  <c:pt idx="0">
                    <c:v>2022v</c:v>
                  </c:pt>
                  <c:pt idx="1">
                    <c:v>2005v</c:v>
                  </c:pt>
                  <c:pt idx="2">
                    <c:v>2022v</c:v>
                  </c:pt>
                  <c:pt idx="3">
                    <c:v>2005v</c:v>
                  </c:pt>
                  <c:pt idx="4">
                    <c:v>2022v</c:v>
                  </c:pt>
                  <c:pt idx="5">
                    <c:v>2005v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Table8GtCO2!$O$5:$O$10</c:f>
              <c:numCache>
                <c:formatCode>General</c:formatCode>
                <c:ptCount val="6"/>
                <c:pt idx="2">
                  <c:v>387.3</c:v>
                </c:pt>
                <c:pt idx="3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1E-4E85-82BD-F2E4A80E4FAD}"/>
            </c:ext>
          </c:extLst>
        </c:ser>
        <c:ser>
          <c:idx val="3"/>
          <c:order val="3"/>
          <c:tx>
            <c:strRef>
              <c:f>Table8GtCO2!$P$4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pct90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43C-4956-966F-E8B49DE896E7}"/>
              </c:ext>
            </c:extLst>
          </c:dPt>
          <c:cat>
            <c:multiLvlStrRef>
              <c:f>Table8GtCO2!$K$5:$L$10</c:f>
              <c:multiLvlStrCache>
                <c:ptCount val="6"/>
                <c:lvl>
                  <c:pt idx="0">
                    <c:v>2022v</c:v>
                  </c:pt>
                  <c:pt idx="1">
                    <c:v>2005v</c:v>
                  </c:pt>
                  <c:pt idx="2">
                    <c:v>2022v</c:v>
                  </c:pt>
                  <c:pt idx="3">
                    <c:v>2005v</c:v>
                  </c:pt>
                  <c:pt idx="4">
                    <c:v>2022v</c:v>
                  </c:pt>
                  <c:pt idx="5">
                    <c:v>2005v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Table8GtCO2!$P$5:$P$10</c:f>
              <c:numCache>
                <c:formatCode>General</c:formatCode>
                <c:ptCount val="6"/>
                <c:pt idx="4">
                  <c:v>737.5</c:v>
                </c:pt>
                <c:pt idx="5">
                  <c:v>510.4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1E-4E85-82BD-F2E4A80E4FAD}"/>
            </c:ext>
          </c:extLst>
        </c:ser>
        <c:ser>
          <c:idx val="4"/>
          <c:order val="4"/>
          <c:tx>
            <c:strRef>
              <c:f>Table8GtCO2!$Q$4</c:f>
              <c:strCache>
                <c:ptCount val="1"/>
                <c:pt idx="0">
                  <c:v>Oil Sands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pct90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43C-4956-966F-E8B49DE896E7}"/>
              </c:ext>
            </c:extLst>
          </c:dPt>
          <c:cat>
            <c:multiLvlStrRef>
              <c:f>Table8GtCO2!$K$5:$L$10</c:f>
              <c:multiLvlStrCache>
                <c:ptCount val="6"/>
                <c:lvl>
                  <c:pt idx="0">
                    <c:v>2022v</c:v>
                  </c:pt>
                  <c:pt idx="1">
                    <c:v>2005v</c:v>
                  </c:pt>
                  <c:pt idx="2">
                    <c:v>2022v</c:v>
                  </c:pt>
                  <c:pt idx="3">
                    <c:v>2005v</c:v>
                  </c:pt>
                  <c:pt idx="4">
                    <c:v>2022v</c:v>
                  </c:pt>
                  <c:pt idx="5">
                    <c:v>2005v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Table8GtCO2!$Q$5:$Q$10</c:f>
              <c:numCache>
                <c:formatCode>General</c:formatCode>
                <c:ptCount val="6"/>
                <c:pt idx="4">
                  <c:v>190.5</c:v>
                </c:pt>
                <c:pt idx="5">
                  <c:v>84.7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1E-4E85-82BD-F2E4A80E4FAD}"/>
            </c:ext>
          </c:extLst>
        </c:ser>
        <c:ser>
          <c:idx val="5"/>
          <c:order val="5"/>
          <c:tx>
            <c:strRef>
              <c:f>Table8GtCO2!$R$4</c:f>
              <c:strCache>
                <c:ptCount val="1"/>
                <c:pt idx="0">
                  <c:v>Shale Oil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Table8GtCO2!$K$5:$L$10</c:f>
              <c:multiLvlStrCache>
                <c:ptCount val="6"/>
                <c:lvl>
                  <c:pt idx="0">
                    <c:v>2022v</c:v>
                  </c:pt>
                  <c:pt idx="1">
                    <c:v>2005v</c:v>
                  </c:pt>
                  <c:pt idx="2">
                    <c:v>2022v</c:v>
                  </c:pt>
                  <c:pt idx="3">
                    <c:v>2005v</c:v>
                  </c:pt>
                  <c:pt idx="4">
                    <c:v>2022v</c:v>
                  </c:pt>
                  <c:pt idx="5">
                    <c:v>2005v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Table8GtCO2!$R$5:$R$10</c:f>
              <c:numCache>
                <c:formatCode>General</c:formatCode>
                <c:ptCount val="6"/>
                <c:pt idx="4">
                  <c:v>178.1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1E-4E85-82BD-F2E4A80E4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584086752"/>
        <c:axId val="1326455696"/>
      </c:barChart>
      <c:catAx>
        <c:axId val="58408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455696"/>
        <c:crosses val="autoZero"/>
        <c:auto val="1"/>
        <c:lblAlgn val="ctr"/>
        <c:lblOffset val="100"/>
        <c:noMultiLvlLbl val="0"/>
      </c:catAx>
      <c:valAx>
        <c:axId val="132645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08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ppm v/v by Fossil Fuel</a:t>
            </a:r>
            <a:r>
              <a:rPr lang="en-GB" baseline="0"/>
              <a:t> Type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Table9CO2PPM!$I$4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pct90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06C-4B48-996C-98794A001FB1}"/>
              </c:ext>
            </c:extLst>
          </c:dPt>
          <c:cat>
            <c:multiLvlStrRef>
              <c:f>Table9CO2PPM!$G$5:$H$10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Table9CO2PPM!$I$5:$I$10</c:f>
              <c:numCache>
                <c:formatCode>General</c:formatCode>
                <c:ptCount val="6"/>
                <c:pt idx="0">
                  <c:v>459</c:v>
                </c:pt>
                <c:pt idx="1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B-4BD1-B4ED-FC0498BC64F3}"/>
            </c:ext>
          </c:extLst>
        </c:ser>
        <c:ser>
          <c:idx val="1"/>
          <c:order val="1"/>
          <c:tx>
            <c:strRef>
              <c:f>Table9CO2PPM!$J$4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pct90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06C-4B48-996C-98794A001FB1}"/>
              </c:ext>
            </c:extLst>
          </c:dPt>
          <c:cat>
            <c:multiLvlStrRef>
              <c:f>Table9CO2PPM!$G$5:$H$10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Table9CO2PPM!$J$5:$J$10</c:f>
              <c:numCache>
                <c:formatCode>General</c:formatCode>
                <c:ptCount val="6"/>
                <c:pt idx="2">
                  <c:v>23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5B-4BD1-B4ED-FC0498BC64F3}"/>
            </c:ext>
          </c:extLst>
        </c:ser>
        <c:ser>
          <c:idx val="2"/>
          <c:order val="2"/>
          <c:tx>
            <c:strRef>
              <c:f>Table9CO2PPM!$K$4</c:f>
              <c:strCache>
                <c:ptCount val="1"/>
                <c:pt idx="0">
                  <c:v>Shale 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pct90">
                <a:fgClr>
                  <a:schemeClr val="accent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06C-4B48-996C-98794A001FB1}"/>
              </c:ext>
            </c:extLst>
          </c:dPt>
          <c:cat>
            <c:multiLvlStrRef>
              <c:f>Table9CO2PPM!$G$5:$H$10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Table9CO2PPM!$K$5:$K$10</c:f>
              <c:numCache>
                <c:formatCode>General</c:formatCode>
                <c:ptCount val="6"/>
                <c:pt idx="2">
                  <c:v>50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5B-4BD1-B4ED-FC0498BC64F3}"/>
            </c:ext>
          </c:extLst>
        </c:ser>
        <c:ser>
          <c:idx val="3"/>
          <c:order val="3"/>
          <c:tx>
            <c:strRef>
              <c:f>Table9CO2PPM!$L$4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pct90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06C-4B48-996C-98794A001FB1}"/>
              </c:ext>
            </c:extLst>
          </c:dPt>
          <c:cat>
            <c:multiLvlStrRef>
              <c:f>Table9CO2PPM!$G$5:$H$10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Table9CO2PPM!$L$5:$L$10</c:f>
              <c:numCache>
                <c:formatCode>General</c:formatCode>
                <c:ptCount val="6"/>
                <c:pt idx="4">
                  <c:v>96</c:v>
                </c:pt>
                <c:pt idx="5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5B-4BD1-B4ED-FC0498BC64F3}"/>
            </c:ext>
          </c:extLst>
        </c:ser>
        <c:ser>
          <c:idx val="4"/>
          <c:order val="4"/>
          <c:tx>
            <c:strRef>
              <c:f>Table9CO2PPM!$M$4</c:f>
              <c:strCache>
                <c:ptCount val="1"/>
                <c:pt idx="0">
                  <c:v>Oil Sands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pct90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06C-4B48-996C-98794A001FB1}"/>
              </c:ext>
            </c:extLst>
          </c:dPt>
          <c:cat>
            <c:multiLvlStrRef>
              <c:f>Table9CO2PPM!$G$5:$H$10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Table9CO2PPM!$M$5:$M$10</c:f>
              <c:numCache>
                <c:formatCode>General</c:formatCode>
                <c:ptCount val="6"/>
                <c:pt idx="4">
                  <c:v>44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5B-4BD1-B4ED-FC0498BC64F3}"/>
            </c:ext>
          </c:extLst>
        </c:ser>
        <c:ser>
          <c:idx val="5"/>
          <c:order val="5"/>
          <c:tx>
            <c:strRef>
              <c:f>Table9CO2PPM!$N$4</c:f>
              <c:strCache>
                <c:ptCount val="1"/>
                <c:pt idx="0">
                  <c:v>Shale Oil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Table9CO2PPM!$G$5:$H$10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Table9CO2PPM!$N$5:$N$10</c:f>
              <c:numCache>
                <c:formatCode>General</c:formatCode>
                <c:ptCount val="6"/>
                <c:pt idx="4">
                  <c:v>23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5B-4BD1-B4ED-FC0498BC6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742277376"/>
        <c:axId val="1326462144"/>
      </c:barChart>
      <c:catAx>
        <c:axId val="17422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462144"/>
        <c:crosses val="autoZero"/>
        <c:auto val="1"/>
        <c:lblAlgn val="ctr"/>
        <c:lblOffset val="100"/>
        <c:noMultiLvlLbl val="0"/>
      </c:catAx>
      <c:valAx>
        <c:axId val="132646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27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GtCO2</a:t>
            </a:r>
            <a:r>
              <a:rPr lang="en-GB" baseline="0"/>
              <a:t> by Fossil Fuel Type, allowing for non-fuel Usage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Table10GtCO2!$J$6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pattFill prst="pct90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E49-41C2-8094-E15E97C8069B}"/>
              </c:ext>
            </c:extLst>
          </c:dPt>
          <c:cat>
            <c:multiLvlStrRef>
              <c:f>Table10GtCO2!$H$7:$I$12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Table10GtCO2!$J$7:$J$12</c:f>
              <c:numCache>
                <c:formatCode>General</c:formatCode>
                <c:ptCount val="6"/>
                <c:pt idx="0">
                  <c:v>2375</c:v>
                </c:pt>
                <c:pt idx="1">
                  <c:v>1509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69-4DDB-BA4B-1626EEBE7B9C}"/>
            </c:ext>
          </c:extLst>
        </c:ser>
        <c:ser>
          <c:idx val="6"/>
          <c:order val="1"/>
          <c:tx>
            <c:strRef>
              <c:f>Table10GtCO2!$K$6</c:f>
              <c:strCache>
                <c:ptCount val="1"/>
                <c:pt idx="0">
                  <c:v>Lignite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pattFill prst="pct80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C-535B-9341-96AD-658D0613ABEF}"/>
              </c:ext>
            </c:extLst>
          </c:dPt>
          <c:cat>
            <c:multiLvlStrRef>
              <c:f>Table10GtCO2!$H$7:$I$12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Table10GtCO2!$K$7:$K$8</c:f>
              <c:numCache>
                <c:formatCode>General</c:formatCode>
                <c:ptCount val="2"/>
                <c:pt idx="0">
                  <c:v>673</c:v>
                </c:pt>
                <c:pt idx="1">
                  <c:v>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5B-9341-96AD-658D0613ABEF}"/>
            </c:ext>
          </c:extLst>
        </c:ser>
        <c:ser>
          <c:idx val="1"/>
          <c:order val="2"/>
          <c:tx>
            <c:strRef>
              <c:f>Table10GtCO2!$L$6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3"/>
            <c:invertIfNegative val="0"/>
            <c:bubble3D val="0"/>
            <c:spPr>
              <a:pattFill prst="pct90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E49-41C2-8094-E15E97C8069B}"/>
              </c:ext>
            </c:extLst>
          </c:dPt>
          <c:cat>
            <c:multiLvlStrRef>
              <c:f>Table10GtCO2!$H$7:$I$12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Table10GtCO2!$L$7:$L$12</c:f>
              <c:numCache>
                <c:formatCode>General</c:formatCode>
                <c:ptCount val="6"/>
                <c:pt idx="2">
                  <c:v>326.89999999999998</c:v>
                </c:pt>
                <c:pt idx="3">
                  <c:v>270.60000000000002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69-4DDB-BA4B-1626EEBE7B9C}"/>
            </c:ext>
          </c:extLst>
        </c:ser>
        <c:ser>
          <c:idx val="2"/>
          <c:order val="3"/>
          <c:tx>
            <c:strRef>
              <c:f>Table10GtCO2!$M$6</c:f>
              <c:strCache>
                <c:ptCount val="1"/>
                <c:pt idx="0">
                  <c:v>Shale 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3"/>
            <c:invertIfNegative val="0"/>
            <c:bubble3D val="0"/>
            <c:spPr>
              <a:pattFill prst="pct90">
                <a:fgClr>
                  <a:schemeClr val="accent3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E49-41C2-8094-E15E97C8069B}"/>
              </c:ext>
            </c:extLst>
          </c:dPt>
          <c:cat>
            <c:multiLvlStrRef>
              <c:f>Table10GtCO2!$H$7:$I$12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Table10GtCO2!$M$7:$M$12</c:f>
              <c:numCache>
                <c:formatCode>General</c:formatCode>
                <c:ptCount val="6"/>
                <c:pt idx="2">
                  <c:v>372.8</c:v>
                </c:pt>
                <c:pt idx="3">
                  <c:v>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69-4DDB-BA4B-1626EEBE7B9C}"/>
            </c:ext>
          </c:extLst>
        </c:ser>
        <c:ser>
          <c:idx val="3"/>
          <c:order val="4"/>
          <c:tx>
            <c:strRef>
              <c:f>Table10GtCO2!$N$6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5"/>
            <c:invertIfNegative val="0"/>
            <c:bubble3D val="0"/>
            <c:spPr>
              <a:pattFill prst="pct90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E49-41C2-8094-E15E97C8069B}"/>
              </c:ext>
            </c:extLst>
          </c:dPt>
          <c:cat>
            <c:multiLvlStrRef>
              <c:f>Table10GtCO2!$H$7:$I$12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Table10GtCO2!$N$7:$N$12</c:f>
              <c:numCache>
                <c:formatCode>General</c:formatCode>
                <c:ptCount val="6"/>
                <c:pt idx="4">
                  <c:v>685.9</c:v>
                </c:pt>
                <c:pt idx="5">
                  <c:v>474.7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69-4DDB-BA4B-1626EEBE7B9C}"/>
            </c:ext>
          </c:extLst>
        </c:ser>
        <c:ser>
          <c:idx val="4"/>
          <c:order val="5"/>
          <c:tx>
            <c:strRef>
              <c:f>Table10GtCO2!$O$6</c:f>
              <c:strCache>
                <c:ptCount val="1"/>
                <c:pt idx="0">
                  <c:v>Oil Sands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Pt>
            <c:idx val="5"/>
            <c:invertIfNegative val="0"/>
            <c:bubble3D val="0"/>
            <c:spPr>
              <a:pattFill prst="pct80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E49-41C2-8094-E15E97C8069B}"/>
              </c:ext>
            </c:extLst>
          </c:dPt>
          <c:cat>
            <c:multiLvlStrRef>
              <c:f>Table10GtCO2!$H$7:$I$12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Table10GtCO2!$O$7:$O$12</c:f>
              <c:numCache>
                <c:formatCode>General</c:formatCode>
                <c:ptCount val="6"/>
                <c:pt idx="4">
                  <c:v>177.2</c:v>
                </c:pt>
                <c:pt idx="5">
                  <c:v>78.900000000000006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69-4DDB-BA4B-1626EEBE7B9C}"/>
            </c:ext>
          </c:extLst>
        </c:ser>
        <c:ser>
          <c:idx val="5"/>
          <c:order val="6"/>
          <c:tx>
            <c:strRef>
              <c:f>Table10GtCO2!$P$6</c:f>
              <c:strCache>
                <c:ptCount val="1"/>
                <c:pt idx="0">
                  <c:v>Shale Oil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multiLvlStrRef>
              <c:f>Table10GtCO2!$H$7:$I$12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Table10GtCO2!$P$7:$P$12</c:f>
              <c:numCache>
                <c:formatCode>General</c:formatCode>
                <c:ptCount val="6"/>
                <c:pt idx="4">
                  <c:v>165.6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69-4DDB-BA4B-1626EEBE7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shape val="box"/>
        <c:axId val="581674320"/>
        <c:axId val="1326459168"/>
        <c:axId val="0"/>
      </c:bar3DChart>
      <c:catAx>
        <c:axId val="58167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459168"/>
        <c:crosses val="autoZero"/>
        <c:auto val="1"/>
        <c:lblAlgn val="ctr"/>
        <c:lblOffset val="100"/>
        <c:noMultiLvlLbl val="0"/>
      </c:catAx>
      <c:valAx>
        <c:axId val="132645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67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598216938115678"/>
          <c:y val="0.36861409454439181"/>
          <c:w val="0.14372844224601414"/>
          <c:h val="0.414349255593586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GtCO2</a:t>
            </a:r>
            <a:r>
              <a:rPr lang="en-GB" baseline="0"/>
              <a:t> by Fossil Fuel Type, allowing for non-fuel Usage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Table10GtCO2!$J$6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pct90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6FA-B64D-B27D-E9B07F5BEB83}"/>
              </c:ext>
            </c:extLst>
          </c:dPt>
          <c:cat>
            <c:multiLvlStrRef>
              <c:f>Table10GtCO2!$H$7:$I$12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Table10GtCO2!$J$7:$J$12</c:f>
              <c:numCache>
                <c:formatCode>General</c:formatCode>
                <c:ptCount val="6"/>
                <c:pt idx="0">
                  <c:v>2375</c:v>
                </c:pt>
                <c:pt idx="1">
                  <c:v>1509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FA-B64D-B27D-E9B07F5BEB83}"/>
            </c:ext>
          </c:extLst>
        </c:ser>
        <c:ser>
          <c:idx val="6"/>
          <c:order val="1"/>
          <c:tx>
            <c:strRef>
              <c:f>Table10GtCO2!$K$6</c:f>
              <c:strCache>
                <c:ptCount val="1"/>
                <c:pt idx="0">
                  <c:v>Lignite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pct80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6FA-B64D-B27D-E9B07F5BEB83}"/>
              </c:ext>
            </c:extLst>
          </c:dPt>
          <c:cat>
            <c:multiLvlStrRef>
              <c:f>Table10GtCO2!$H$7:$I$12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Table10GtCO2!$K$7:$K$8</c:f>
              <c:numCache>
                <c:formatCode>General</c:formatCode>
                <c:ptCount val="2"/>
                <c:pt idx="0">
                  <c:v>673</c:v>
                </c:pt>
                <c:pt idx="1">
                  <c:v>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FA-B64D-B27D-E9B07F5BEB83}"/>
            </c:ext>
          </c:extLst>
        </c:ser>
        <c:ser>
          <c:idx val="1"/>
          <c:order val="2"/>
          <c:tx>
            <c:strRef>
              <c:f>Table10GtCO2!$L$6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pct90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56FA-B64D-B27D-E9B07F5BEB83}"/>
              </c:ext>
            </c:extLst>
          </c:dPt>
          <c:cat>
            <c:multiLvlStrRef>
              <c:f>Table10GtCO2!$H$7:$I$12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Table10GtCO2!$L$7:$L$12</c:f>
              <c:numCache>
                <c:formatCode>General</c:formatCode>
                <c:ptCount val="6"/>
                <c:pt idx="2">
                  <c:v>326.89999999999998</c:v>
                </c:pt>
                <c:pt idx="3">
                  <c:v>270.60000000000002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FA-B64D-B27D-E9B07F5BEB83}"/>
            </c:ext>
          </c:extLst>
        </c:ser>
        <c:ser>
          <c:idx val="2"/>
          <c:order val="3"/>
          <c:tx>
            <c:strRef>
              <c:f>Table10GtCO2!$M$6</c:f>
              <c:strCache>
                <c:ptCount val="1"/>
                <c:pt idx="0">
                  <c:v>Shale 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pct90">
                <a:fgClr>
                  <a:schemeClr val="accent3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A-56FA-B64D-B27D-E9B07F5BEB83}"/>
              </c:ext>
            </c:extLst>
          </c:dPt>
          <c:cat>
            <c:multiLvlStrRef>
              <c:f>Table10GtCO2!$H$7:$I$12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Table10GtCO2!$M$7:$M$12</c:f>
              <c:numCache>
                <c:formatCode>General</c:formatCode>
                <c:ptCount val="6"/>
                <c:pt idx="2">
                  <c:v>372.8</c:v>
                </c:pt>
                <c:pt idx="3">
                  <c:v>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6FA-B64D-B27D-E9B07F5BEB83}"/>
            </c:ext>
          </c:extLst>
        </c:ser>
        <c:ser>
          <c:idx val="3"/>
          <c:order val="4"/>
          <c:tx>
            <c:strRef>
              <c:f>Table10GtCO2!$N$6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pct90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56FA-B64D-B27D-E9B07F5BEB83}"/>
              </c:ext>
            </c:extLst>
          </c:dPt>
          <c:cat>
            <c:multiLvlStrRef>
              <c:f>Table10GtCO2!$H$7:$I$12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Table10GtCO2!$N$7:$N$12</c:f>
              <c:numCache>
                <c:formatCode>General</c:formatCode>
                <c:ptCount val="6"/>
                <c:pt idx="4">
                  <c:v>685.9</c:v>
                </c:pt>
                <c:pt idx="5">
                  <c:v>474.7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6FA-B64D-B27D-E9B07F5BEB83}"/>
            </c:ext>
          </c:extLst>
        </c:ser>
        <c:ser>
          <c:idx val="4"/>
          <c:order val="5"/>
          <c:tx>
            <c:strRef>
              <c:f>Table10GtCO2!$O$6</c:f>
              <c:strCache>
                <c:ptCount val="1"/>
                <c:pt idx="0">
                  <c:v>Oil Sands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pct80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0-56FA-B64D-B27D-E9B07F5BEB83}"/>
              </c:ext>
            </c:extLst>
          </c:dPt>
          <c:cat>
            <c:multiLvlStrRef>
              <c:f>Table10GtCO2!$H$7:$I$12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Table10GtCO2!$O$7:$O$12</c:f>
              <c:numCache>
                <c:formatCode>General</c:formatCode>
                <c:ptCount val="6"/>
                <c:pt idx="4">
                  <c:v>177.2</c:v>
                </c:pt>
                <c:pt idx="5">
                  <c:v>78.900000000000006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6FA-B64D-B27D-E9B07F5BEB83}"/>
            </c:ext>
          </c:extLst>
        </c:ser>
        <c:ser>
          <c:idx val="5"/>
          <c:order val="6"/>
          <c:tx>
            <c:strRef>
              <c:f>Table10GtCO2!$P$6</c:f>
              <c:strCache>
                <c:ptCount val="1"/>
                <c:pt idx="0">
                  <c:v>Shale Oil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Table10GtCO2!$H$7:$I$12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Table10GtCO2!$P$7:$P$12</c:f>
              <c:numCache>
                <c:formatCode>General</c:formatCode>
                <c:ptCount val="6"/>
                <c:pt idx="4">
                  <c:v>165.6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6FA-B64D-B27D-E9B07F5BE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581674320"/>
        <c:axId val="1326459168"/>
      </c:barChart>
      <c:catAx>
        <c:axId val="58167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459168"/>
        <c:crosses val="autoZero"/>
        <c:auto val="1"/>
        <c:lblAlgn val="ctr"/>
        <c:lblOffset val="100"/>
        <c:noMultiLvlLbl val="0"/>
      </c:catAx>
      <c:valAx>
        <c:axId val="132645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67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598216938115678"/>
          <c:y val="0.36861409454439181"/>
          <c:w val="9.3481660819275558E-2"/>
          <c:h val="0.29439458385458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Incremental CO2 ppm v/v by Fossil Fuel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Table11CO2PPM!$K$5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pattFill prst="pct90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0A05-4972-8E79-EE6AC7AD40E5}"/>
              </c:ext>
            </c:extLst>
          </c:dPt>
          <c:cat>
            <c:multiLvlStrRef>
              <c:f>Table11CO2PPM!$I$6:$J$11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Table11CO2PPM!$K$6:$K$11</c:f>
              <c:numCache>
                <c:formatCode>General</c:formatCode>
                <c:ptCount val="6"/>
                <c:pt idx="0">
                  <c:v>308</c:v>
                </c:pt>
                <c:pt idx="1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D-4795-B5FB-ED580987B24A}"/>
            </c:ext>
          </c:extLst>
        </c:ser>
        <c:ser>
          <c:idx val="6"/>
          <c:order val="1"/>
          <c:tx>
            <c:v>Lignite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pattFill prst="pct90">
                <a:fgClr>
                  <a:schemeClr val="accent1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7F92-B444-909B-809CCE83FDD6}"/>
              </c:ext>
            </c:extLst>
          </c:dPt>
          <c:cat>
            <c:multiLvlStrRef>
              <c:f>Table11CO2PPM!$I$6:$J$11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Table11CO2PPM!$L$6:$L$7</c:f>
              <c:numCache>
                <c:formatCode>General</c:formatCode>
                <c:ptCount val="2"/>
                <c:pt idx="0">
                  <c:v>87</c:v>
                </c:pt>
                <c:pt idx="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F92-B444-909B-809CCE83FDD6}"/>
            </c:ext>
          </c:extLst>
        </c:ser>
        <c:ser>
          <c:idx val="1"/>
          <c:order val="2"/>
          <c:tx>
            <c:strRef>
              <c:f>Table11CO2PPM!$M$5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3"/>
            <c:invertIfNegative val="0"/>
            <c:bubble3D val="0"/>
            <c:spPr>
              <a:pattFill prst="pct90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A05-4972-8E79-EE6AC7AD40E5}"/>
              </c:ext>
            </c:extLst>
          </c:dPt>
          <c:cat>
            <c:multiLvlStrRef>
              <c:f>Table11CO2PPM!$I$6:$J$11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Table11CO2PPM!$M$6:$M$11</c:f>
              <c:numCache>
                <c:formatCode>General</c:formatCode>
                <c:ptCount val="6"/>
                <c:pt idx="2">
                  <c:v>42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3D-4795-B5FB-ED580987B24A}"/>
            </c:ext>
          </c:extLst>
        </c:ser>
        <c:ser>
          <c:idx val="2"/>
          <c:order val="3"/>
          <c:tx>
            <c:strRef>
              <c:f>Table11CO2PPM!$N$5</c:f>
              <c:strCache>
                <c:ptCount val="1"/>
                <c:pt idx="0">
                  <c:v>Shale 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3"/>
            <c:invertIfNegative val="0"/>
            <c:bubble3D val="0"/>
            <c:spPr>
              <a:pattFill prst="pct90">
                <a:fgClr>
                  <a:schemeClr val="accent3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A05-4972-8E79-EE6AC7AD40E5}"/>
              </c:ext>
            </c:extLst>
          </c:dPt>
          <c:cat>
            <c:multiLvlStrRef>
              <c:f>Table11CO2PPM!$I$6:$J$11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Table11CO2PPM!$N$6:$N$11</c:f>
              <c:numCache>
                <c:formatCode>General</c:formatCode>
                <c:ptCount val="6"/>
                <c:pt idx="2">
                  <c:v>48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3D-4795-B5FB-ED580987B24A}"/>
            </c:ext>
          </c:extLst>
        </c:ser>
        <c:ser>
          <c:idx val="3"/>
          <c:order val="4"/>
          <c:tx>
            <c:strRef>
              <c:f>Table11CO2PPM!$O$5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5"/>
            <c:invertIfNegative val="0"/>
            <c:bubble3D val="0"/>
            <c:spPr>
              <a:pattFill prst="pct90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A05-4972-8E79-EE6AC7AD40E5}"/>
              </c:ext>
            </c:extLst>
          </c:dPt>
          <c:cat>
            <c:multiLvlStrRef>
              <c:f>Table11CO2PPM!$I$6:$J$11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Table11CO2PPM!$O$6:$O$11</c:f>
              <c:numCache>
                <c:formatCode>General</c:formatCode>
                <c:ptCount val="6"/>
                <c:pt idx="4">
                  <c:v>89</c:v>
                </c:pt>
                <c:pt idx="5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3D-4795-B5FB-ED580987B24A}"/>
            </c:ext>
          </c:extLst>
        </c:ser>
        <c:ser>
          <c:idx val="4"/>
          <c:order val="5"/>
          <c:tx>
            <c:strRef>
              <c:f>Table11CO2PPM!$P$5</c:f>
              <c:strCache>
                <c:ptCount val="1"/>
                <c:pt idx="0">
                  <c:v>Oil Sands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Pt>
            <c:idx val="5"/>
            <c:invertIfNegative val="0"/>
            <c:bubble3D val="0"/>
            <c:spPr>
              <a:pattFill prst="pct90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0A05-4972-8E79-EE6AC7AD40E5}"/>
              </c:ext>
            </c:extLst>
          </c:dPt>
          <c:cat>
            <c:multiLvlStrRef>
              <c:f>Table11CO2PPM!$I$6:$J$11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Table11CO2PPM!$P$6:$P$11</c:f>
              <c:numCache>
                <c:formatCode>General</c:formatCode>
                <c:ptCount val="6"/>
                <c:pt idx="4">
                  <c:v>22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3D-4795-B5FB-ED580987B24A}"/>
            </c:ext>
          </c:extLst>
        </c:ser>
        <c:ser>
          <c:idx val="5"/>
          <c:order val="6"/>
          <c:tx>
            <c:strRef>
              <c:f>Table11CO2PPM!$Q$5</c:f>
              <c:strCache>
                <c:ptCount val="1"/>
                <c:pt idx="0">
                  <c:v>Shale Oil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multiLvlStrRef>
              <c:f>Table11CO2PPM!$I$6:$J$11</c:f>
              <c:multiLvlStrCache>
                <c:ptCount val="6"/>
                <c:lvl>
                  <c:pt idx="0">
                    <c:v>2022</c:v>
                  </c:pt>
                  <c:pt idx="1">
                    <c:v>2005</c:v>
                  </c:pt>
                  <c:pt idx="2">
                    <c:v>2022</c:v>
                  </c:pt>
                  <c:pt idx="3">
                    <c:v>2005</c:v>
                  </c:pt>
                  <c:pt idx="4">
                    <c:v>2022</c:v>
                  </c:pt>
                  <c:pt idx="5">
                    <c:v>2005</c:v>
                  </c:pt>
                </c:lvl>
                <c:lvl>
                  <c:pt idx="0">
                    <c:v>Coal</c:v>
                  </c:pt>
                  <c:pt idx="2">
                    <c:v>Gas</c:v>
                  </c:pt>
                  <c:pt idx="4">
                    <c:v>Oil</c:v>
                  </c:pt>
                </c:lvl>
              </c:multiLvlStrCache>
            </c:multiLvlStrRef>
          </c:cat>
          <c:val>
            <c:numRef>
              <c:f>Table11CO2PPM!$Q$6:$Q$11</c:f>
              <c:numCache>
                <c:formatCode>General</c:formatCode>
                <c:ptCount val="6"/>
                <c:pt idx="4">
                  <c:v>21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3D-4795-B5FB-ED580987B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shape val="box"/>
        <c:axId val="584092560"/>
        <c:axId val="1326458176"/>
        <c:axId val="0"/>
      </c:bar3DChart>
      <c:catAx>
        <c:axId val="58409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458176"/>
        <c:crosses val="autoZero"/>
        <c:auto val="1"/>
        <c:lblAlgn val="ctr"/>
        <c:lblOffset val="100"/>
        <c:noMultiLvlLbl val="0"/>
      </c:catAx>
      <c:valAx>
        <c:axId val="132645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092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822980460775737"/>
          <c:y val="0.37975553832972941"/>
          <c:w val="8.4601736610880635E-2"/>
          <c:h val="0.269690832687364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/>
              <a:t>GtCO2</a:t>
            </a:r>
            <a:r>
              <a:rPr lang="en-GB" sz="1800" b="1" baseline="0"/>
              <a:t> at current rate of consumption to 2100</a:t>
            </a:r>
            <a:endParaRPr lang="en-GB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'Table12GtCO2 (77years)'!$J$6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pattFill prst="pct90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E3B-F144-A029-922C33FE3BD4}"/>
              </c:ext>
            </c:extLst>
          </c:dPt>
          <c:cat>
            <c:strRef>
              <c:f>'Table12GtCO2 (77years)'!$H$7:$I$12</c:f>
              <c:strCache>
                <c:ptCount val="5"/>
                <c:pt idx="0">
                  <c:v>Coal</c:v>
                </c:pt>
                <c:pt idx="2">
                  <c:v>Gas</c:v>
                </c:pt>
                <c:pt idx="4">
                  <c:v>Oil</c:v>
                </c:pt>
              </c:strCache>
            </c:strRef>
          </c:cat>
          <c:val>
            <c:numRef>
              <c:f>'Table12GtCO2 (77years)'!$J$7:$J$12</c:f>
              <c:numCache>
                <c:formatCode>General</c:formatCode>
                <c:ptCount val="6"/>
                <c:pt idx="0">
                  <c:v>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3B-F144-A029-922C33FE3BD4}"/>
            </c:ext>
          </c:extLst>
        </c:ser>
        <c:ser>
          <c:idx val="6"/>
          <c:order val="1"/>
          <c:tx>
            <c:strRef>
              <c:f>'Table12GtCO2 (77years)'!$K$6</c:f>
              <c:strCache>
                <c:ptCount val="1"/>
                <c:pt idx="0">
                  <c:v>Lignite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pattFill prst="pct80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0E3B-F144-A029-922C33FE3BD4}"/>
              </c:ext>
            </c:extLst>
          </c:dPt>
          <c:cat>
            <c:strRef>
              <c:f>'Table12GtCO2 (77years)'!$H$7:$I$12</c:f>
              <c:strCache>
                <c:ptCount val="5"/>
                <c:pt idx="0">
                  <c:v>Coal</c:v>
                </c:pt>
                <c:pt idx="2">
                  <c:v>Gas</c:v>
                </c:pt>
                <c:pt idx="4">
                  <c:v>Oil</c:v>
                </c:pt>
              </c:strCache>
            </c:strRef>
          </c:cat>
          <c:val>
            <c:numRef>
              <c:f>'Table12GtCO2 (77years)'!$K$7:$K$8</c:f>
              <c:numCache>
                <c:formatCode>General</c:formatCode>
                <c:ptCount val="2"/>
                <c:pt idx="0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3B-F144-A029-922C33FE3BD4}"/>
            </c:ext>
          </c:extLst>
        </c:ser>
        <c:ser>
          <c:idx val="1"/>
          <c:order val="2"/>
          <c:tx>
            <c:strRef>
              <c:f>'Table12GtCO2 (77years)'!$L$6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3"/>
            <c:invertIfNegative val="0"/>
            <c:bubble3D val="0"/>
            <c:spPr>
              <a:pattFill prst="pct90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0E3B-F144-A029-922C33FE3BD4}"/>
              </c:ext>
            </c:extLst>
          </c:dPt>
          <c:cat>
            <c:strRef>
              <c:f>'Table12GtCO2 (77years)'!$H$7:$I$12</c:f>
              <c:strCache>
                <c:ptCount val="5"/>
                <c:pt idx="0">
                  <c:v>Coal</c:v>
                </c:pt>
                <c:pt idx="2">
                  <c:v>Gas</c:v>
                </c:pt>
                <c:pt idx="4">
                  <c:v>Oil</c:v>
                </c:pt>
              </c:strCache>
            </c:strRef>
          </c:cat>
          <c:val>
            <c:numRef>
              <c:f>'Table12GtCO2 (77years)'!$L$7:$L$12</c:f>
              <c:numCache>
                <c:formatCode>General</c:formatCode>
                <c:ptCount val="6"/>
                <c:pt idx="2" formatCode="0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3B-F144-A029-922C33FE3BD4}"/>
            </c:ext>
          </c:extLst>
        </c:ser>
        <c:ser>
          <c:idx val="2"/>
          <c:order val="3"/>
          <c:tx>
            <c:strRef>
              <c:f>'Table12GtCO2 (77years)'!$M$6</c:f>
              <c:strCache>
                <c:ptCount val="1"/>
                <c:pt idx="0">
                  <c:v>Shale 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3"/>
            <c:invertIfNegative val="0"/>
            <c:bubble3D val="0"/>
            <c:spPr>
              <a:pattFill prst="pct90">
                <a:fgClr>
                  <a:schemeClr val="accent3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A-0E3B-F144-A029-922C33FE3BD4}"/>
              </c:ext>
            </c:extLst>
          </c:dPt>
          <c:cat>
            <c:strRef>
              <c:f>'Table12GtCO2 (77years)'!$H$7:$I$12</c:f>
              <c:strCache>
                <c:ptCount val="5"/>
                <c:pt idx="0">
                  <c:v>Coal</c:v>
                </c:pt>
                <c:pt idx="2">
                  <c:v>Gas</c:v>
                </c:pt>
                <c:pt idx="4">
                  <c:v>Oil</c:v>
                </c:pt>
              </c:strCache>
            </c:strRef>
          </c:cat>
          <c:val>
            <c:numRef>
              <c:f>'Table12GtCO2 (77years)'!$M$7:$M$12</c:f>
              <c:numCache>
                <c:formatCode>General</c:formatCode>
                <c:ptCount val="6"/>
                <c:pt idx="2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E3B-F144-A029-922C33FE3BD4}"/>
            </c:ext>
          </c:extLst>
        </c:ser>
        <c:ser>
          <c:idx val="3"/>
          <c:order val="4"/>
          <c:tx>
            <c:strRef>
              <c:f>'Table12GtCO2 (77years)'!$N$6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5"/>
            <c:invertIfNegative val="0"/>
            <c:bubble3D val="0"/>
            <c:spPr>
              <a:pattFill prst="pct90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0E3B-F144-A029-922C33FE3BD4}"/>
              </c:ext>
            </c:extLst>
          </c:dPt>
          <c:cat>
            <c:strRef>
              <c:f>'Table12GtCO2 (77years)'!$H$7:$I$12</c:f>
              <c:strCache>
                <c:ptCount val="5"/>
                <c:pt idx="0">
                  <c:v>Coal</c:v>
                </c:pt>
                <c:pt idx="2">
                  <c:v>Gas</c:v>
                </c:pt>
                <c:pt idx="4">
                  <c:v>Oil</c:v>
                </c:pt>
              </c:strCache>
            </c:strRef>
          </c:cat>
          <c:val>
            <c:numRef>
              <c:f>'Table12GtCO2 (77years)'!$N$7:$N$12</c:f>
              <c:numCache>
                <c:formatCode>General</c:formatCode>
                <c:ptCount val="6"/>
                <c:pt idx="4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3B-F144-A029-922C33FE3BD4}"/>
            </c:ext>
          </c:extLst>
        </c:ser>
        <c:ser>
          <c:idx val="4"/>
          <c:order val="5"/>
          <c:tx>
            <c:strRef>
              <c:f>'Table12GtCO2 (77years)'!$O$6</c:f>
              <c:strCache>
                <c:ptCount val="1"/>
                <c:pt idx="0">
                  <c:v>Oil Sands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Pt>
            <c:idx val="5"/>
            <c:invertIfNegative val="0"/>
            <c:bubble3D val="0"/>
            <c:spPr>
              <a:pattFill prst="pct80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0-0E3B-F144-A029-922C33FE3BD4}"/>
              </c:ext>
            </c:extLst>
          </c:dPt>
          <c:cat>
            <c:strRef>
              <c:f>'Table12GtCO2 (77years)'!$H$7:$I$12</c:f>
              <c:strCache>
                <c:ptCount val="5"/>
                <c:pt idx="0">
                  <c:v>Coal</c:v>
                </c:pt>
                <c:pt idx="2">
                  <c:v>Gas</c:v>
                </c:pt>
                <c:pt idx="4">
                  <c:v>Oil</c:v>
                </c:pt>
              </c:strCache>
            </c:strRef>
          </c:cat>
          <c:val>
            <c:numRef>
              <c:f>'Table12GtCO2 (77years)'!$O$7:$O$12</c:f>
              <c:numCache>
                <c:formatCode>General</c:formatCode>
                <c:ptCount val="6"/>
                <c:pt idx="4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E3B-F144-A029-922C33FE3BD4}"/>
            </c:ext>
          </c:extLst>
        </c:ser>
        <c:ser>
          <c:idx val="5"/>
          <c:order val="6"/>
          <c:tx>
            <c:strRef>
              <c:f>'Table12GtCO2 (77years)'!$P$6</c:f>
              <c:strCache>
                <c:ptCount val="1"/>
                <c:pt idx="0">
                  <c:v>Shale Oil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'Table12GtCO2 (77years)'!$H$7:$I$12</c:f>
              <c:strCache>
                <c:ptCount val="5"/>
                <c:pt idx="0">
                  <c:v>Coal</c:v>
                </c:pt>
                <c:pt idx="2">
                  <c:v>Gas</c:v>
                </c:pt>
                <c:pt idx="4">
                  <c:v>Oil</c:v>
                </c:pt>
              </c:strCache>
            </c:strRef>
          </c:cat>
          <c:val>
            <c:numRef>
              <c:f>'Table12GtCO2 (77years)'!$P$7:$P$12</c:f>
              <c:numCache>
                <c:formatCode>General</c:formatCode>
                <c:ptCount val="6"/>
                <c:pt idx="4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E3B-F144-A029-922C33FE3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shape val="box"/>
        <c:axId val="581674320"/>
        <c:axId val="1326459168"/>
        <c:axId val="0"/>
      </c:bar3DChart>
      <c:catAx>
        <c:axId val="58167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459168"/>
        <c:crosses val="autoZero"/>
        <c:auto val="1"/>
        <c:lblAlgn val="ctr"/>
        <c:lblOffset val="100"/>
        <c:noMultiLvlLbl val="0"/>
      </c:catAx>
      <c:valAx>
        <c:axId val="132645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67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598216938115678"/>
          <c:y val="0.36861409454439181"/>
          <c:w val="0.12368233447077107"/>
          <c:h val="0.344238820614712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GtCO2 at current rate of consumption to 2100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'Table12GtCO2 (77years)'!$J$6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pct90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8E1-7747-A903-5A956CA6888C}"/>
              </c:ext>
            </c:extLst>
          </c:dPt>
          <c:cat>
            <c:strRef>
              <c:f>'Table12GtCO2 (77years)'!$H$7:$I$12</c:f>
              <c:strCache>
                <c:ptCount val="5"/>
                <c:pt idx="0">
                  <c:v>Coal</c:v>
                </c:pt>
                <c:pt idx="2">
                  <c:v>Gas</c:v>
                </c:pt>
                <c:pt idx="4">
                  <c:v>Oil</c:v>
                </c:pt>
              </c:strCache>
            </c:strRef>
          </c:cat>
          <c:val>
            <c:numRef>
              <c:f>'Table12GtCO2 (77years)'!$J$7:$J$12</c:f>
              <c:numCache>
                <c:formatCode>General</c:formatCode>
                <c:ptCount val="6"/>
                <c:pt idx="0">
                  <c:v>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E1-7747-A903-5A956CA6888C}"/>
            </c:ext>
          </c:extLst>
        </c:ser>
        <c:ser>
          <c:idx val="6"/>
          <c:order val="1"/>
          <c:tx>
            <c:strRef>
              <c:f>'Table12GtCO2 (77years)'!$K$6</c:f>
              <c:strCache>
                <c:ptCount val="1"/>
                <c:pt idx="0">
                  <c:v>Lignite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pct80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98E1-7747-A903-5A956CA6888C}"/>
              </c:ext>
            </c:extLst>
          </c:dPt>
          <c:cat>
            <c:strRef>
              <c:f>'Table12GtCO2 (77years)'!$H$7:$I$12</c:f>
              <c:strCache>
                <c:ptCount val="5"/>
                <c:pt idx="0">
                  <c:v>Coal</c:v>
                </c:pt>
                <c:pt idx="2">
                  <c:v>Gas</c:v>
                </c:pt>
                <c:pt idx="4">
                  <c:v>Oil</c:v>
                </c:pt>
              </c:strCache>
            </c:strRef>
          </c:cat>
          <c:val>
            <c:numRef>
              <c:f>'Table12GtCO2 (77years)'!$K$7:$K$8</c:f>
              <c:numCache>
                <c:formatCode>General</c:formatCode>
                <c:ptCount val="2"/>
                <c:pt idx="0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E1-7747-A903-5A956CA6888C}"/>
            </c:ext>
          </c:extLst>
        </c:ser>
        <c:ser>
          <c:idx val="1"/>
          <c:order val="2"/>
          <c:tx>
            <c:strRef>
              <c:f>'Table12GtCO2 (77years)'!$L$6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pct90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8E1-7747-A903-5A956CA6888C}"/>
              </c:ext>
            </c:extLst>
          </c:dPt>
          <c:cat>
            <c:strRef>
              <c:f>'Table12GtCO2 (77years)'!$H$7:$I$12</c:f>
              <c:strCache>
                <c:ptCount val="5"/>
                <c:pt idx="0">
                  <c:v>Coal</c:v>
                </c:pt>
                <c:pt idx="2">
                  <c:v>Gas</c:v>
                </c:pt>
                <c:pt idx="4">
                  <c:v>Oil</c:v>
                </c:pt>
              </c:strCache>
            </c:strRef>
          </c:cat>
          <c:val>
            <c:numRef>
              <c:f>'Table12GtCO2 (77years)'!$L$7:$L$12</c:f>
              <c:numCache>
                <c:formatCode>General</c:formatCode>
                <c:ptCount val="6"/>
                <c:pt idx="2" formatCode="0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E1-7747-A903-5A956CA6888C}"/>
            </c:ext>
          </c:extLst>
        </c:ser>
        <c:ser>
          <c:idx val="2"/>
          <c:order val="3"/>
          <c:tx>
            <c:strRef>
              <c:f>'Table12GtCO2 (77years)'!$M$6</c:f>
              <c:strCache>
                <c:ptCount val="1"/>
                <c:pt idx="0">
                  <c:v>Shale 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pct90">
                <a:fgClr>
                  <a:schemeClr val="accent3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A-98E1-7747-A903-5A956CA6888C}"/>
              </c:ext>
            </c:extLst>
          </c:dPt>
          <c:cat>
            <c:strRef>
              <c:f>'Table12GtCO2 (77years)'!$H$7:$I$12</c:f>
              <c:strCache>
                <c:ptCount val="5"/>
                <c:pt idx="0">
                  <c:v>Coal</c:v>
                </c:pt>
                <c:pt idx="2">
                  <c:v>Gas</c:v>
                </c:pt>
                <c:pt idx="4">
                  <c:v>Oil</c:v>
                </c:pt>
              </c:strCache>
            </c:strRef>
          </c:cat>
          <c:val>
            <c:numRef>
              <c:f>'Table12GtCO2 (77years)'!$M$7:$M$12</c:f>
              <c:numCache>
                <c:formatCode>General</c:formatCode>
                <c:ptCount val="6"/>
                <c:pt idx="2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8E1-7747-A903-5A956CA6888C}"/>
            </c:ext>
          </c:extLst>
        </c:ser>
        <c:ser>
          <c:idx val="3"/>
          <c:order val="4"/>
          <c:tx>
            <c:strRef>
              <c:f>'Table12GtCO2 (77years)'!$N$6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pct90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98E1-7747-A903-5A956CA6888C}"/>
              </c:ext>
            </c:extLst>
          </c:dPt>
          <c:cat>
            <c:strRef>
              <c:f>'Table12GtCO2 (77years)'!$H$7:$I$12</c:f>
              <c:strCache>
                <c:ptCount val="5"/>
                <c:pt idx="0">
                  <c:v>Coal</c:v>
                </c:pt>
                <c:pt idx="2">
                  <c:v>Gas</c:v>
                </c:pt>
                <c:pt idx="4">
                  <c:v>Oil</c:v>
                </c:pt>
              </c:strCache>
            </c:strRef>
          </c:cat>
          <c:val>
            <c:numRef>
              <c:f>'Table12GtCO2 (77years)'!$N$7:$N$12</c:f>
              <c:numCache>
                <c:formatCode>General</c:formatCode>
                <c:ptCount val="6"/>
                <c:pt idx="4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8E1-7747-A903-5A956CA6888C}"/>
            </c:ext>
          </c:extLst>
        </c:ser>
        <c:ser>
          <c:idx val="4"/>
          <c:order val="5"/>
          <c:tx>
            <c:strRef>
              <c:f>'Table12GtCO2 (77years)'!$O$6</c:f>
              <c:strCache>
                <c:ptCount val="1"/>
                <c:pt idx="0">
                  <c:v>Oil Sands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pct80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0-98E1-7747-A903-5A956CA6888C}"/>
              </c:ext>
            </c:extLst>
          </c:dPt>
          <c:cat>
            <c:strRef>
              <c:f>'Table12GtCO2 (77years)'!$H$7:$I$12</c:f>
              <c:strCache>
                <c:ptCount val="5"/>
                <c:pt idx="0">
                  <c:v>Coal</c:v>
                </c:pt>
                <c:pt idx="2">
                  <c:v>Gas</c:v>
                </c:pt>
                <c:pt idx="4">
                  <c:v>Oil</c:v>
                </c:pt>
              </c:strCache>
            </c:strRef>
          </c:cat>
          <c:val>
            <c:numRef>
              <c:f>'Table12GtCO2 (77years)'!$O$7:$O$12</c:f>
              <c:numCache>
                <c:formatCode>General</c:formatCode>
                <c:ptCount val="6"/>
                <c:pt idx="4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8E1-7747-A903-5A956CA6888C}"/>
            </c:ext>
          </c:extLst>
        </c:ser>
        <c:ser>
          <c:idx val="5"/>
          <c:order val="6"/>
          <c:tx>
            <c:strRef>
              <c:f>'Table12GtCO2 (77years)'!$P$6</c:f>
              <c:strCache>
                <c:ptCount val="1"/>
                <c:pt idx="0">
                  <c:v>Shale Oil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'Table12GtCO2 (77years)'!$H$7:$I$12</c:f>
              <c:strCache>
                <c:ptCount val="5"/>
                <c:pt idx="0">
                  <c:v>Coal</c:v>
                </c:pt>
                <c:pt idx="2">
                  <c:v>Gas</c:v>
                </c:pt>
                <c:pt idx="4">
                  <c:v>Oil</c:v>
                </c:pt>
              </c:strCache>
            </c:strRef>
          </c:cat>
          <c:val>
            <c:numRef>
              <c:f>'Table12GtCO2 (77years)'!$P$7:$P$12</c:f>
              <c:numCache>
                <c:formatCode>General</c:formatCode>
                <c:ptCount val="6"/>
                <c:pt idx="4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8E1-7747-A903-5A956CA68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581674320"/>
        <c:axId val="1326459168"/>
      </c:barChart>
      <c:catAx>
        <c:axId val="58167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459168"/>
        <c:crosses val="autoZero"/>
        <c:auto val="1"/>
        <c:lblAlgn val="ctr"/>
        <c:lblOffset val="100"/>
        <c:noMultiLvlLbl val="0"/>
      </c:catAx>
      <c:valAx>
        <c:axId val="132645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67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598216938115678"/>
          <c:y val="0.36861409454439181"/>
          <c:w val="9.3481660819275558E-2"/>
          <c:h val="0.29439458385458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/>
              <a:t>Incremental CO2 by 2100 with Functioning Carbon Sinks. </a:t>
            </a:r>
            <a:r>
              <a:rPr lang="en-GB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ppm v/v</a:t>
            </a:r>
            <a:r>
              <a: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'Table13CO2PPM (77years)'!$J$5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pattFill prst="pct90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A7D-DB4B-9B68-8D7C5D425B5C}"/>
              </c:ext>
            </c:extLst>
          </c:dPt>
          <c:cat>
            <c:strRef>
              <c:f>'Table13CO2PPM (77years)'!$H$6:$I$11</c:f>
              <c:strCache>
                <c:ptCount val="5"/>
                <c:pt idx="0">
                  <c:v>Coal</c:v>
                </c:pt>
                <c:pt idx="2">
                  <c:v>Gas</c:v>
                </c:pt>
                <c:pt idx="4">
                  <c:v>Oil</c:v>
                </c:pt>
              </c:strCache>
            </c:strRef>
          </c:cat>
          <c:val>
            <c:numRef>
              <c:f>'Table13CO2PPM (77years)'!$J$6:$J$11</c:f>
              <c:numCache>
                <c:formatCode>General</c:formatCode>
                <c:ptCount val="6"/>
                <c:pt idx="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7D-DB4B-9B68-8D7C5D425B5C}"/>
            </c:ext>
          </c:extLst>
        </c:ser>
        <c:ser>
          <c:idx val="6"/>
          <c:order val="1"/>
          <c:tx>
            <c:v>Lignite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pattFill prst="pct90">
                <a:fgClr>
                  <a:schemeClr val="accent1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A7D-DB4B-9B68-8D7C5D425B5C}"/>
              </c:ext>
            </c:extLst>
          </c:dPt>
          <c:cat>
            <c:strRef>
              <c:f>'Table13CO2PPM (77years)'!$H$6:$I$11</c:f>
              <c:strCache>
                <c:ptCount val="5"/>
                <c:pt idx="0">
                  <c:v>Coal</c:v>
                </c:pt>
                <c:pt idx="2">
                  <c:v>Gas</c:v>
                </c:pt>
                <c:pt idx="4">
                  <c:v>Oil</c:v>
                </c:pt>
              </c:strCache>
            </c:strRef>
          </c:cat>
          <c:val>
            <c:numRef>
              <c:f>'Table13CO2PPM (77years)'!$K$6:$K$7</c:f>
              <c:numCache>
                <c:formatCode>General</c:formatCode>
                <c:ptCount val="2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7D-DB4B-9B68-8D7C5D425B5C}"/>
            </c:ext>
          </c:extLst>
        </c:ser>
        <c:ser>
          <c:idx val="1"/>
          <c:order val="2"/>
          <c:tx>
            <c:strRef>
              <c:f>'Table13CO2PPM (77years)'!$L$5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3"/>
            <c:invertIfNegative val="0"/>
            <c:bubble3D val="0"/>
            <c:spPr>
              <a:pattFill prst="pct90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CA7D-DB4B-9B68-8D7C5D425B5C}"/>
              </c:ext>
            </c:extLst>
          </c:dPt>
          <c:cat>
            <c:strRef>
              <c:f>'Table13CO2PPM (77years)'!$H$6:$I$11</c:f>
              <c:strCache>
                <c:ptCount val="5"/>
                <c:pt idx="0">
                  <c:v>Coal</c:v>
                </c:pt>
                <c:pt idx="2">
                  <c:v>Gas</c:v>
                </c:pt>
                <c:pt idx="4">
                  <c:v>Oil</c:v>
                </c:pt>
              </c:strCache>
            </c:strRef>
          </c:cat>
          <c:val>
            <c:numRef>
              <c:f>'Table13CO2PPM (77years)'!$L$6:$L$11</c:f>
              <c:numCache>
                <c:formatCode>General</c:formatCode>
                <c:ptCount val="6"/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7D-DB4B-9B68-8D7C5D425B5C}"/>
            </c:ext>
          </c:extLst>
        </c:ser>
        <c:ser>
          <c:idx val="2"/>
          <c:order val="3"/>
          <c:tx>
            <c:strRef>
              <c:f>'Table13CO2PPM (77years)'!$M$5</c:f>
              <c:strCache>
                <c:ptCount val="1"/>
                <c:pt idx="0">
                  <c:v>Shale 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3"/>
            <c:invertIfNegative val="0"/>
            <c:bubble3D val="0"/>
            <c:spPr>
              <a:pattFill prst="pct90">
                <a:fgClr>
                  <a:schemeClr val="accent3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A-CA7D-DB4B-9B68-8D7C5D425B5C}"/>
              </c:ext>
            </c:extLst>
          </c:dPt>
          <c:cat>
            <c:strRef>
              <c:f>'Table13CO2PPM (77years)'!$H$6:$I$11</c:f>
              <c:strCache>
                <c:ptCount val="5"/>
                <c:pt idx="0">
                  <c:v>Coal</c:v>
                </c:pt>
                <c:pt idx="2">
                  <c:v>Gas</c:v>
                </c:pt>
                <c:pt idx="4">
                  <c:v>Oil</c:v>
                </c:pt>
              </c:strCache>
            </c:strRef>
          </c:cat>
          <c:val>
            <c:numRef>
              <c:f>'Table13CO2PPM (77years)'!$M$6:$M$11</c:f>
              <c:numCache>
                <c:formatCode>General</c:formatCode>
                <c:ptCount val="6"/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A7D-DB4B-9B68-8D7C5D425B5C}"/>
            </c:ext>
          </c:extLst>
        </c:ser>
        <c:ser>
          <c:idx val="3"/>
          <c:order val="4"/>
          <c:tx>
            <c:strRef>
              <c:f>'Table13CO2PPM (77years)'!$N$5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5"/>
            <c:invertIfNegative val="0"/>
            <c:bubble3D val="0"/>
            <c:spPr>
              <a:pattFill prst="pct90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CA7D-DB4B-9B68-8D7C5D425B5C}"/>
              </c:ext>
            </c:extLst>
          </c:dPt>
          <c:cat>
            <c:strRef>
              <c:f>'Table13CO2PPM (77years)'!$H$6:$I$11</c:f>
              <c:strCache>
                <c:ptCount val="5"/>
                <c:pt idx="0">
                  <c:v>Coal</c:v>
                </c:pt>
                <c:pt idx="2">
                  <c:v>Gas</c:v>
                </c:pt>
                <c:pt idx="4">
                  <c:v>Oil</c:v>
                </c:pt>
              </c:strCache>
            </c:strRef>
          </c:cat>
          <c:val>
            <c:numRef>
              <c:f>'Table13CO2PPM (77years)'!$N$6:$N$11</c:f>
              <c:numCache>
                <c:formatCode>General</c:formatCode>
                <c:ptCount val="6"/>
                <c:pt idx="4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A7D-DB4B-9B68-8D7C5D425B5C}"/>
            </c:ext>
          </c:extLst>
        </c:ser>
        <c:ser>
          <c:idx val="4"/>
          <c:order val="5"/>
          <c:tx>
            <c:strRef>
              <c:f>'Table13CO2PPM (77years)'!$O$5</c:f>
              <c:strCache>
                <c:ptCount val="1"/>
                <c:pt idx="0">
                  <c:v>Oil Sands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Pt>
            <c:idx val="5"/>
            <c:invertIfNegative val="0"/>
            <c:bubble3D val="0"/>
            <c:spPr>
              <a:pattFill prst="pct90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0-CA7D-DB4B-9B68-8D7C5D425B5C}"/>
              </c:ext>
            </c:extLst>
          </c:dPt>
          <c:cat>
            <c:strRef>
              <c:f>'Table13CO2PPM (77years)'!$H$6:$I$11</c:f>
              <c:strCache>
                <c:ptCount val="5"/>
                <c:pt idx="0">
                  <c:v>Coal</c:v>
                </c:pt>
                <c:pt idx="2">
                  <c:v>Gas</c:v>
                </c:pt>
                <c:pt idx="4">
                  <c:v>Oil</c:v>
                </c:pt>
              </c:strCache>
            </c:strRef>
          </c:cat>
          <c:val>
            <c:numRef>
              <c:f>'Table13CO2PPM (77years)'!$O$6:$O$11</c:f>
              <c:numCache>
                <c:formatCode>General</c:formatCode>
                <c:ptCount val="6"/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A7D-DB4B-9B68-8D7C5D425B5C}"/>
            </c:ext>
          </c:extLst>
        </c:ser>
        <c:ser>
          <c:idx val="5"/>
          <c:order val="6"/>
          <c:tx>
            <c:strRef>
              <c:f>'Table13CO2PPM (77years)'!$P$5</c:f>
              <c:strCache>
                <c:ptCount val="1"/>
                <c:pt idx="0">
                  <c:v>Shale Oil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'Table13CO2PPM (77years)'!$H$6:$I$11</c:f>
              <c:strCache>
                <c:ptCount val="5"/>
                <c:pt idx="0">
                  <c:v>Coal</c:v>
                </c:pt>
                <c:pt idx="2">
                  <c:v>Gas</c:v>
                </c:pt>
                <c:pt idx="4">
                  <c:v>Oil</c:v>
                </c:pt>
              </c:strCache>
            </c:strRef>
          </c:cat>
          <c:val>
            <c:numRef>
              <c:f>'Table13CO2PPM (77years)'!$P$6:$P$11</c:f>
              <c:numCache>
                <c:formatCode>General</c:formatCode>
                <c:ptCount val="6"/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7D-DB4B-9B68-8D7C5D425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shape val="box"/>
        <c:axId val="584092560"/>
        <c:axId val="1326458176"/>
        <c:axId val="0"/>
      </c:bar3DChart>
      <c:catAx>
        <c:axId val="58409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458176"/>
        <c:crosses val="autoZero"/>
        <c:auto val="1"/>
        <c:lblAlgn val="ctr"/>
        <c:lblOffset val="100"/>
        <c:noMultiLvlLbl val="0"/>
      </c:catAx>
      <c:valAx>
        <c:axId val="132645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092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552968513344432"/>
          <c:y val="0.35488507200848601"/>
          <c:w val="0.10730185608519366"/>
          <c:h val="0.29456129900860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127000</xdr:colOff>
      <xdr:row>4</xdr:row>
      <xdr:rowOff>25400</xdr:rowOff>
    </xdr:to>
    <xdr:pic>
      <xdr:nvPicPr>
        <xdr:cNvPr id="2" name="Picture 48" hidden="1">
          <a:extLst>
            <a:ext uri="{FF2B5EF4-FFF2-40B4-BE49-F238E27FC236}">
              <a16:creationId xmlns:a16="http://schemas.microsoft.com/office/drawing/2014/main" id="{396750B4-DDC0-670D-8EC9-F72585CC6616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952500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127000</xdr:colOff>
      <xdr:row>4</xdr:row>
      <xdr:rowOff>25400</xdr:rowOff>
    </xdr:to>
    <xdr:pic>
      <xdr:nvPicPr>
        <xdr:cNvPr id="3" name="Picture 49" hidden="1">
          <a:extLst>
            <a:ext uri="{FF2B5EF4-FFF2-40B4-BE49-F238E27FC236}">
              <a16:creationId xmlns:a16="http://schemas.microsoft.com/office/drawing/2014/main" id="{1EDEAC2A-6EEC-B98A-0B8E-F98566C68A00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952500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139700</xdr:colOff>
      <xdr:row>4</xdr:row>
      <xdr:rowOff>25400</xdr:rowOff>
    </xdr:to>
    <xdr:pic>
      <xdr:nvPicPr>
        <xdr:cNvPr id="4" name="Picture 46" hidden="1">
          <a:extLst>
            <a:ext uri="{FF2B5EF4-FFF2-40B4-BE49-F238E27FC236}">
              <a16:creationId xmlns:a16="http://schemas.microsoft.com/office/drawing/2014/main" id="{877719C7-D05F-A71C-647E-8675416D0923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965200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127000</xdr:colOff>
      <xdr:row>4</xdr:row>
      <xdr:rowOff>38100</xdr:rowOff>
    </xdr:to>
    <xdr:pic>
      <xdr:nvPicPr>
        <xdr:cNvPr id="5" name="Picture 50" hidden="1">
          <a:extLst>
            <a:ext uri="{FF2B5EF4-FFF2-40B4-BE49-F238E27FC236}">
              <a16:creationId xmlns:a16="http://schemas.microsoft.com/office/drawing/2014/main" id="{B9103359-25A6-C325-CEE3-196C8156D000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952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127000</xdr:colOff>
      <xdr:row>4</xdr:row>
      <xdr:rowOff>38100</xdr:rowOff>
    </xdr:to>
    <xdr:pic>
      <xdr:nvPicPr>
        <xdr:cNvPr id="6" name="Picture 51" hidden="1">
          <a:extLst>
            <a:ext uri="{FF2B5EF4-FFF2-40B4-BE49-F238E27FC236}">
              <a16:creationId xmlns:a16="http://schemas.microsoft.com/office/drawing/2014/main" id="{427730B5-3DA0-9214-3C28-3C842F893DA4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952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139700</xdr:colOff>
      <xdr:row>4</xdr:row>
      <xdr:rowOff>38100</xdr:rowOff>
    </xdr:to>
    <xdr:pic>
      <xdr:nvPicPr>
        <xdr:cNvPr id="7" name="Picture 47" hidden="1">
          <a:extLst>
            <a:ext uri="{FF2B5EF4-FFF2-40B4-BE49-F238E27FC236}">
              <a16:creationId xmlns:a16="http://schemas.microsoft.com/office/drawing/2014/main" id="{2CAA1ACE-A8B2-511D-0E9A-5F62EF9EE0F3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9652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433387</xdr:colOff>
      <xdr:row>12</xdr:row>
      <xdr:rowOff>47624</xdr:rowOff>
    </xdr:from>
    <xdr:to>
      <xdr:col>13</xdr:col>
      <xdr:colOff>581025</xdr:colOff>
      <xdr:row>31</xdr:row>
      <xdr:rowOff>47624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27F63CC-D74B-B342-4E22-E135D959E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127000</xdr:colOff>
      <xdr:row>4</xdr:row>
      <xdr:rowOff>25400</xdr:rowOff>
    </xdr:to>
    <xdr:pic>
      <xdr:nvPicPr>
        <xdr:cNvPr id="2" name="Picture 55" hidden="1">
          <a:extLst>
            <a:ext uri="{FF2B5EF4-FFF2-40B4-BE49-F238E27FC236}">
              <a16:creationId xmlns:a16="http://schemas.microsoft.com/office/drawing/2014/main" id="{535689A3-1FA1-D6BB-0910-9BDEA73D6A43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"/>
          <a:ext cx="952500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127000</xdr:colOff>
      <xdr:row>4</xdr:row>
      <xdr:rowOff>25400</xdr:rowOff>
    </xdr:to>
    <xdr:pic>
      <xdr:nvPicPr>
        <xdr:cNvPr id="3" name="Picture 56" hidden="1">
          <a:extLst>
            <a:ext uri="{FF2B5EF4-FFF2-40B4-BE49-F238E27FC236}">
              <a16:creationId xmlns:a16="http://schemas.microsoft.com/office/drawing/2014/main" id="{7EAB1EED-AA64-0224-6DBB-A87F8BEAD506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"/>
          <a:ext cx="952500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139700</xdr:colOff>
      <xdr:row>4</xdr:row>
      <xdr:rowOff>25400</xdr:rowOff>
    </xdr:to>
    <xdr:pic>
      <xdr:nvPicPr>
        <xdr:cNvPr id="4" name="Picture 53" hidden="1">
          <a:extLst>
            <a:ext uri="{FF2B5EF4-FFF2-40B4-BE49-F238E27FC236}">
              <a16:creationId xmlns:a16="http://schemas.microsoft.com/office/drawing/2014/main" id="{D04D0DCB-6BEE-3FD4-8417-634279266D34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"/>
          <a:ext cx="965200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127000</xdr:colOff>
      <xdr:row>4</xdr:row>
      <xdr:rowOff>38100</xdr:rowOff>
    </xdr:to>
    <xdr:pic>
      <xdr:nvPicPr>
        <xdr:cNvPr id="5" name="Picture 57" hidden="1">
          <a:extLst>
            <a:ext uri="{FF2B5EF4-FFF2-40B4-BE49-F238E27FC236}">
              <a16:creationId xmlns:a16="http://schemas.microsoft.com/office/drawing/2014/main" id="{1E48EE05-C99F-C6FA-8DEB-0C75D7B948B2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"/>
          <a:ext cx="952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127000</xdr:colOff>
      <xdr:row>4</xdr:row>
      <xdr:rowOff>38100</xdr:rowOff>
    </xdr:to>
    <xdr:pic>
      <xdr:nvPicPr>
        <xdr:cNvPr id="6" name="Picture 58" hidden="1">
          <a:extLst>
            <a:ext uri="{FF2B5EF4-FFF2-40B4-BE49-F238E27FC236}">
              <a16:creationId xmlns:a16="http://schemas.microsoft.com/office/drawing/2014/main" id="{D205EF84-E09B-D749-795E-F556D22C8B5D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"/>
          <a:ext cx="952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139700</xdr:colOff>
      <xdr:row>4</xdr:row>
      <xdr:rowOff>38100</xdr:rowOff>
    </xdr:to>
    <xdr:pic>
      <xdr:nvPicPr>
        <xdr:cNvPr id="7" name="Picture 54" hidden="1">
          <a:extLst>
            <a:ext uri="{FF2B5EF4-FFF2-40B4-BE49-F238E27FC236}">
              <a16:creationId xmlns:a16="http://schemas.microsoft.com/office/drawing/2014/main" id="{6F7D57FC-2A66-B731-9A5D-1A33C0982C7D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"/>
          <a:ext cx="9652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661987</xdr:colOff>
      <xdr:row>11</xdr:row>
      <xdr:rowOff>19050</xdr:rowOff>
    </xdr:from>
    <xdr:to>
      <xdr:col>11</xdr:col>
      <xdr:colOff>204787</xdr:colOff>
      <xdr:row>24</xdr:row>
      <xdr:rowOff>142875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F23EF86-9E8F-9921-B112-96DB59157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127000</xdr:colOff>
      <xdr:row>5</xdr:row>
      <xdr:rowOff>266700</xdr:rowOff>
    </xdr:to>
    <xdr:pic>
      <xdr:nvPicPr>
        <xdr:cNvPr id="2" name="Picture 62" hidden="1">
          <a:extLst>
            <a:ext uri="{FF2B5EF4-FFF2-40B4-BE49-F238E27FC236}">
              <a16:creationId xmlns:a16="http://schemas.microsoft.com/office/drawing/2014/main" id="{962DFA3F-A5DA-8025-C21E-DE05ECA8113E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900"/>
          <a:ext cx="952500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127000</xdr:colOff>
      <xdr:row>5</xdr:row>
      <xdr:rowOff>266700</xdr:rowOff>
    </xdr:to>
    <xdr:pic>
      <xdr:nvPicPr>
        <xdr:cNvPr id="3" name="Picture 63" hidden="1">
          <a:extLst>
            <a:ext uri="{FF2B5EF4-FFF2-40B4-BE49-F238E27FC236}">
              <a16:creationId xmlns:a16="http://schemas.microsoft.com/office/drawing/2014/main" id="{28114A41-9797-317D-B1DC-E07EBC398C4A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900"/>
          <a:ext cx="952500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139700</xdr:colOff>
      <xdr:row>5</xdr:row>
      <xdr:rowOff>266700</xdr:rowOff>
    </xdr:to>
    <xdr:pic>
      <xdr:nvPicPr>
        <xdr:cNvPr id="4" name="Picture 60" hidden="1">
          <a:extLst>
            <a:ext uri="{FF2B5EF4-FFF2-40B4-BE49-F238E27FC236}">
              <a16:creationId xmlns:a16="http://schemas.microsoft.com/office/drawing/2014/main" id="{3EEC3B94-B5EB-D45D-309C-136769533A36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900"/>
          <a:ext cx="965200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127000</xdr:colOff>
      <xdr:row>5</xdr:row>
      <xdr:rowOff>279400</xdr:rowOff>
    </xdr:to>
    <xdr:pic>
      <xdr:nvPicPr>
        <xdr:cNvPr id="5" name="Picture 64" hidden="1">
          <a:extLst>
            <a:ext uri="{FF2B5EF4-FFF2-40B4-BE49-F238E27FC236}">
              <a16:creationId xmlns:a16="http://schemas.microsoft.com/office/drawing/2014/main" id="{147DF565-E06E-4E1E-5907-6945A9662870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900"/>
          <a:ext cx="952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127000</xdr:colOff>
      <xdr:row>5</xdr:row>
      <xdr:rowOff>279400</xdr:rowOff>
    </xdr:to>
    <xdr:pic>
      <xdr:nvPicPr>
        <xdr:cNvPr id="6" name="Picture 65" hidden="1">
          <a:extLst>
            <a:ext uri="{FF2B5EF4-FFF2-40B4-BE49-F238E27FC236}">
              <a16:creationId xmlns:a16="http://schemas.microsoft.com/office/drawing/2014/main" id="{1529A0E6-A17D-0F12-1340-331740CA894B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900"/>
          <a:ext cx="952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139700</xdr:colOff>
      <xdr:row>5</xdr:row>
      <xdr:rowOff>279400</xdr:rowOff>
    </xdr:to>
    <xdr:pic>
      <xdr:nvPicPr>
        <xdr:cNvPr id="7" name="Picture 61" hidden="1">
          <a:extLst>
            <a:ext uri="{FF2B5EF4-FFF2-40B4-BE49-F238E27FC236}">
              <a16:creationId xmlns:a16="http://schemas.microsoft.com/office/drawing/2014/main" id="{ADC0F500-4A95-75CA-B7DE-C1AFE4BC3619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900"/>
          <a:ext cx="9652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138112</xdr:colOff>
      <xdr:row>12</xdr:row>
      <xdr:rowOff>200025</xdr:rowOff>
    </xdr:from>
    <xdr:to>
      <xdr:col>15</xdr:col>
      <xdr:colOff>584200</xdr:colOff>
      <xdr:row>37</xdr:row>
      <xdr:rowOff>190500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AD59DF1-5DA9-E1FC-25BD-B6636465D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228600</xdr:colOff>
      <xdr:row>39</xdr:row>
      <xdr:rowOff>152400</xdr:rowOff>
    </xdr:from>
    <xdr:to>
      <xdr:col>15</xdr:col>
      <xdr:colOff>674688</xdr:colOff>
      <xdr:row>64</xdr:row>
      <xdr:rowOff>168275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7801847-2A8B-E343-A580-5DEB191C5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127000</xdr:colOff>
      <xdr:row>4</xdr:row>
      <xdr:rowOff>266700</xdr:rowOff>
    </xdr:to>
    <xdr:pic>
      <xdr:nvPicPr>
        <xdr:cNvPr id="2" name="Picture 68" hidden="1">
          <a:extLst>
            <a:ext uri="{FF2B5EF4-FFF2-40B4-BE49-F238E27FC236}">
              <a16:creationId xmlns:a16="http://schemas.microsoft.com/office/drawing/2014/main" id="{37992D6E-85EE-2E71-E9F5-339F57B0D059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952500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127000</xdr:colOff>
      <xdr:row>4</xdr:row>
      <xdr:rowOff>266700</xdr:rowOff>
    </xdr:to>
    <xdr:pic>
      <xdr:nvPicPr>
        <xdr:cNvPr id="3" name="Picture 69" hidden="1">
          <a:extLst>
            <a:ext uri="{FF2B5EF4-FFF2-40B4-BE49-F238E27FC236}">
              <a16:creationId xmlns:a16="http://schemas.microsoft.com/office/drawing/2014/main" id="{813F04E0-3D0E-E970-5A22-9D14FAFD0A1C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952500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139700</xdr:colOff>
      <xdr:row>4</xdr:row>
      <xdr:rowOff>266700</xdr:rowOff>
    </xdr:to>
    <xdr:pic>
      <xdr:nvPicPr>
        <xdr:cNvPr id="4" name="Picture 66" hidden="1">
          <a:extLst>
            <a:ext uri="{FF2B5EF4-FFF2-40B4-BE49-F238E27FC236}">
              <a16:creationId xmlns:a16="http://schemas.microsoft.com/office/drawing/2014/main" id="{1AC6594C-2D78-E41E-F1AA-72FC1E2F40F1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965200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127000</xdr:colOff>
      <xdr:row>4</xdr:row>
      <xdr:rowOff>279400</xdr:rowOff>
    </xdr:to>
    <xdr:pic>
      <xdr:nvPicPr>
        <xdr:cNvPr id="5" name="Picture 70" hidden="1">
          <a:extLst>
            <a:ext uri="{FF2B5EF4-FFF2-40B4-BE49-F238E27FC236}">
              <a16:creationId xmlns:a16="http://schemas.microsoft.com/office/drawing/2014/main" id="{2154E5D6-5896-F2DE-4063-487697BA0C88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952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127000</xdr:colOff>
      <xdr:row>4</xdr:row>
      <xdr:rowOff>279400</xdr:rowOff>
    </xdr:to>
    <xdr:pic>
      <xdr:nvPicPr>
        <xdr:cNvPr id="6" name="Picture 71" hidden="1">
          <a:extLst>
            <a:ext uri="{FF2B5EF4-FFF2-40B4-BE49-F238E27FC236}">
              <a16:creationId xmlns:a16="http://schemas.microsoft.com/office/drawing/2014/main" id="{B94A61C3-3151-C6DE-3DB8-4CFA9F218BCC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952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139700</xdr:colOff>
      <xdr:row>4</xdr:row>
      <xdr:rowOff>279400</xdr:rowOff>
    </xdr:to>
    <xdr:pic>
      <xdr:nvPicPr>
        <xdr:cNvPr id="7" name="Picture 67" hidden="1">
          <a:extLst>
            <a:ext uri="{FF2B5EF4-FFF2-40B4-BE49-F238E27FC236}">
              <a16:creationId xmlns:a16="http://schemas.microsoft.com/office/drawing/2014/main" id="{96A83289-0287-5303-EC73-9A225775DED5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9652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330200</xdr:colOff>
      <xdr:row>18</xdr:row>
      <xdr:rowOff>107950</xdr:rowOff>
    </xdr:from>
    <xdr:to>
      <xdr:col>18</xdr:col>
      <xdr:colOff>63500</xdr:colOff>
      <xdr:row>48</xdr:row>
      <xdr:rowOff>139700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4DD4E47-E667-907D-72E8-65B48ABAE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127000</xdr:colOff>
      <xdr:row>5</xdr:row>
      <xdr:rowOff>266700</xdr:rowOff>
    </xdr:to>
    <xdr:pic>
      <xdr:nvPicPr>
        <xdr:cNvPr id="2" name="Picture 62" hidden="1">
          <a:extLst>
            <a:ext uri="{FF2B5EF4-FFF2-40B4-BE49-F238E27FC236}">
              <a16:creationId xmlns:a16="http://schemas.microsoft.com/office/drawing/2014/main" id="{874E492F-062D-C144-91DB-251AA94DCC76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900"/>
          <a:ext cx="965200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127000</xdr:colOff>
      <xdr:row>5</xdr:row>
      <xdr:rowOff>266700</xdr:rowOff>
    </xdr:to>
    <xdr:pic>
      <xdr:nvPicPr>
        <xdr:cNvPr id="3" name="Picture 63" hidden="1">
          <a:extLst>
            <a:ext uri="{FF2B5EF4-FFF2-40B4-BE49-F238E27FC236}">
              <a16:creationId xmlns:a16="http://schemas.microsoft.com/office/drawing/2014/main" id="{5CE77A69-8D6D-644B-8202-22AFC67729E7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900"/>
          <a:ext cx="965200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139700</xdr:colOff>
      <xdr:row>5</xdr:row>
      <xdr:rowOff>266700</xdr:rowOff>
    </xdr:to>
    <xdr:pic>
      <xdr:nvPicPr>
        <xdr:cNvPr id="4" name="Picture 60" hidden="1">
          <a:extLst>
            <a:ext uri="{FF2B5EF4-FFF2-40B4-BE49-F238E27FC236}">
              <a16:creationId xmlns:a16="http://schemas.microsoft.com/office/drawing/2014/main" id="{4A2C065D-747A-6A4A-B8BF-CD4B573A9398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900"/>
          <a:ext cx="977900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127000</xdr:colOff>
      <xdr:row>5</xdr:row>
      <xdr:rowOff>279400</xdr:rowOff>
    </xdr:to>
    <xdr:pic>
      <xdr:nvPicPr>
        <xdr:cNvPr id="5" name="Picture 64" hidden="1">
          <a:extLst>
            <a:ext uri="{FF2B5EF4-FFF2-40B4-BE49-F238E27FC236}">
              <a16:creationId xmlns:a16="http://schemas.microsoft.com/office/drawing/2014/main" id="{A8E90D0A-0793-854E-BA7F-DBD79B1CCE99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900"/>
          <a:ext cx="9652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127000</xdr:colOff>
      <xdr:row>5</xdr:row>
      <xdr:rowOff>279400</xdr:rowOff>
    </xdr:to>
    <xdr:pic>
      <xdr:nvPicPr>
        <xdr:cNvPr id="6" name="Picture 65" hidden="1">
          <a:extLst>
            <a:ext uri="{FF2B5EF4-FFF2-40B4-BE49-F238E27FC236}">
              <a16:creationId xmlns:a16="http://schemas.microsoft.com/office/drawing/2014/main" id="{A287D376-6951-D247-99F6-658B5804A344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900"/>
          <a:ext cx="9652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139700</xdr:colOff>
      <xdr:row>5</xdr:row>
      <xdr:rowOff>279400</xdr:rowOff>
    </xdr:to>
    <xdr:pic>
      <xdr:nvPicPr>
        <xdr:cNvPr id="7" name="Picture 61" hidden="1">
          <a:extLst>
            <a:ext uri="{FF2B5EF4-FFF2-40B4-BE49-F238E27FC236}">
              <a16:creationId xmlns:a16="http://schemas.microsoft.com/office/drawing/2014/main" id="{E94D674E-8F41-3440-ACC9-63DA343ED4E1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900"/>
          <a:ext cx="9779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138112</xdr:colOff>
      <xdr:row>12</xdr:row>
      <xdr:rowOff>200025</xdr:rowOff>
    </xdr:from>
    <xdr:to>
      <xdr:col>15</xdr:col>
      <xdr:colOff>774700</xdr:colOff>
      <xdr:row>38</xdr:row>
      <xdr:rowOff>165100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B9A0875-A0EB-F144-800F-14C9AC6B57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228600</xdr:colOff>
      <xdr:row>39</xdr:row>
      <xdr:rowOff>152400</xdr:rowOff>
    </xdr:from>
    <xdr:to>
      <xdr:col>15</xdr:col>
      <xdr:colOff>674688</xdr:colOff>
      <xdr:row>64</xdr:row>
      <xdr:rowOff>168275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74FBC1D-577B-A840-BCBD-02E6DDDFD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127000</xdr:colOff>
      <xdr:row>4</xdr:row>
      <xdr:rowOff>266700</xdr:rowOff>
    </xdr:to>
    <xdr:pic>
      <xdr:nvPicPr>
        <xdr:cNvPr id="2" name="Picture 68" hidden="1">
          <a:extLst>
            <a:ext uri="{FF2B5EF4-FFF2-40B4-BE49-F238E27FC236}">
              <a16:creationId xmlns:a16="http://schemas.microsoft.com/office/drawing/2014/main" id="{40954484-07E9-704A-86D1-F10F441AE281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965200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127000</xdr:colOff>
      <xdr:row>4</xdr:row>
      <xdr:rowOff>266700</xdr:rowOff>
    </xdr:to>
    <xdr:pic>
      <xdr:nvPicPr>
        <xdr:cNvPr id="3" name="Picture 69" hidden="1">
          <a:extLst>
            <a:ext uri="{FF2B5EF4-FFF2-40B4-BE49-F238E27FC236}">
              <a16:creationId xmlns:a16="http://schemas.microsoft.com/office/drawing/2014/main" id="{B9A19B2E-3B81-274D-AAC5-54CEAB1915FD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965200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139700</xdr:colOff>
      <xdr:row>4</xdr:row>
      <xdr:rowOff>266700</xdr:rowOff>
    </xdr:to>
    <xdr:pic>
      <xdr:nvPicPr>
        <xdr:cNvPr id="4" name="Picture 66" hidden="1">
          <a:extLst>
            <a:ext uri="{FF2B5EF4-FFF2-40B4-BE49-F238E27FC236}">
              <a16:creationId xmlns:a16="http://schemas.microsoft.com/office/drawing/2014/main" id="{0ACE757F-CB0F-694E-8D74-EDB1D8D13699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977900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127000</xdr:colOff>
      <xdr:row>4</xdr:row>
      <xdr:rowOff>279400</xdr:rowOff>
    </xdr:to>
    <xdr:pic>
      <xdr:nvPicPr>
        <xdr:cNvPr id="5" name="Picture 70" hidden="1">
          <a:extLst>
            <a:ext uri="{FF2B5EF4-FFF2-40B4-BE49-F238E27FC236}">
              <a16:creationId xmlns:a16="http://schemas.microsoft.com/office/drawing/2014/main" id="{CDC328B8-FB82-BE47-8CFD-110739A39D88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9652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127000</xdr:colOff>
      <xdr:row>4</xdr:row>
      <xdr:rowOff>279400</xdr:rowOff>
    </xdr:to>
    <xdr:pic>
      <xdr:nvPicPr>
        <xdr:cNvPr id="6" name="Picture 71" hidden="1">
          <a:extLst>
            <a:ext uri="{FF2B5EF4-FFF2-40B4-BE49-F238E27FC236}">
              <a16:creationId xmlns:a16="http://schemas.microsoft.com/office/drawing/2014/main" id="{83050A57-48E5-7D49-8927-253F75D6A237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9652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139700</xdr:colOff>
      <xdr:row>4</xdr:row>
      <xdr:rowOff>279400</xdr:rowOff>
    </xdr:to>
    <xdr:pic>
      <xdr:nvPicPr>
        <xdr:cNvPr id="7" name="Picture 67" hidden="1">
          <a:extLst>
            <a:ext uri="{FF2B5EF4-FFF2-40B4-BE49-F238E27FC236}">
              <a16:creationId xmlns:a16="http://schemas.microsoft.com/office/drawing/2014/main" id="{4CA61BD5-1721-1245-8732-BB80776A1151}"/>
            </a:ext>
          </a:extLst>
        </xdr:cNvPr>
        <xdr:cNvPicPr>
          <a:picLocks noChangeAspect="1" noEditPoints="1" noChangeArrowheads="1" noCrop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9779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330200</xdr:colOff>
      <xdr:row>18</xdr:row>
      <xdr:rowOff>107950</xdr:rowOff>
    </xdr:from>
    <xdr:to>
      <xdr:col>17</xdr:col>
      <xdr:colOff>63500</xdr:colOff>
      <xdr:row>48</xdr:row>
      <xdr:rowOff>139700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1C66592-1906-8140-841C-F3CDEDA8E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BD530-384D-F345-A0AD-E2AD109F507F}">
  <dimension ref="B3:R13"/>
  <sheetViews>
    <sheetView zoomScaleNormal="100" workbookViewId="0">
      <selection activeCell="P24" sqref="P24"/>
    </sheetView>
  </sheetViews>
  <sheetFormatPr baseColWidth="10" defaultColWidth="11" defaultRowHeight="16" x14ac:dyDescent="0.2"/>
  <cols>
    <col min="11" max="12" width="12.33203125" bestFit="1" customWidth="1"/>
    <col min="13" max="13" width="8" customWidth="1"/>
    <col min="14" max="14" width="10.5" bestFit="1" customWidth="1"/>
    <col min="15" max="15" width="8.83203125" bestFit="1" customWidth="1"/>
    <col min="16" max="16" width="5.83203125" bestFit="1" customWidth="1"/>
    <col min="17" max="17" width="8.5" bestFit="1" customWidth="1"/>
    <col min="18" max="18" width="8.1640625" bestFit="1" customWidth="1"/>
    <col min="19" max="24" width="17.6640625" bestFit="1" customWidth="1"/>
    <col min="25" max="26" width="22.6640625" bestFit="1" customWidth="1"/>
  </cols>
  <sheetData>
    <row r="3" spans="2:18" ht="19" x14ac:dyDescent="0.2">
      <c r="B3" s="1" t="s">
        <v>15</v>
      </c>
    </row>
    <row r="4" spans="2:18" ht="35" thickBot="1" x14ac:dyDescent="0.25">
      <c r="B4" s="2" t="s">
        <v>1</v>
      </c>
      <c r="C4" s="3" t="s">
        <v>3</v>
      </c>
      <c r="D4" s="12" t="s">
        <v>4</v>
      </c>
      <c r="F4" t="s">
        <v>1</v>
      </c>
      <c r="G4" t="s">
        <v>19</v>
      </c>
      <c r="H4" t="s">
        <v>3</v>
      </c>
      <c r="I4" t="s">
        <v>4</v>
      </c>
      <c r="K4" t="s">
        <v>1</v>
      </c>
      <c r="L4" t="s">
        <v>21</v>
      </c>
      <c r="M4" t="s">
        <v>16</v>
      </c>
      <c r="N4" t="s">
        <v>7</v>
      </c>
      <c r="O4" t="s">
        <v>10</v>
      </c>
      <c r="P4" t="s">
        <v>6</v>
      </c>
      <c r="Q4" t="s">
        <v>8</v>
      </c>
      <c r="R4" t="s">
        <v>9</v>
      </c>
    </row>
    <row r="5" spans="2:18" ht="17" thickBot="1" x14ac:dyDescent="0.25">
      <c r="B5" s="4" t="s">
        <v>16</v>
      </c>
      <c r="C5" s="16">
        <v>3545</v>
      </c>
      <c r="D5" s="17">
        <v>2544</v>
      </c>
      <c r="F5" t="s">
        <v>16</v>
      </c>
      <c r="G5" t="s">
        <v>16</v>
      </c>
      <c r="H5">
        <v>3545</v>
      </c>
      <c r="I5">
        <v>2544</v>
      </c>
      <c r="K5" t="s">
        <v>16</v>
      </c>
      <c r="L5" t="s">
        <v>22</v>
      </c>
      <c r="M5">
        <v>3545</v>
      </c>
    </row>
    <row r="6" spans="2:18" ht="17" thickBot="1" x14ac:dyDescent="0.25">
      <c r="B6" s="7" t="s">
        <v>6</v>
      </c>
      <c r="C6" s="6">
        <v>737.5</v>
      </c>
      <c r="D6" s="6">
        <v>510.4</v>
      </c>
      <c r="F6" t="s">
        <v>20</v>
      </c>
      <c r="G6" t="s">
        <v>7</v>
      </c>
      <c r="H6">
        <v>339.6</v>
      </c>
      <c r="I6">
        <v>281.10000000000002</v>
      </c>
      <c r="L6" t="s">
        <v>23</v>
      </c>
      <c r="M6">
        <v>2544</v>
      </c>
    </row>
    <row r="7" spans="2:18" ht="17" thickBot="1" x14ac:dyDescent="0.25">
      <c r="B7" s="7" t="s">
        <v>7</v>
      </c>
      <c r="C7" s="6">
        <v>339.6</v>
      </c>
      <c r="D7" s="6">
        <v>281.10000000000002</v>
      </c>
      <c r="F7" t="s">
        <v>20</v>
      </c>
      <c r="G7" t="s">
        <v>10</v>
      </c>
      <c r="H7">
        <v>387.3</v>
      </c>
      <c r="I7">
        <v>26.4</v>
      </c>
      <c r="K7" t="s">
        <v>20</v>
      </c>
      <c r="L7" t="s">
        <v>22</v>
      </c>
      <c r="N7">
        <v>339.6</v>
      </c>
      <c r="O7">
        <v>387.3</v>
      </c>
    </row>
    <row r="8" spans="2:18" ht="17" thickBot="1" x14ac:dyDescent="0.25">
      <c r="B8" s="7" t="s">
        <v>8</v>
      </c>
      <c r="C8" s="6">
        <v>190.5</v>
      </c>
      <c r="D8" s="6">
        <v>84.7</v>
      </c>
      <c r="F8" t="s">
        <v>6</v>
      </c>
      <c r="G8" t="s">
        <v>6</v>
      </c>
      <c r="H8">
        <v>737.5</v>
      </c>
      <c r="I8">
        <v>510.4</v>
      </c>
      <c r="L8" t="s">
        <v>23</v>
      </c>
      <c r="N8">
        <v>281.10000000000002</v>
      </c>
      <c r="O8">
        <v>26.4</v>
      </c>
    </row>
    <row r="9" spans="2:18" ht="17" thickBot="1" x14ac:dyDescent="0.25">
      <c r="B9" s="7" t="s">
        <v>9</v>
      </c>
      <c r="C9" s="6">
        <v>178.1</v>
      </c>
      <c r="D9" s="6">
        <v>0</v>
      </c>
      <c r="F9" t="s">
        <v>6</v>
      </c>
      <c r="G9" t="s">
        <v>8</v>
      </c>
      <c r="H9">
        <v>190.5</v>
      </c>
      <c r="I9">
        <v>84.7</v>
      </c>
      <c r="K9" t="s">
        <v>6</v>
      </c>
      <c r="L9" t="s">
        <v>22</v>
      </c>
      <c r="P9">
        <v>737.5</v>
      </c>
      <c r="Q9">
        <v>190.5</v>
      </c>
      <c r="R9">
        <v>178.1</v>
      </c>
    </row>
    <row r="10" spans="2:18" ht="17" thickBot="1" x14ac:dyDescent="0.25">
      <c r="B10" s="7" t="s">
        <v>10</v>
      </c>
      <c r="C10" s="6">
        <v>387.3</v>
      </c>
      <c r="D10" s="6">
        <v>26.4</v>
      </c>
      <c r="F10" t="s">
        <v>6</v>
      </c>
      <c r="G10" t="s">
        <v>9</v>
      </c>
      <c r="H10">
        <v>178.1</v>
      </c>
      <c r="I10">
        <v>0</v>
      </c>
      <c r="L10" t="s">
        <v>23</v>
      </c>
      <c r="P10">
        <v>510.4</v>
      </c>
      <c r="Q10">
        <v>84.7</v>
      </c>
      <c r="R10">
        <v>0</v>
      </c>
    </row>
    <row r="11" spans="2:18" ht="17" thickBot="1" x14ac:dyDescent="0.25">
      <c r="B11" s="7"/>
      <c r="C11" s="6"/>
      <c r="D11" s="18"/>
    </row>
    <row r="12" spans="2:18" ht="17" thickBot="1" x14ac:dyDescent="0.25">
      <c r="B12" s="13" t="s">
        <v>14</v>
      </c>
      <c r="C12" s="14">
        <v>5378</v>
      </c>
      <c r="D12" s="14">
        <v>3446</v>
      </c>
    </row>
    <row r="13" spans="2:18" x14ac:dyDescent="0.2">
      <c r="B13" s="15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A5D07-CD6A-BE4C-B76F-73D5595509B0}">
  <dimension ref="C2:N14"/>
  <sheetViews>
    <sheetView zoomScaleNormal="100" workbookViewId="0">
      <selection activeCell="M22" sqref="M22"/>
    </sheetView>
  </sheetViews>
  <sheetFormatPr baseColWidth="10" defaultColWidth="11" defaultRowHeight="16" x14ac:dyDescent="0.2"/>
  <sheetData>
    <row r="2" spans="3:14" ht="19" x14ac:dyDescent="0.2">
      <c r="C2" s="1" t="s">
        <v>18</v>
      </c>
    </row>
    <row r="3" spans="3:14" x14ac:dyDescent="0.2">
      <c r="C3" s="15"/>
    </row>
    <row r="4" spans="3:14" ht="35" thickBot="1" x14ac:dyDescent="0.25">
      <c r="C4" s="2" t="s">
        <v>1</v>
      </c>
      <c r="D4" s="3" t="s">
        <v>3</v>
      </c>
      <c r="E4" s="12" t="s">
        <v>4</v>
      </c>
      <c r="G4" t="s">
        <v>1</v>
      </c>
      <c r="H4" t="s">
        <v>21</v>
      </c>
      <c r="I4" t="s">
        <v>16</v>
      </c>
      <c r="J4" t="s">
        <v>7</v>
      </c>
      <c r="K4" t="s">
        <v>10</v>
      </c>
      <c r="L4" t="s">
        <v>6</v>
      </c>
      <c r="M4" t="s">
        <v>8</v>
      </c>
      <c r="N4" t="s">
        <v>9</v>
      </c>
    </row>
    <row r="5" spans="3:14" ht="17" thickBot="1" x14ac:dyDescent="0.25">
      <c r="C5" s="4" t="s">
        <v>16</v>
      </c>
      <c r="D5" s="5">
        <v>459</v>
      </c>
      <c r="E5" s="6">
        <v>330</v>
      </c>
      <c r="G5" t="s">
        <v>16</v>
      </c>
      <c r="H5">
        <v>2022</v>
      </c>
      <c r="I5">
        <v>459</v>
      </c>
    </row>
    <row r="6" spans="3:14" ht="17" thickBot="1" x14ac:dyDescent="0.25">
      <c r="C6" s="7" t="s">
        <v>6</v>
      </c>
      <c r="D6" s="6">
        <v>96</v>
      </c>
      <c r="E6" s="6">
        <v>66</v>
      </c>
      <c r="H6">
        <v>2005</v>
      </c>
      <c r="I6">
        <v>330</v>
      </c>
    </row>
    <row r="7" spans="3:14" ht="17" thickBot="1" x14ac:dyDescent="0.25">
      <c r="C7" s="7" t="s">
        <v>7</v>
      </c>
      <c r="D7" s="6">
        <v>23</v>
      </c>
      <c r="E7" s="6">
        <v>36</v>
      </c>
      <c r="G7" t="s">
        <v>20</v>
      </c>
      <c r="H7">
        <v>2022</v>
      </c>
      <c r="J7">
        <v>23</v>
      </c>
      <c r="K7">
        <v>50</v>
      </c>
    </row>
    <row r="8" spans="3:14" ht="17" thickBot="1" x14ac:dyDescent="0.25">
      <c r="C8" s="7" t="s">
        <v>8</v>
      </c>
      <c r="D8" s="6">
        <v>44</v>
      </c>
      <c r="E8" s="6">
        <v>11</v>
      </c>
      <c r="H8">
        <v>2005</v>
      </c>
      <c r="J8">
        <v>36</v>
      </c>
      <c r="K8">
        <v>3</v>
      </c>
    </row>
    <row r="9" spans="3:14" ht="17" thickBot="1" x14ac:dyDescent="0.25">
      <c r="C9" s="7" t="s">
        <v>9</v>
      </c>
      <c r="D9" s="6">
        <v>23</v>
      </c>
      <c r="E9" s="6">
        <v>0</v>
      </c>
      <c r="G9" t="s">
        <v>6</v>
      </c>
      <c r="H9">
        <v>2022</v>
      </c>
      <c r="L9">
        <v>96</v>
      </c>
      <c r="M9">
        <v>44</v>
      </c>
      <c r="N9">
        <v>23</v>
      </c>
    </row>
    <row r="10" spans="3:14" ht="17" thickBot="1" x14ac:dyDescent="0.25">
      <c r="C10" s="7" t="s">
        <v>10</v>
      </c>
      <c r="D10" s="6">
        <v>50</v>
      </c>
      <c r="E10" s="6">
        <v>3</v>
      </c>
      <c r="H10">
        <v>2005</v>
      </c>
      <c r="L10">
        <v>66</v>
      </c>
      <c r="M10">
        <v>11</v>
      </c>
      <c r="N10">
        <v>0</v>
      </c>
    </row>
    <row r="11" spans="3:14" ht="17" thickBot="1" x14ac:dyDescent="0.25">
      <c r="C11" s="8" t="s">
        <v>17</v>
      </c>
      <c r="D11" s="9">
        <v>696</v>
      </c>
      <c r="E11" s="9">
        <v>446</v>
      </c>
    </row>
    <row r="12" spans="3:14" ht="17" thickBot="1" x14ac:dyDescent="0.25">
      <c r="C12" s="7" t="s">
        <v>11</v>
      </c>
      <c r="D12" s="6">
        <v>417</v>
      </c>
      <c r="E12" s="6">
        <v>370</v>
      </c>
    </row>
    <row r="13" spans="3:14" ht="17" thickBot="1" x14ac:dyDescent="0.25">
      <c r="C13" s="10" t="s">
        <v>12</v>
      </c>
      <c r="D13" s="11">
        <v>1113</v>
      </c>
      <c r="E13" s="11">
        <v>816</v>
      </c>
    </row>
    <row r="14" spans="3:14" x14ac:dyDescent="0.2">
      <c r="C14" s="1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62973-9149-9948-A9CD-04CA6E9A1A36}">
  <dimension ref="C4:P22"/>
  <sheetViews>
    <sheetView topLeftCell="B3" zoomScaleNormal="100" workbookViewId="0">
      <selection activeCell="G41" sqref="G41"/>
    </sheetView>
  </sheetViews>
  <sheetFormatPr baseColWidth="10" defaultColWidth="11" defaultRowHeight="16" x14ac:dyDescent="0.2"/>
  <sheetData>
    <row r="4" spans="3:16" ht="19" x14ac:dyDescent="0.2">
      <c r="C4" s="1" t="s">
        <v>13</v>
      </c>
    </row>
    <row r="5" spans="3:16" x14ac:dyDescent="0.2">
      <c r="C5" s="34" t="s">
        <v>1</v>
      </c>
      <c r="D5" s="21"/>
      <c r="E5" s="35" t="s">
        <v>3</v>
      </c>
      <c r="F5" s="35" t="s">
        <v>4</v>
      </c>
    </row>
    <row r="6" spans="3:16" ht="35" thickBot="1" x14ac:dyDescent="0.25">
      <c r="C6" s="34"/>
      <c r="D6" s="21" t="s">
        <v>2</v>
      </c>
      <c r="E6" s="35"/>
      <c r="F6" s="35"/>
      <c r="H6" t="s">
        <v>1</v>
      </c>
      <c r="I6" t="s">
        <v>21</v>
      </c>
      <c r="J6" s="19" t="s">
        <v>16</v>
      </c>
      <c r="K6" t="s">
        <v>24</v>
      </c>
      <c r="L6" s="19" t="s">
        <v>7</v>
      </c>
      <c r="M6" s="20" t="s">
        <v>10</v>
      </c>
      <c r="N6" t="s">
        <v>6</v>
      </c>
      <c r="O6" t="s">
        <v>8</v>
      </c>
      <c r="P6" t="s">
        <v>9</v>
      </c>
    </row>
    <row r="7" spans="3:16" ht="17" thickBot="1" x14ac:dyDescent="0.25">
      <c r="C7" s="22" t="s">
        <v>5</v>
      </c>
      <c r="D7" s="23">
        <v>4.4999999999999998E-2</v>
      </c>
      <c r="E7" s="28">
        <v>2375</v>
      </c>
      <c r="F7" s="24">
        <v>1509</v>
      </c>
      <c r="H7" t="s">
        <v>16</v>
      </c>
      <c r="I7">
        <v>2022</v>
      </c>
      <c r="J7">
        <v>2375</v>
      </c>
      <c r="K7">
        <v>673</v>
      </c>
    </row>
    <row r="8" spans="3:16" ht="17" thickBot="1" x14ac:dyDescent="0.25">
      <c r="C8" s="22" t="s">
        <v>24</v>
      </c>
      <c r="D8" s="23">
        <v>4.4999999999999998E-2</v>
      </c>
      <c r="E8" s="24">
        <v>673</v>
      </c>
      <c r="F8" s="24">
        <v>904</v>
      </c>
      <c r="I8">
        <v>2005</v>
      </c>
      <c r="J8">
        <v>1509</v>
      </c>
      <c r="K8">
        <v>904</v>
      </c>
    </row>
    <row r="9" spans="3:16" ht="17" thickBot="1" x14ac:dyDescent="0.25">
      <c r="C9" s="22" t="s">
        <v>6</v>
      </c>
      <c r="D9" s="25">
        <v>7.0000000000000007E-2</v>
      </c>
      <c r="E9" s="28">
        <v>685.9</v>
      </c>
      <c r="F9" s="28">
        <v>474.7</v>
      </c>
      <c r="H9" t="s">
        <v>20</v>
      </c>
      <c r="I9">
        <v>2022</v>
      </c>
      <c r="L9">
        <v>326.89999999999998</v>
      </c>
      <c r="M9">
        <v>372.8</v>
      </c>
    </row>
    <row r="10" spans="3:16" ht="17" thickBot="1" x14ac:dyDescent="0.25">
      <c r="C10" s="22" t="s">
        <v>7</v>
      </c>
      <c r="D10" s="23">
        <v>3.7499999999999999E-2</v>
      </c>
      <c r="E10" s="28">
        <v>326.89999999999998</v>
      </c>
      <c r="F10" s="28">
        <v>270.60000000000002</v>
      </c>
      <c r="I10">
        <v>2005</v>
      </c>
      <c r="L10">
        <v>270.60000000000002</v>
      </c>
      <c r="M10">
        <v>25.4</v>
      </c>
    </row>
    <row r="11" spans="3:16" ht="17" thickBot="1" x14ac:dyDescent="0.25">
      <c r="C11" s="22" t="s">
        <v>8</v>
      </c>
      <c r="D11" s="25">
        <v>7.0000000000000007E-2</v>
      </c>
      <c r="E11" s="28">
        <v>177.2</v>
      </c>
      <c r="F11" s="28">
        <v>78.900000000000006</v>
      </c>
      <c r="H11" t="s">
        <v>6</v>
      </c>
      <c r="I11">
        <v>2022</v>
      </c>
      <c r="N11">
        <v>685.9</v>
      </c>
      <c r="O11">
        <v>177.2</v>
      </c>
      <c r="P11">
        <v>165.6</v>
      </c>
    </row>
    <row r="12" spans="3:16" ht="17" thickBot="1" x14ac:dyDescent="0.25">
      <c r="C12" s="22" t="s">
        <v>9</v>
      </c>
      <c r="D12" s="25">
        <v>7.0000000000000007E-2</v>
      </c>
      <c r="E12" s="28">
        <v>165.6</v>
      </c>
      <c r="F12" s="24">
        <v>0</v>
      </c>
      <c r="I12">
        <v>2005</v>
      </c>
      <c r="N12">
        <v>474.7</v>
      </c>
      <c r="O12">
        <v>78.900000000000006</v>
      </c>
      <c r="P12">
        <v>0</v>
      </c>
    </row>
    <row r="13" spans="3:16" ht="17" thickBot="1" x14ac:dyDescent="0.25">
      <c r="C13" s="22" t="s">
        <v>10</v>
      </c>
      <c r="D13" s="23">
        <v>3.7499999999999999E-2</v>
      </c>
      <c r="E13" s="28">
        <v>372.8</v>
      </c>
      <c r="F13" s="28">
        <v>25.4</v>
      </c>
    </row>
    <row r="14" spans="3:16" ht="17" thickBot="1" x14ac:dyDescent="0.25">
      <c r="C14" s="26" t="s">
        <v>14</v>
      </c>
      <c r="D14" s="27"/>
      <c r="E14" s="29">
        <v>4777</v>
      </c>
      <c r="F14" s="29">
        <f>SUM(F7:F13)</f>
        <v>3262.6</v>
      </c>
    </row>
    <row r="20" spans="4:6" x14ac:dyDescent="0.2">
      <c r="D20" t="s">
        <v>25</v>
      </c>
      <c r="E20" s="30">
        <f>E7+E8</f>
        <v>3048</v>
      </c>
      <c r="F20" s="30">
        <f>F7+F8</f>
        <v>2413</v>
      </c>
    </row>
    <row r="21" spans="4:6" x14ac:dyDescent="0.2">
      <c r="D21" t="s">
        <v>26</v>
      </c>
      <c r="E21" s="30">
        <f>E9+E11+E12</f>
        <v>1028.6999999999998</v>
      </c>
      <c r="F21" s="30">
        <f>F9+F11+F12</f>
        <v>553.6</v>
      </c>
    </row>
    <row r="22" spans="4:6" x14ac:dyDescent="0.2">
      <c r="D22" t="s">
        <v>27</v>
      </c>
      <c r="E22" s="30">
        <f>E10+E13</f>
        <v>699.7</v>
      </c>
      <c r="F22" s="30">
        <f>F10+F13</f>
        <v>296</v>
      </c>
    </row>
  </sheetData>
  <mergeCells count="3">
    <mergeCell ref="C5:C6"/>
    <mergeCell ref="E5:E6"/>
    <mergeCell ref="F5:F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9477F-89EB-B240-B4D8-7869ED64E465}">
  <dimension ref="C3:Q21"/>
  <sheetViews>
    <sheetView topLeftCell="A4" zoomScaleNormal="100" workbookViewId="0">
      <selection activeCell="C5" sqref="C5"/>
    </sheetView>
  </sheetViews>
  <sheetFormatPr baseColWidth="10" defaultColWidth="11" defaultRowHeight="16" x14ac:dyDescent="0.2"/>
  <cols>
    <col min="5" max="5" width="35.5" customWidth="1"/>
  </cols>
  <sheetData>
    <row r="3" spans="3:17" ht="19" x14ac:dyDescent="0.2">
      <c r="D3" s="1" t="s">
        <v>0</v>
      </c>
    </row>
    <row r="4" spans="3:17" ht="16" customHeight="1" x14ac:dyDescent="0.2">
      <c r="C4" s="21"/>
      <c r="E4" s="34" t="s">
        <v>1</v>
      </c>
      <c r="F4" s="35" t="s">
        <v>3</v>
      </c>
      <c r="G4" s="35" t="s">
        <v>4</v>
      </c>
    </row>
    <row r="5" spans="3:17" ht="35" thickBot="1" x14ac:dyDescent="0.25">
      <c r="C5" s="21" t="s">
        <v>2</v>
      </c>
      <c r="E5" s="34"/>
      <c r="F5" s="35"/>
      <c r="G5" s="35"/>
      <c r="I5" t="s">
        <v>1</v>
      </c>
      <c r="J5" t="s">
        <v>21</v>
      </c>
      <c r="K5" s="19" t="s">
        <v>16</v>
      </c>
      <c r="L5" t="s">
        <v>24</v>
      </c>
      <c r="M5" s="19" t="s">
        <v>7</v>
      </c>
      <c r="N5" s="20" t="s">
        <v>10</v>
      </c>
      <c r="O5" t="s">
        <v>6</v>
      </c>
      <c r="P5" t="s">
        <v>8</v>
      </c>
      <c r="Q5" t="s">
        <v>9</v>
      </c>
    </row>
    <row r="6" spans="3:17" ht="17" thickBot="1" x14ac:dyDescent="0.25">
      <c r="C6" s="23">
        <v>4.4999999999999998E-2</v>
      </c>
      <c r="E6" s="22" t="s">
        <v>29</v>
      </c>
      <c r="F6" s="28">
        <v>308</v>
      </c>
      <c r="G6" s="24">
        <v>196</v>
      </c>
      <c r="I6" t="s">
        <v>16</v>
      </c>
      <c r="J6">
        <v>2022</v>
      </c>
      <c r="K6">
        <v>308</v>
      </c>
      <c r="L6">
        <v>87</v>
      </c>
    </row>
    <row r="7" spans="3:17" ht="17" thickBot="1" x14ac:dyDescent="0.25">
      <c r="C7" s="23">
        <v>4.4999999999999998E-2</v>
      </c>
      <c r="E7" s="31" t="s">
        <v>30</v>
      </c>
      <c r="F7" s="24">
        <v>87</v>
      </c>
      <c r="G7" s="24">
        <v>117</v>
      </c>
      <c r="J7">
        <v>2005</v>
      </c>
      <c r="K7">
        <v>196</v>
      </c>
      <c r="L7">
        <v>117</v>
      </c>
    </row>
    <row r="8" spans="3:17" ht="17" thickBot="1" x14ac:dyDescent="0.25">
      <c r="C8" s="23">
        <v>7.0000000000000007E-2</v>
      </c>
      <c r="E8" s="22" t="s">
        <v>6</v>
      </c>
      <c r="F8" s="24">
        <v>89</v>
      </c>
      <c r="G8" s="24">
        <v>62</v>
      </c>
      <c r="I8" t="s">
        <v>20</v>
      </c>
      <c r="J8">
        <v>2022</v>
      </c>
      <c r="M8">
        <v>42</v>
      </c>
      <c r="N8">
        <v>48</v>
      </c>
    </row>
    <row r="9" spans="3:17" ht="17" thickBot="1" x14ac:dyDescent="0.25">
      <c r="C9" s="25">
        <v>3.7499999999999999E-2</v>
      </c>
      <c r="E9" s="22" t="s">
        <v>7</v>
      </c>
      <c r="F9" s="28">
        <v>42</v>
      </c>
      <c r="G9" s="28">
        <v>35</v>
      </c>
      <c r="J9">
        <v>2005</v>
      </c>
      <c r="M9">
        <v>35</v>
      </c>
      <c r="N9">
        <v>3</v>
      </c>
    </row>
    <row r="10" spans="3:17" ht="17" thickBot="1" x14ac:dyDescent="0.25">
      <c r="C10" s="23">
        <v>7.0000000000000007E-2</v>
      </c>
      <c r="E10" s="22" t="s">
        <v>8</v>
      </c>
      <c r="F10" s="28">
        <v>22</v>
      </c>
      <c r="G10" s="28">
        <v>10</v>
      </c>
      <c r="I10" t="s">
        <v>6</v>
      </c>
      <c r="J10">
        <v>2022</v>
      </c>
      <c r="O10">
        <v>89</v>
      </c>
      <c r="P10">
        <v>22</v>
      </c>
      <c r="Q10">
        <v>21</v>
      </c>
    </row>
    <row r="11" spans="3:17" ht="17" thickBot="1" x14ac:dyDescent="0.25">
      <c r="C11" s="25">
        <v>7.0000000000000007E-2</v>
      </c>
      <c r="E11" s="22" t="s">
        <v>9</v>
      </c>
      <c r="F11" s="28">
        <v>22</v>
      </c>
      <c r="G11" s="28">
        <v>0</v>
      </c>
      <c r="J11">
        <v>2005</v>
      </c>
      <c r="O11">
        <v>62</v>
      </c>
      <c r="P11">
        <v>10</v>
      </c>
      <c r="Q11">
        <v>0</v>
      </c>
    </row>
    <row r="12" spans="3:17" ht="17" thickBot="1" x14ac:dyDescent="0.25">
      <c r="C12" s="25">
        <v>3.7499999999999999E-2</v>
      </c>
      <c r="E12" s="22" t="s">
        <v>10</v>
      </c>
      <c r="F12" s="28">
        <v>47.8</v>
      </c>
      <c r="G12" s="24">
        <v>2.9</v>
      </c>
    </row>
    <row r="13" spans="3:17" ht="17" thickBot="1" x14ac:dyDescent="0.25">
      <c r="C13" s="27"/>
      <c r="E13" s="26" t="s">
        <v>28</v>
      </c>
      <c r="F13" s="29">
        <f>SUM(F6:F12)</f>
        <v>617.79999999999995</v>
      </c>
      <c r="G13" s="29">
        <f>SUM(G6:G12)</f>
        <v>422.9</v>
      </c>
    </row>
    <row r="14" spans="3:17" ht="17" thickBot="1" x14ac:dyDescent="0.25">
      <c r="C14" s="23"/>
      <c r="E14" s="22" t="s">
        <v>11</v>
      </c>
      <c r="F14" s="28">
        <v>417</v>
      </c>
      <c r="G14" s="28">
        <v>370</v>
      </c>
    </row>
    <row r="15" spans="3:17" ht="17" thickBot="1" x14ac:dyDescent="0.25">
      <c r="C15" s="27"/>
      <c r="E15" s="26" t="s">
        <v>12</v>
      </c>
      <c r="F15" s="29">
        <f>SUM(F13:F14)</f>
        <v>1034.8</v>
      </c>
      <c r="G15" s="29">
        <f>SUM(G13:G14)</f>
        <v>792.9</v>
      </c>
    </row>
    <row r="19" spans="3:5" x14ac:dyDescent="0.2">
      <c r="C19" t="s">
        <v>25</v>
      </c>
      <c r="E19" s="32">
        <f>F6+F7</f>
        <v>395</v>
      </c>
    </row>
    <row r="20" spans="3:5" x14ac:dyDescent="0.2">
      <c r="C20" t="s">
        <v>26</v>
      </c>
      <c r="E20" s="32">
        <f>F8+F10+F11</f>
        <v>133</v>
      </c>
    </row>
    <row r="21" spans="3:5" x14ac:dyDescent="0.2">
      <c r="C21" t="s">
        <v>27</v>
      </c>
      <c r="E21" s="32">
        <f>F9+F12</f>
        <v>89.8</v>
      </c>
    </row>
  </sheetData>
  <mergeCells count="3">
    <mergeCell ref="E4:E5"/>
    <mergeCell ref="F4:F5"/>
    <mergeCell ref="G4:G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44054-D231-624F-8480-F7BE9F82E87B}">
  <dimension ref="C4:P22"/>
  <sheetViews>
    <sheetView tabSelected="1" topLeftCell="B3" zoomScaleNormal="100" workbookViewId="0">
      <selection activeCell="C31" sqref="C31"/>
    </sheetView>
  </sheetViews>
  <sheetFormatPr baseColWidth="10" defaultColWidth="11" defaultRowHeight="16" x14ac:dyDescent="0.2"/>
  <sheetData>
    <row r="4" spans="3:16" ht="19" x14ac:dyDescent="0.2">
      <c r="C4" s="1" t="s">
        <v>34</v>
      </c>
    </row>
    <row r="5" spans="3:16" x14ac:dyDescent="0.2">
      <c r="C5" s="34" t="s">
        <v>1</v>
      </c>
      <c r="D5" s="21"/>
      <c r="E5" s="35" t="s">
        <v>32</v>
      </c>
      <c r="F5" s="35" t="s">
        <v>31</v>
      </c>
    </row>
    <row r="6" spans="3:16" ht="35" thickBot="1" x14ac:dyDescent="0.25">
      <c r="C6" s="34"/>
      <c r="D6" s="21" t="s">
        <v>33</v>
      </c>
      <c r="E6" s="35"/>
      <c r="F6" s="35"/>
      <c r="H6" t="s">
        <v>1</v>
      </c>
      <c r="I6" t="s">
        <v>21</v>
      </c>
      <c r="J6" s="19" t="s">
        <v>16</v>
      </c>
      <c r="K6" t="s">
        <v>24</v>
      </c>
      <c r="L6" s="19" t="s">
        <v>7</v>
      </c>
      <c r="M6" s="20" t="s">
        <v>10</v>
      </c>
      <c r="N6" t="s">
        <v>6</v>
      </c>
      <c r="O6" t="s">
        <v>8</v>
      </c>
      <c r="P6" t="s">
        <v>9</v>
      </c>
    </row>
    <row r="7" spans="3:16" ht="17" thickBot="1" x14ac:dyDescent="0.25">
      <c r="C7" s="22" t="s">
        <v>29</v>
      </c>
      <c r="D7" s="33">
        <v>130</v>
      </c>
      <c r="E7" s="28">
        <v>2376</v>
      </c>
      <c r="F7" s="28">
        <f>E7*(77/D7)</f>
        <v>1407.323076923077</v>
      </c>
      <c r="H7" t="s">
        <v>16</v>
      </c>
      <c r="J7">
        <v>1407</v>
      </c>
      <c r="K7">
        <v>399</v>
      </c>
    </row>
    <row r="8" spans="3:16" ht="17" thickBot="1" x14ac:dyDescent="0.25">
      <c r="C8" s="31" t="s">
        <v>30</v>
      </c>
      <c r="D8" s="33">
        <v>130</v>
      </c>
      <c r="E8" s="28">
        <v>673</v>
      </c>
      <c r="F8" s="28">
        <f t="shared" ref="F8:F13" si="0">E8*(77/D8)</f>
        <v>398.62307692307695</v>
      </c>
    </row>
    <row r="9" spans="3:16" ht="17" thickBot="1" x14ac:dyDescent="0.25">
      <c r="C9" s="22" t="s">
        <v>6</v>
      </c>
      <c r="D9" s="33">
        <v>70</v>
      </c>
      <c r="E9" s="28">
        <v>685.9</v>
      </c>
      <c r="F9" s="28">
        <f t="shared" si="0"/>
        <v>754.49</v>
      </c>
      <c r="H9" t="s">
        <v>20</v>
      </c>
      <c r="L9" s="30">
        <v>249</v>
      </c>
      <c r="M9">
        <v>284</v>
      </c>
    </row>
    <row r="10" spans="3:16" ht="17" thickBot="1" x14ac:dyDescent="0.25">
      <c r="C10" s="22" t="s">
        <v>7</v>
      </c>
      <c r="D10" s="33">
        <v>101</v>
      </c>
      <c r="E10" s="28">
        <v>326.89999999999998</v>
      </c>
      <c r="F10" s="28">
        <f t="shared" si="0"/>
        <v>249.22079207920791</v>
      </c>
    </row>
    <row r="11" spans="3:16" ht="17" thickBot="1" x14ac:dyDescent="0.25">
      <c r="C11" s="22" t="s">
        <v>8</v>
      </c>
      <c r="D11" s="33">
        <v>70</v>
      </c>
      <c r="E11" s="28">
        <v>177.2</v>
      </c>
      <c r="F11" s="28">
        <f t="shared" si="0"/>
        <v>194.92000000000002</v>
      </c>
      <c r="H11" t="s">
        <v>6</v>
      </c>
      <c r="N11">
        <v>754</v>
      </c>
      <c r="O11">
        <v>195</v>
      </c>
      <c r="P11">
        <v>182</v>
      </c>
    </row>
    <row r="12" spans="3:16" ht="17" thickBot="1" x14ac:dyDescent="0.25">
      <c r="C12" s="22" t="s">
        <v>9</v>
      </c>
      <c r="D12" s="33">
        <v>70</v>
      </c>
      <c r="E12" s="28">
        <v>165.6</v>
      </c>
      <c r="F12" s="28">
        <f t="shared" si="0"/>
        <v>182.16</v>
      </c>
    </row>
    <row r="13" spans="3:16" ht="17" thickBot="1" x14ac:dyDescent="0.25">
      <c r="C13" s="22" t="s">
        <v>10</v>
      </c>
      <c r="D13" s="33">
        <v>101</v>
      </c>
      <c r="E13" s="28">
        <v>372.8</v>
      </c>
      <c r="F13" s="28">
        <f t="shared" si="0"/>
        <v>284.2138613861386</v>
      </c>
    </row>
    <row r="14" spans="3:16" ht="17" thickBot="1" x14ac:dyDescent="0.25">
      <c r="C14" s="26" t="s">
        <v>14</v>
      </c>
      <c r="D14" s="27"/>
      <c r="E14" s="29">
        <f>SUM(E7:E13)</f>
        <v>4777.4000000000005</v>
      </c>
      <c r="F14" s="29">
        <f>SUM(F7:F13)</f>
        <v>3470.9508073115003</v>
      </c>
    </row>
    <row r="20" spans="4:6" x14ac:dyDescent="0.2">
      <c r="D20" t="s">
        <v>25</v>
      </c>
      <c r="E20" s="30">
        <f>E7+E8</f>
        <v>3049</v>
      </c>
      <c r="F20" s="30">
        <f>F7+F8</f>
        <v>1805.9461538461539</v>
      </c>
    </row>
    <row r="21" spans="4:6" x14ac:dyDescent="0.2">
      <c r="D21" t="s">
        <v>26</v>
      </c>
      <c r="E21" s="30">
        <f>E9+E11+E12</f>
        <v>1028.6999999999998</v>
      </c>
      <c r="F21" s="30">
        <f>F9+F11+F12</f>
        <v>1131.5700000000002</v>
      </c>
    </row>
    <row r="22" spans="4:6" x14ac:dyDescent="0.2">
      <c r="D22" t="s">
        <v>27</v>
      </c>
      <c r="E22" s="30">
        <f>E10+E13</f>
        <v>699.7</v>
      </c>
      <c r="F22" s="30">
        <f>F10+F13</f>
        <v>533.43465346534651</v>
      </c>
    </row>
  </sheetData>
  <mergeCells count="3">
    <mergeCell ref="C5:C6"/>
    <mergeCell ref="E5:E6"/>
    <mergeCell ref="F5:F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74F94-6149-DB43-8A23-6089D9C0AA21}">
  <dimension ref="C4:P21"/>
  <sheetViews>
    <sheetView topLeftCell="A4" zoomScaleNormal="100" workbookViewId="0">
      <selection activeCell="C4" sqref="C4:G15"/>
    </sheetView>
  </sheetViews>
  <sheetFormatPr baseColWidth="10" defaultColWidth="11" defaultRowHeight="16" x14ac:dyDescent="0.2"/>
  <cols>
    <col min="4" max="4" width="29.5" customWidth="1"/>
  </cols>
  <sheetData>
    <row r="4" spans="3:16" ht="16" customHeight="1" x14ac:dyDescent="0.2">
      <c r="C4" s="21"/>
      <c r="D4" s="34" t="s">
        <v>1</v>
      </c>
      <c r="E4" s="35" t="s">
        <v>32</v>
      </c>
      <c r="F4" s="35" t="s">
        <v>31</v>
      </c>
      <c r="G4" s="35" t="s">
        <v>35</v>
      </c>
    </row>
    <row r="5" spans="3:16" ht="35" thickBot="1" x14ac:dyDescent="0.25">
      <c r="C5" s="21" t="s">
        <v>33</v>
      </c>
      <c r="D5" s="34"/>
      <c r="E5" s="35"/>
      <c r="F5" s="35"/>
      <c r="G5" s="35"/>
      <c r="H5" t="s">
        <v>1</v>
      </c>
      <c r="I5" t="s">
        <v>21</v>
      </c>
      <c r="J5" s="19" t="s">
        <v>16</v>
      </c>
      <c r="K5" t="s">
        <v>24</v>
      </c>
      <c r="L5" s="19" t="s">
        <v>7</v>
      </c>
      <c r="M5" s="20" t="s">
        <v>10</v>
      </c>
      <c r="N5" t="s">
        <v>6</v>
      </c>
      <c r="O5" t="s">
        <v>8</v>
      </c>
      <c r="P5" t="s">
        <v>9</v>
      </c>
    </row>
    <row r="6" spans="3:16" ht="17" thickBot="1" x14ac:dyDescent="0.25">
      <c r="C6" s="33">
        <v>130</v>
      </c>
      <c r="D6" s="22" t="s">
        <v>29</v>
      </c>
      <c r="E6" s="28">
        <v>308</v>
      </c>
      <c r="F6" s="28">
        <f>E6*(77/C6)</f>
        <v>182.43076923076924</v>
      </c>
      <c r="G6" s="28">
        <f>F6*0.47</f>
        <v>85.742461538461541</v>
      </c>
      <c r="H6" t="s">
        <v>16</v>
      </c>
      <c r="J6">
        <v>86</v>
      </c>
      <c r="K6">
        <v>24</v>
      </c>
    </row>
    <row r="7" spans="3:16" ht="17" thickBot="1" x14ac:dyDescent="0.25">
      <c r="C7" s="33">
        <v>130</v>
      </c>
      <c r="D7" s="31" t="s">
        <v>30</v>
      </c>
      <c r="E7" s="24">
        <v>87</v>
      </c>
      <c r="F7" s="28">
        <f t="shared" ref="F7:F12" si="0">E7*(77/C7)</f>
        <v>51.530769230769231</v>
      </c>
      <c r="G7" s="28">
        <f t="shared" ref="G7:G12" si="1">F7*0.47</f>
        <v>24.219461538461537</v>
      </c>
    </row>
    <row r="8" spans="3:16" ht="17" thickBot="1" x14ac:dyDescent="0.25">
      <c r="C8" s="33">
        <v>70</v>
      </c>
      <c r="D8" s="22" t="s">
        <v>6</v>
      </c>
      <c r="E8" s="24">
        <v>89</v>
      </c>
      <c r="F8" s="28">
        <f t="shared" si="0"/>
        <v>97.9</v>
      </c>
      <c r="G8" s="28">
        <f t="shared" si="1"/>
        <v>46.012999999999998</v>
      </c>
      <c r="H8" t="s">
        <v>20</v>
      </c>
      <c r="L8">
        <v>15</v>
      </c>
      <c r="M8">
        <v>17</v>
      </c>
    </row>
    <row r="9" spans="3:16" ht="17" thickBot="1" x14ac:dyDescent="0.25">
      <c r="C9" s="33">
        <v>101</v>
      </c>
      <c r="D9" s="22" t="s">
        <v>7</v>
      </c>
      <c r="E9" s="28">
        <v>42</v>
      </c>
      <c r="F9" s="28">
        <f t="shared" si="0"/>
        <v>32.019801980198018</v>
      </c>
      <c r="G9" s="28">
        <f t="shared" si="1"/>
        <v>15.049306930693067</v>
      </c>
    </row>
    <row r="10" spans="3:16" ht="17" thickBot="1" x14ac:dyDescent="0.25">
      <c r="C10" s="33">
        <v>70</v>
      </c>
      <c r="D10" s="22" t="s">
        <v>8</v>
      </c>
      <c r="E10" s="28">
        <v>22</v>
      </c>
      <c r="F10" s="28">
        <f t="shared" si="0"/>
        <v>24.200000000000003</v>
      </c>
      <c r="G10" s="28">
        <f t="shared" si="1"/>
        <v>11.374000000000001</v>
      </c>
      <c r="H10" t="s">
        <v>6</v>
      </c>
      <c r="N10">
        <v>46</v>
      </c>
      <c r="O10">
        <v>11</v>
      </c>
      <c r="P10">
        <v>11</v>
      </c>
    </row>
    <row r="11" spans="3:16" ht="17" thickBot="1" x14ac:dyDescent="0.25">
      <c r="C11" s="33">
        <v>70</v>
      </c>
      <c r="D11" s="22" t="s">
        <v>9</v>
      </c>
      <c r="E11" s="28">
        <v>22</v>
      </c>
      <c r="F11" s="28">
        <f t="shared" si="0"/>
        <v>24.200000000000003</v>
      </c>
      <c r="G11" s="28">
        <f t="shared" si="1"/>
        <v>11.374000000000001</v>
      </c>
    </row>
    <row r="12" spans="3:16" ht="17" thickBot="1" x14ac:dyDescent="0.25">
      <c r="C12" s="33">
        <v>101</v>
      </c>
      <c r="D12" s="22" t="s">
        <v>10</v>
      </c>
      <c r="E12" s="28">
        <v>47.8</v>
      </c>
      <c r="F12" s="28">
        <f t="shared" si="0"/>
        <v>36.441584158415843</v>
      </c>
      <c r="G12" s="28">
        <f t="shared" si="1"/>
        <v>17.127544554455444</v>
      </c>
    </row>
    <row r="13" spans="3:16" ht="17" thickBot="1" x14ac:dyDescent="0.25">
      <c r="C13" s="27"/>
      <c r="D13" s="26" t="s">
        <v>28</v>
      </c>
      <c r="E13" s="29">
        <f>SUM(E6:E12)</f>
        <v>617.79999999999995</v>
      </c>
      <c r="F13" s="29">
        <f>SUM(F6:F12)</f>
        <v>448.72292460015228</v>
      </c>
      <c r="G13" s="29">
        <f>SUM(G6:G12)</f>
        <v>210.8997745620716</v>
      </c>
    </row>
    <row r="14" spans="3:16" ht="17" thickBot="1" x14ac:dyDescent="0.25">
      <c r="C14" s="23"/>
      <c r="D14" s="22" t="s">
        <v>36</v>
      </c>
      <c r="E14" s="28">
        <v>417</v>
      </c>
      <c r="F14" s="28">
        <v>417</v>
      </c>
      <c r="G14" s="28">
        <v>417</v>
      </c>
    </row>
    <row r="15" spans="3:16" ht="17" thickBot="1" x14ac:dyDescent="0.25">
      <c r="C15" s="27"/>
      <c r="D15" s="26" t="s">
        <v>12</v>
      </c>
      <c r="E15" s="29">
        <f>SUM(E13:E14)</f>
        <v>1034.8</v>
      </c>
      <c r="F15" s="29">
        <f>SUM(F13:F14)</f>
        <v>865.72292460015228</v>
      </c>
      <c r="G15" s="29">
        <f>SUM(G13:G14)</f>
        <v>627.89977456207157</v>
      </c>
    </row>
    <row r="19" spans="3:4" x14ac:dyDescent="0.2">
      <c r="C19" t="s">
        <v>25</v>
      </c>
      <c r="D19" s="32">
        <f>E6+E7</f>
        <v>395</v>
      </c>
    </row>
    <row r="20" spans="3:4" x14ac:dyDescent="0.2">
      <c r="C20" t="s">
        <v>26</v>
      </c>
      <c r="D20" s="32">
        <f>E8+E10+E11</f>
        <v>133</v>
      </c>
    </row>
    <row r="21" spans="3:4" x14ac:dyDescent="0.2">
      <c r="C21" t="s">
        <v>27</v>
      </c>
      <c r="D21" s="32">
        <f>E9+E12</f>
        <v>89.8</v>
      </c>
    </row>
  </sheetData>
  <mergeCells count="4">
    <mergeCell ref="D4:D5"/>
    <mergeCell ref="E4:E5"/>
    <mergeCell ref="F4:F5"/>
    <mergeCell ref="G4:G5"/>
  </mergeCells>
  <phoneticPr fontId="1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Table8GtCO2</vt:lpstr>
      <vt:lpstr>Table9CO2PPM</vt:lpstr>
      <vt:lpstr>Table10GtCO2</vt:lpstr>
      <vt:lpstr>Table11CO2PPM</vt:lpstr>
      <vt:lpstr>Table12GtCO2 (77years)</vt:lpstr>
      <vt:lpstr>Table13CO2PPM (77years)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Parker</dc:creator>
  <cp:lastModifiedBy>Kevin Parker</cp:lastModifiedBy>
  <dcterms:created xsi:type="dcterms:W3CDTF">2023-11-18T14:47:18Z</dcterms:created>
  <dcterms:modified xsi:type="dcterms:W3CDTF">2023-12-11T22:01:04Z</dcterms:modified>
</cp:coreProperties>
</file>