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vmlDrawing1.vml" ContentType="application/vnd.openxmlformats-officedocument.vmlDrawing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3-nitroaniline" sheetId="1" state="visible" r:id="rId2"/>
    <sheet name="diclofenac" sheetId="2" state="visible" r:id="rId3"/>
    <sheet name="propranolol" sheetId="3" state="visible" r:id="rId4"/>
    <sheet name="ddao-c12" sheetId="4" state="visible" r:id="rId5"/>
    <sheet name="sb3-10" sheetId="5" state="visible" r:id="rId6"/>
    <sheet name="hexylamine" sheetId="6" state="visible" r:id="rId7"/>
    <sheet name="dihexylamine" sheetId="7" state="visible" r:id="rId8"/>
    <sheet name="octyl sulfate" sheetId="8" state="visible" r:id="rId9"/>
    <sheet name="decyl sulfate" sheetId="9" state="visible" r:id="rId10"/>
    <sheet name="dodecyl sulfate" sheetId="10" state="visible" r:id="rId11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24" authorId="0">
      <text>
        <r>
          <rPr>
            <sz val="10"/>
            <color rgb="FF000000"/>
            <rFont val="Arial"/>
            <family val="0"/>
          </rPr>
          <t xml:space="preserve">Measured concentration higher than dosed</t>
        </r>
      </text>
    </comment>
    <comment ref="H16" authorId="0">
      <text>
        <r>
          <rPr>
            <sz val="10"/>
            <color rgb="FF000000"/>
            <rFont val="Arial"/>
            <family val="0"/>
          </rPr>
          <t xml:space="preserve">Measurement higher than dosed, so negative Kmw</t>
        </r>
      </text>
    </comment>
    <comment ref="H25" authorId="0">
      <text>
        <r>
          <rPr>
            <sz val="10"/>
            <color rgb="FF000000"/>
            <rFont val="Arial"/>
            <family val="0"/>
          </rPr>
          <t xml:space="preserve">Concentration of zero</t>
        </r>
      </text>
    </comment>
  </commentList>
</comments>
</file>

<file path=xl/sharedStrings.xml><?xml version="1.0" encoding="utf-8"?>
<sst xmlns="http://schemas.openxmlformats.org/spreadsheetml/2006/main" count="139" uniqueCount="17">
  <si>
    <t xml:space="preserve">WS5-AA</t>
  </si>
  <si>
    <t xml:space="preserve">WS2</t>
  </si>
  <si>
    <t xml:space="preserve">WS5-AS</t>
  </si>
  <si>
    <t xml:space="preserve">WS1</t>
  </si>
  <si>
    <t xml:space="preserve">Combined individual points</t>
  </si>
  <si>
    <t xml:space="preserve">Points</t>
  </si>
  <si>
    <t xml:space="preserve">Mean</t>
  </si>
  <si>
    <t xml:space="preserve">St. Dev.</t>
  </si>
  <si>
    <t xml:space="preserve">10uM, 0%</t>
  </si>
  <si>
    <t xml:space="preserve">20uM, 0%</t>
  </si>
  <si>
    <t xml:space="preserve">50uM, 0%</t>
  </si>
  <si>
    <t xml:space="preserve">10uM, 15%</t>
  </si>
  <si>
    <t xml:space="preserve">20uM, 15%</t>
  </si>
  <si>
    <t xml:space="preserve">50uM, 15%</t>
  </si>
  <si>
    <t xml:space="preserve">10uM, 30%</t>
  </si>
  <si>
    <t xml:space="preserve">20uM, 30%</t>
  </si>
  <si>
    <t xml:space="preserve">50uM, 30%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</si>
</sst>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"/>
    <numFmt numFmtId="166" formatCode="0.00"/>
    <numFmt numFmtId="167" formatCode="0.0"/>
  </numFmts>
  <fonts count="18">
    <font>
      <sz val="11"/>
      <color rgb="FF00000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0"/>
    </font>
    <font>
      <sz val="10"/>
      <color rgb="FFFFFFFF"/>
      <name val="Arial"/>
      <family val="0"/>
    </font>
    <font>
      <sz val="10"/>
      <color rgb="FFCC0000"/>
      <name val="Arial"/>
      <family val="0"/>
    </font>
    <font>
      <b val="true"/>
      <sz val="10"/>
      <color rgb="FFFFFFFF"/>
      <name val="Arial"/>
      <family val="0"/>
    </font>
    <font>
      <i val="true"/>
      <sz val="10"/>
      <color rgb="FF808080"/>
      <name val="Arial"/>
      <family val="0"/>
    </font>
    <font>
      <sz val="10"/>
      <color rgb="FF006600"/>
      <name val="Arial"/>
      <family val="0"/>
    </font>
    <font>
      <b val="true"/>
      <sz val="24"/>
      <color rgb="FF000000"/>
      <name val="Arial"/>
      <family val="0"/>
    </font>
    <font>
      <sz val="18"/>
      <color rgb="FF000000"/>
      <name val="Arial"/>
      <family val="0"/>
    </font>
    <font>
      <sz val="12"/>
      <color rgb="FF000000"/>
      <name val="Arial"/>
      <family val="0"/>
    </font>
    <font>
      <u val="single"/>
      <sz val="10"/>
      <color rgb="FF0000EE"/>
      <name val="Arial"/>
      <family val="0"/>
    </font>
    <font>
      <sz val="10"/>
      <color rgb="FF996600"/>
      <name val="Arial"/>
      <family val="0"/>
    </font>
    <font>
      <sz val="10"/>
      <color rgb="FF333333"/>
      <name val="Arial"/>
      <family val="0"/>
    </font>
    <font>
      <b val="true"/>
      <sz val="11"/>
      <color rgb="FF000000"/>
      <name val="Arial"/>
      <family val="0"/>
    </font>
    <font>
      <sz val="10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/>
      <right/>
      <top style="hair"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0" applyFont="true" applyBorder="false" applyAlignment="true" applyProtection="false">
      <alignment horizontal="general" vertical="bottom" textRotation="0" wrapText="false" indent="0" shrinkToFit="false"/>
    </xf>
    <xf numFmtId="164" fontId="15" fillId="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5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4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3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9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2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" xfId="20"/>
    <cellStyle name="Accent 1" xfId="21"/>
    <cellStyle name="Accent 2" xfId="22"/>
    <cellStyle name="Accent 3" xfId="23"/>
    <cellStyle name="Bad" xfId="24"/>
    <cellStyle name="Error" xfId="25"/>
    <cellStyle name="Footnote" xfId="26"/>
    <cellStyle name="Good" xfId="27"/>
    <cellStyle name="Heading" xfId="28"/>
    <cellStyle name="Heading 1" xfId="29"/>
    <cellStyle name="Heading 2" xfId="30"/>
    <cellStyle name="Hyperlink" xfId="31"/>
    <cellStyle name="Neutral" xfId="32"/>
    <cellStyle name="Note" xfId="33"/>
    <cellStyle name="Status" xfId="34"/>
    <cellStyle name="Text" xfId="35"/>
    <cellStyle name="Warning" xfId="36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3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24" activeCellId="0" sqref="B24"/>
    </sheetView>
  </sheetViews>
  <sheetFormatPr defaultRowHeight="13.8" zeroHeight="false" outlineLevelRow="0" outlineLevelCol="0"/>
  <cols>
    <col collapsed="false" customWidth="true" hidden="false" outlineLevel="0" max="1021" min="1" style="1" width="10.42"/>
    <col collapsed="false" customWidth="true" hidden="false" outlineLevel="0" max="1022" min="1022" style="1" width="8.86"/>
    <col collapsed="false" customWidth="true" hidden="false" outlineLevel="0" max="1025" min="1023" style="0" width="10.5"/>
  </cols>
  <sheetData>
    <row r="1" customFormat="false" ht="13.8" hidden="false" customHeight="false" outlineLevel="0" collapsed="false">
      <c r="B1" s="2" t="s">
        <v>0</v>
      </c>
      <c r="E1" s="3" t="s">
        <v>1</v>
      </c>
      <c r="H1" s="3" t="s">
        <v>2</v>
      </c>
      <c r="J1" s="4"/>
      <c r="K1" s="5" t="s">
        <v>3</v>
      </c>
      <c r="M1" s="4"/>
      <c r="N1" s="3" t="s">
        <v>4</v>
      </c>
    </row>
    <row r="2" customFormat="false" ht="13.8" hidden="false" customHeight="false" outlineLevel="0" collapsed="false">
      <c r="B2" s="6" t="s">
        <v>5</v>
      </c>
      <c r="C2" s="1" t="s">
        <v>6</v>
      </c>
      <c r="D2" s="1" t="s">
        <v>7</v>
      </c>
      <c r="E2" s="6" t="s">
        <v>5</v>
      </c>
      <c r="F2" s="1" t="s">
        <v>6</v>
      </c>
      <c r="G2" s="1" t="s">
        <v>7</v>
      </c>
      <c r="H2" s="6" t="s">
        <v>5</v>
      </c>
      <c r="I2" s="1" t="s">
        <v>6</v>
      </c>
      <c r="J2" s="1" t="s">
        <v>7</v>
      </c>
      <c r="K2" s="6" t="s">
        <v>5</v>
      </c>
      <c r="L2" s="1" t="s">
        <v>6</v>
      </c>
      <c r="M2" s="1" t="s">
        <v>7</v>
      </c>
      <c r="N2" s="6"/>
    </row>
    <row r="3" s="7" customFormat="true" ht="13.8" hidden="false" customHeight="false" outlineLevel="0" collapsed="false">
      <c r="B3" s="8" t="n">
        <v>2.69567051355391</v>
      </c>
      <c r="C3" s="9"/>
      <c r="D3" s="9"/>
      <c r="E3" s="8" t="n">
        <v>2.23473772874462</v>
      </c>
      <c r="F3" s="9"/>
      <c r="G3" s="9"/>
      <c r="H3" s="8" t="n">
        <v>2.32134198806712</v>
      </c>
      <c r="I3" s="9"/>
      <c r="J3" s="10"/>
      <c r="K3" s="11" t="n">
        <v>2.77723207984627</v>
      </c>
      <c r="L3" s="12"/>
      <c r="M3" s="13"/>
      <c r="N3" s="14"/>
      <c r="AMI3" s="0"/>
      <c r="AMJ3" s="0"/>
    </row>
    <row r="4" customFormat="false" ht="13.8" hidden="false" customHeight="false" outlineLevel="0" collapsed="false">
      <c r="A4" s="1" t="s">
        <v>8</v>
      </c>
      <c r="B4" s="15" t="n">
        <v>2.62030991389042</v>
      </c>
      <c r="C4" s="16" t="n">
        <v>2.62042480333107</v>
      </c>
      <c r="D4" s="16" t="n">
        <v>0.0751883313351574</v>
      </c>
      <c r="E4" s="15" t="n">
        <v>2.05699105349591</v>
      </c>
      <c r="F4" s="16" t="n">
        <v>2.15685461965763</v>
      </c>
      <c r="G4" s="16" t="n">
        <v>0.0908890835601455</v>
      </c>
      <c r="H4" s="15" t="n">
        <v>2.2471842554112</v>
      </c>
      <c r="I4" s="16" t="n">
        <v>2.29831571296215</v>
      </c>
      <c r="J4" s="17" t="n">
        <v>0.044353898232376</v>
      </c>
      <c r="K4" s="18" t="n">
        <v>2.8069585319501</v>
      </c>
      <c r="L4" s="18" t="n">
        <v>2.81641826347763</v>
      </c>
      <c r="M4" s="19" t="n">
        <v>0.044673641948078</v>
      </c>
      <c r="N4" s="20" t="n">
        <f aca="false">AVERAGE(B3:B5,E3:E5,H3:H5,K3:K5)</f>
        <v>2.47300334985712</v>
      </c>
      <c r="O4" s="1" t="n">
        <f aca="false">STDEV(B3:B5,E3:E5,H3:H5,K3:K5)</f>
        <v>0.277349838209225</v>
      </c>
    </row>
    <row r="5" customFormat="false" ht="13.8" hidden="false" customHeight="false" outlineLevel="0" collapsed="false">
      <c r="B5" s="15" t="n">
        <v>2.54529398254887</v>
      </c>
      <c r="C5" s="16"/>
      <c r="D5" s="16"/>
      <c r="E5" s="15" t="n">
        <v>2.17883507673236</v>
      </c>
      <c r="F5" s="16"/>
      <c r="G5" s="16"/>
      <c r="H5" s="21" t="n">
        <v>2.32642089540813</v>
      </c>
      <c r="I5" s="22"/>
      <c r="J5" s="23"/>
      <c r="K5" s="18" t="n">
        <v>2.86506417863652</v>
      </c>
      <c r="L5" s="18"/>
      <c r="M5" s="19"/>
      <c r="N5" s="6"/>
    </row>
    <row r="6" s="7" customFormat="true" ht="13.8" hidden="false" customHeight="false" outlineLevel="0" collapsed="false">
      <c r="B6" s="8" t="n">
        <v>2.38421911407558</v>
      </c>
      <c r="C6" s="9"/>
      <c r="D6" s="9"/>
      <c r="E6" s="8" t="n">
        <v>2.14127877041526</v>
      </c>
      <c r="F6" s="9"/>
      <c r="G6" s="9"/>
      <c r="H6" s="15" t="n">
        <v>2.17737464280209</v>
      </c>
      <c r="I6" s="16"/>
      <c r="J6" s="17"/>
      <c r="K6" s="12" t="n">
        <v>2.32935652159287</v>
      </c>
      <c r="L6" s="12"/>
      <c r="M6" s="13"/>
      <c r="N6" s="14"/>
      <c r="AMI6" s="0"/>
      <c r="AMJ6" s="0"/>
    </row>
    <row r="7" customFormat="false" ht="13.8" hidden="false" customHeight="false" outlineLevel="0" collapsed="false">
      <c r="A7" s="1" t="s">
        <v>9</v>
      </c>
      <c r="B7" s="15" t="n">
        <v>2.31664801707193</v>
      </c>
      <c r="C7" s="16" t="n">
        <v>2.38673045741438</v>
      </c>
      <c r="D7" s="16" t="n">
        <v>0.0713712572359393</v>
      </c>
      <c r="E7" s="15" t="n">
        <v>1.78025621846265</v>
      </c>
      <c r="F7" s="16" t="n">
        <v>1.92431085112731</v>
      </c>
      <c r="G7" s="16" t="n">
        <v>0.191236976757243</v>
      </c>
      <c r="H7" s="15" t="n">
        <v>2.23037818928773</v>
      </c>
      <c r="I7" s="16" t="n">
        <v>2.16621935315109</v>
      </c>
      <c r="J7" s="17" t="n">
        <v>0.0704024654566976</v>
      </c>
      <c r="K7" s="18" t="n">
        <v>2.74744225562149</v>
      </c>
      <c r="L7" s="18" t="n">
        <v>2.54826307396174</v>
      </c>
      <c r="M7" s="19" t="n">
        <v>0.209739831972575</v>
      </c>
      <c r="N7" s="20" t="n">
        <f aca="false">AVERAGE(B6:B8,E6:E8,H6:H8,K6:K8)</f>
        <v>2.25638093391363</v>
      </c>
      <c r="O7" s="1" t="n">
        <f aca="false">STDEV(B6:B8,E6:E8,H6:H8,K6:K8)</f>
        <v>0.276829941438233</v>
      </c>
      <c r="Q7" s="1" t="n">
        <f aca="false">AVERAGE(B3:B11,E3:E11,H3:H11,K3:K11)</f>
        <v>2.33204729067747</v>
      </c>
      <c r="R7" s="1" t="n">
        <f aca="false">_xlfn.STDEV.S(B3:B11,E3:E11,H3:H11,K3:K11)</f>
        <v>0.309205923561501</v>
      </c>
    </row>
    <row r="8" customFormat="false" ht="13.8" hidden="false" customHeight="false" outlineLevel="0" collapsed="false">
      <c r="B8" s="15" t="n">
        <v>2.45932424109562</v>
      </c>
      <c r="C8" s="16"/>
      <c r="D8" s="16"/>
      <c r="E8" s="15" t="n">
        <v>1.85139756450403</v>
      </c>
      <c r="F8" s="16"/>
      <c r="G8" s="16"/>
      <c r="H8" s="15" t="n">
        <v>2.09090522736344</v>
      </c>
      <c r="I8" s="16"/>
      <c r="J8" s="17"/>
      <c r="K8" s="18" t="n">
        <v>2.56799044467086</v>
      </c>
      <c r="L8" s="18"/>
      <c r="M8" s="19"/>
      <c r="N8" s="6"/>
    </row>
    <row r="9" s="7" customFormat="true" ht="13.8" hidden="false" customHeight="false" outlineLevel="0" collapsed="false">
      <c r="B9" s="8" t="n">
        <v>2.66751349644672</v>
      </c>
      <c r="C9" s="9"/>
      <c r="D9" s="9"/>
      <c r="E9" s="8" t="n">
        <v>1.80789214254209</v>
      </c>
      <c r="F9" s="9"/>
      <c r="G9" s="9"/>
      <c r="H9" s="8" t="n">
        <v>2.51370771785598</v>
      </c>
      <c r="I9" s="9"/>
      <c r="J9" s="10"/>
      <c r="K9" s="12" t="n">
        <v>2.14563185077565</v>
      </c>
      <c r="L9" s="12"/>
      <c r="M9" s="13"/>
      <c r="N9" s="14"/>
      <c r="AMI9" s="0"/>
      <c r="AMJ9" s="0"/>
    </row>
    <row r="10" customFormat="false" ht="13.8" hidden="false" customHeight="false" outlineLevel="0" collapsed="false">
      <c r="A10" s="1" t="s">
        <v>10</v>
      </c>
      <c r="B10" s="15" t="n">
        <v>2.71141404300717</v>
      </c>
      <c r="C10" s="16" t="n">
        <v>2.67751191830773</v>
      </c>
      <c r="D10" s="16" t="n">
        <v>0.0301720856772817</v>
      </c>
      <c r="E10" s="15" t="n">
        <v>1.81035427961071</v>
      </c>
      <c r="F10" s="16" t="n">
        <v>1.83256219234862</v>
      </c>
      <c r="G10" s="16" t="n">
        <v>0.0406161674579758</v>
      </c>
      <c r="H10" s="15" t="n">
        <v>2.12663994633514</v>
      </c>
      <c r="I10" s="16" t="n">
        <v>2.21619618512926</v>
      </c>
      <c r="J10" s="17" t="n">
        <v>0.264366068441985</v>
      </c>
      <c r="K10" s="18" t="n">
        <v>2.41562874425438</v>
      </c>
      <c r="L10" s="18" t="n">
        <v>2.34076005726102</v>
      </c>
      <c r="M10" s="19" t="n">
        <v>0.170503210067659</v>
      </c>
      <c r="N10" s="20" t="n">
        <f aca="false">AVERAGE(B9:B11,E9:E11,H9:H11,K9:K11)</f>
        <v>2.26675758826166</v>
      </c>
      <c r="O10" s="1" t="n">
        <f aca="false">STDEV(B9:B11,E9:E11,H9:H11,K9:K11)</f>
        <v>0.343626955282652</v>
      </c>
    </row>
    <row r="11" customFormat="false" ht="13.8" hidden="false" customHeight="false" outlineLevel="0" collapsed="false">
      <c r="B11" s="15" t="n">
        <v>2.65360821546931</v>
      </c>
      <c r="C11" s="16"/>
      <c r="D11" s="16"/>
      <c r="E11" s="21" t="n">
        <v>1.87944015489305</v>
      </c>
      <c r="F11" s="22"/>
      <c r="G11" s="22"/>
      <c r="H11" s="15" t="n">
        <v>2.00824089119666</v>
      </c>
      <c r="I11" s="16"/>
      <c r="J11" s="17"/>
      <c r="K11" s="18" t="n">
        <v>2.46101957675302</v>
      </c>
      <c r="L11" s="18"/>
      <c r="M11" s="19"/>
      <c r="N11" s="6"/>
    </row>
    <row r="12" s="7" customFormat="true" ht="13.8" hidden="false" customHeight="false" outlineLevel="0" collapsed="false">
      <c r="B12" s="8" t="n">
        <v>2.55657436350913</v>
      </c>
      <c r="C12" s="9"/>
      <c r="D12" s="9"/>
      <c r="E12" s="8" t="n">
        <v>1.68562325611784</v>
      </c>
      <c r="F12" s="9"/>
      <c r="G12" s="9"/>
      <c r="H12" s="8" t="n">
        <v>2.45590471951357</v>
      </c>
      <c r="I12" s="9"/>
      <c r="J12" s="10"/>
      <c r="K12" s="12" t="n">
        <v>2.32835452559179</v>
      </c>
      <c r="L12" s="12"/>
      <c r="M12" s="13"/>
      <c r="N12" s="14"/>
      <c r="AMI12" s="0"/>
      <c r="AMJ12" s="0"/>
    </row>
    <row r="13" customFormat="false" ht="13.8" hidden="false" customHeight="false" outlineLevel="0" collapsed="false">
      <c r="A13" s="1" t="s">
        <v>11</v>
      </c>
      <c r="B13" s="15" t="n">
        <v>2.49727259114962</v>
      </c>
      <c r="C13" s="16" t="n">
        <v>2.53533565020108</v>
      </c>
      <c r="D13" s="16" t="n">
        <v>0.0330373880401454</v>
      </c>
      <c r="E13" s="15" t="n">
        <v>1.67083871282933</v>
      </c>
      <c r="F13" s="16" t="n">
        <v>1.71424547366433</v>
      </c>
      <c r="G13" s="16" t="n">
        <v>0.0628154119231271</v>
      </c>
      <c r="H13" s="15" t="n">
        <v>2.28112248678961</v>
      </c>
      <c r="I13" s="16" t="n">
        <v>2.31615757195004</v>
      </c>
      <c r="J13" s="17" t="n">
        <v>0.125939148911395</v>
      </c>
      <c r="K13" s="18" t="n">
        <v>2.1894509154848</v>
      </c>
      <c r="L13" s="18" t="n">
        <v>2.27859628168182</v>
      </c>
      <c r="M13" s="19" t="n">
        <v>0.0773761092116326</v>
      </c>
      <c r="N13" s="20" t="n">
        <f aca="false">AVERAGE(B12:B14,E12:E14,H12:H14,K12:K14)</f>
        <v>2.21108374437432</v>
      </c>
      <c r="O13" s="1" t="n">
        <f aca="false">STDEV(B12:B14,E12:E14,H12:H14,K12:K14)</f>
        <v>0.324251306271451</v>
      </c>
    </row>
    <row r="14" customFormat="false" ht="13.8" hidden="false" customHeight="false" outlineLevel="0" collapsed="false">
      <c r="B14" s="15" t="n">
        <v>2.5521599959445</v>
      </c>
      <c r="C14" s="16"/>
      <c r="D14" s="16"/>
      <c r="E14" s="15" t="n">
        <v>1.78627445204581</v>
      </c>
      <c r="F14" s="16"/>
      <c r="G14" s="16"/>
      <c r="H14" s="15" t="n">
        <v>2.21144550954694</v>
      </c>
      <c r="I14" s="16"/>
      <c r="J14" s="17"/>
      <c r="K14" s="18" t="n">
        <v>2.31798340396887</v>
      </c>
      <c r="L14" s="18"/>
      <c r="M14" s="19"/>
      <c r="N14" s="6"/>
    </row>
    <row r="15" s="7" customFormat="true" ht="13.8" hidden="false" customHeight="false" outlineLevel="0" collapsed="false">
      <c r="B15" s="8" t="n">
        <v>2.42537980772213</v>
      </c>
      <c r="C15" s="9"/>
      <c r="D15" s="9"/>
      <c r="E15" s="8" t="n">
        <v>2.08297952310358</v>
      </c>
      <c r="F15" s="9"/>
      <c r="G15" s="9"/>
      <c r="H15" s="8" t="n">
        <v>2.26278744680159</v>
      </c>
      <c r="I15" s="9"/>
      <c r="J15" s="10"/>
      <c r="K15" s="12" t="n">
        <v>1.64718492875963</v>
      </c>
      <c r="L15" s="12"/>
      <c r="M15" s="13"/>
      <c r="N15" s="14"/>
      <c r="AMI15" s="0"/>
      <c r="AMJ15" s="0"/>
    </row>
    <row r="16" customFormat="false" ht="13.8" hidden="false" customHeight="false" outlineLevel="0" collapsed="false">
      <c r="A16" s="1" t="s">
        <v>12</v>
      </c>
      <c r="B16" s="15" t="n">
        <v>2.55408906101556</v>
      </c>
      <c r="C16" s="16" t="n">
        <v>2.5041915304327</v>
      </c>
      <c r="D16" s="16" t="n">
        <v>0.0690546222249908</v>
      </c>
      <c r="E16" s="15" t="n">
        <v>1.84836654824167</v>
      </c>
      <c r="F16" s="16" t="n">
        <v>1.94222515909732</v>
      </c>
      <c r="G16" s="16" t="n">
        <v>0.124137910168735</v>
      </c>
      <c r="H16" s="15"/>
      <c r="I16" s="16" t="n">
        <v>2.26278744680159</v>
      </c>
      <c r="J16" s="17" t="e">
        <f aca="false">#DIV/0!</f>
        <v>#DIV/0!</v>
      </c>
      <c r="K16" s="18" t="n">
        <v>2.33561609499367</v>
      </c>
      <c r="L16" s="18" t="n">
        <v>2.04737731714427</v>
      </c>
      <c r="M16" s="19" t="n">
        <v>0.357609529856933</v>
      </c>
      <c r="N16" s="20" t="n">
        <f aca="false">AVERAGE(B15:B17,E15:E17,H15:H17,K15:K17)</f>
        <v>2.17441694668244</v>
      </c>
      <c r="O16" s="1" t="n">
        <f aca="false">STDEV(B15:B17,E15:E17,H15,K15:K17)</f>
        <v>0.30556798289091</v>
      </c>
      <c r="Q16" s="1" t="n">
        <f aca="false">AVERAGE(B12:B20,E12:E20,H12:H15,H18:H20,K12:K18,K20)</f>
        <v>2.14069688270945</v>
      </c>
      <c r="R16" s="1" t="n">
        <f aca="false">_xlfn.STDEV.S(B12:B20,E12:E20,H12:H15,H18:H20,K12:K18,K20)</f>
        <v>0.367866298156296</v>
      </c>
    </row>
    <row r="17" customFormat="false" ht="13.8" hidden="false" customHeight="false" outlineLevel="0" collapsed="false">
      <c r="B17" s="15" t="n">
        <v>2.5331057225604</v>
      </c>
      <c r="C17" s="16"/>
      <c r="D17" s="16"/>
      <c r="E17" s="15" t="n">
        <v>1.8953294059467</v>
      </c>
      <c r="F17" s="16"/>
      <c r="G17" s="16"/>
      <c r="H17" s="15"/>
      <c r="I17" s="16"/>
      <c r="J17" s="17"/>
      <c r="K17" s="18" t="n">
        <v>2.15933092767951</v>
      </c>
      <c r="L17" s="18"/>
      <c r="M17" s="19"/>
      <c r="N17" s="6"/>
    </row>
    <row r="18" s="7" customFormat="true" ht="13.8" hidden="false" customHeight="false" outlineLevel="0" collapsed="false">
      <c r="B18" s="8" t="n">
        <v>2.66834799838495</v>
      </c>
      <c r="C18" s="9"/>
      <c r="D18" s="9"/>
      <c r="E18" s="8" t="n">
        <v>2.02144538325194</v>
      </c>
      <c r="F18" s="9"/>
      <c r="G18" s="9"/>
      <c r="H18" s="8" t="n">
        <v>2.14752217963204</v>
      </c>
      <c r="I18" s="9"/>
      <c r="J18" s="10"/>
      <c r="K18" s="12" t="n">
        <v>1.5018727600877</v>
      </c>
      <c r="L18" s="12"/>
      <c r="M18" s="13"/>
      <c r="N18" s="14"/>
      <c r="AMI18" s="0"/>
      <c r="AMJ18" s="0"/>
    </row>
    <row r="19" customFormat="false" ht="13.8" hidden="false" customHeight="false" outlineLevel="0" collapsed="false">
      <c r="A19" s="1" t="s">
        <v>13</v>
      </c>
      <c r="B19" s="15" t="n">
        <v>2.73906083862603</v>
      </c>
      <c r="C19" s="16" t="n">
        <v>2.67347333657645</v>
      </c>
      <c r="D19" s="16" t="n">
        <v>0.063180941648102</v>
      </c>
      <c r="E19" s="15" t="n">
        <v>1.59327551611685</v>
      </c>
      <c r="F19" s="16" t="n">
        <v>1.74746828090903</v>
      </c>
      <c r="G19" s="16" t="n">
        <v>0.237894040325667</v>
      </c>
      <c r="H19" s="15" t="n">
        <v>2.05610131420358</v>
      </c>
      <c r="I19" s="16" t="n">
        <v>2.00094289593543</v>
      </c>
      <c r="J19" s="17" t="n">
        <v>0.180590749913831</v>
      </c>
      <c r="K19" s="18" t="e">
        <f aca="false">#NUM!</f>
        <v>#NUM!</v>
      </c>
      <c r="L19" s="18" t="n">
        <v>1.5500845949165</v>
      </c>
      <c r="M19" s="19" t="n">
        <v>0.0681818306817827</v>
      </c>
      <c r="N19" s="20" t="n">
        <f aca="false">AVERAGE(B18:B20,E18:E20,H18:H20,K18,K20)</f>
        <v>2.03325661182688</v>
      </c>
      <c r="O19" s="1" t="n">
        <f aca="false">STDEV(B18:B20,E18:E20,H18:H20,K18,K20)</f>
        <v>0.462141299856689</v>
      </c>
    </row>
    <row r="20" customFormat="false" ht="13.8" hidden="false" customHeight="false" outlineLevel="0" collapsed="false">
      <c r="B20" s="15" t="n">
        <v>2.61301117271838</v>
      </c>
      <c r="C20" s="16"/>
      <c r="D20" s="16"/>
      <c r="E20" s="21" t="n">
        <v>1.6276839433583</v>
      </c>
      <c r="F20" s="22"/>
      <c r="G20" s="22"/>
      <c r="H20" s="15" t="n">
        <v>1.79920519397066</v>
      </c>
      <c r="I20" s="16"/>
      <c r="J20" s="17"/>
      <c r="K20" s="18" t="n">
        <v>1.5982964297453</v>
      </c>
      <c r="L20" s="18"/>
      <c r="M20" s="19"/>
      <c r="N20" s="6"/>
    </row>
    <row r="21" s="7" customFormat="true" ht="13.8" hidden="false" customHeight="false" outlineLevel="0" collapsed="false">
      <c r="B21" s="8" t="n">
        <v>1.91236942785023</v>
      </c>
      <c r="C21" s="9"/>
      <c r="D21" s="9"/>
      <c r="E21" s="8" t="n">
        <v>1.92762887759941</v>
      </c>
      <c r="F21" s="9"/>
      <c r="G21" s="9"/>
      <c r="H21" s="8" t="n">
        <v>1.82964800328596</v>
      </c>
      <c r="I21" s="9"/>
      <c r="J21" s="10"/>
      <c r="K21" s="12" t="n">
        <v>2.74214715433379</v>
      </c>
      <c r="L21" s="12"/>
      <c r="M21" s="13"/>
      <c r="N21" s="14"/>
      <c r="AMI21" s="0"/>
      <c r="AMJ21" s="0"/>
    </row>
    <row r="22" customFormat="false" ht="13.8" hidden="false" customHeight="false" outlineLevel="0" collapsed="false">
      <c r="A22" s="1" t="s">
        <v>14</v>
      </c>
      <c r="B22" s="15" t="n">
        <v>1.96225250295297</v>
      </c>
      <c r="C22" s="16" t="n">
        <v>1.87263219157396</v>
      </c>
      <c r="D22" s="16" t="n">
        <v>0.114769820279418</v>
      </c>
      <c r="E22" s="15" t="n">
        <v>1.83947283008979</v>
      </c>
      <c r="F22" s="16" t="n">
        <v>2.04595266483609</v>
      </c>
      <c r="G22" s="16" t="n">
        <v>0.284720769909877</v>
      </c>
      <c r="H22" s="15" t="n">
        <v>2.41998067179144</v>
      </c>
      <c r="I22" s="16" t="n">
        <v>2.20737610730515</v>
      </c>
      <c r="J22" s="17" t="n">
        <v>0.327982472637034</v>
      </c>
      <c r="K22" s="18" t="n">
        <v>2.92525284655541</v>
      </c>
      <c r="L22" s="18" t="n">
        <v>2.75700274026904</v>
      </c>
      <c r="M22" s="19" t="n">
        <v>0.161336086435433</v>
      </c>
      <c r="N22" s="20" t="n">
        <f aca="false">AVERAGE(B21:B23,E21:E23,H21:H23,K21:K23)</f>
        <v>2.22074092599606</v>
      </c>
      <c r="O22" s="1" t="n">
        <f aca="false">STDEV(B21:B23,E21:E23,H21:H23,K21:K23)</f>
        <v>0.401603339396172</v>
      </c>
    </row>
    <row r="23" customFormat="false" ht="13.8" hidden="false" customHeight="false" outlineLevel="0" collapsed="false">
      <c r="B23" s="15" t="n">
        <v>1.74327464391866</v>
      </c>
      <c r="C23" s="16"/>
      <c r="D23" s="16"/>
      <c r="E23" s="15" t="n">
        <v>2.37075628681906</v>
      </c>
      <c r="F23" s="16"/>
      <c r="G23" s="16"/>
      <c r="H23" s="15" t="n">
        <v>2.37249964683804</v>
      </c>
      <c r="I23" s="16"/>
      <c r="J23" s="17"/>
      <c r="K23" s="18" t="n">
        <v>2.60360821991792</v>
      </c>
      <c r="L23" s="18"/>
      <c r="M23" s="19"/>
      <c r="N23" s="6"/>
    </row>
    <row r="24" s="7" customFormat="true" ht="13.8" hidden="false" customHeight="false" outlineLevel="0" collapsed="false">
      <c r="B24" s="8"/>
      <c r="C24" s="9"/>
      <c r="D24" s="9"/>
      <c r="E24" s="8" t="n">
        <v>1.7298005540053</v>
      </c>
      <c r="F24" s="9"/>
      <c r="G24" s="9"/>
      <c r="H24" s="8" t="n">
        <v>2.18565284277568</v>
      </c>
      <c r="I24" s="9"/>
      <c r="J24" s="10"/>
      <c r="K24" s="12" t="n">
        <v>2.45464798906712</v>
      </c>
      <c r="L24" s="12"/>
      <c r="M24" s="13"/>
      <c r="N24" s="14"/>
      <c r="AMI24" s="0"/>
      <c r="AMJ24" s="0"/>
    </row>
    <row r="25" customFormat="false" ht="13.8" hidden="false" customHeight="false" outlineLevel="0" collapsed="false">
      <c r="A25" s="1" t="s">
        <v>15</v>
      </c>
      <c r="B25" s="15"/>
      <c r="C25" s="16"/>
      <c r="D25" s="16"/>
      <c r="E25" s="15" t="n">
        <v>1.90618631457094</v>
      </c>
      <c r="F25" s="16" t="n">
        <v>1.86429114633801</v>
      </c>
      <c r="G25" s="16" t="n">
        <v>0.119199071119458</v>
      </c>
      <c r="H25" s="15" t="e">
        <f aca="false">#DIV/0!</f>
        <v>#DIV/0!</v>
      </c>
      <c r="I25" s="16" t="n">
        <v>2.18565284277568</v>
      </c>
      <c r="J25" s="17" t="e">
        <f aca="false">#DIV/0!</f>
        <v>#DIV/0!</v>
      </c>
      <c r="K25" s="18" t="n">
        <v>2.64640771261589</v>
      </c>
      <c r="L25" s="18" t="n">
        <v>2.46813212656631</v>
      </c>
      <c r="M25" s="19" t="n">
        <v>0.171930550020574</v>
      </c>
      <c r="N25" s="20" t="n">
        <f aca="false">AVERAGE(E24:E26,H24,K24:K26)</f>
        <v>2.16898895164123</v>
      </c>
      <c r="O25" s="1" t="n">
        <f aca="false">STDEV(E24:E26,H24,K24:K26)</f>
        <v>0.32526833164393</v>
      </c>
      <c r="Q25" s="1" t="n">
        <f aca="false">AVERAGE(B21:B23,B27:B29,E21:E29,H21:H24,H27:H29,K21:K29)</f>
        <v>2.07983668384724</v>
      </c>
      <c r="R25" s="1" t="n">
        <f aca="false">_xlfn.STDEV.S(B21:B23,B27:B29,E21:E29,H21:H24,H27:H29,K21:K29)</f>
        <v>0.38474105334171</v>
      </c>
    </row>
    <row r="26" customFormat="false" ht="13.8" hidden="false" customHeight="false" outlineLevel="0" collapsed="false">
      <c r="B26" s="15"/>
      <c r="C26" s="16"/>
      <c r="D26" s="16"/>
      <c r="E26" s="15" t="n">
        <v>1.95688657043778</v>
      </c>
      <c r="F26" s="16"/>
      <c r="G26" s="16"/>
      <c r="H26" s="15" t="e">
        <f aca="false">#DIV/0!</f>
        <v>#DIV/0!</v>
      </c>
      <c r="I26" s="16"/>
      <c r="J26" s="17"/>
      <c r="K26" s="18" t="n">
        <v>2.30334067801592</v>
      </c>
      <c r="L26" s="18"/>
      <c r="M26" s="19"/>
      <c r="N26" s="6"/>
    </row>
    <row r="27" s="7" customFormat="true" ht="13.8" hidden="false" customHeight="false" outlineLevel="0" collapsed="false">
      <c r="B27" s="8" t="n">
        <v>2.28435121252041</v>
      </c>
      <c r="C27" s="9"/>
      <c r="D27" s="9"/>
      <c r="E27" s="8" t="n">
        <v>1.44214604805873</v>
      </c>
      <c r="F27" s="9"/>
      <c r="G27" s="9"/>
      <c r="H27" s="8" t="n">
        <v>1.838444789398</v>
      </c>
      <c r="I27" s="9"/>
      <c r="J27" s="10"/>
      <c r="K27" s="12" t="n">
        <v>1.74303526136914</v>
      </c>
      <c r="L27" s="12"/>
      <c r="M27" s="13"/>
      <c r="N27" s="14"/>
      <c r="AMI27" s="0"/>
      <c r="AMJ27" s="0"/>
    </row>
    <row r="28" customFormat="false" ht="13.8" hidden="false" customHeight="false" outlineLevel="0" collapsed="false">
      <c r="A28" s="1" t="s">
        <v>16</v>
      </c>
      <c r="B28" s="15" t="n">
        <v>2.25840280461751</v>
      </c>
      <c r="C28" s="16" t="n">
        <v>2.30401234448302</v>
      </c>
      <c r="D28" s="16" t="n">
        <v>0.0579959086388409</v>
      </c>
      <c r="E28" s="15" t="n">
        <v>1.2481816574645</v>
      </c>
      <c r="F28" s="16" t="n">
        <v>1.44663020424227</v>
      </c>
      <c r="G28" s="16" t="n">
        <v>0.200728193468272</v>
      </c>
      <c r="H28" s="15" t="n">
        <v>1.84946261590959</v>
      </c>
      <c r="I28" s="16" t="n">
        <v>1.93754992074636</v>
      </c>
      <c r="J28" s="17" t="n">
        <v>0.162206979655473</v>
      </c>
      <c r="K28" s="18" t="n">
        <v>2.01180308291163</v>
      </c>
      <c r="L28" s="18" t="n">
        <v>1.85951533913607</v>
      </c>
      <c r="M28" s="19" t="n">
        <v>0.137915471151404</v>
      </c>
      <c r="N28" s="20" t="n">
        <f aca="false">AVERAGE(B27:B29,E27:E29,H27:H29,K27:K29)</f>
        <v>1.88692695215193</v>
      </c>
      <c r="O28" s="1" t="n">
        <f aca="false">STDEV(B27:B29,E27:E29,H27:H29,K27:K29)</f>
        <v>0.342634290273997</v>
      </c>
    </row>
    <row r="29" s="24" customFormat="true" ht="13.8" hidden="false" customHeight="false" outlineLevel="0" collapsed="false">
      <c r="B29" s="21" t="n">
        <v>2.36928301631114</v>
      </c>
      <c r="C29" s="22"/>
      <c r="D29" s="22"/>
      <c r="E29" s="21" t="n">
        <v>1.64956290720359</v>
      </c>
      <c r="F29" s="22"/>
      <c r="G29" s="22"/>
      <c r="H29" s="21" t="n">
        <v>2.12474235693148</v>
      </c>
      <c r="I29" s="22"/>
      <c r="J29" s="23"/>
      <c r="K29" s="25" t="n">
        <v>1.82370767312743</v>
      </c>
      <c r="L29" s="25"/>
      <c r="M29" s="26"/>
      <c r="N29" s="27"/>
      <c r="AMI29" s="0"/>
      <c r="AMJ29" s="0"/>
    </row>
    <row r="30" customFormat="false" ht="13.8" hidden="false" customHeight="false" outlineLevel="0" collapsed="false">
      <c r="B30" s="28"/>
      <c r="C30" s="28"/>
      <c r="D30" s="28"/>
      <c r="E30" s="28"/>
      <c r="F30" s="28"/>
      <c r="G30" s="28"/>
      <c r="H30" s="28"/>
      <c r="I30" s="28"/>
      <c r="J30" s="28"/>
    </row>
    <row r="31" customFormat="false" ht="13.8" hidden="false" customHeight="false" outlineLevel="0" collapsed="false">
      <c r="E31" s="29"/>
      <c r="K31" s="29"/>
    </row>
    <row r="32" customFormat="false" ht="13.8" hidden="false" customHeight="false" outlineLevel="0" collapsed="false">
      <c r="E32" s="29"/>
      <c r="K32" s="29"/>
    </row>
    <row r="33" customFormat="false" ht="13.8" hidden="false" customHeight="false" outlineLevel="0" collapsed="false">
      <c r="E33" s="29"/>
      <c r="K33" s="29"/>
    </row>
    <row r="34" customFormat="false" ht="13.8" hidden="false" customHeight="false" outlineLevel="0" collapsed="false">
      <c r="E34" s="29"/>
      <c r="K34" s="29"/>
    </row>
    <row r="35" customFormat="false" ht="13.8" hidden="false" customHeight="false" outlineLevel="0" collapsed="false">
      <c r="E35" s="29"/>
      <c r="K35" s="29"/>
    </row>
    <row r="36" customFormat="false" ht="13.8" hidden="false" customHeight="false" outlineLevel="0" collapsed="false">
      <c r="E36" s="29"/>
      <c r="K36" s="29"/>
    </row>
  </sheetData>
  <printOptions headings="false" gridLines="false" gridLinesSet="true" horizontalCentered="false" verticalCentered="false"/>
  <pageMargins left="0" right="0" top="0" bottom="0" header="0" footer="0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E10" activeCellId="0" sqref="E10"/>
    </sheetView>
  </sheetViews>
  <sheetFormatPr defaultRowHeight="12.8" zeroHeight="false" outlineLevelRow="0" outlineLevelCol="0"/>
  <cols>
    <col collapsed="false" customWidth="true" hidden="false" outlineLevel="0" max="1025" min="1" style="0" width="10.5"/>
  </cols>
  <sheetData>
    <row r="1" customFormat="false" ht="13.8" hidden="false" customHeight="false" outlineLevel="0" collapsed="false">
      <c r="A1" s="1"/>
      <c r="B1" s="2"/>
      <c r="C1" s="1"/>
      <c r="D1" s="1"/>
    </row>
    <row r="2" customFormat="false" ht="13.8" hidden="false" customHeight="false" outlineLevel="0" collapsed="false">
      <c r="A2" s="1"/>
      <c r="B2" s="6" t="s">
        <v>5</v>
      </c>
      <c r="C2" s="1" t="s">
        <v>6</v>
      </c>
      <c r="D2" s="1" t="s">
        <v>7</v>
      </c>
    </row>
    <row r="3" customFormat="false" ht="13.8" hidden="false" customHeight="false" outlineLevel="0" collapsed="false">
      <c r="A3" s="7"/>
      <c r="B3" s="0" t="n">
        <v>4.18225932663431</v>
      </c>
    </row>
    <row r="4" customFormat="false" ht="13.8" hidden="false" customHeight="false" outlineLevel="0" collapsed="false">
      <c r="A4" s="1" t="s">
        <v>8</v>
      </c>
      <c r="B4" s="0" t="n">
        <v>4.22692648296081</v>
      </c>
      <c r="C4" s="0" t="n">
        <v>4.18862141260943</v>
      </c>
      <c r="D4" s="0" t="n">
        <v>0.0355535427449988</v>
      </c>
    </row>
    <row r="5" customFormat="false" ht="13.8" hidden="false" customHeight="false" outlineLevel="0" collapsed="false">
      <c r="A5" s="1"/>
      <c r="B5" s="0" t="n">
        <v>4.15667842823317</v>
      </c>
    </row>
    <row r="6" customFormat="false" ht="13.8" hidden="false" customHeight="false" outlineLevel="0" collapsed="false">
      <c r="A6" s="7"/>
      <c r="B6" s="0" t="n">
        <v>5.21040869906034</v>
      </c>
    </row>
    <row r="7" customFormat="false" ht="13.8" hidden="false" customHeight="false" outlineLevel="0" collapsed="false">
      <c r="A7" s="1" t="s">
        <v>9</v>
      </c>
      <c r="B7" s="0" t="n">
        <v>4.26672579707814</v>
      </c>
      <c r="C7" s="0" t="n">
        <v>4.73856724806924</v>
      </c>
      <c r="D7" s="0" t="n">
        <v>0.667284579281415</v>
      </c>
      <c r="F7" s="0" t="n">
        <f aca="false">AVERAGE(B3:B7,B10:B11)</f>
        <v>4.40858574714623</v>
      </c>
      <c r="G7" s="0" t="n">
        <f aca="false">_xlfn.STDEV.S(B3:B7,B10:B11)</f>
        <v>0.374579079868235</v>
      </c>
    </row>
    <row r="8" customFormat="false" ht="13.8" hidden="false" customHeight="false" outlineLevel="0" collapsed="false">
      <c r="A8" s="1"/>
      <c r="B8" s="0" t="e">
        <f aca="false"/>
        <v>#DIV/0!</v>
      </c>
    </row>
    <row r="9" customFormat="false" ht="13.8" hidden="false" customHeight="false" outlineLevel="0" collapsed="false">
      <c r="A9" s="7"/>
      <c r="B9" s="0" t="e">
        <f aca="false"/>
        <v>#DIV/0!</v>
      </c>
    </row>
    <row r="10" customFormat="false" ht="13.8" hidden="false" customHeight="false" outlineLevel="0" collapsed="false">
      <c r="A10" s="1" t="s">
        <v>10</v>
      </c>
      <c r="B10" s="0" t="n">
        <v>4.28378778448946</v>
      </c>
      <c r="C10" s="0" t="n">
        <v>4.40855074802843</v>
      </c>
      <c r="D10" s="0" t="n">
        <v>0.176441475118677</v>
      </c>
    </row>
    <row r="11" customFormat="false" ht="13.8" hidden="false" customHeight="false" outlineLevel="0" collapsed="false">
      <c r="A11" s="1"/>
      <c r="B11" s="0" t="n">
        <v>4.53331371156741</v>
      </c>
    </row>
    <row r="12" customFormat="false" ht="13.8" hidden="false" customHeight="false" outlineLevel="0" collapsed="false">
      <c r="A12" s="7"/>
      <c r="B12" s="0" t="n">
        <v>4.03284503379804</v>
      </c>
    </row>
    <row r="13" customFormat="false" ht="13.8" hidden="false" customHeight="false" outlineLevel="0" collapsed="false">
      <c r="A13" s="1" t="s">
        <v>11</v>
      </c>
      <c r="B13" s="0" t="n">
        <v>4.03779618611939</v>
      </c>
      <c r="C13" s="0" t="n">
        <v>4.04359288908726</v>
      </c>
      <c r="D13" s="0" t="n">
        <v>0.0145402985962822</v>
      </c>
    </row>
    <row r="14" customFormat="false" ht="13.8" hidden="false" customHeight="false" outlineLevel="0" collapsed="false">
      <c r="A14" s="1"/>
      <c r="B14" s="0" t="n">
        <v>4.06013744734435</v>
      </c>
    </row>
    <row r="15" customFormat="false" ht="13.8" hidden="false" customHeight="false" outlineLevel="0" collapsed="false">
      <c r="A15" s="7"/>
      <c r="B15" s="0" t="n">
        <v>4.19635961981826</v>
      </c>
    </row>
    <row r="16" customFormat="false" ht="13.8" hidden="false" customHeight="false" outlineLevel="0" collapsed="false">
      <c r="A16" s="1" t="s">
        <v>12</v>
      </c>
      <c r="B16" s="0" t="e">
        <f aca="false"/>
        <v>#DIV/0!</v>
      </c>
      <c r="C16" s="0" t="n">
        <v>4.21947618966675</v>
      </c>
      <c r="D16" s="0" t="n">
        <v>0.0326917665952828</v>
      </c>
      <c r="F16" s="0" t="n">
        <f aca="false">AVERAGE(B12:B15,B17,B20)</f>
        <v>3.98473828489917</v>
      </c>
      <c r="G16" s="0" t="n">
        <f aca="false">_xlfn.STDEV.S(B12:B15,B17,B20)</f>
        <v>0.328467394626556</v>
      </c>
    </row>
    <row r="17" customFormat="false" ht="13.8" hidden="false" customHeight="false" outlineLevel="0" collapsed="false">
      <c r="A17" s="1"/>
      <c r="B17" s="0" t="n">
        <v>4.24259275951524</v>
      </c>
    </row>
    <row r="18" customFormat="false" ht="13.8" hidden="false" customHeight="false" outlineLevel="0" collapsed="false">
      <c r="A18" s="7"/>
      <c r="B18" s="0" t="e">
        <f aca="false"/>
        <v>#DIV/0!</v>
      </c>
    </row>
    <row r="19" customFormat="false" ht="13.8" hidden="false" customHeight="false" outlineLevel="0" collapsed="false">
      <c r="A19" s="1" t="s">
        <v>13</v>
      </c>
      <c r="B19" s="0" t="e">
        <f aca="false"/>
        <v>#DIV/0!</v>
      </c>
      <c r="C19" s="0" t="n">
        <v>3.33869866279974</v>
      </c>
      <c r="D19" s="0" t="e">
        <f aca="false"/>
        <v>#DIV/0!</v>
      </c>
    </row>
    <row r="20" customFormat="false" ht="13.8" hidden="false" customHeight="false" outlineLevel="0" collapsed="false">
      <c r="A20" s="1"/>
      <c r="B20" s="0" t="n">
        <v>3.33869866279974</v>
      </c>
    </row>
    <row r="21" customFormat="false" ht="13.8" hidden="false" customHeight="false" outlineLevel="0" collapsed="false">
      <c r="A21" s="7"/>
      <c r="B21" s="0" t="n">
        <v>3.98206667200124</v>
      </c>
    </row>
    <row r="22" customFormat="false" ht="13.8" hidden="false" customHeight="false" outlineLevel="0" collapsed="false">
      <c r="A22" s="1" t="s">
        <v>14</v>
      </c>
      <c r="B22" s="0" t="n">
        <v>4.18175251872549</v>
      </c>
      <c r="C22" s="0" t="n">
        <v>4.03536042743447</v>
      </c>
      <c r="D22" s="0" t="n">
        <v>0.128331930750351</v>
      </c>
    </row>
    <row r="23" customFormat="false" ht="13.8" hidden="false" customHeight="false" outlineLevel="0" collapsed="false">
      <c r="A23" s="1"/>
      <c r="B23" s="0" t="n">
        <v>3.94226209157668</v>
      </c>
    </row>
    <row r="24" customFormat="false" ht="13.8" hidden="false" customHeight="false" outlineLevel="0" collapsed="false">
      <c r="A24" s="7"/>
      <c r="B24" s="0" t="e">
        <f aca="false"/>
        <v>#DIV/0!</v>
      </c>
    </row>
    <row r="25" customFormat="false" ht="13.8" hidden="false" customHeight="false" outlineLevel="0" collapsed="false">
      <c r="A25" s="1" t="s">
        <v>15</v>
      </c>
      <c r="B25" s="0" t="n">
        <v>4.38312608778165</v>
      </c>
      <c r="C25" s="0" t="n">
        <v>4.48552205247864</v>
      </c>
      <c r="D25" s="0" t="n">
        <v>0.144809762006767</v>
      </c>
      <c r="F25" s="0" t="n">
        <f aca="false">AVERAGE(B21:B23,B25:B26,B29)</f>
        <v>4.21964384744822</v>
      </c>
      <c r="G25" s="0" t="n">
        <f aca="false">_xlfn.STDEV.S(B21:B23,B25:B26,B29)</f>
        <v>0.243973999875385</v>
      </c>
    </row>
    <row r="26" customFormat="false" ht="13.8" hidden="false" customHeight="false" outlineLevel="0" collapsed="false">
      <c r="A26" s="1"/>
      <c r="B26" s="0" t="n">
        <v>4.58791801717564</v>
      </c>
    </row>
    <row r="27" customFormat="false" ht="13.8" hidden="false" customHeight="false" outlineLevel="0" collapsed="false">
      <c r="A27" s="7"/>
      <c r="B27" s="0" t="e">
        <f aca="false"/>
        <v>#DIV/0!</v>
      </c>
    </row>
    <row r="28" customFormat="false" ht="13.8" hidden="false" customHeight="false" outlineLevel="0" collapsed="false">
      <c r="A28" s="1" t="s">
        <v>16</v>
      </c>
      <c r="B28" s="0" t="e">
        <f aca="false"/>
        <v>#DIV/0!</v>
      </c>
      <c r="C28" s="0" t="n">
        <v>4.24073769742861</v>
      </c>
      <c r="D28" s="0" t="e">
        <f aca="false"/>
        <v>#DIV/0!</v>
      </c>
    </row>
    <row r="29" customFormat="false" ht="13.8" hidden="false" customHeight="false" outlineLevel="0" collapsed="false">
      <c r="A29" s="24"/>
      <c r="B29" s="0" t="n">
        <v>4.24073769742861</v>
      </c>
    </row>
    <row r="30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&amp;C&amp;10&amp;A</oddHeader>
    <oddFooter>&amp;C&amp;10Page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0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K7" activeCellId="0" sqref="K7"/>
    </sheetView>
  </sheetViews>
  <sheetFormatPr defaultRowHeight="12.8" zeroHeight="false" outlineLevelRow="0" outlineLevelCol="0"/>
  <cols>
    <col collapsed="false" customWidth="true" hidden="false" outlineLevel="0" max="1025" min="1" style="0" width="10.5"/>
  </cols>
  <sheetData>
    <row r="1" customFormat="false" ht="13.8" hidden="false" customHeight="false" outlineLevel="0" collapsed="false">
      <c r="A1" s="1"/>
      <c r="B1" s="2" t="s">
        <v>3</v>
      </c>
      <c r="C1" s="1"/>
      <c r="D1" s="1"/>
      <c r="E1" s="3" t="s">
        <v>1</v>
      </c>
      <c r="F1" s="1"/>
      <c r="G1" s="1"/>
    </row>
    <row r="2" customFormat="false" ht="13.8" hidden="false" customHeight="false" outlineLevel="0" collapsed="false">
      <c r="A2" s="1"/>
      <c r="B2" s="6" t="s">
        <v>5</v>
      </c>
      <c r="C2" s="1" t="s">
        <v>6</v>
      </c>
      <c r="D2" s="1" t="s">
        <v>7</v>
      </c>
      <c r="E2" s="6" t="s">
        <v>5</v>
      </c>
      <c r="F2" s="1" t="s">
        <v>6</v>
      </c>
      <c r="G2" s="1" t="s">
        <v>7</v>
      </c>
    </row>
    <row r="3" customFormat="false" ht="13.8" hidden="false" customHeight="false" outlineLevel="0" collapsed="false">
      <c r="A3" s="7"/>
      <c r="B3" s="30" t="n">
        <v>3.18741427514681</v>
      </c>
      <c r="C3" s="30"/>
      <c r="D3" s="30"/>
      <c r="E3" s="31" t="n">
        <v>2.66174278334344</v>
      </c>
      <c r="F3" s="31"/>
      <c r="G3" s="32"/>
    </row>
    <row r="4" customFormat="false" ht="13.8" hidden="false" customHeight="false" outlineLevel="0" collapsed="false">
      <c r="A4" s="1" t="s">
        <v>8</v>
      </c>
      <c r="B4" s="30" t="n">
        <v>3.19769337192648</v>
      </c>
      <c r="C4" s="30" t="n">
        <v>3.21463957512154</v>
      </c>
      <c r="D4" s="30" t="n">
        <v>0.0385973603613001</v>
      </c>
      <c r="E4" s="0" t="n">
        <v>2.58565063928966</v>
      </c>
      <c r="F4" s="0" t="n">
        <v>2.61291785749189</v>
      </c>
      <c r="G4" s="33" t="n">
        <v>0.0423798851578856</v>
      </c>
      <c r="H4" s="0" t="n">
        <f aca="false">AVERAGE(B3:B5,E3:E5)</f>
        <v>2.91377871630671</v>
      </c>
      <c r="I4" s="0" t="n">
        <f aca="false">_xlfn.STDEV.S(B3:B5,E3:E5)</f>
        <v>0.331564521620293</v>
      </c>
    </row>
    <row r="5" customFormat="false" ht="13.8" hidden="false" customHeight="false" outlineLevel="0" collapsed="false">
      <c r="A5" s="1"/>
      <c r="B5" s="30" t="n">
        <v>3.25881107829132</v>
      </c>
      <c r="C5" s="30"/>
      <c r="D5" s="30"/>
      <c r="E5" s="0" t="n">
        <v>2.59136014984257</v>
      </c>
      <c r="G5" s="33"/>
    </row>
    <row r="6" customFormat="false" ht="13.8" hidden="false" customHeight="false" outlineLevel="0" collapsed="false">
      <c r="A6" s="7"/>
      <c r="B6" s="30" t="n">
        <v>1.56000508481494</v>
      </c>
      <c r="C6" s="30"/>
      <c r="D6" s="30"/>
      <c r="E6" s="31" t="n">
        <v>2.75475598993361</v>
      </c>
      <c r="F6" s="31"/>
      <c r="G6" s="32"/>
    </row>
    <row r="7" customFormat="false" ht="13.8" hidden="false" customHeight="false" outlineLevel="0" collapsed="false">
      <c r="A7" s="1" t="s">
        <v>9</v>
      </c>
      <c r="B7" s="30" t="n">
        <v>2.15995287815206</v>
      </c>
      <c r="C7" s="30" t="n">
        <v>2.05275047314283</v>
      </c>
      <c r="D7" s="30" t="n">
        <v>0.44885062400782</v>
      </c>
      <c r="E7" s="0" t="n">
        <v>2.68430362301746</v>
      </c>
      <c r="F7" s="0" t="n">
        <v>2.69448383173759</v>
      </c>
      <c r="G7" s="33" t="n">
        <v>0.0558818982564443</v>
      </c>
      <c r="H7" s="0" t="n">
        <f aca="false">AVERAGE(B6:B8,E6:E8)</f>
        <v>2.37361715244021</v>
      </c>
      <c r="I7" s="0" t="n">
        <f aca="false">_xlfn.STDEV.S(B6:B8,E6:E8)</f>
        <v>0.453191326869759</v>
      </c>
      <c r="K7" s="0" t="n">
        <f aca="false">AVERAGE(B3:B11,E3:E11)</f>
        <v>2.78163814935678</v>
      </c>
      <c r="L7" s="0" t="n">
        <f aca="false">_xlfn.STDEV.S(C3:C11,F3:F11)</f>
        <v>0.557413773870442</v>
      </c>
    </row>
    <row r="8" customFormat="false" ht="13.8" hidden="false" customHeight="false" outlineLevel="0" collapsed="false">
      <c r="A8" s="1"/>
      <c r="B8" s="30" t="n">
        <v>2.43829345646149</v>
      </c>
      <c r="C8" s="30"/>
      <c r="D8" s="30"/>
      <c r="E8" s="0" t="n">
        <v>2.64439188226169</v>
      </c>
      <c r="G8" s="33"/>
    </row>
    <row r="9" customFormat="false" ht="13.8" hidden="false" customHeight="false" outlineLevel="0" collapsed="false">
      <c r="A9" s="7"/>
      <c r="B9" s="30" t="n">
        <v>3.53055359299505</v>
      </c>
      <c r="C9" s="30"/>
      <c r="D9" s="30"/>
      <c r="E9" s="31" t="n">
        <v>2.45729049045924</v>
      </c>
      <c r="F9" s="31"/>
      <c r="G9" s="32"/>
    </row>
    <row r="10" customFormat="false" ht="13.8" hidden="false" customHeight="false" outlineLevel="0" collapsed="false">
      <c r="A10" s="1" t="s">
        <v>10</v>
      </c>
      <c r="B10" s="30" t="n">
        <v>3.672502073715</v>
      </c>
      <c r="C10" s="30" t="n">
        <v>3.62606965970572</v>
      </c>
      <c r="D10" s="30" t="n">
        <v>0.0827299614200205</v>
      </c>
      <c r="E10" s="0" t="n">
        <v>2.49519912399726</v>
      </c>
      <c r="F10" s="0" t="n">
        <v>2.48896749894113</v>
      </c>
      <c r="G10" s="33" t="n">
        <v>0.0290665921195232</v>
      </c>
      <c r="H10" s="0" t="n">
        <f aca="false">AVERAGE(B9:B11,E9:E11)</f>
        <v>3.05751857932342</v>
      </c>
      <c r="I10" s="0" t="n">
        <f aca="false">_xlfn.STDEV.S(B9:B11,E9:E11)</f>
        <v>0.625280770951938</v>
      </c>
    </row>
    <row r="11" customFormat="false" ht="13.8" hidden="false" customHeight="false" outlineLevel="0" collapsed="false">
      <c r="A11" s="1"/>
      <c r="B11" s="30" t="n">
        <v>3.6751533124071</v>
      </c>
      <c r="C11" s="30"/>
      <c r="D11" s="30"/>
      <c r="E11" s="34" t="n">
        <v>2.51441288236688</v>
      </c>
      <c r="F11" s="34"/>
      <c r="G11" s="35"/>
    </row>
    <row r="12" customFormat="false" ht="13.8" hidden="false" customHeight="false" outlineLevel="0" collapsed="false">
      <c r="A12" s="7"/>
      <c r="B12" s="30" t="n">
        <v>2.90843714308569</v>
      </c>
      <c r="C12" s="30"/>
      <c r="D12" s="30"/>
      <c r="E12" s="31" t="n">
        <v>2.68576712684183</v>
      </c>
      <c r="F12" s="31"/>
      <c r="G12" s="32"/>
    </row>
    <row r="13" customFormat="false" ht="13.8" hidden="false" customHeight="false" outlineLevel="0" collapsed="false">
      <c r="A13" s="1" t="s">
        <v>11</v>
      </c>
      <c r="B13" s="30" t="n">
        <v>2.87846164832344</v>
      </c>
      <c r="C13" s="30" t="n">
        <v>2.91101760753411</v>
      </c>
      <c r="D13" s="30" t="n">
        <v>0.0339198875620871</v>
      </c>
      <c r="E13" s="0" t="n">
        <v>2.66734172028214</v>
      </c>
      <c r="F13" s="0" t="n">
        <v>2.65587930077614</v>
      </c>
      <c r="G13" s="33" t="n">
        <v>0.0369764250347723</v>
      </c>
      <c r="H13" s="0" t="n">
        <f aca="false">AVERAGE(B12:B14,E12:E14)</f>
        <v>2.78344845415513</v>
      </c>
      <c r="I13" s="0" t="n">
        <f aca="false">_xlfn.STDEV.S(B12:B14,E12:E14)</f>
        <v>0.143303149249517</v>
      </c>
    </row>
    <row r="14" customFormat="false" ht="13.8" hidden="false" customHeight="false" outlineLevel="0" collapsed="false">
      <c r="A14" s="1"/>
      <c r="B14" s="30" t="n">
        <v>2.94615403119322</v>
      </c>
      <c r="C14" s="30"/>
      <c r="D14" s="30"/>
      <c r="E14" s="0" t="n">
        <v>2.61452905520444</v>
      </c>
      <c r="G14" s="33"/>
    </row>
    <row r="15" customFormat="false" ht="13.8" hidden="false" customHeight="false" outlineLevel="0" collapsed="false">
      <c r="A15" s="7"/>
      <c r="B15" s="30" t="n">
        <v>2.66080236218468</v>
      </c>
      <c r="C15" s="30"/>
      <c r="D15" s="30"/>
      <c r="E15" s="31" t="n">
        <v>2.70898973913419</v>
      </c>
      <c r="F15" s="31"/>
      <c r="G15" s="32"/>
    </row>
    <row r="16" customFormat="false" ht="13.8" hidden="false" customHeight="false" outlineLevel="0" collapsed="false">
      <c r="A16" s="1" t="s">
        <v>12</v>
      </c>
      <c r="B16" s="30" t="n">
        <v>2.89184009736484</v>
      </c>
      <c r="C16" s="30" t="n">
        <v>2.81008333376901</v>
      </c>
      <c r="D16" s="30" t="n">
        <v>0.129476823283744</v>
      </c>
      <c r="E16" s="0" t="n">
        <v>2.66329879678995</v>
      </c>
      <c r="F16" s="0" t="n">
        <v>2.66116985239114</v>
      </c>
      <c r="G16" s="33" t="n">
        <v>0.0489191154090647</v>
      </c>
      <c r="H16" s="0" t="n">
        <f aca="false">AVERAGE(B15:B17,E15:E17)</f>
        <v>2.73562659308007</v>
      </c>
      <c r="I16" s="0" t="n">
        <f aca="false">_xlfn.STDEV.S(B15:B17,E15:E17)</f>
        <v>0.119647392486613</v>
      </c>
      <c r="K16" s="0" t="n">
        <f aca="false">AVERAGE(B12:B20,E12:E20)</f>
        <v>2.70051458406058</v>
      </c>
      <c r="L16" s="0" t="n">
        <f aca="false">_xlfn.STDEV.S(C12:C20,F12:F20)</f>
        <v>0.149373168871807</v>
      </c>
    </row>
    <row r="17" customFormat="false" ht="13.8" hidden="false" customHeight="false" outlineLevel="0" collapsed="false">
      <c r="A17" s="1"/>
      <c r="B17" s="30" t="n">
        <v>2.87760754175751</v>
      </c>
      <c r="C17" s="30"/>
      <c r="D17" s="30"/>
      <c r="E17" s="0" t="n">
        <v>2.61122102124927</v>
      </c>
      <c r="G17" s="33"/>
    </row>
    <row r="18" customFormat="false" ht="13.8" hidden="false" customHeight="false" outlineLevel="0" collapsed="false">
      <c r="A18" s="7"/>
      <c r="B18" s="30" t="n">
        <v>2.64577841255737</v>
      </c>
      <c r="C18" s="30"/>
      <c r="D18" s="30"/>
      <c r="E18" s="31" t="n">
        <v>2.5586738621254</v>
      </c>
      <c r="F18" s="31"/>
      <c r="G18" s="32"/>
    </row>
    <row r="19" customFormat="false" ht="13.8" hidden="false" customHeight="false" outlineLevel="0" collapsed="false">
      <c r="A19" s="1" t="s">
        <v>13</v>
      </c>
      <c r="B19" s="30" t="n">
        <v>2.64293367538461</v>
      </c>
      <c r="C19" s="30" t="n">
        <v>2.71580032277598</v>
      </c>
      <c r="D19" s="30" t="n">
        <v>0.0990259350944297</v>
      </c>
      <c r="E19" s="0" t="n">
        <v>2.44320175431078</v>
      </c>
      <c r="F19" s="0" t="n">
        <v>2.47342596958086</v>
      </c>
      <c r="G19" s="33" t="n">
        <v>0.0748609091341455</v>
      </c>
      <c r="H19" s="0" t="n">
        <f aca="false">AVERAGE(B18:B20,E18:E20)</f>
        <v>2.58246870494653</v>
      </c>
      <c r="I19" s="0" t="n">
        <f aca="false">_xlfn.STDEV.S(B18:B20,E18:E20)</f>
        <v>0.138489028401751</v>
      </c>
    </row>
    <row r="20" customFormat="false" ht="13.8" hidden="false" customHeight="false" outlineLevel="0" collapsed="false">
      <c r="A20" s="1"/>
      <c r="B20" s="30" t="n">
        <v>2.78582223299459</v>
      </c>
      <c r="C20" s="30"/>
      <c r="D20" s="30"/>
      <c r="E20" s="34" t="n">
        <v>2.4184022923064</v>
      </c>
      <c r="F20" s="34"/>
      <c r="G20" s="35"/>
    </row>
    <row r="21" customFormat="false" ht="13.8" hidden="false" customHeight="false" outlineLevel="0" collapsed="false">
      <c r="A21" s="7"/>
      <c r="B21" s="30" t="n">
        <v>2.73565381964419</v>
      </c>
      <c r="C21" s="30"/>
      <c r="D21" s="30"/>
      <c r="E21" s="31" t="n">
        <v>2.44441777106778</v>
      </c>
      <c r="F21" s="31"/>
      <c r="G21" s="32"/>
    </row>
    <row r="22" customFormat="false" ht="13.8" hidden="false" customHeight="false" outlineLevel="0" collapsed="false">
      <c r="A22" s="1" t="s">
        <v>14</v>
      </c>
      <c r="B22" s="30" t="n">
        <v>2.95724084608383</v>
      </c>
      <c r="C22" s="30" t="n">
        <v>2.79115909629709</v>
      </c>
      <c r="D22" s="30" t="n">
        <v>0.146443060196207</v>
      </c>
      <c r="E22" s="0" t="n">
        <v>2.34063000722854</v>
      </c>
      <c r="F22" s="0" t="n">
        <v>2.4648478593587</v>
      </c>
      <c r="G22" s="33" t="n">
        <v>0.135592201035806</v>
      </c>
      <c r="H22" s="0" t="n">
        <f aca="false">AVERAGE(B21:B23,E21:E23)</f>
        <v>2.6280034778279</v>
      </c>
      <c r="I22" s="0" t="n">
        <f aca="false">_xlfn.STDEV.S(B21:B23,E21:E23)</f>
        <v>0.218805925308762</v>
      </c>
    </row>
    <row r="23" customFormat="false" ht="13.8" hidden="false" customHeight="false" outlineLevel="0" collapsed="false">
      <c r="A23" s="1"/>
      <c r="B23" s="30" t="n">
        <v>2.68058262316325</v>
      </c>
      <c r="C23" s="30"/>
      <c r="D23" s="30"/>
      <c r="E23" s="0" t="n">
        <v>2.60949579977979</v>
      </c>
      <c r="G23" s="33"/>
    </row>
    <row r="24" customFormat="false" ht="13.8" hidden="false" customHeight="false" outlineLevel="0" collapsed="false">
      <c r="A24" s="7"/>
      <c r="B24" s="30" t="n">
        <v>2.56776609998684</v>
      </c>
      <c r="C24" s="30"/>
      <c r="D24" s="30"/>
      <c r="E24" s="31" t="n">
        <v>2.51172494843415</v>
      </c>
      <c r="F24" s="31"/>
      <c r="G24" s="32"/>
    </row>
    <row r="25" customFormat="false" ht="13.8" hidden="false" customHeight="false" outlineLevel="0" collapsed="false">
      <c r="A25" s="1" t="s">
        <v>15</v>
      </c>
      <c r="B25" s="30" t="n">
        <v>2.73198662960967</v>
      </c>
      <c r="C25" s="30" t="n">
        <v>2.58286972759648</v>
      </c>
      <c r="D25" s="30" t="n">
        <v>0.142168083178581</v>
      </c>
      <c r="E25" s="0" t="n">
        <v>2.56279232765999</v>
      </c>
      <c r="F25" s="0" t="n">
        <v>2.54209015984022</v>
      </c>
      <c r="G25" s="33" t="n">
        <v>0.0268700598019794</v>
      </c>
      <c r="H25" s="0" t="n">
        <f aca="false">AVERAGE(B24:B26,E24:E26)</f>
        <v>2.56247994371835</v>
      </c>
      <c r="I25" s="0" t="n">
        <f aca="false">_xlfn.STDEV.S(B24:B26,E24:E26)</f>
        <v>0.0941934049670661</v>
      </c>
      <c r="K25" s="0" t="n">
        <f aca="false">AVERAGE(B21:B29,E21:E29)</f>
        <v>2.5231151189109</v>
      </c>
      <c r="L25" s="0" t="n">
        <f aca="false">_xlfn.STDEV.S(C21:C29,F21:F29)</f>
        <v>0.1592974222068</v>
      </c>
    </row>
    <row r="26" customFormat="false" ht="13.8" hidden="false" customHeight="false" outlineLevel="0" collapsed="false">
      <c r="A26" s="1"/>
      <c r="B26" s="30" t="n">
        <v>2.44885645319293</v>
      </c>
      <c r="C26" s="30"/>
      <c r="D26" s="30"/>
      <c r="E26" s="0" t="n">
        <v>2.55175320342651</v>
      </c>
      <c r="G26" s="33"/>
    </row>
    <row r="27" customFormat="false" ht="13.8" hidden="false" customHeight="false" outlineLevel="0" collapsed="false">
      <c r="A27" s="7"/>
      <c r="B27" s="30" t="n">
        <v>2.44273449019182</v>
      </c>
      <c r="C27" s="30"/>
      <c r="D27" s="30"/>
      <c r="E27" s="31" t="n">
        <v>2.2604593661816</v>
      </c>
      <c r="F27" s="31"/>
      <c r="G27" s="32"/>
    </row>
    <row r="28" customFormat="false" ht="13.8" hidden="false" customHeight="false" outlineLevel="0" collapsed="false">
      <c r="A28" s="1" t="s">
        <v>16</v>
      </c>
      <c r="B28" s="30" t="n">
        <v>2.54377370998005</v>
      </c>
      <c r="C28" s="30" t="n">
        <v>2.4340301723942</v>
      </c>
      <c r="D28" s="30" t="n">
        <v>0.114344443754645</v>
      </c>
      <c r="E28" s="0" t="n">
        <v>2.39415667427341</v>
      </c>
      <c r="F28" s="0" t="n">
        <v>2.32369369797873</v>
      </c>
      <c r="G28" s="33" t="n">
        <v>0.0671411388323371</v>
      </c>
      <c r="H28" s="0" t="n">
        <f aca="false">AVERAGE(B27:B29,E27:E29)</f>
        <v>2.37886193518647</v>
      </c>
      <c r="I28" s="0" t="n">
        <f aca="false">_xlfn.STDEV.S(B27:B29,E27:E29)</f>
        <v>0.10336960390964</v>
      </c>
    </row>
    <row r="29" customFormat="false" ht="13.8" hidden="false" customHeight="false" outlineLevel="0" collapsed="false">
      <c r="A29" s="24"/>
      <c r="B29" s="30" t="n">
        <v>2.31558231701075</v>
      </c>
      <c r="C29" s="30"/>
      <c r="D29" s="30"/>
      <c r="E29" s="34" t="n">
        <v>2.31646505348118</v>
      </c>
      <c r="F29" s="34"/>
      <c r="G29" s="35"/>
    </row>
    <row r="30" customFormat="false" ht="13.8" hidden="false" customHeight="false" outlineLevel="0" collapsed="false"/>
    <row r="31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&amp;C&amp;10&amp;A</oddHeader>
    <oddFooter>&amp;C&amp;10Page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9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1" activeCellId="0" sqref="B1"/>
    </sheetView>
  </sheetViews>
  <sheetFormatPr defaultRowHeight="12.8" zeroHeight="false" outlineLevelRow="0" outlineLevelCol="0"/>
  <cols>
    <col collapsed="false" customWidth="true" hidden="false" outlineLevel="0" max="1025" min="1" style="0" width="10.5"/>
  </cols>
  <sheetData>
    <row r="1" customFormat="false" ht="13.8" hidden="false" customHeight="false" outlineLevel="0" collapsed="false">
      <c r="A1" s="1"/>
      <c r="B1" s="2"/>
      <c r="C1" s="1"/>
      <c r="D1" s="1"/>
      <c r="E1" s="3"/>
      <c r="F1" s="1"/>
      <c r="G1" s="1"/>
    </row>
    <row r="2" customFormat="false" ht="13.8" hidden="false" customHeight="false" outlineLevel="0" collapsed="false">
      <c r="A2" s="1"/>
      <c r="B2" s="6" t="s">
        <v>5</v>
      </c>
      <c r="C2" s="1" t="s">
        <v>6</v>
      </c>
      <c r="D2" s="1" t="s">
        <v>7</v>
      </c>
      <c r="E2" s="6"/>
      <c r="F2" s="1"/>
      <c r="G2" s="1"/>
    </row>
    <row r="3" customFormat="false" ht="13.8" hidden="false" customHeight="false" outlineLevel="0" collapsed="false">
      <c r="A3" s="7"/>
      <c r="B3" s="0" t="n">
        <v>3.25095748217127</v>
      </c>
    </row>
    <row r="4" customFormat="false" ht="13.8" hidden="false" customHeight="false" outlineLevel="0" collapsed="false">
      <c r="A4" s="1" t="s">
        <v>8</v>
      </c>
      <c r="B4" s="0" t="n">
        <v>3.28513192714704</v>
      </c>
      <c r="C4" s="0" t="n">
        <v>3.29725292653612</v>
      </c>
      <c r="D4" s="0" t="n">
        <v>0.0533978824298512</v>
      </c>
    </row>
    <row r="5" customFormat="false" ht="13.8" hidden="false" customHeight="false" outlineLevel="0" collapsed="false">
      <c r="A5" s="1"/>
      <c r="B5" s="0" t="n">
        <v>3.35566937029004</v>
      </c>
    </row>
    <row r="6" customFormat="false" ht="13.8" hidden="false" customHeight="false" outlineLevel="0" collapsed="false">
      <c r="A6" s="7"/>
      <c r="B6" s="0" t="n">
        <v>2.92842114385835</v>
      </c>
    </row>
    <row r="7" customFormat="false" ht="13.8" hidden="false" customHeight="false" outlineLevel="0" collapsed="false">
      <c r="A7" s="1" t="s">
        <v>9</v>
      </c>
      <c r="B7" s="0" t="n">
        <v>3.15673291306661</v>
      </c>
      <c r="C7" s="0" t="n">
        <v>3.06778447945062</v>
      </c>
      <c r="D7" s="0" t="n">
        <v>0.122220345056423</v>
      </c>
      <c r="F7" s="0" t="n">
        <f aca="false">AVERAGE(B3:B11)</f>
        <v>3.11447945029556</v>
      </c>
      <c r="G7" s="0" t="n">
        <f aca="false">_xlfn.STDEV.S(B3:B11)</f>
        <v>0.163193314183526</v>
      </c>
    </row>
    <row r="8" customFormat="false" ht="13.8" hidden="false" customHeight="false" outlineLevel="0" collapsed="false">
      <c r="A8" s="1"/>
      <c r="B8" s="0" t="n">
        <v>3.11819938142691</v>
      </c>
    </row>
    <row r="9" customFormat="false" ht="13.8" hidden="false" customHeight="false" outlineLevel="0" collapsed="false">
      <c r="A9" s="7"/>
      <c r="B9" s="0" t="n">
        <v>2.88764259171433</v>
      </c>
    </row>
    <row r="10" customFormat="false" ht="13.8" hidden="false" customHeight="false" outlineLevel="0" collapsed="false">
      <c r="A10" s="1" t="s">
        <v>10</v>
      </c>
      <c r="B10" s="0" t="n">
        <v>2.98629158653301</v>
      </c>
      <c r="C10" s="0" t="n">
        <v>2.97840094489994</v>
      </c>
      <c r="D10" s="0" t="n">
        <v>0.0870815666955394</v>
      </c>
    </row>
    <row r="11" customFormat="false" ht="13.8" hidden="false" customHeight="false" outlineLevel="0" collapsed="false">
      <c r="A11" s="1"/>
      <c r="B11" s="0" t="n">
        <v>3.06126865645247</v>
      </c>
    </row>
    <row r="12" customFormat="false" ht="13.8" hidden="false" customHeight="false" outlineLevel="0" collapsed="false">
      <c r="A12" s="7"/>
      <c r="B12" s="0" t="n">
        <v>2.93766124091536</v>
      </c>
    </row>
    <row r="13" customFormat="false" ht="13.8" hidden="false" customHeight="false" outlineLevel="0" collapsed="false">
      <c r="A13" s="1" t="s">
        <v>11</v>
      </c>
      <c r="B13" s="0" t="n">
        <v>2.91067070635765</v>
      </c>
      <c r="C13" s="0" t="n">
        <v>2.94103328905347</v>
      </c>
      <c r="D13" s="0" t="n">
        <v>0.032181380129735</v>
      </c>
    </row>
    <row r="14" customFormat="false" ht="13.8" hidden="false" customHeight="false" outlineLevel="0" collapsed="false">
      <c r="A14" s="1"/>
      <c r="B14" s="0" t="n">
        <v>2.97476791988742</v>
      </c>
    </row>
    <row r="15" customFormat="false" ht="13.8" hidden="false" customHeight="false" outlineLevel="0" collapsed="false">
      <c r="A15" s="7"/>
      <c r="B15" s="0" t="n">
        <v>2.63426773900765</v>
      </c>
    </row>
    <row r="16" customFormat="false" ht="13.8" hidden="false" customHeight="false" outlineLevel="0" collapsed="false">
      <c r="A16" s="1" t="s">
        <v>12</v>
      </c>
      <c r="B16" s="0" t="n">
        <v>2.83996423611509</v>
      </c>
      <c r="C16" s="0" t="n">
        <v>2.77167054053524</v>
      </c>
      <c r="D16" s="0" t="n">
        <v>0.118995015123493</v>
      </c>
      <c r="F16" s="0" t="n">
        <f aca="false">AVERAGE(B12:B20)</f>
        <v>2.7860403975215</v>
      </c>
      <c r="G16" s="0" t="n">
        <f aca="false">_xlfn.STDEV.S(B12:B20)</f>
        <v>0.147014854509546</v>
      </c>
    </row>
    <row r="17" customFormat="false" ht="13.8" hidden="false" customHeight="false" outlineLevel="0" collapsed="false">
      <c r="A17" s="1"/>
      <c r="B17" s="0" t="n">
        <v>2.84077964648298</v>
      </c>
    </row>
    <row r="18" customFormat="false" ht="13.8" hidden="false" customHeight="false" outlineLevel="0" collapsed="false">
      <c r="A18" s="7"/>
      <c r="B18" s="0" t="n">
        <v>2.59974259328744</v>
      </c>
    </row>
    <row r="19" customFormat="false" ht="13.8" hidden="false" customHeight="false" outlineLevel="0" collapsed="false">
      <c r="A19" s="1" t="s">
        <v>13</v>
      </c>
      <c r="B19" s="0" t="n">
        <v>2.60753254508609</v>
      </c>
      <c r="C19" s="0" t="n">
        <v>2.66435977192063</v>
      </c>
      <c r="D19" s="0" t="n">
        <v>0.0913824903853372</v>
      </c>
    </row>
    <row r="20" customFormat="false" ht="13.8" hidden="false" customHeight="false" outlineLevel="0" collapsed="false">
      <c r="A20" s="1"/>
      <c r="B20" s="0" t="n">
        <v>2.72897695055381</v>
      </c>
    </row>
    <row r="21" customFormat="false" ht="13.8" hidden="false" customHeight="false" outlineLevel="0" collapsed="false">
      <c r="A21" s="7"/>
      <c r="B21" s="0" t="n">
        <v>2.96600810109416</v>
      </c>
    </row>
    <row r="22" customFormat="false" ht="13.8" hidden="false" customHeight="false" outlineLevel="0" collapsed="false">
      <c r="A22" s="1" t="s">
        <v>14</v>
      </c>
      <c r="B22" s="0" t="n">
        <v>3.13027575469776</v>
      </c>
      <c r="C22" s="0" t="n">
        <v>3.00109812610598</v>
      </c>
      <c r="D22" s="0" t="n">
        <v>0.115694958255204</v>
      </c>
    </row>
    <row r="23" customFormat="false" ht="13.8" hidden="false" customHeight="false" outlineLevel="0" collapsed="false">
      <c r="A23" s="1"/>
      <c r="B23" s="0" t="n">
        <v>2.90701052252602</v>
      </c>
    </row>
    <row r="24" customFormat="false" ht="13.8" hidden="false" customHeight="false" outlineLevel="0" collapsed="false">
      <c r="A24" s="7"/>
      <c r="B24" s="0" t="n">
        <v>2.73595768582167</v>
      </c>
    </row>
    <row r="25" customFormat="false" ht="13.8" hidden="false" customHeight="false" outlineLevel="0" collapsed="false">
      <c r="A25" s="1" t="s">
        <v>15</v>
      </c>
      <c r="B25" s="0" t="n">
        <v>2.87550911639099</v>
      </c>
      <c r="C25" s="0" t="n">
        <v>2.76042948333814</v>
      </c>
      <c r="D25" s="0" t="n">
        <v>0.105004691985297</v>
      </c>
      <c r="F25" s="0" t="n">
        <f aca="false">AVERAGE(B21:B29)</f>
        <v>2.79450192491872</v>
      </c>
      <c r="G25" s="0" t="n">
        <f aca="false">_xlfn.STDEV.S(B21:B29)</f>
        <v>0.187519428279209</v>
      </c>
    </row>
    <row r="26" customFormat="false" ht="13.8" hidden="false" customHeight="false" outlineLevel="0" collapsed="false">
      <c r="A26" s="1"/>
      <c r="B26" s="0" t="n">
        <v>2.66982164780176</v>
      </c>
    </row>
    <row r="27" customFormat="false" ht="13.8" hidden="false" customHeight="false" outlineLevel="0" collapsed="false">
      <c r="A27" s="7"/>
      <c r="B27" s="0" t="n">
        <v>2.6056100521764</v>
      </c>
    </row>
    <row r="28" customFormat="false" ht="13.8" hidden="false" customHeight="false" outlineLevel="0" collapsed="false">
      <c r="A28" s="1" t="s">
        <v>16</v>
      </c>
      <c r="B28" s="0" t="n">
        <v>2.70520117846043</v>
      </c>
      <c r="C28" s="0" t="n">
        <v>2.62197816531205</v>
      </c>
      <c r="D28" s="0" t="n">
        <v>0.0763661007935687</v>
      </c>
    </row>
    <row r="29" customFormat="false" ht="13.8" hidden="false" customHeight="false" outlineLevel="0" collapsed="false">
      <c r="A29" s="24"/>
      <c r="B29" s="0" t="n">
        <v>2.55512326529933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&amp;C&amp;10&amp;A</oddHeader>
    <oddFooter>&amp;C&amp;10Page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9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F7" activeCellId="0" sqref="F7"/>
    </sheetView>
  </sheetViews>
  <sheetFormatPr defaultRowHeight="12.8" zeroHeight="false" outlineLevelRow="0" outlineLevelCol="0"/>
  <cols>
    <col collapsed="false" customWidth="true" hidden="false" outlineLevel="0" max="1025" min="1" style="0" width="10.5"/>
  </cols>
  <sheetData>
    <row r="1" customFormat="false" ht="13.8" hidden="false" customHeight="false" outlineLevel="0" collapsed="false">
      <c r="A1" s="1"/>
      <c r="B1" s="2"/>
      <c r="C1" s="1"/>
      <c r="D1" s="1"/>
      <c r="E1" s="3"/>
      <c r="F1" s="1"/>
      <c r="G1" s="1"/>
    </row>
    <row r="2" customFormat="false" ht="13.8" hidden="false" customHeight="false" outlineLevel="0" collapsed="false">
      <c r="A2" s="1"/>
      <c r="B2" s="6" t="s">
        <v>5</v>
      </c>
      <c r="C2" s="1" t="s">
        <v>6</v>
      </c>
      <c r="D2" s="1" t="s">
        <v>7</v>
      </c>
      <c r="E2" s="6"/>
      <c r="F2" s="1"/>
      <c r="G2" s="1"/>
    </row>
    <row r="3" customFormat="false" ht="13.8" hidden="false" customHeight="false" outlineLevel="0" collapsed="false">
      <c r="A3" s="7"/>
      <c r="B3" s="0" t="n">
        <v>3.6471774510712</v>
      </c>
    </row>
    <row r="4" customFormat="false" ht="13.8" hidden="false" customHeight="false" outlineLevel="0" collapsed="false">
      <c r="A4" s="1" t="s">
        <v>8</v>
      </c>
      <c r="B4" s="0" t="n">
        <v>3.67442346666666</v>
      </c>
      <c r="C4" s="0" t="n">
        <v>3.7159057623765</v>
      </c>
      <c r="D4" s="0" t="n">
        <v>0.0964124979732349</v>
      </c>
    </row>
    <row r="5" customFormat="false" ht="13.8" hidden="false" customHeight="false" outlineLevel="0" collapsed="false">
      <c r="A5" s="1"/>
      <c r="B5" s="0" t="n">
        <v>3.82611636939162</v>
      </c>
    </row>
    <row r="6" customFormat="false" ht="13.8" hidden="false" customHeight="false" outlineLevel="0" collapsed="false">
      <c r="A6" s="7"/>
      <c r="B6" s="0" t="n">
        <v>3.06173363050011</v>
      </c>
    </row>
    <row r="7" customFormat="false" ht="13.8" hidden="false" customHeight="false" outlineLevel="0" collapsed="false">
      <c r="A7" s="1" t="s">
        <v>9</v>
      </c>
      <c r="B7" s="0" t="n">
        <v>3.27734051331177</v>
      </c>
      <c r="C7" s="0" t="n">
        <v>3.19643984485877</v>
      </c>
      <c r="D7" s="0" t="n">
        <v>0.11744300556693</v>
      </c>
      <c r="F7" s="0" t="n">
        <f aca="false">AVERAGE(B3:B11)</f>
        <v>3.39593464590014</v>
      </c>
      <c r="G7" s="0" t="n">
        <f aca="false">_xlfn.STDEV.S(B3:B11)</f>
        <v>0.255918790661741</v>
      </c>
    </row>
    <row r="8" customFormat="false" ht="13.8" hidden="false" customHeight="false" outlineLevel="0" collapsed="false">
      <c r="A8" s="1"/>
      <c r="B8" s="0" t="n">
        <v>3.25024539076441</v>
      </c>
    </row>
    <row r="9" customFormat="false" ht="13.8" hidden="false" customHeight="false" outlineLevel="0" collapsed="false">
      <c r="A9" s="7"/>
      <c r="B9" s="0" t="n">
        <v>3.21162731789789</v>
      </c>
    </row>
    <row r="10" customFormat="false" ht="13.8" hidden="false" customHeight="false" outlineLevel="0" collapsed="false">
      <c r="A10" s="1" t="s">
        <v>10</v>
      </c>
      <c r="B10" s="0" t="n">
        <v>3.279225456594</v>
      </c>
      <c r="C10" s="0" t="n">
        <v>3.27545833046515</v>
      </c>
      <c r="D10" s="0" t="n">
        <v>0.0620332969409128</v>
      </c>
    </row>
    <row r="11" customFormat="false" ht="13.8" hidden="false" customHeight="false" outlineLevel="0" collapsed="false">
      <c r="A11" s="1"/>
      <c r="B11" s="0" t="n">
        <v>3.33552221690357</v>
      </c>
    </row>
    <row r="12" customFormat="false" ht="13.8" hidden="false" customHeight="false" outlineLevel="0" collapsed="false">
      <c r="A12" s="7"/>
      <c r="B12" s="0" t="n">
        <v>3.15136686476992</v>
      </c>
    </row>
    <row r="13" customFormat="false" ht="13.8" hidden="false" customHeight="false" outlineLevel="0" collapsed="false">
      <c r="A13" s="1" t="s">
        <v>11</v>
      </c>
      <c r="B13" s="0" t="n">
        <v>3.15357208974127</v>
      </c>
      <c r="C13" s="0" t="n">
        <v>3.1681453555521</v>
      </c>
      <c r="D13" s="0" t="n">
        <v>0.0271737968527455</v>
      </c>
    </row>
    <row r="14" customFormat="false" ht="13.8" hidden="false" customHeight="false" outlineLevel="0" collapsed="false">
      <c r="A14" s="1"/>
      <c r="B14" s="0" t="n">
        <v>3.19949711214511</v>
      </c>
    </row>
    <row r="15" customFormat="false" ht="13.8" hidden="false" customHeight="false" outlineLevel="0" collapsed="false">
      <c r="A15" s="7"/>
      <c r="B15" s="0" t="n">
        <v>2.84179170899265</v>
      </c>
    </row>
    <row r="16" customFormat="false" ht="13.8" hidden="false" customHeight="false" outlineLevel="0" collapsed="false">
      <c r="A16" s="1" t="s">
        <v>12</v>
      </c>
      <c r="B16" s="0" t="n">
        <v>3.04201413283255</v>
      </c>
      <c r="C16" s="0" t="n">
        <v>2.97303708335584</v>
      </c>
      <c r="D16" s="0" t="n">
        <v>0.113711314147747</v>
      </c>
      <c r="F16" s="0" t="n">
        <f aca="false">AVERAGE(B12:B20)</f>
        <v>3.05190598559877</v>
      </c>
      <c r="G16" s="0" t="n">
        <f aca="false">_xlfn.STDEV.S(B12:B20)</f>
        <v>0.108348673140772</v>
      </c>
    </row>
    <row r="17" customFormat="false" ht="13.8" hidden="false" customHeight="false" outlineLevel="0" collapsed="false">
      <c r="A17" s="1"/>
      <c r="B17" s="0" t="n">
        <v>3.03530540824233</v>
      </c>
    </row>
    <row r="18" customFormat="false" ht="13.8" hidden="false" customHeight="false" outlineLevel="0" collapsed="false">
      <c r="A18" s="7"/>
      <c r="B18" s="0" t="n">
        <v>2.98524127093886</v>
      </c>
    </row>
    <row r="19" customFormat="false" ht="13.8" hidden="false" customHeight="false" outlineLevel="0" collapsed="false">
      <c r="A19" s="1" t="s">
        <v>13</v>
      </c>
      <c r="B19" s="0" t="n">
        <v>2.9983155566443</v>
      </c>
      <c r="C19" s="0" t="n">
        <v>3.02264549851041</v>
      </c>
      <c r="D19" s="0" t="n">
        <v>0.0528975659217776</v>
      </c>
    </row>
    <row r="20" customFormat="false" ht="13.8" hidden="false" customHeight="false" outlineLevel="0" collapsed="false">
      <c r="A20" s="1"/>
      <c r="B20" s="0" t="n">
        <v>3.06004972608196</v>
      </c>
    </row>
    <row r="21" customFormat="false" ht="13.8" hidden="false" customHeight="false" outlineLevel="0" collapsed="false">
      <c r="A21" s="7"/>
      <c r="B21" s="0" t="n">
        <v>3.11829443246347</v>
      </c>
    </row>
    <row r="22" customFormat="false" ht="13.8" hidden="false" customHeight="false" outlineLevel="0" collapsed="false">
      <c r="A22" s="1" t="s">
        <v>14</v>
      </c>
      <c r="B22" s="0" t="n">
        <v>3.27332558734907</v>
      </c>
      <c r="C22" s="0" t="n">
        <v>3.14002913771484</v>
      </c>
      <c r="D22" s="0" t="n">
        <v>0.123867598077955</v>
      </c>
    </row>
    <row r="23" customFormat="false" ht="13.8" hidden="false" customHeight="false" outlineLevel="0" collapsed="false">
      <c r="A23" s="1"/>
      <c r="B23" s="0" t="n">
        <v>3.02846739333197</v>
      </c>
    </row>
    <row r="24" customFormat="false" ht="13.8" hidden="false" customHeight="false" outlineLevel="0" collapsed="false">
      <c r="A24" s="7"/>
      <c r="B24" s="0" t="n">
        <v>2.79177528433112</v>
      </c>
    </row>
    <row r="25" customFormat="false" ht="13.8" hidden="false" customHeight="false" outlineLevel="0" collapsed="false">
      <c r="A25" s="1" t="s">
        <v>15</v>
      </c>
      <c r="B25" s="0" t="n">
        <v>2.84427028592065</v>
      </c>
      <c r="C25" s="0" t="n">
        <v>2.78872210181144</v>
      </c>
      <c r="D25" s="0" t="n">
        <v>0.057135990636821</v>
      </c>
      <c r="F25" s="0" t="n">
        <f aca="false">AVERAGE(B21:B29)</f>
        <v>2.95155894282558</v>
      </c>
      <c r="G25" s="0" t="n">
        <f aca="false">_xlfn.STDEV.S(B21:B29)</f>
        <v>0.168754359346814</v>
      </c>
    </row>
    <row r="26" customFormat="false" ht="13.8" hidden="false" customHeight="false" outlineLevel="0" collapsed="false">
      <c r="A26" s="1"/>
      <c r="B26" s="0" t="n">
        <v>2.73012073518255</v>
      </c>
    </row>
    <row r="27" customFormat="false" ht="13.8" hidden="false" customHeight="false" outlineLevel="0" collapsed="false">
      <c r="A27" s="7"/>
      <c r="B27" s="0" t="n">
        <v>2.93136756011268</v>
      </c>
    </row>
    <row r="28" customFormat="false" ht="13.8" hidden="false" customHeight="false" outlineLevel="0" collapsed="false">
      <c r="A28" s="1" t="s">
        <v>16</v>
      </c>
      <c r="B28" s="0" t="n">
        <v>2.95843726791582</v>
      </c>
      <c r="C28" s="0" t="n">
        <v>2.92592558895046</v>
      </c>
      <c r="D28" s="0" t="n">
        <v>0.0355464757555862</v>
      </c>
    </row>
    <row r="29" customFormat="false" ht="13.8" hidden="false" customHeight="false" outlineLevel="0" collapsed="false">
      <c r="A29" s="24"/>
      <c r="B29" s="0" t="n">
        <v>2.88797193882287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&amp;C&amp;10&amp;A</oddHeader>
    <oddFooter>&amp;C&amp;10Page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9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025" min="1" style="0" width="10.5"/>
  </cols>
  <sheetData>
    <row r="1" customFormat="false" ht="13.8" hidden="false" customHeight="false" outlineLevel="0" collapsed="false">
      <c r="A1" s="1"/>
      <c r="B1" s="2"/>
      <c r="C1" s="1"/>
      <c r="D1" s="1"/>
    </row>
    <row r="2" customFormat="false" ht="13.8" hidden="false" customHeight="false" outlineLevel="0" collapsed="false">
      <c r="A2" s="1"/>
      <c r="B2" s="6" t="s">
        <v>5</v>
      </c>
      <c r="C2" s="1" t="s">
        <v>6</v>
      </c>
      <c r="D2" s="1" t="s">
        <v>7</v>
      </c>
    </row>
    <row r="3" customFormat="false" ht="13.8" hidden="false" customHeight="false" outlineLevel="0" collapsed="false">
      <c r="A3" s="7"/>
      <c r="B3" s="0" t="n">
        <v>2.53773574759802</v>
      </c>
    </row>
    <row r="4" customFormat="false" ht="13.8" hidden="false" customHeight="false" outlineLevel="0" collapsed="false">
      <c r="A4" s="1" t="s">
        <v>8</v>
      </c>
      <c r="B4" s="0" t="n">
        <v>2.6036312238376</v>
      </c>
      <c r="C4" s="0" t="n">
        <v>2.63741977359342</v>
      </c>
      <c r="D4" s="0" t="n">
        <v>0.120194633014379</v>
      </c>
    </row>
    <row r="5" customFormat="false" ht="13.8" hidden="false" customHeight="false" outlineLevel="0" collapsed="false">
      <c r="A5" s="1"/>
      <c r="B5" s="0" t="n">
        <v>2.77089234934465</v>
      </c>
    </row>
    <row r="6" customFormat="false" ht="13.8" hidden="false" customHeight="false" outlineLevel="0" collapsed="false">
      <c r="A6" s="7"/>
      <c r="B6" s="0" t="n">
        <v>2.03953368633392</v>
      </c>
    </row>
    <row r="7" customFormat="false" ht="13.8" hidden="false" customHeight="false" outlineLevel="0" collapsed="false">
      <c r="A7" s="1" t="s">
        <v>9</v>
      </c>
      <c r="B7" s="0" t="n">
        <v>2.68543033105115</v>
      </c>
      <c r="C7" s="0" t="n">
        <v>2.43310350698493</v>
      </c>
      <c r="D7" s="0" t="n">
        <v>0.345337236592629</v>
      </c>
      <c r="F7" s="0" t="n">
        <f aca="false">AVERAGE(B3:B11)</f>
        <v>2.36703916286339</v>
      </c>
      <c r="G7" s="0" t="n">
        <f aca="false">_xlfn.STDEV.S(B3:B11)</f>
        <v>0.37949474996531</v>
      </c>
    </row>
    <row r="8" customFormat="false" ht="13.8" hidden="false" customHeight="false" outlineLevel="0" collapsed="false">
      <c r="A8" s="1"/>
      <c r="B8" s="0" t="n">
        <v>2.57434650356973</v>
      </c>
    </row>
    <row r="9" customFormat="false" ht="13.8" hidden="false" customHeight="false" outlineLevel="0" collapsed="false">
      <c r="A9" s="7"/>
      <c r="B9" s="0" t="n">
        <v>1.58742975957753</v>
      </c>
    </row>
    <row r="10" customFormat="false" ht="13.8" hidden="false" customHeight="false" outlineLevel="0" collapsed="false">
      <c r="A10" s="1" t="s">
        <v>10</v>
      </c>
      <c r="B10" s="0" t="n">
        <v>2.15695884901588</v>
      </c>
      <c r="C10" s="0" t="n">
        <v>2.03059420801181</v>
      </c>
      <c r="D10" s="0" t="n">
        <v>0.395426901487471</v>
      </c>
    </row>
    <row r="11" customFormat="false" ht="13.8" hidden="false" customHeight="false" outlineLevel="0" collapsed="false">
      <c r="A11" s="1"/>
      <c r="B11" s="0" t="n">
        <v>2.34739401544201</v>
      </c>
    </row>
    <row r="12" customFormat="false" ht="13.8" hidden="false" customHeight="false" outlineLevel="0" collapsed="false">
      <c r="A12" s="7"/>
      <c r="B12" s="0" t="n">
        <v>2.75746108041818</v>
      </c>
    </row>
    <row r="13" customFormat="false" ht="13.8" hidden="false" customHeight="false" outlineLevel="0" collapsed="false">
      <c r="A13" s="1" t="s">
        <v>11</v>
      </c>
      <c r="B13" s="0" t="n">
        <v>2.6887143384224</v>
      </c>
      <c r="C13" s="0" t="n">
        <v>2.73262262918398</v>
      </c>
      <c r="D13" s="0" t="n">
        <v>0.0381349278019293</v>
      </c>
    </row>
    <row r="14" customFormat="false" ht="13.8" hidden="false" customHeight="false" outlineLevel="0" collapsed="false">
      <c r="A14" s="1"/>
      <c r="B14" s="0" t="n">
        <v>2.75169246871135</v>
      </c>
    </row>
    <row r="15" customFormat="false" ht="13.8" hidden="false" customHeight="false" outlineLevel="0" collapsed="false">
      <c r="A15" s="7"/>
      <c r="B15" s="0" t="n">
        <v>1.32192745285114</v>
      </c>
    </row>
    <row r="16" customFormat="false" ht="13.8" hidden="false" customHeight="false" outlineLevel="0" collapsed="false">
      <c r="A16" s="1" t="s">
        <v>12</v>
      </c>
      <c r="B16" s="0" t="n">
        <v>2.32503990819452</v>
      </c>
      <c r="C16" s="0" t="n">
        <v>1.96823003325437</v>
      </c>
      <c r="D16" s="0" t="n">
        <v>0.560725574058739</v>
      </c>
      <c r="F16" s="0" t="n">
        <f aca="false">AVERAGE(B12:B20)</f>
        <v>2.02222297924068</v>
      </c>
      <c r="G16" s="0" t="n">
        <f aca="false">_xlfn.STDEV.S(B12:B20)</f>
        <v>0.724882559805099</v>
      </c>
    </row>
    <row r="17" customFormat="false" ht="13.8" hidden="false" customHeight="false" outlineLevel="0" collapsed="false">
      <c r="A17" s="1"/>
      <c r="B17" s="0" t="n">
        <v>2.25772273871745</v>
      </c>
    </row>
    <row r="18" customFormat="false" ht="13.8" hidden="false" customHeight="false" outlineLevel="0" collapsed="false">
      <c r="A18" s="7"/>
      <c r="B18" s="0" t="n">
        <v>1.13091557239675</v>
      </c>
    </row>
    <row r="19" customFormat="false" ht="13.8" hidden="false" customHeight="false" outlineLevel="0" collapsed="false">
      <c r="A19" s="1" t="s">
        <v>13</v>
      </c>
      <c r="B19" s="0" t="n">
        <v>0.902845476207519</v>
      </c>
      <c r="C19" s="0" t="n">
        <v>1.59730167482177</v>
      </c>
      <c r="D19" s="0" t="n">
        <v>0.659569551351785</v>
      </c>
    </row>
    <row r="20" customFormat="false" ht="13.8" hidden="false" customHeight="false" outlineLevel="0" collapsed="false">
      <c r="A20" s="1"/>
      <c r="B20" s="0" t="n">
        <v>2.06368777724678</v>
      </c>
    </row>
    <row r="21" customFormat="false" ht="13.8" hidden="false" customHeight="false" outlineLevel="0" collapsed="false">
      <c r="A21" s="7"/>
      <c r="B21" s="0" t="n">
        <v>2.84737813422483</v>
      </c>
    </row>
    <row r="22" customFormat="false" ht="13.8" hidden="false" customHeight="false" outlineLevel="0" collapsed="false">
      <c r="A22" s="1" t="s">
        <v>14</v>
      </c>
      <c r="B22" s="0" t="n">
        <v>3.07765885871025</v>
      </c>
      <c r="C22" s="0" t="n">
        <v>2.9141944339339</v>
      </c>
      <c r="D22" s="0" t="n">
        <v>0.142347982341326</v>
      </c>
    </row>
    <row r="23" customFormat="false" ht="13.8" hidden="false" customHeight="false" outlineLevel="0" collapsed="false">
      <c r="A23" s="1"/>
      <c r="B23" s="0" t="n">
        <v>2.81754630886663</v>
      </c>
    </row>
    <row r="24" customFormat="false" ht="13.8" hidden="false" customHeight="false" outlineLevel="0" collapsed="false">
      <c r="A24" s="7"/>
      <c r="B24" s="0" t="n">
        <v>2.39462171314829</v>
      </c>
    </row>
    <row r="25" customFormat="false" ht="13.8" hidden="false" customHeight="false" outlineLevel="0" collapsed="false">
      <c r="A25" s="1" t="s">
        <v>15</v>
      </c>
      <c r="B25" s="0" t="n">
        <v>2.69840751904385</v>
      </c>
      <c r="C25" s="0" t="n">
        <v>2.46711760211888</v>
      </c>
      <c r="D25" s="0" t="n">
        <v>0.204897807336704</v>
      </c>
      <c r="F25" s="0" t="n">
        <f aca="false">AVERAGE(B21:B29)</f>
        <v>2.48581810832363</v>
      </c>
      <c r="G25" s="0" t="n">
        <f aca="false">_xlfn.STDEV.S(B21:B29)</f>
        <v>0.401424507935389</v>
      </c>
    </row>
    <row r="26" customFormat="false" ht="13.8" hidden="false" customHeight="false" outlineLevel="0" collapsed="false">
      <c r="A26" s="1"/>
      <c r="B26" s="0" t="n">
        <v>2.30832357416449</v>
      </c>
    </row>
    <row r="27" customFormat="false" ht="13.8" hidden="false" customHeight="false" outlineLevel="0" collapsed="false">
      <c r="A27" s="7"/>
      <c r="B27" s="0" t="n">
        <v>2.10548276434706</v>
      </c>
    </row>
    <row r="28" customFormat="false" ht="13.8" hidden="false" customHeight="false" outlineLevel="0" collapsed="false">
      <c r="A28" s="1" t="s">
        <v>16</v>
      </c>
      <c r="B28" s="0" t="n">
        <v>2.2941508893281</v>
      </c>
      <c r="C28" s="0" t="n">
        <v>2.07614228891811</v>
      </c>
      <c r="D28" s="0" t="n">
        <v>0.23406214844513</v>
      </c>
    </row>
    <row r="29" customFormat="false" ht="13.8" hidden="false" customHeight="false" outlineLevel="0" collapsed="false">
      <c r="A29" s="24"/>
      <c r="B29" s="0" t="n">
        <v>1.82879321307916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&amp;C&amp;10&amp;A</oddHeader>
    <oddFooter>&amp;C&amp;10Page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9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G17" activeCellId="0" sqref="G17"/>
    </sheetView>
  </sheetViews>
  <sheetFormatPr defaultRowHeight="12.8" zeroHeight="false" outlineLevelRow="0" outlineLevelCol="0"/>
  <cols>
    <col collapsed="false" customWidth="true" hidden="false" outlineLevel="0" max="1025" min="1" style="0" width="10.5"/>
  </cols>
  <sheetData>
    <row r="1" customFormat="false" ht="13.8" hidden="false" customHeight="false" outlineLevel="0" collapsed="false">
      <c r="A1" s="1"/>
      <c r="B1" s="2"/>
      <c r="C1" s="1"/>
      <c r="D1" s="1"/>
    </row>
    <row r="2" customFormat="false" ht="13.8" hidden="false" customHeight="false" outlineLevel="0" collapsed="false">
      <c r="A2" s="1"/>
      <c r="B2" s="6" t="s">
        <v>5</v>
      </c>
      <c r="C2" s="1" t="s">
        <v>6</v>
      </c>
      <c r="D2" s="1" t="s">
        <v>7</v>
      </c>
    </row>
    <row r="3" customFormat="false" ht="13.8" hidden="false" customHeight="false" outlineLevel="0" collapsed="false">
      <c r="A3" s="7"/>
      <c r="B3" s="0" t="n">
        <v>2.46585779293922</v>
      </c>
    </row>
    <row r="4" customFormat="false" ht="13.8" hidden="false" customHeight="false" outlineLevel="0" collapsed="false">
      <c r="A4" s="1" t="s">
        <v>8</v>
      </c>
      <c r="B4" s="0" t="n">
        <v>2.52978532861601</v>
      </c>
      <c r="C4" s="0" t="n">
        <v>2.41807607310167</v>
      </c>
      <c r="D4" s="0" t="n">
        <v>0.141773449095565</v>
      </c>
    </row>
    <row r="5" customFormat="false" ht="13.8" hidden="false" customHeight="false" outlineLevel="0" collapsed="false">
      <c r="A5" s="1"/>
      <c r="B5" s="0" t="n">
        <v>2.25858509774976</v>
      </c>
    </row>
    <row r="6" customFormat="false" ht="13.8" hidden="false" customHeight="false" outlineLevel="0" collapsed="false">
      <c r="A6" s="7"/>
      <c r="B6" s="0" t="e">
        <f aca="false"/>
        <v>#VALUE!</v>
      </c>
    </row>
    <row r="7" customFormat="false" ht="13.8" hidden="false" customHeight="false" outlineLevel="0" collapsed="false">
      <c r="A7" s="1" t="s">
        <v>9</v>
      </c>
      <c r="B7" s="0" t="e">
        <f aca="false"/>
        <v>#VALUE!</v>
      </c>
      <c r="C7" s="0" t="n">
        <v>1.62943041842614</v>
      </c>
      <c r="D7" s="0" t="e">
        <f aca="false"/>
        <v>#DIV/0!</v>
      </c>
      <c r="F7" s="0" t="n">
        <f aca="false">AVERAGE(B3:B5,B8:B11)</f>
        <v>2.23068607068658</v>
      </c>
      <c r="G7" s="0" t="n">
        <f aca="false">_xlfn.STDEV.S(B3:B5,B8:B11)</f>
        <v>0.320670221539513</v>
      </c>
    </row>
    <row r="8" customFormat="false" ht="13.8" hidden="false" customHeight="false" outlineLevel="0" collapsed="false">
      <c r="A8" s="1"/>
      <c r="B8" s="0" t="n">
        <v>1.62943041842614</v>
      </c>
    </row>
    <row r="9" customFormat="false" ht="13.8" hidden="false" customHeight="false" outlineLevel="0" collapsed="false">
      <c r="A9" s="7"/>
      <c r="B9" s="0" t="n">
        <v>2.24193154519471</v>
      </c>
    </row>
    <row r="10" customFormat="false" ht="13.8" hidden="false" customHeight="false" outlineLevel="0" collapsed="false">
      <c r="A10" s="1" t="s">
        <v>10</v>
      </c>
      <c r="B10" s="0" t="n">
        <v>2.47849665117446</v>
      </c>
      <c r="C10" s="0" t="n">
        <v>2.24371461902497</v>
      </c>
      <c r="D10" s="0" t="n">
        <v>0.23389559268013</v>
      </c>
    </row>
    <row r="11" customFormat="false" ht="13.8" hidden="false" customHeight="false" outlineLevel="0" collapsed="false">
      <c r="A11" s="1"/>
      <c r="B11" s="0" t="n">
        <v>2.01071566070573</v>
      </c>
    </row>
    <row r="12" customFormat="false" ht="13.8" hidden="false" customHeight="false" outlineLevel="0" collapsed="false">
      <c r="A12" s="7"/>
      <c r="B12" s="0" t="e">
        <f aca="false"/>
        <v>#VALUE!</v>
      </c>
    </row>
    <row r="13" customFormat="false" ht="13.8" hidden="false" customHeight="false" outlineLevel="0" collapsed="false">
      <c r="A13" s="1" t="s">
        <v>11</v>
      </c>
      <c r="B13" s="0" t="e">
        <f aca="false"/>
        <v>#VALUE!</v>
      </c>
      <c r="C13" s="0" t="e">
        <f aca="false"/>
        <v>#VALUE!</v>
      </c>
      <c r="D13" s="0" t="e">
        <f aca="false"/>
        <v>#VALUE!</v>
      </c>
    </row>
    <row r="14" customFormat="false" ht="13.8" hidden="false" customHeight="false" outlineLevel="0" collapsed="false">
      <c r="A14" s="1"/>
      <c r="B14" s="0" t="e">
        <f aca="false"/>
        <v>#VALUE!</v>
      </c>
    </row>
    <row r="15" customFormat="false" ht="13.8" hidden="false" customHeight="false" outlineLevel="0" collapsed="false">
      <c r="A15" s="7"/>
      <c r="B15" s="0" t="n">
        <v>2.26026624675903</v>
      </c>
    </row>
    <row r="16" customFormat="false" ht="13.8" hidden="false" customHeight="false" outlineLevel="0" collapsed="false">
      <c r="A16" s="1" t="s">
        <v>12</v>
      </c>
      <c r="B16" s="0" t="n">
        <v>2.3761401828496</v>
      </c>
      <c r="C16" s="0" t="n">
        <v>2.4269793145043</v>
      </c>
      <c r="D16" s="0" t="n">
        <v>0.197112688237222</v>
      </c>
      <c r="F16" s="0" t="n">
        <f aca="false">AVERAGE(B15:B20)</f>
        <v>2.30853778222467</v>
      </c>
      <c r="G16" s="0" t="n">
        <f aca="false">_xlfn.STDEV.S(B15:B20)</f>
        <v>0.200135557495972</v>
      </c>
    </row>
    <row r="17" customFormat="false" ht="13.8" hidden="false" customHeight="false" outlineLevel="0" collapsed="false">
      <c r="A17" s="1"/>
      <c r="B17" s="0" t="n">
        <v>2.64453151390427</v>
      </c>
    </row>
    <row r="18" customFormat="false" ht="13.8" hidden="false" customHeight="false" outlineLevel="0" collapsed="false">
      <c r="A18" s="7"/>
      <c r="B18" s="0" t="n">
        <v>2.33991625858337</v>
      </c>
    </row>
    <row r="19" customFormat="false" ht="13.8" hidden="false" customHeight="false" outlineLevel="0" collapsed="false">
      <c r="A19" s="1" t="s">
        <v>13</v>
      </c>
      <c r="B19" s="0" t="n">
        <v>2.16379155010924</v>
      </c>
      <c r="C19" s="0" t="n">
        <v>2.19009624994504</v>
      </c>
      <c r="D19" s="0" t="n">
        <v>0.138553245596104</v>
      </c>
    </row>
    <row r="20" customFormat="false" ht="13.8" hidden="false" customHeight="false" outlineLevel="0" collapsed="false">
      <c r="A20" s="1"/>
      <c r="B20" s="0" t="n">
        <v>2.0665809411425</v>
      </c>
    </row>
    <row r="21" customFormat="false" ht="13.8" hidden="false" customHeight="false" outlineLevel="0" collapsed="false">
      <c r="A21" s="7"/>
      <c r="B21" s="0" t="e">
        <f aca="false"/>
        <v>#VALUE!</v>
      </c>
    </row>
    <row r="22" customFormat="false" ht="13.8" hidden="false" customHeight="false" outlineLevel="0" collapsed="false">
      <c r="A22" s="1" t="s">
        <v>14</v>
      </c>
      <c r="B22" s="0" t="e">
        <f aca="false"/>
        <v>#VALUE!</v>
      </c>
      <c r="C22" s="0" t="e">
        <f aca="false"/>
        <v>#VALUE!</v>
      </c>
      <c r="D22" s="0" t="e">
        <f aca="false"/>
        <v>#VALUE!</v>
      </c>
    </row>
    <row r="23" customFormat="false" ht="13.8" hidden="false" customHeight="false" outlineLevel="0" collapsed="false">
      <c r="A23" s="1"/>
      <c r="B23" s="0" t="e">
        <f aca="false"/>
        <v>#VALUE!</v>
      </c>
    </row>
    <row r="24" customFormat="false" ht="13.8" hidden="false" customHeight="false" outlineLevel="0" collapsed="false">
      <c r="A24" s="7"/>
      <c r="B24" s="0" t="e">
        <f aca="false"/>
        <v>#VALUE!</v>
      </c>
    </row>
    <row r="25" customFormat="false" ht="13.8" hidden="false" customHeight="false" outlineLevel="0" collapsed="false">
      <c r="A25" s="1" t="s">
        <v>15</v>
      </c>
      <c r="B25" s="0" t="e">
        <f aca="false"/>
        <v>#VALUE!</v>
      </c>
      <c r="C25" s="0" t="e">
        <f aca="false"/>
        <v>#VALUE!</v>
      </c>
      <c r="D25" s="0" t="e">
        <f aca="false"/>
        <v>#VALUE!</v>
      </c>
      <c r="F25" s="0" t="e">
        <f aca="false">AVERAGE(B21:B29)</f>
        <v>#VALUE!</v>
      </c>
      <c r="G25" s="0" t="e">
        <f aca="false">_xlfn.STDEV.S(B21:B29)</f>
        <v>#VALUE!</v>
      </c>
    </row>
    <row r="26" customFormat="false" ht="13.8" hidden="false" customHeight="false" outlineLevel="0" collapsed="false">
      <c r="A26" s="1"/>
      <c r="B26" s="0" t="e">
        <f aca="false"/>
        <v>#VALUE!</v>
      </c>
    </row>
    <row r="27" customFormat="false" ht="13.8" hidden="false" customHeight="false" outlineLevel="0" collapsed="false">
      <c r="A27" s="7"/>
      <c r="B27" s="0" t="e">
        <f aca="false"/>
        <v>#VALUE!</v>
      </c>
    </row>
    <row r="28" customFormat="false" ht="13.8" hidden="false" customHeight="false" outlineLevel="0" collapsed="false">
      <c r="A28" s="1" t="s">
        <v>16</v>
      </c>
      <c r="B28" s="0" t="e">
        <f aca="false"/>
        <v>#VALUE!</v>
      </c>
      <c r="C28" s="0" t="e">
        <f aca="false"/>
        <v>#VALUE!</v>
      </c>
      <c r="D28" s="0" t="e">
        <f aca="false"/>
        <v>#VALUE!</v>
      </c>
    </row>
    <row r="29" customFormat="false" ht="13.8" hidden="false" customHeight="false" outlineLevel="0" collapsed="false">
      <c r="A29" s="24"/>
      <c r="B29" s="0" t="e">
        <f aca="false"/>
        <v>#VALUE!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&amp;C&amp;10&amp;A</oddHeader>
    <oddFooter>&amp;C&amp;10Page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9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025" min="1" style="0" width="10.5"/>
  </cols>
  <sheetData>
    <row r="1" customFormat="false" ht="13.8" hidden="false" customHeight="false" outlineLevel="0" collapsed="false">
      <c r="A1" s="1"/>
      <c r="B1" s="2"/>
      <c r="C1" s="1"/>
      <c r="D1" s="1"/>
    </row>
    <row r="2" customFormat="false" ht="13.8" hidden="false" customHeight="false" outlineLevel="0" collapsed="false">
      <c r="A2" s="1"/>
      <c r="B2" s="6" t="s">
        <v>5</v>
      </c>
      <c r="C2" s="1" t="s">
        <v>6</v>
      </c>
      <c r="D2" s="1" t="s">
        <v>7</v>
      </c>
    </row>
    <row r="3" customFormat="false" ht="13.8" hidden="false" customHeight="false" outlineLevel="0" collapsed="false">
      <c r="A3" s="7"/>
      <c r="B3" s="0" t="n">
        <v>2.15182101073872</v>
      </c>
    </row>
    <row r="4" customFormat="false" ht="13.8" hidden="false" customHeight="false" outlineLevel="0" collapsed="false">
      <c r="A4" s="1" t="s">
        <v>8</v>
      </c>
      <c r="B4" s="0" t="n">
        <v>1.61388359330672</v>
      </c>
      <c r="C4" s="0" t="n">
        <v>1.88285230202272</v>
      </c>
      <c r="D4" s="0" t="n">
        <v>0.380379195720146</v>
      </c>
    </row>
    <row r="5" customFormat="false" ht="13.8" hidden="false" customHeight="false" outlineLevel="0" collapsed="false">
      <c r="A5" s="1"/>
      <c r="B5" s="0" t="e">
        <f aca="false"/>
        <v>#VALUE!</v>
      </c>
    </row>
    <row r="6" customFormat="false" ht="13.8" hidden="false" customHeight="false" outlineLevel="0" collapsed="false">
      <c r="A6" s="7"/>
      <c r="B6" s="0" t="n">
        <v>2.45970059264898</v>
      </c>
    </row>
    <row r="7" customFormat="false" ht="13.8" hidden="false" customHeight="false" outlineLevel="0" collapsed="false">
      <c r="A7" s="1" t="s">
        <v>9</v>
      </c>
      <c r="B7" s="0" t="n">
        <v>2.38270685017273</v>
      </c>
      <c r="C7" s="0" t="n">
        <v>2.4295273438906</v>
      </c>
      <c r="D7" s="0" t="n">
        <v>0.0411078723443665</v>
      </c>
      <c r="F7" s="0" t="n">
        <f aca="false">AVERAGE(B3:B4,B6:B11)</f>
        <v>2.44123414156402</v>
      </c>
      <c r="G7" s="0" t="n">
        <f aca="false">_xlfn.STDEV.S(B3:B4,B6:B11)</f>
        <v>0.416529955865191</v>
      </c>
    </row>
    <row r="8" customFormat="false" ht="13.8" hidden="false" customHeight="false" outlineLevel="0" collapsed="false">
      <c r="A8" s="1"/>
      <c r="B8" s="0" t="n">
        <v>2.4461745888501</v>
      </c>
    </row>
    <row r="9" customFormat="false" ht="13.8" hidden="false" customHeight="false" outlineLevel="0" collapsed="false">
      <c r="A9" s="7"/>
      <c r="B9" s="0" t="n">
        <v>2.82743702091861</v>
      </c>
    </row>
    <row r="10" customFormat="false" ht="13.8" hidden="false" customHeight="false" outlineLevel="0" collapsed="false">
      <c r="A10" s="1" t="s">
        <v>10</v>
      </c>
      <c r="B10" s="0" t="n">
        <v>2.8322652439363</v>
      </c>
      <c r="C10" s="0" t="n">
        <v>2.82519549893164</v>
      </c>
      <c r="D10" s="0" t="n">
        <v>0.00841740483280205</v>
      </c>
    </row>
    <row r="11" customFormat="false" ht="13.8" hidden="false" customHeight="false" outlineLevel="0" collapsed="false">
      <c r="A11" s="1"/>
      <c r="B11" s="0" t="n">
        <v>2.81588423194</v>
      </c>
    </row>
    <row r="12" customFormat="false" ht="13.8" hidden="false" customHeight="false" outlineLevel="0" collapsed="false">
      <c r="A12" s="7"/>
      <c r="B12" s="0" t="n">
        <v>2.47182634144166</v>
      </c>
    </row>
    <row r="13" customFormat="false" ht="13.8" hidden="false" customHeight="false" outlineLevel="0" collapsed="false">
      <c r="A13" s="1" t="s">
        <v>11</v>
      </c>
      <c r="B13" s="0" t="n">
        <v>2.39493235704985</v>
      </c>
      <c r="C13" s="0" t="n">
        <v>2.44055745766071</v>
      </c>
      <c r="D13" s="0" t="n">
        <v>0.0404072633342409</v>
      </c>
    </row>
    <row r="14" customFormat="false" ht="13.8" hidden="false" customHeight="false" outlineLevel="0" collapsed="false">
      <c r="A14" s="1"/>
      <c r="B14" s="0" t="n">
        <v>2.45491367449062</v>
      </c>
    </row>
    <row r="15" customFormat="false" ht="13.8" hidden="false" customHeight="false" outlineLevel="0" collapsed="false">
      <c r="A15" s="7"/>
      <c r="B15" s="0" t="n">
        <v>2.39378497570737</v>
      </c>
    </row>
    <row r="16" customFormat="false" ht="13.8" hidden="false" customHeight="false" outlineLevel="0" collapsed="false">
      <c r="A16" s="1" t="s">
        <v>12</v>
      </c>
      <c r="B16" s="0" t="n">
        <v>2.47289660521784</v>
      </c>
      <c r="C16" s="0" t="n">
        <v>2.43660601568005</v>
      </c>
      <c r="D16" s="0" t="n">
        <v>0.0399580726275964</v>
      </c>
      <c r="F16" s="0" t="n">
        <f aca="false">AVERAGE(B12:B20)</f>
        <v>2.56014708871858</v>
      </c>
      <c r="G16" s="0" t="n">
        <f aca="false">_xlfn.STDEV.S(B12:B20)</f>
        <v>0.185215905016995</v>
      </c>
    </row>
    <row r="17" customFormat="false" ht="13.8" hidden="false" customHeight="false" outlineLevel="0" collapsed="false">
      <c r="A17" s="1"/>
      <c r="B17" s="0" t="n">
        <v>2.44313646611492</v>
      </c>
    </row>
    <row r="18" customFormat="false" ht="13.8" hidden="false" customHeight="false" outlineLevel="0" collapsed="false">
      <c r="A18" s="7"/>
      <c r="B18" s="0" t="n">
        <v>2.8272847940614</v>
      </c>
    </row>
    <row r="19" customFormat="false" ht="13.8" hidden="false" customHeight="false" outlineLevel="0" collapsed="false">
      <c r="A19" s="1" t="s">
        <v>13</v>
      </c>
      <c r="B19" s="0" t="n">
        <v>2.81457998929409</v>
      </c>
      <c r="C19" s="0" t="n">
        <v>2.80327779281498</v>
      </c>
      <c r="D19" s="0" t="n">
        <v>0.0312315161184789</v>
      </c>
    </row>
    <row r="20" customFormat="false" ht="13.8" hidden="false" customHeight="false" outlineLevel="0" collapsed="false">
      <c r="A20" s="1"/>
      <c r="B20" s="0" t="n">
        <v>2.76796859508946</v>
      </c>
    </row>
    <row r="21" customFormat="false" ht="13.8" hidden="false" customHeight="false" outlineLevel="0" collapsed="false">
      <c r="A21" s="7"/>
      <c r="B21" s="0" t="e">
        <f aca="false"/>
        <v>#VALUE!</v>
      </c>
    </row>
    <row r="22" customFormat="false" ht="13.8" hidden="false" customHeight="false" outlineLevel="0" collapsed="false">
      <c r="A22" s="1" t="s">
        <v>14</v>
      </c>
      <c r="B22" s="0" t="e">
        <f aca="false"/>
        <v>#VALUE!</v>
      </c>
      <c r="C22" s="0" t="e">
        <f aca="false"/>
        <v>#VALUE!</v>
      </c>
      <c r="D22" s="0" t="e">
        <f aca="false"/>
        <v>#VALUE!</v>
      </c>
    </row>
    <row r="23" customFormat="false" ht="13.8" hidden="false" customHeight="false" outlineLevel="0" collapsed="false">
      <c r="A23" s="1"/>
      <c r="B23" s="0" t="e">
        <f aca="false"/>
        <v>#VALUE!</v>
      </c>
    </row>
    <row r="24" customFormat="false" ht="13.8" hidden="false" customHeight="false" outlineLevel="0" collapsed="false">
      <c r="A24" s="7"/>
      <c r="B24" s="0" t="e">
        <f aca="false"/>
        <v>#VALUE!</v>
      </c>
    </row>
    <row r="25" customFormat="false" ht="13.8" hidden="false" customHeight="false" outlineLevel="0" collapsed="false">
      <c r="A25" s="1" t="s">
        <v>15</v>
      </c>
      <c r="B25" s="0" t="n">
        <v>1.59618521064894</v>
      </c>
      <c r="C25" s="0" t="n">
        <v>1.59618521064894</v>
      </c>
      <c r="D25" s="0" t="e">
        <f aca="false"/>
        <v>#DIV/0!</v>
      </c>
      <c r="F25" s="0" t="n">
        <f aca="false">AVERAGE(B25,B27:B29)</f>
        <v>2.35998107730527</v>
      </c>
      <c r="G25" s="0" t="n">
        <f aca="false">_xlfn.STDEV.S(B25,B27:B29)</f>
        <v>0.510027122724281</v>
      </c>
    </row>
    <row r="26" customFormat="false" ht="13.8" hidden="false" customHeight="false" outlineLevel="0" collapsed="false">
      <c r="A26" s="1"/>
      <c r="B26" s="0" t="e">
        <f aca="false"/>
        <v>#VALUE!</v>
      </c>
    </row>
    <row r="27" customFormat="false" ht="13.8" hidden="false" customHeight="false" outlineLevel="0" collapsed="false">
      <c r="A27" s="7"/>
      <c r="B27" s="0" t="n">
        <v>2.61257712441118</v>
      </c>
    </row>
    <row r="28" customFormat="false" ht="13.8" hidden="false" customHeight="false" outlineLevel="0" collapsed="false">
      <c r="A28" s="1" t="s">
        <v>16</v>
      </c>
      <c r="B28" s="0" t="n">
        <v>2.5800037397572</v>
      </c>
      <c r="C28" s="0" t="n">
        <v>2.61457969952405</v>
      </c>
      <c r="D28" s="0" t="n">
        <v>0.0356194926608215</v>
      </c>
    </row>
    <row r="29" customFormat="false" ht="13.8" hidden="false" customHeight="false" outlineLevel="0" collapsed="false">
      <c r="A29" s="24"/>
      <c r="B29" s="0" t="n">
        <v>2.65115823440377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&amp;C&amp;10&amp;A</oddHeader>
    <oddFooter>&amp;C&amp;10Page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9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025" min="1" style="0" width="10.5"/>
  </cols>
  <sheetData>
    <row r="1" customFormat="false" ht="13.8" hidden="false" customHeight="false" outlineLevel="0" collapsed="false">
      <c r="A1" s="1"/>
      <c r="B1" s="2"/>
      <c r="C1" s="1"/>
      <c r="D1" s="1"/>
    </row>
    <row r="2" customFormat="false" ht="13.8" hidden="false" customHeight="false" outlineLevel="0" collapsed="false">
      <c r="A2" s="1"/>
      <c r="B2" s="6" t="s">
        <v>5</v>
      </c>
      <c r="C2" s="1" t="s">
        <v>6</v>
      </c>
      <c r="D2" s="1" t="s">
        <v>7</v>
      </c>
    </row>
    <row r="3" customFormat="false" ht="13.8" hidden="false" customHeight="false" outlineLevel="0" collapsed="false">
      <c r="A3" s="7"/>
      <c r="B3" s="0" t="n">
        <v>2.54279703297945</v>
      </c>
    </row>
    <row r="4" customFormat="false" ht="13.8" hidden="false" customHeight="false" outlineLevel="0" collapsed="false">
      <c r="A4" s="1" t="s">
        <v>8</v>
      </c>
      <c r="B4" s="0" t="n">
        <v>2.59114431213421</v>
      </c>
      <c r="C4" s="0" t="n">
        <v>2.58345154315307</v>
      </c>
      <c r="D4" s="0" t="n">
        <v>0.0374061777952132</v>
      </c>
    </row>
    <row r="5" customFormat="false" ht="13.8" hidden="false" customHeight="false" outlineLevel="0" collapsed="false">
      <c r="A5" s="1"/>
      <c r="B5" s="0" t="n">
        <v>2.61641328434555</v>
      </c>
    </row>
    <row r="6" customFormat="false" ht="13.8" hidden="false" customHeight="false" outlineLevel="0" collapsed="false">
      <c r="A6" s="7"/>
      <c r="B6" s="0" t="n">
        <v>2.3276132076441</v>
      </c>
    </row>
    <row r="7" customFormat="false" ht="13.8" hidden="false" customHeight="false" outlineLevel="0" collapsed="false">
      <c r="A7" s="1" t="s">
        <v>9</v>
      </c>
      <c r="B7" s="0" t="n">
        <v>2.11485297564015</v>
      </c>
      <c r="C7" s="0" t="n">
        <v>2.11260682992304</v>
      </c>
      <c r="D7" s="0" t="n">
        <v>0.216138204132873</v>
      </c>
      <c r="F7" s="0" t="n">
        <f aca="false">AVERAGE(B3:B11)</f>
        <v>2.21547205143681</v>
      </c>
      <c r="G7" s="0" t="n">
        <f aca="false">_xlfn.STDEV.S(B3:B11)</f>
        <v>0.348563236081251</v>
      </c>
    </row>
    <row r="8" customFormat="false" ht="13.8" hidden="false" customHeight="false" outlineLevel="0" collapsed="false">
      <c r="A8" s="1"/>
      <c r="B8" s="0" t="n">
        <v>1.89535430648487</v>
      </c>
    </row>
    <row r="9" customFormat="false" ht="13.8" hidden="false" customHeight="false" outlineLevel="0" collapsed="false">
      <c r="A9" s="7"/>
      <c r="B9" s="0" t="n">
        <v>2.32213164695276</v>
      </c>
    </row>
    <row r="10" customFormat="false" ht="13.8" hidden="false" customHeight="false" outlineLevel="0" collapsed="false">
      <c r="A10" s="1" t="s">
        <v>10</v>
      </c>
      <c r="B10" s="0" t="n">
        <v>1.86344009998659</v>
      </c>
      <c r="C10" s="0" t="n">
        <v>1.95035778123432</v>
      </c>
      <c r="D10" s="0" t="n">
        <v>0.3368334427992</v>
      </c>
    </row>
    <row r="11" customFormat="false" ht="13.8" hidden="false" customHeight="false" outlineLevel="0" collapsed="false">
      <c r="A11" s="1"/>
      <c r="B11" s="0" t="n">
        <v>1.66550159676362</v>
      </c>
    </row>
    <row r="12" customFormat="false" ht="13.8" hidden="false" customHeight="false" outlineLevel="0" collapsed="false">
      <c r="A12" s="7"/>
      <c r="B12" s="0" t="n">
        <v>2.67824062103112</v>
      </c>
    </row>
    <row r="13" customFormat="false" ht="13.8" hidden="false" customHeight="false" outlineLevel="0" collapsed="false">
      <c r="A13" s="1" t="s">
        <v>11</v>
      </c>
      <c r="B13" s="0" t="n">
        <v>2.323688771035</v>
      </c>
      <c r="C13" s="0" t="n">
        <v>2.53094261497139</v>
      </c>
      <c r="D13" s="0" t="n">
        <v>0.184723524369628</v>
      </c>
    </row>
    <row r="14" customFormat="false" ht="13.8" hidden="false" customHeight="false" outlineLevel="0" collapsed="false">
      <c r="A14" s="1"/>
      <c r="B14" s="0" t="n">
        <v>2.59089845284805</v>
      </c>
    </row>
    <row r="15" customFormat="false" ht="13.8" hidden="false" customHeight="false" outlineLevel="0" collapsed="false">
      <c r="A15" s="7"/>
      <c r="B15" s="0" t="n">
        <v>2.12755556164598</v>
      </c>
    </row>
    <row r="16" customFormat="false" ht="13.8" hidden="false" customHeight="false" outlineLevel="0" collapsed="false">
      <c r="A16" s="1" t="s">
        <v>12</v>
      </c>
      <c r="B16" s="0" t="e">
        <f aca="false"/>
        <v>#VALUE!</v>
      </c>
      <c r="C16" s="0" t="n">
        <v>1.49030659730773</v>
      </c>
      <c r="D16" s="0" t="n">
        <v>0.901206127975358</v>
      </c>
      <c r="F16" s="0" t="n">
        <f aca="false">AVERAGE(B12:B15,B17:B20)</f>
        <v>2.01080450913218</v>
      </c>
      <c r="G16" s="0" t="n">
        <f aca="false">_xlfn.STDEV.S(B12:B15,B17:B20)</f>
        <v>0.61155598041554</v>
      </c>
    </row>
    <row r="17" customFormat="false" ht="13.8" hidden="false" customHeight="false" outlineLevel="0" collapsed="false">
      <c r="A17" s="1"/>
      <c r="B17" s="0" t="n">
        <v>0.853057632969485</v>
      </c>
    </row>
    <row r="18" customFormat="false" ht="13.8" hidden="false" customHeight="false" outlineLevel="0" collapsed="false">
      <c r="A18" s="7"/>
      <c r="B18" s="0" t="n">
        <v>2.03118872939474</v>
      </c>
    </row>
    <row r="19" customFormat="false" ht="13.8" hidden="false" customHeight="false" outlineLevel="0" collapsed="false">
      <c r="A19" s="1" t="s">
        <v>13</v>
      </c>
      <c r="B19" s="0" t="n">
        <v>2.08587479790863</v>
      </c>
      <c r="C19" s="0" t="n">
        <v>1.83766501117594</v>
      </c>
      <c r="D19" s="0" t="n">
        <v>0.38352836736012</v>
      </c>
    </row>
    <row r="20" customFormat="false" ht="13.8" hidden="false" customHeight="false" outlineLevel="0" collapsed="false">
      <c r="A20" s="1"/>
      <c r="B20" s="0" t="n">
        <v>1.39593150622446</v>
      </c>
    </row>
    <row r="21" customFormat="false" ht="13.8" hidden="false" customHeight="false" outlineLevel="0" collapsed="false">
      <c r="A21" s="7"/>
      <c r="B21" s="0" t="n">
        <v>2.45518210986583</v>
      </c>
    </row>
    <row r="22" customFormat="false" ht="13.8" hidden="false" customHeight="false" outlineLevel="0" collapsed="false">
      <c r="A22" s="1" t="s">
        <v>14</v>
      </c>
      <c r="B22" s="0" t="n">
        <v>2.84950756550846</v>
      </c>
      <c r="C22" s="0" t="n">
        <v>2.62440782233043</v>
      </c>
      <c r="D22" s="0" t="n">
        <v>0.203013722991987</v>
      </c>
    </row>
    <row r="23" customFormat="false" ht="13.8" hidden="false" customHeight="false" outlineLevel="0" collapsed="false">
      <c r="A23" s="1"/>
      <c r="B23" s="0" t="n">
        <v>2.56853379161699</v>
      </c>
    </row>
    <row r="24" customFormat="false" ht="13.8" hidden="false" customHeight="false" outlineLevel="0" collapsed="false">
      <c r="A24" s="7"/>
      <c r="B24" s="0" t="n">
        <v>2.15251611779163</v>
      </c>
    </row>
    <row r="25" customFormat="false" ht="13.8" hidden="false" customHeight="false" outlineLevel="0" collapsed="false">
      <c r="A25" s="1" t="s">
        <v>15</v>
      </c>
      <c r="B25" s="0" t="e">
        <f aca="false"/>
        <v>#DIV/0!</v>
      </c>
      <c r="C25" s="0" t="n">
        <v>2.15251611779163</v>
      </c>
      <c r="D25" s="0" t="e">
        <f aca="false"/>
        <v>#DIV/0!</v>
      </c>
      <c r="F25" s="0" t="n">
        <f aca="false">AVERAGE(B21:B24,B28:B29)</f>
        <v>2.16386355759207</v>
      </c>
      <c r="G25" s="0" t="n">
        <f aca="false">_xlfn.STDEV.S(B21:B24,B28:B29)</f>
        <v>0.602139349129775</v>
      </c>
    </row>
    <row r="26" customFormat="false" ht="13.8" hidden="false" customHeight="false" outlineLevel="0" collapsed="false">
      <c r="A26" s="1"/>
      <c r="B26" s="0" t="e">
        <f aca="false"/>
        <v>#DIV/0!</v>
      </c>
    </row>
    <row r="27" customFormat="false" ht="13.8" hidden="false" customHeight="false" outlineLevel="0" collapsed="false">
      <c r="A27" s="7"/>
      <c r="B27" s="0" t="e">
        <f aca="false"/>
        <v>#VALUE!</v>
      </c>
    </row>
    <row r="28" customFormat="false" ht="13.8" hidden="false" customHeight="false" outlineLevel="0" collapsed="false">
      <c r="A28" s="1" t="s">
        <v>16</v>
      </c>
      <c r="B28" s="0" t="n">
        <v>1.20019167598765</v>
      </c>
      <c r="C28" s="0" t="n">
        <v>1.47872088038474</v>
      </c>
      <c r="D28" s="0" t="n">
        <v>0.393899778375358</v>
      </c>
    </row>
    <row r="29" customFormat="false" ht="13.8" hidden="false" customHeight="false" outlineLevel="0" collapsed="false">
      <c r="A29" s="24"/>
      <c r="B29" s="0" t="n">
        <v>1.75725008478183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&amp;C&amp;10&amp;A</oddHeader>
    <oddFooter>&amp;C&amp;10Page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G31" activeCellId="0" sqref="G31"/>
    </sheetView>
  </sheetViews>
  <sheetFormatPr defaultRowHeight="12.8" zeroHeight="false" outlineLevelRow="0" outlineLevelCol="0"/>
  <cols>
    <col collapsed="false" customWidth="true" hidden="false" outlineLevel="0" max="1025" min="1" style="0" width="10.5"/>
  </cols>
  <sheetData>
    <row r="1" customFormat="false" ht="13.8" hidden="false" customHeight="false" outlineLevel="0" collapsed="false">
      <c r="A1" s="1"/>
      <c r="B1" s="2"/>
      <c r="C1" s="1"/>
      <c r="D1" s="1"/>
    </row>
    <row r="2" customFormat="false" ht="13.8" hidden="false" customHeight="false" outlineLevel="0" collapsed="false">
      <c r="A2" s="1"/>
      <c r="B2" s="6" t="s">
        <v>5</v>
      </c>
      <c r="C2" s="1" t="s">
        <v>6</v>
      </c>
      <c r="D2" s="1" t="s">
        <v>7</v>
      </c>
    </row>
    <row r="3" customFormat="false" ht="13.8" hidden="false" customHeight="false" outlineLevel="0" collapsed="false">
      <c r="A3" s="7"/>
      <c r="B3" s="0" t="n">
        <v>3.69663463373379</v>
      </c>
    </row>
    <row r="4" customFormat="false" ht="13.8" hidden="false" customHeight="false" outlineLevel="0" collapsed="false">
      <c r="A4" s="1" t="s">
        <v>8</v>
      </c>
      <c r="B4" s="0" t="n">
        <v>3.757267556074</v>
      </c>
      <c r="C4" s="0" t="n">
        <v>3.73569606836574</v>
      </c>
      <c r="D4" s="0" t="n">
        <v>0.0338896960804301</v>
      </c>
    </row>
    <row r="5" customFormat="false" ht="13.8" hidden="false" customHeight="false" outlineLevel="0" collapsed="false">
      <c r="A5" s="1"/>
      <c r="B5" s="0" t="n">
        <v>3.75318601528944</v>
      </c>
    </row>
    <row r="6" customFormat="false" ht="13.8" hidden="false" customHeight="false" outlineLevel="0" collapsed="false">
      <c r="A6" s="7"/>
      <c r="B6" s="0" t="n">
        <v>3.64032684746205</v>
      </c>
    </row>
    <row r="7" customFormat="false" ht="13.8" hidden="false" customHeight="false" outlineLevel="0" collapsed="false">
      <c r="A7" s="1" t="s">
        <v>9</v>
      </c>
      <c r="B7" s="0" t="n">
        <v>3.49336086072122</v>
      </c>
      <c r="C7" s="0" t="n">
        <v>3.53181646634532</v>
      </c>
      <c r="D7" s="0" t="n">
        <v>0.0952916785016797</v>
      </c>
      <c r="F7" s="0" t="n">
        <f aca="false">AVERAGE(B3:B11)</f>
        <v>3.49971669746202</v>
      </c>
      <c r="G7" s="0" t="n">
        <f aca="false">_xlfn.STDEV.S(B3:B11)</f>
        <v>0.225710344277866</v>
      </c>
    </row>
    <row r="8" customFormat="false" ht="13.8" hidden="false" customHeight="false" outlineLevel="0" collapsed="false">
      <c r="A8" s="1"/>
      <c r="B8" s="0" t="n">
        <v>3.4617616908527</v>
      </c>
    </row>
    <row r="9" customFormat="false" ht="13.8" hidden="false" customHeight="false" outlineLevel="0" collapsed="false">
      <c r="A9" s="7"/>
      <c r="B9" s="0" t="n">
        <v>3.25839365082173</v>
      </c>
    </row>
    <row r="10" customFormat="false" ht="13.8" hidden="false" customHeight="false" outlineLevel="0" collapsed="false">
      <c r="A10" s="1" t="s">
        <v>10</v>
      </c>
      <c r="B10" s="0" t="n">
        <v>3.20642395414211</v>
      </c>
      <c r="C10" s="0" t="n">
        <v>3.231637557675</v>
      </c>
      <c r="D10" s="0" t="n">
        <v>0.0260191621482996</v>
      </c>
    </row>
    <row r="11" customFormat="false" ht="13.8" hidden="false" customHeight="false" outlineLevel="0" collapsed="false">
      <c r="A11" s="1"/>
      <c r="B11" s="0" t="n">
        <v>3.23009506806116</v>
      </c>
    </row>
    <row r="12" customFormat="false" ht="13.8" hidden="false" customHeight="false" outlineLevel="0" collapsed="false">
      <c r="A12" s="7"/>
      <c r="B12" s="0" t="n">
        <v>3.76229289274232</v>
      </c>
    </row>
    <row r="13" customFormat="false" ht="13.8" hidden="false" customHeight="false" outlineLevel="0" collapsed="false">
      <c r="A13" s="1" t="s">
        <v>11</v>
      </c>
      <c r="B13" s="0" t="n">
        <v>3.55703928235429</v>
      </c>
      <c r="C13" s="0" t="n">
        <v>3.70197633845772</v>
      </c>
      <c r="D13" s="0" t="n">
        <v>0.126106039270065</v>
      </c>
    </row>
    <row r="14" customFormat="false" ht="13.8" hidden="false" customHeight="false" outlineLevel="0" collapsed="false">
      <c r="A14" s="1"/>
      <c r="B14" s="0" t="n">
        <v>3.78659684027654</v>
      </c>
    </row>
    <row r="15" customFormat="false" ht="13.8" hidden="false" customHeight="false" outlineLevel="0" collapsed="false">
      <c r="A15" s="7"/>
      <c r="B15" s="0" t="n">
        <v>3.40982678343672</v>
      </c>
    </row>
    <row r="16" customFormat="false" ht="13.8" hidden="false" customHeight="false" outlineLevel="0" collapsed="false">
      <c r="A16" s="1" t="s">
        <v>12</v>
      </c>
      <c r="B16" s="0" t="n">
        <v>3.32771679466608</v>
      </c>
      <c r="C16" s="0" t="n">
        <v>3.38024380657751</v>
      </c>
      <c r="D16" s="0" t="n">
        <v>0.0456106799153099</v>
      </c>
      <c r="F16" s="0" t="n">
        <f aca="false">AVERAGE(B12:B20)</f>
        <v>3.38759005246787</v>
      </c>
      <c r="G16" s="0" t="n">
        <f aca="false">_xlfn.STDEV.S(B12:B20)</f>
        <v>0.292846210314992</v>
      </c>
    </row>
    <row r="17" customFormat="false" ht="13.8" hidden="false" customHeight="false" outlineLevel="0" collapsed="false">
      <c r="A17" s="1"/>
      <c r="B17" s="0" t="n">
        <v>3.40318784162973</v>
      </c>
    </row>
    <row r="18" customFormat="false" ht="13.8" hidden="false" customHeight="false" outlineLevel="0" collapsed="false">
      <c r="A18" s="7"/>
      <c r="B18" s="0" t="n">
        <v>3.18638255081732</v>
      </c>
    </row>
    <row r="19" customFormat="false" ht="13.8" hidden="false" customHeight="false" outlineLevel="0" collapsed="false">
      <c r="A19" s="1" t="s">
        <v>13</v>
      </c>
      <c r="B19" s="0" t="n">
        <v>3.19165421173733</v>
      </c>
      <c r="C19" s="0" t="n">
        <v>3.0805500123684</v>
      </c>
      <c r="D19" s="0" t="n">
        <v>0.187891215237712</v>
      </c>
    </row>
    <row r="20" customFormat="false" ht="13.8" hidden="false" customHeight="false" outlineLevel="0" collapsed="false">
      <c r="A20" s="1"/>
      <c r="B20" s="0" t="n">
        <v>2.86361327455054</v>
      </c>
    </row>
    <row r="21" customFormat="false" ht="13.8" hidden="false" customHeight="false" outlineLevel="0" collapsed="false">
      <c r="A21" s="7"/>
      <c r="B21" s="0" t="n">
        <v>3.57515546806445</v>
      </c>
    </row>
    <row r="22" customFormat="false" ht="13.8" hidden="false" customHeight="false" outlineLevel="0" collapsed="false">
      <c r="A22" s="1" t="s">
        <v>14</v>
      </c>
      <c r="B22" s="0" t="n">
        <v>3.83496836186412</v>
      </c>
      <c r="C22" s="0" t="n">
        <v>3.66962689863197</v>
      </c>
      <c r="D22" s="0" t="n">
        <v>0.14367534963783</v>
      </c>
    </row>
    <row r="23" customFormat="false" ht="13.8" hidden="false" customHeight="false" outlineLevel="0" collapsed="false">
      <c r="A23" s="1"/>
      <c r="B23" s="0" t="n">
        <v>3.59875686596735</v>
      </c>
    </row>
    <row r="24" customFormat="false" ht="13.8" hidden="false" customHeight="false" outlineLevel="0" collapsed="false">
      <c r="A24" s="7"/>
      <c r="B24" s="0" t="n">
        <v>3.38767342644778</v>
      </c>
    </row>
    <row r="25" customFormat="false" ht="13.8" hidden="false" customHeight="false" outlineLevel="0" collapsed="false">
      <c r="A25" s="1" t="s">
        <v>15</v>
      </c>
      <c r="B25" s="0" t="e">
        <f aca="false"/>
        <v>#DIV/0!</v>
      </c>
      <c r="C25" s="0" t="n">
        <v>3.38767342644778</v>
      </c>
      <c r="D25" s="0" t="e">
        <f aca="false"/>
        <v>#DIV/0!</v>
      </c>
      <c r="F25" s="0" t="n">
        <f aca="false">AVERAGE(B21:B24,B27:B29)</f>
        <v>3.38700145833684</v>
      </c>
      <c r="G25" s="0" t="n">
        <f aca="false">_xlfn.STDEV.S(B21:B24,B27:B29)</f>
        <v>0.297149318537652</v>
      </c>
    </row>
    <row r="26" customFormat="false" ht="13.8" hidden="false" customHeight="false" outlineLevel="0" collapsed="false">
      <c r="A26" s="1"/>
      <c r="B26" s="0" t="e">
        <f aca="false"/>
        <v>#DIV/0!</v>
      </c>
    </row>
    <row r="27" customFormat="false" ht="13.8" hidden="false" customHeight="false" outlineLevel="0" collapsed="false">
      <c r="A27" s="7"/>
      <c r="B27" s="0" t="n">
        <v>3.04754730401367</v>
      </c>
    </row>
    <row r="28" customFormat="false" ht="13.8" hidden="false" customHeight="false" outlineLevel="0" collapsed="false">
      <c r="A28" s="1" t="s">
        <v>16</v>
      </c>
      <c r="B28" s="0" t="n">
        <v>3.08744505339422</v>
      </c>
      <c r="C28" s="0" t="n">
        <v>3.13245439100025</v>
      </c>
      <c r="D28" s="0" t="n">
        <v>0.0636528156758737</v>
      </c>
    </row>
    <row r="29" customFormat="false" ht="13.8" hidden="false" customHeight="false" outlineLevel="0" collapsed="false">
      <c r="A29" s="24"/>
      <c r="B29" s="0" t="n">
        <v>3.17746372860628</v>
      </c>
    </row>
    <row r="30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&amp;C&amp;10&amp;A</oddHeader>
    <oddFooter>&amp;C&amp;10Page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264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2022-06-29T11:05:55Z</dcterms:created>
  <dc:creator/>
  <dc:description/>
  <dc:language>en-GB</dc:language>
  <cp:lastModifiedBy/>
  <dcterms:modified xsi:type="dcterms:W3CDTF">2022-08-09T16:17:57Z</dcterms:modified>
  <cp:revision>6</cp:revision>
  <dc:subject/>
  <dc:title/>
</cp:coreProperties>
</file>