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iz/Documents/Stockholm/WTSE/Final Submission - 14:7/"/>
    </mc:Choice>
  </mc:AlternateContent>
  <xr:revisionPtr revIDLastSave="0" documentId="13_ncr:1_{ACDECF1B-2FBC-5241-A1C5-8DE2D3284236}" xr6:coauthVersionLast="47" xr6:coauthVersionMax="47" xr10:uidLastSave="{00000000-0000-0000-0000-000000000000}"/>
  <bookViews>
    <workbookView xWindow="0" yWindow="740" windowWidth="29400" windowHeight="16740" xr2:uid="{A74DC8F3-FDBF-854F-A617-E4D694C1CE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1" l="1"/>
  <c r="G175" i="1"/>
  <c r="F172" i="1"/>
  <c r="F171" i="1"/>
  <c r="F170" i="1"/>
  <c r="F169" i="1"/>
  <c r="F168" i="1"/>
  <c r="F167" i="1"/>
  <c r="F166" i="1"/>
  <c r="F165" i="1"/>
  <c r="F164" i="1"/>
  <c r="G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<sst xmlns="http://schemas.openxmlformats.org/spreadsheetml/2006/main" count="1767" uniqueCount="614">
  <si>
    <t>Structures</t>
  </si>
  <si>
    <t>Class</t>
  </si>
  <si>
    <t>Name</t>
  </si>
  <si>
    <t>ID</t>
  </si>
  <si>
    <t>Formula (neutral)</t>
  </si>
  <si>
    <t>Molecular weight</t>
  </si>
  <si>
    <t>m/z</t>
  </si>
  <si>
    <t>PeakPolarity</t>
  </si>
  <si>
    <t>Adduct</t>
  </si>
  <si>
    <t>Charge State</t>
  </si>
  <si>
    <t>Retention Time</t>
  </si>
  <si>
    <t>Fragment 1</t>
  </si>
  <si>
    <t>Fragment 2</t>
  </si>
  <si>
    <t>Fragment 3</t>
  </si>
  <si>
    <t>Fragment 4</t>
  </si>
  <si>
    <t>standard in house</t>
  </si>
  <si>
    <t>SMILES</t>
  </si>
  <si>
    <t>CAS</t>
  </si>
  <si>
    <t>Detected in</t>
  </si>
  <si>
    <t>detected by</t>
  </si>
  <si>
    <t>Literature</t>
  </si>
  <si>
    <t>Last modified by</t>
  </si>
  <si>
    <t>Comment</t>
  </si>
  <si>
    <t>Gulf of Bothnia</t>
  </si>
  <si>
    <t>Northern Inland</t>
  </si>
  <si>
    <t>Baltic Proper</t>
  </si>
  <si>
    <t>Fragments found</t>
  </si>
  <si>
    <t>Avg</t>
  </si>
  <si>
    <t>X:3 FTCAs</t>
  </si>
  <si>
    <t>X:3 FTCAs x=3</t>
  </si>
  <si>
    <t>3:3 FTCA</t>
  </si>
  <si>
    <t>C6F7O2H5</t>
  </si>
  <si>
    <t>Negative</t>
  </si>
  <si>
    <t>M-H</t>
  </si>
  <si>
    <t>-</t>
  </si>
  <si>
    <t>x</t>
  </si>
  <si>
    <t>biota</t>
  </si>
  <si>
    <t>Kyra</t>
  </si>
  <si>
    <t>Spaan-2020</t>
  </si>
  <si>
    <t>X:3 FTCAs x=4</t>
  </si>
  <si>
    <t>4:3 FTCA</t>
  </si>
  <si>
    <t>C7F9O2H5</t>
  </si>
  <si>
    <t>X:3 FTCAs x=5</t>
  </si>
  <si>
    <t>5:3 FTCA</t>
  </si>
  <si>
    <t>C8F11O2H5</t>
  </si>
  <si>
    <t>X:3 FTCAs x=6</t>
  </si>
  <si>
    <t>6:3 FTCA</t>
  </si>
  <si>
    <t>C9F13O2H5</t>
  </si>
  <si>
    <t>X:3 FTCAs x=7</t>
  </si>
  <si>
    <t>7:3 FTCA</t>
  </si>
  <si>
    <t>C10F15O2H5</t>
  </si>
  <si>
    <t>X:3 FTCAs x=8</t>
  </si>
  <si>
    <t>8:3 FTCA</t>
  </si>
  <si>
    <t>C11F17O2H5</t>
  </si>
  <si>
    <t>X:3 FTCAs x=9</t>
  </si>
  <si>
    <t>9:3 FTCA</t>
  </si>
  <si>
    <t>C12F19O2H5</t>
  </si>
  <si>
    <t>X:3 FTCAs x=10</t>
  </si>
  <si>
    <t>10:3 FTCA</t>
  </si>
  <si>
    <t>C13F21O2H5</t>
  </si>
  <si>
    <t>X:3 FTCAs x=11</t>
  </si>
  <si>
    <t>11:3 FTCA</t>
  </si>
  <si>
    <t>C14F23O2H5</t>
  </si>
  <si>
    <t>X:2 FTSAs</t>
  </si>
  <si>
    <t>X:2 FTSAs x=4</t>
  </si>
  <si>
    <t>4:2 FTSA</t>
  </si>
  <si>
    <t>C6F9SO3H5</t>
  </si>
  <si>
    <t>X:2 FTSAs x=6</t>
  </si>
  <si>
    <t>6:2 FTSA</t>
  </si>
  <si>
    <t>C8F13SO3H5</t>
  </si>
  <si>
    <t>X:2 FTSAs x=8</t>
  </si>
  <si>
    <t>8:2 FTSA</t>
  </si>
  <si>
    <t>C10F17SO3H5</t>
  </si>
  <si>
    <t>X:2 FTSAs x=10</t>
  </si>
  <si>
    <t>10:2 FTSA</t>
  </si>
  <si>
    <t>C12F21SO3H5</t>
  </si>
  <si>
    <t>X:2 FTSAs x=12</t>
  </si>
  <si>
    <t>12:2 FTSA</t>
  </si>
  <si>
    <t>C14F25SO3H5</t>
  </si>
  <si>
    <t>C12H9F15NO4S</t>
  </si>
  <si>
    <t>C12H9F15NO4SH</t>
  </si>
  <si>
    <t>C13H9F17NO4S</t>
  </si>
  <si>
    <t>C13H9F17NO4SH</t>
  </si>
  <si>
    <t>C14H9F19NO4S</t>
  </si>
  <si>
    <t>C14H9F19NO4SH</t>
  </si>
  <si>
    <t>C15H9F21NO4S</t>
  </si>
  <si>
    <t>C15H9F21NO4SH</t>
  </si>
  <si>
    <t>C16H9F23NO4S</t>
  </si>
  <si>
    <t>C16H9F23NO4SH</t>
  </si>
  <si>
    <t>Cl-substituted,ether-substituted perfluoroalkyl (linear)sulfonic acids</t>
  </si>
  <si>
    <t>Cl-substituted,ether-substituted perfluoroalkyl (linear)sulfonic acids, n=4</t>
  </si>
  <si>
    <t>ClOPFLSA n=4</t>
  </si>
  <si>
    <t>C6HF12O4SCl</t>
  </si>
  <si>
    <t>S(=O)(O)(=O)C(F)(F)C(F)(F)OC(F)(F)C(F)(F)C(F)(F)C(F)(F)Cl</t>
  </si>
  <si>
    <t>Liu-2019, Wang-2021</t>
  </si>
  <si>
    <t>Melanie</t>
  </si>
  <si>
    <t>Cl-substituted,ether-substituted perfluoroalkyl (linear)sulfonic acids, n=5</t>
  </si>
  <si>
    <t>ClOPFLSA n=5</t>
  </si>
  <si>
    <t>C7HF14O4SCl</t>
  </si>
  <si>
    <t>S(=O)(O)(=O)C(F)(F)C(F)(F)OC(F)(F)C(F)(F)C(F)(F)C(F)(F)C(F)(F)Cl</t>
  </si>
  <si>
    <t>Cl-substituted,ether-substituted perfluoroalkyl (linear)sulfonic acids, n=6</t>
  </si>
  <si>
    <t>ClOPFLSA n=6</t>
  </si>
  <si>
    <t>C8HF16O4SCl</t>
  </si>
  <si>
    <t>S(=O)(O)(=O)C(F)(F)C(F)(F)OC(F)(F)C(F)(F)C(F)(F)C(F)(F)C(F)(F)C(F)(F)Cl</t>
  </si>
  <si>
    <t>756426−58−1</t>
  </si>
  <si>
    <t>Cl-substituted,ether-substituted perfluoroalkyl (linear)sulfonic acids, n=7</t>
  </si>
  <si>
    <t>ClOPFLSA n=7</t>
  </si>
  <si>
    <t>C9HF18O4SCl</t>
  </si>
  <si>
    <t>S(=O)(O)(=O)C(F)(F)C(F)(F)OC(F)(F)C(F)(F)C(F)(F)C(F)(F)C(F)(F)C(F)(F)C(F)(F)Cl</t>
  </si>
  <si>
    <t>Cl-substituted,ether-substituted perfluoroalkyl (linear)sulfonic acids, n=8</t>
  </si>
  <si>
    <t>ClOPFLSA n=8</t>
  </si>
  <si>
    <t>C10HF20O4SCl</t>
  </si>
  <si>
    <t>S(=O)(O)(=O)C(F)(F)C(F)(F)OC(F)(F)C(F)(F)C(F)(F)C(F)(F)C(F)(F)C(F)(F)C(F)(F)C(F)(F)Cl</t>
  </si>
  <si>
    <t>Liu-2019, Wang-2022</t>
  </si>
  <si>
    <t>Cl-substituted,ether-substituted perfluoroalkyl (linear)sulfonic acids, n=10</t>
  </si>
  <si>
    <t>ClOPFLSA n=10</t>
  </si>
  <si>
    <t>C12HF24O4SCl</t>
  </si>
  <si>
    <t>S(=O)(O)(=O)C(F)(F)C(F)(F)OC(F)(F)C(F)(F)C(F)(F)C(F)(F)C(F)(F)C(F)(F)C(F)(F)C(F)(F)C(F)(F)C(F)(F)Cl</t>
  </si>
  <si>
    <t>Cl-substituted,ether-substituted perfluoroalkyl (linear)sulfonic acids, n=12</t>
  </si>
  <si>
    <t>ClOPFLSA n=12</t>
  </si>
  <si>
    <t>C14HF28O4SCl</t>
  </si>
  <si>
    <t>S(=O)(O)(=O)C(F)(F)C(F)(F)OC(F)(F)C(F)(F)C(F)(F)C(F)(F)C(F)(F)C(F)(F)C(F)(F)C(F)(F)C(F)(F)C(F)(F)C(F)(F)C(F)(F)Cl</t>
  </si>
  <si>
    <t>Cl-substituted perfluoroalkyl (linear) carboxylic acids</t>
  </si>
  <si>
    <t>Cl-substituted perfluoroalkyl (linear) carboxylic acids, n=7</t>
  </si>
  <si>
    <t>ClPFLCAs n=7</t>
  </si>
  <si>
    <t>C8HF14O2Cl</t>
  </si>
  <si>
    <t>Liu-2019</t>
  </si>
  <si>
    <t>Cl-substituted perfluoroalkyl (linear) carboxylic acids, n=8</t>
  </si>
  <si>
    <t>ClPFLCAs n=8</t>
  </si>
  <si>
    <t>C9HF16O2Cl</t>
  </si>
  <si>
    <t>Cl-substituted perfluoroalkyl (linear) carboxylic acids, n=9</t>
  </si>
  <si>
    <t>ClPFLCAs n=9</t>
  </si>
  <si>
    <t>C10HF18O2Cl</t>
  </si>
  <si>
    <t>Cl-substituted perfluoroalkyl (linear) carboxylic acids, n=10</t>
  </si>
  <si>
    <t>ClPFLCAs n=10</t>
  </si>
  <si>
    <t>C11HF20O2Cl</t>
  </si>
  <si>
    <t>Cl-substituted perfluoroalkyl (linear) carboxylic acids, n=11</t>
  </si>
  <si>
    <t>ClPFLCAs n=11</t>
  </si>
  <si>
    <t>C12HF22O2Cl</t>
  </si>
  <si>
    <t>Cl-substituted perfluoroalkyl (linear) carboxylic acids, n=12</t>
  </si>
  <si>
    <t>ClPFLCAs n=12</t>
  </si>
  <si>
    <t>C13HF24O2Cl</t>
  </si>
  <si>
    <t>Cl-substituted perfluoroalkyl (linear) carboxylic acids, n=13</t>
  </si>
  <si>
    <t>ClPFLCAs n=13</t>
  </si>
  <si>
    <t>C14HF26O2Cl</t>
  </si>
  <si>
    <t>Cl-substituted perfluoroalkyl (linear) carboxylic acids, n=14</t>
  </si>
  <si>
    <t>ClPFLCAs n=14</t>
  </si>
  <si>
    <t>C15HF28O2Cl</t>
  </si>
  <si>
    <t>Cl-substituted perfluoroalkyl (linear) sulfonic acids_i</t>
  </si>
  <si>
    <t>Cl-substituted perfluoroalkyl (linear) sulfonic acids_i, n=5</t>
  </si>
  <si>
    <t>ClPFLSA_i n=5</t>
  </si>
  <si>
    <t>C6HF12O3SCl</t>
  </si>
  <si>
    <t>S(=O)(O)(=O)C(F)(Cl)C(F)(F)C(F)(F)C(F)(F)C(F)(F)C(F)(F)F</t>
  </si>
  <si>
    <t>double bond-di-ether-/cyclic di-ether-/keton-ether- perfluoroalkyl (linear) carboxylic acids</t>
  </si>
  <si>
    <t>double bond-di-ether-/cyclic di-ether-/keton-ether- perfluoroalkyl (linear) carboxylic acids, n=6</t>
  </si>
  <si>
    <t>d-diO-/C-diO-/K-O-PFLSA n=6</t>
  </si>
  <si>
    <t>C6HF11O5S</t>
  </si>
  <si>
    <t>double bond-di-ether-/cyclic di-ether-/keton-ether- perfluoroalkyl (linear) carboxylic acids, n=7</t>
  </si>
  <si>
    <t>d-diO-/C-diO-/K-O-PFLSA n=7</t>
  </si>
  <si>
    <t>C7HF13O5S</t>
  </si>
  <si>
    <t>double bond-di-ether-/cyclic di-ether-/keton-ether- perfluoroalkyl (linear) carboxylic acids, n=8</t>
  </si>
  <si>
    <t>d-diO-/C-diO-/K-O-PFLSA n=8</t>
  </si>
  <si>
    <t>C8HF15O5S</t>
  </si>
  <si>
    <t>double bond-di-ether-/cyclic di-ether-/keton-ether- perfluoroalkyl (linear) carboxylic acids, n=9</t>
  </si>
  <si>
    <t>d-diO-/C-diO-/K-O-PFLSA n=9</t>
  </si>
  <si>
    <t>C9HF17O5S</t>
  </si>
  <si>
    <t>double bond-di-ether-/cyclic di-ether-/keton-ether- perfluoroalkyl (linear) carboxylic acids, n=10</t>
  </si>
  <si>
    <t>d-diO-/C-diO-/K-O-PFLSA n=10</t>
  </si>
  <si>
    <t>C10HF19O5S</t>
  </si>
  <si>
    <t>double bond-di-ether-/cyclic di-ether-/keton-ether- perfluoroalkyl (linear) carboxylic acids, n=11</t>
  </si>
  <si>
    <t>d-diO-/C-diO-/K-O-PFLSA n=11</t>
  </si>
  <si>
    <t>C11HF21O5S</t>
  </si>
  <si>
    <t>double bond-di-ether-/cyclic di-ether-/keton-ether- perfluoroalkyl (linear) carboxylic acids, n=12</t>
  </si>
  <si>
    <t>d-diO-/C-diO-/K-O-PFLSA n=12</t>
  </si>
  <si>
    <t>C12HF23O5S</t>
  </si>
  <si>
    <t>double bond-di-ether-/cyclic di-ether-/keton-ether- perfluoroalkyl (linear) carboxylic acids, n=13</t>
  </si>
  <si>
    <t>d-diO-/C-diO-/K-O-PFLSA n=13</t>
  </si>
  <si>
    <t>C13HF25O5S</t>
  </si>
  <si>
    <t>double bond/cyclic PFSAs</t>
  </si>
  <si>
    <t>double bond/cyclic PFSAs n=6</t>
  </si>
  <si>
    <t>d/C PFSA n=6</t>
  </si>
  <si>
    <t>C6F11SO3H</t>
  </si>
  <si>
    <t>double bond/cyclic PFSAs n=7</t>
  </si>
  <si>
    <t>d/C PFSA n=7</t>
  </si>
  <si>
    <t>C7F13SO3H</t>
  </si>
  <si>
    <t>double bond/cyclic PFSAs n=8</t>
  </si>
  <si>
    <t>d/C PFSA n=8</t>
  </si>
  <si>
    <t>C8F15SO3H</t>
  </si>
  <si>
    <t>Spaan-2020, Wang-2021</t>
  </si>
  <si>
    <t>double bond/cyclic PFSAs n=9</t>
  </si>
  <si>
    <t>d/C PFSA n=9</t>
  </si>
  <si>
    <t>C9F17SO3H</t>
  </si>
  <si>
    <t>double bond/cyclic PFSAs n=10</t>
  </si>
  <si>
    <t>d/C PFSA n=10</t>
  </si>
  <si>
    <t>C10F19SO3H</t>
  </si>
  <si>
    <t>double bond/cyclic PFSAs n=11</t>
  </si>
  <si>
    <t>d/C PFSA n=11</t>
  </si>
  <si>
    <t>C11F21SO3H</t>
  </si>
  <si>
    <t>double bond/cyclic PFSAs n=12</t>
  </si>
  <si>
    <t>d/C PFSA n=12</t>
  </si>
  <si>
    <t>C12F23SO3H</t>
  </si>
  <si>
    <t>double bond/cyclic PFSAs n=13</t>
  </si>
  <si>
    <t>d/C PFSA n=13</t>
  </si>
  <si>
    <t>C13F25SO3H</t>
  </si>
  <si>
    <t>double bond/cyclic PFSAs n=14</t>
  </si>
  <si>
    <t>d/C PFSA n=14</t>
  </si>
  <si>
    <t>C14F27SO3H</t>
  </si>
  <si>
    <t>double bond perfluoroalkyl amines</t>
  </si>
  <si>
    <t>double bond perfluoroalkyl amines, n=6</t>
  </si>
  <si>
    <t>dPFAm n=6</t>
  </si>
  <si>
    <t>C6F12N</t>
  </si>
  <si>
    <t>M-</t>
  </si>
  <si>
    <t>double bond perfluoroalkyl amines, n=7</t>
  </si>
  <si>
    <t>dPFAm n=7</t>
  </si>
  <si>
    <t>C7F14N</t>
  </si>
  <si>
    <t>double bond perfluoroalkyl amines, n=8</t>
  </si>
  <si>
    <t>dPFAm n=8</t>
  </si>
  <si>
    <t>C8F16N</t>
  </si>
  <si>
    <t>double bond perfluoroalkyl amines, n=9</t>
  </si>
  <si>
    <t>dPFAm n=9</t>
  </si>
  <si>
    <t>C9F18N</t>
  </si>
  <si>
    <t>double bond perfluoroalkyl amines, n=10</t>
  </si>
  <si>
    <t>dPFAm n=10</t>
  </si>
  <si>
    <t>C10F20N</t>
  </si>
  <si>
    <t>double bond perfluoroalkyl amines, n=11</t>
  </si>
  <si>
    <t>dPFAm n=11</t>
  </si>
  <si>
    <t>C11F22N</t>
  </si>
  <si>
    <t>double bond perfluoroalkyl amines, n=12</t>
  </si>
  <si>
    <t>dPFAm n=12</t>
  </si>
  <si>
    <t>C12F24N</t>
  </si>
  <si>
    <t>double bond perfluoroalkyl amines, n=13</t>
  </si>
  <si>
    <t>dPFAm n=13</t>
  </si>
  <si>
    <t>C13F26N</t>
  </si>
  <si>
    <t>double bond perfluoroalkyl amines, n=14</t>
  </si>
  <si>
    <t>dPFAm n=14</t>
  </si>
  <si>
    <t>C14F28N</t>
  </si>
  <si>
    <t>double bond perfluoroalkyl amines, n=15</t>
  </si>
  <si>
    <t>dPFAm n=15</t>
  </si>
  <si>
    <t>C15F30N</t>
  </si>
  <si>
    <t>double bond perfluoroalkyl amine carboxylic acids/carboxyl esters</t>
  </si>
  <si>
    <t>double bond perfluoroalkyl amine carboxylic acids/carboxyl esters, n=2</t>
  </si>
  <si>
    <t>dPFAmCACEs n=2</t>
  </si>
  <si>
    <t>C10F18O2N</t>
  </si>
  <si>
    <t>double bond perfluoroalkyl amine carboxylic acids/carboxyl esters, n=3</t>
  </si>
  <si>
    <t>dPFAmCACEs n=3</t>
  </si>
  <si>
    <t>C11F20O2N</t>
  </si>
  <si>
    <t>double bond perfluoroalkyl amine carboxylic acids/carboxyl esters, n=4</t>
  </si>
  <si>
    <t>dPFAmCACEs n=4</t>
  </si>
  <si>
    <t>C12F22O2N</t>
  </si>
  <si>
    <t>double bond perfluoroalkyl amine carboxylic acids/carboxyl esters, n=5</t>
  </si>
  <si>
    <t>dPFAmCACEs n=5</t>
  </si>
  <si>
    <t>C13F24O2N</t>
  </si>
  <si>
    <t>double bond perfluoroalkyl amine carboxylic acids/carboxyl esters, n=6</t>
  </si>
  <si>
    <t>dPFAmCACEs n=6</t>
  </si>
  <si>
    <t>C14F26O2N</t>
  </si>
  <si>
    <t>double bond perfluoroalkyl amine carboxylic acids/carboxyl esters, n=7</t>
  </si>
  <si>
    <t>dPFAmCACEs n=7</t>
  </si>
  <si>
    <t>C15F28O2N</t>
  </si>
  <si>
    <t>enol ether-/cyclic ether-/carbonyl-perfluoroalkyl sulfonates</t>
  </si>
  <si>
    <t>enol ether-/cyclic ether-/carbonyl-perfluoroalkyl sulfonates n=6</t>
  </si>
  <si>
    <t>eecec PFSA n=6</t>
  </si>
  <si>
    <t>C6HF11O4S</t>
  </si>
  <si>
    <t>enol ether-/cyclic ether-/carbonyl-perfluoroalkyl sulfonates n=7</t>
  </si>
  <si>
    <t>eecec PFSA n=7</t>
  </si>
  <si>
    <t>C7F13SO4H</t>
  </si>
  <si>
    <t>enol ether-/cyclic ether-/carbonyl-perfluoroalkyl sulfonates n=8</t>
  </si>
  <si>
    <t>eecec PFSA n=8</t>
  </si>
  <si>
    <t>C8F15SO4H</t>
  </si>
  <si>
    <t>enol ether-/cyclic ether-/carbonyl-perfluoroalkyl sulfonates n=9</t>
  </si>
  <si>
    <t>eecec PFSA n=9</t>
  </si>
  <si>
    <t>C9F17SO4H</t>
  </si>
  <si>
    <t>enol ether-/cyclic ether-/carbonyl-perfluoroalkyl sulfonates n=10</t>
  </si>
  <si>
    <t>eecec PFSA n=10</t>
  </si>
  <si>
    <t>C10F19SO4H</t>
  </si>
  <si>
    <t>enol ether-/cyclic ether-/carbonyl-perfluoroalkyl sulfonates n=11</t>
  </si>
  <si>
    <t>eecec PFSA n=11</t>
  </si>
  <si>
    <t>C11F21SO4H</t>
  </si>
  <si>
    <t>enol ether-/cyclic ether-/carbonyl-perfluoroalkyl sulfonates n=12</t>
  </si>
  <si>
    <t>eecec PFSA n=12</t>
  </si>
  <si>
    <t>C12HF23O4S</t>
  </si>
  <si>
    <t>enol ether-/cyclic ether-/carbonyl-perfluoroalkyl sulfonates n=13</t>
  </si>
  <si>
    <t>eecec PFSA n=13</t>
  </si>
  <si>
    <t>C13HF25O4S</t>
  </si>
  <si>
    <t>monoether PFSAs</t>
  </si>
  <si>
    <t>monoether PFSAs n=5</t>
  </si>
  <si>
    <t>ether PFSA n=5</t>
  </si>
  <si>
    <t>C5F11SO4H</t>
  </si>
  <si>
    <t>In source fragment [C4F9O]−</t>
  </si>
  <si>
    <t>monoether PFSAs n=6</t>
  </si>
  <si>
    <t>ether PFSA n=6</t>
  </si>
  <si>
    <t>C6F13SO4H</t>
  </si>
  <si>
    <t>monoether PFSAs n=7</t>
  </si>
  <si>
    <t>ether PFSA n=7</t>
  </si>
  <si>
    <t>C7F15SO4H</t>
  </si>
  <si>
    <t>monoether PFSAs n=8</t>
  </si>
  <si>
    <t>ether PFSA n=8</t>
  </si>
  <si>
    <t>C8F17SO4H</t>
  </si>
  <si>
    <t>monoether PFSAs n=9</t>
  </si>
  <si>
    <t>ether PFSA n=9*</t>
  </si>
  <si>
    <t>C9F19SO4H</t>
  </si>
  <si>
    <t>monoether PFSAs n=10</t>
  </si>
  <si>
    <t>ether PFSA n=10</t>
  </si>
  <si>
    <t>C10F21SO4H</t>
  </si>
  <si>
    <t>multiple ether-substituted Perfluoroalkyl (linear) sulfonic acids</t>
  </si>
  <si>
    <t>multiple ether-substituted Perfluoroalkyl (linear) sulfonic acids, n=2</t>
  </si>
  <si>
    <t>mOPFLSA n=2</t>
  </si>
  <si>
    <t>C6HF13O5S</t>
  </si>
  <si>
    <t>FC(F)(F)C(F)(F)OC(F)(F)C(F)(F)OC(F)(F)C(F)(F)S(=O)(O)=O</t>
  </si>
  <si>
    <t>multiple ether-substituted Perfluoroalkyl (linear) sulfonic acids, n=3</t>
  </si>
  <si>
    <t>mOPFLSA n=3</t>
  </si>
  <si>
    <t>C7HF15O5S</t>
  </si>
  <si>
    <t>FC(F)(F)C(F)(F)OC(F)(F)C(F)(F)OC(F)(F)C(F)(F)C(F)(F)S(=O)(O)=O</t>
  </si>
  <si>
    <t>multiple ether-substituted Perfluoroalkyl (linear) sulfonic acids, n=4</t>
  </si>
  <si>
    <t>mOPFLSA n=4</t>
  </si>
  <si>
    <t>C8HF17O5S</t>
  </si>
  <si>
    <t>FC(F)(F)C(F)(F)OC(F)(F)C(F)(F)OC(F)(F)C(F)(F)C(F)(F)C(F)(F)S(=O)(O)=O</t>
  </si>
  <si>
    <t>multiple ether-substituted Perfluoroalkyl (linear) sulfonic acids, n=5</t>
  </si>
  <si>
    <t>mOPFLSA n=5</t>
  </si>
  <si>
    <t>C9HF19O5S</t>
  </si>
  <si>
    <t>FC(F)(F)C(F)(F)OC(F)(F)C(F)(F)OC(F)(F)C(F)(F)C(F)(F)C(F)(F)C(F)(F)S(=O)(O)=O</t>
  </si>
  <si>
    <t>multiple ether-substituted Perfluoroalkyl (linear) sulfonic acids, n=6</t>
  </si>
  <si>
    <t>mOPFLSA n=6</t>
  </si>
  <si>
    <t>C10HF21O5S</t>
  </si>
  <si>
    <t>FC(F)(F)C(F)(F)OC(F)(F)C(F)(F)OC(F)(F)C(F)(F)C(F)(F)C(F)(F)C(F)(F)C(F)(F)S(=O)(O)=O</t>
  </si>
  <si>
    <t>multiple ether-substituted Perfluoroalkyl (linear) sulfonic acids, n=7</t>
  </si>
  <si>
    <t>mOPFLSA n=7</t>
  </si>
  <si>
    <t>C11HF23O5S</t>
  </si>
  <si>
    <t>FC(F)(F)C(F)(F)OC(F)(F)C(F)(F)OC(F)(F)C(F)(F)C(F)(F)C(F)(F)C(F)(F)C(F)(F)C(F)(F)S(=O)(O)=O</t>
  </si>
  <si>
    <t>multiple ether-substituted Perfluoroalkyl (linear) sulfonic acids, n=8</t>
  </si>
  <si>
    <t>mOPFLSA n=8</t>
  </si>
  <si>
    <t>C12HF25O5S</t>
  </si>
  <si>
    <t>FC(F)(F)C(F)(F)OC(F)(F)C(F)(F)OC(F)(F)C(F)(F)C(F)(F)C(F)(F)C(F)(F)C(F)(F)C(F)(F)C(F)(F)S(=O)(O)=O</t>
  </si>
  <si>
    <t>perfluoroalkyl amines</t>
  </si>
  <si>
    <t>perfluoroalkyl amines, n=5</t>
  </si>
  <si>
    <t>PFAm n=5</t>
  </si>
  <si>
    <t>C5F12N</t>
  </si>
  <si>
    <t>perfluoroalkyl amines, n=6</t>
  </si>
  <si>
    <t>PFAm n=6</t>
  </si>
  <si>
    <t>C6F14N</t>
  </si>
  <si>
    <t>perfluoroalkyl amines, n=7</t>
  </si>
  <si>
    <t>PFAm n=7</t>
  </si>
  <si>
    <t>C7F16N</t>
  </si>
  <si>
    <t>perfluoroalkyl amines, n=8</t>
  </si>
  <si>
    <t>PFAm n=8</t>
  </si>
  <si>
    <t>C8F18N</t>
  </si>
  <si>
    <t>perfluoroalkyl amines, n=9</t>
  </si>
  <si>
    <t>PFAm n=9</t>
  </si>
  <si>
    <t>C9F20N</t>
  </si>
  <si>
    <t>perfluoroalkyl amines, n=10</t>
  </si>
  <si>
    <t>PFAm n=10</t>
  </si>
  <si>
    <t>C10F22N</t>
  </si>
  <si>
    <t>perfluoroalkyl amines, n=11</t>
  </si>
  <si>
    <t>PFAm n=11</t>
  </si>
  <si>
    <t>C11F24N</t>
  </si>
  <si>
    <t>perfluoroalkyl amines, n=12</t>
  </si>
  <si>
    <t>PFAm n=12</t>
  </si>
  <si>
    <t>C12F26N</t>
  </si>
  <si>
    <t>perfluoroalkyl amine carboxylic acids/carboxyl esters</t>
  </si>
  <si>
    <t>perfluoroalkyl amine carboxylic acids/carboxyl esters, n=9</t>
  </si>
  <si>
    <t>PFAmCACEs n=9</t>
  </si>
  <si>
    <t>C9F18O2N</t>
  </si>
  <si>
    <t>perfluoroalkyl amine carboxylic acids/carboxyl esters, n=10</t>
  </si>
  <si>
    <t>PFAmCACEs n=10</t>
  </si>
  <si>
    <t>C10F20O2N</t>
  </si>
  <si>
    <t>perfluoroalkyl amine carboxylic acids/carboxyl esters, n=11</t>
  </si>
  <si>
    <t>PFAmCACEs n=11</t>
  </si>
  <si>
    <t>C11F22O2N</t>
  </si>
  <si>
    <t>perfluoroalkyl amine carboxylic acids/carboxyl esters, n=12</t>
  </si>
  <si>
    <t>PFAmCACEs n=12</t>
  </si>
  <si>
    <t>C12F24O2N</t>
  </si>
  <si>
    <t>perfluoroalkyl amine carboxylic acids/carboxyl esters, n=13</t>
  </si>
  <si>
    <t>PFAmCACEs n=13</t>
  </si>
  <si>
    <t>C13F26O2N</t>
  </si>
  <si>
    <t>perfluoroalkyl amine carboxylic acids/carboxyl esters, n=14</t>
  </si>
  <si>
    <t>PFAmCACEs n=14</t>
  </si>
  <si>
    <t>C14F28O2N</t>
  </si>
  <si>
    <t>perfluoroalkyl amine carboxylic acids/carboxyl esters, n=15</t>
  </si>
  <si>
    <t>PFAmCACEs n=15</t>
  </si>
  <si>
    <t>C15F30O2N</t>
  </si>
  <si>
    <t>perfluoroalkyl amine carboxylic acids/carboxyl esters, n=16</t>
  </si>
  <si>
    <t>PFAmCACEs n=16</t>
  </si>
  <si>
    <t>C16F32O2N</t>
  </si>
  <si>
    <t>perfluoroalkyl amine carboxyl esters</t>
  </si>
  <si>
    <t>perfluoroalkyl amine carboxyl esters, n=1</t>
  </si>
  <si>
    <t>PFAmCEs n=1</t>
  </si>
  <si>
    <t>C13H6F20O6N</t>
  </si>
  <si>
    <t>perfluoroalkyl amine carboxyl esters, n=2</t>
  </si>
  <si>
    <t>PFAmCEs n=2</t>
  </si>
  <si>
    <t>C14H6F22O6N</t>
  </si>
  <si>
    <t>perfluoroalkyl amine carboxyl esters, n=3</t>
  </si>
  <si>
    <t>PFAmCEs n=3</t>
  </si>
  <si>
    <t>C15H6F24O6N</t>
  </si>
  <si>
    <t>perfluoroalkyl amine carboxyl esters, n=4</t>
  </si>
  <si>
    <t>PFAmCEs n=4</t>
  </si>
  <si>
    <t>C16H6F26O6N</t>
  </si>
  <si>
    <t>perfluoroalkyl amine carboxyl esters, n=5</t>
  </si>
  <si>
    <t>PFAmCEs n=5</t>
  </si>
  <si>
    <t>C20H6F28O6N</t>
  </si>
  <si>
    <t>perfluoroalkyl amine carboxyl esters, n=6</t>
  </si>
  <si>
    <t>PFAmCEs n=6</t>
  </si>
  <si>
    <t>C18H6F30O6N</t>
  </si>
  <si>
    <t>perfluoroalkyl amine carboxyl esters_i</t>
  </si>
  <si>
    <t>perfluoroalkyl amine carboxyl esters_i, n=0</t>
  </si>
  <si>
    <t>PFAmCEs_i  n=0</t>
  </si>
  <si>
    <t>C10H2F18O5N</t>
  </si>
  <si>
    <t>perfluoroalkyl amine carboxyl esters_i, n=1</t>
  </si>
  <si>
    <t>PFAmCEs_i  n=1</t>
  </si>
  <si>
    <t>C11H2F20O5N</t>
  </si>
  <si>
    <t>perfluoroalkyl amine carboxyl esters_i, n=2</t>
  </si>
  <si>
    <t>PFAmCEs_i  n=2</t>
  </si>
  <si>
    <t>C12H2F22O5N</t>
  </si>
  <si>
    <t>perfluoroalkyl amine carboxyl esters_i, n=3</t>
  </si>
  <si>
    <t>PFAmCEs_i  n=3</t>
  </si>
  <si>
    <t>C13H2F24O5N</t>
  </si>
  <si>
    <t>perfluoroalkyl amine carboxyl esters_i, n=4</t>
  </si>
  <si>
    <t>PFAmCEs_i  n=4</t>
  </si>
  <si>
    <t>C14H2F26O5N</t>
  </si>
  <si>
    <t>perfluoroalkyl amine carboxyl esters_i, n=5</t>
  </si>
  <si>
    <t>PFAmCEs_i  n=5</t>
  </si>
  <si>
    <t>C15H2F28O5N</t>
  </si>
  <si>
    <t>perfluoroalkyl amine carboxyl esters_i, n=6</t>
  </si>
  <si>
    <t>PFAmCEs_i  n=6</t>
  </si>
  <si>
    <t>C16H2F30O5N</t>
  </si>
  <si>
    <t>perfluoroalkyl amine carboxyl esters_i, n=7</t>
  </si>
  <si>
    <t>PFAmCEs_i  n=7</t>
  </si>
  <si>
    <t>C17H2F32O5N</t>
  </si>
  <si>
    <t>perfluoroether carboxylic acid</t>
  </si>
  <si>
    <t>PFECA n=7</t>
  </si>
  <si>
    <t>C7F13O3H</t>
  </si>
  <si>
    <t>PFECA n=8</t>
  </si>
  <si>
    <t>C8F15O3H</t>
  </si>
  <si>
    <t>PFECA n=9</t>
  </si>
  <si>
    <t>C9F17O3H</t>
  </si>
  <si>
    <t>PFECA n=10</t>
  </si>
  <si>
    <t>C10F19O3H</t>
  </si>
  <si>
    <t>PFECA n=11</t>
  </si>
  <si>
    <t>C11F21O3H</t>
  </si>
  <si>
    <t>PFECA n=12</t>
  </si>
  <si>
    <t>C12F23O3H</t>
  </si>
  <si>
    <t>PFNhcs m+n+p=6</t>
  </si>
  <si>
    <t>C9F15N2O</t>
  </si>
  <si>
    <t>FC(F)(F)C1=C(OC(F)(F)F)N=C(C(F)(C(F)(F)F)C(F)(F)C(F)(F)F)[N-]1</t>
  </si>
  <si>
    <t>PFNhcs m+n+p=7</t>
  </si>
  <si>
    <t>C10F17N2O</t>
  </si>
  <si>
    <t>PFNhcs m+n+p=8</t>
  </si>
  <si>
    <t>C11F19N2O</t>
  </si>
  <si>
    <t>PFNhcs m+n+p=9</t>
  </si>
  <si>
    <t>C12F21N2O</t>
  </si>
  <si>
    <t>PFNhcs m+n+p=10</t>
  </si>
  <si>
    <t>C13F23N2O</t>
  </si>
  <si>
    <t>PFNhcs m+n+p=11</t>
  </si>
  <si>
    <t>C14F25N2O</t>
  </si>
  <si>
    <t>PFNhcs m+n+p=12</t>
  </si>
  <si>
    <t>C15F27N2O</t>
  </si>
  <si>
    <t>PFNhcs m+n+p=13</t>
  </si>
  <si>
    <t>C16F29N2O</t>
  </si>
  <si>
    <t>PFNhcs m+n+p=14</t>
  </si>
  <si>
    <t>C17F31N2O</t>
  </si>
  <si>
    <t>perfluoroalkyl carboxylates</t>
  </si>
  <si>
    <t>PFCAs n=6</t>
  </si>
  <si>
    <t>PFHxA</t>
  </si>
  <si>
    <t>C6F11O2H</t>
  </si>
  <si>
    <t>PFCAs n=7</t>
  </si>
  <si>
    <t xml:space="preserve">PFHpA </t>
  </si>
  <si>
    <t>C7F13O2H</t>
  </si>
  <si>
    <t>PFCAs n=8</t>
  </si>
  <si>
    <t>PFOA</t>
  </si>
  <si>
    <t>C8F15O2H</t>
  </si>
  <si>
    <t>PFCAs n=9</t>
  </si>
  <si>
    <t xml:space="preserve">PFNA </t>
  </si>
  <si>
    <t>C9F17O2H</t>
  </si>
  <si>
    <t>PFCAs n=10</t>
  </si>
  <si>
    <t xml:space="preserve">PFDA </t>
  </si>
  <si>
    <t>C10F19O2H</t>
  </si>
  <si>
    <t>PFCAs n=11</t>
  </si>
  <si>
    <t>PFUnDA</t>
  </si>
  <si>
    <t>C11F21O2H</t>
  </si>
  <si>
    <t>PFCAs n=12</t>
  </si>
  <si>
    <t>PFDoDA</t>
  </si>
  <si>
    <t>C12F23O2H</t>
  </si>
  <si>
    <t>PFCAs n=13</t>
  </si>
  <si>
    <t xml:space="preserve">PFTrDA </t>
  </si>
  <si>
    <t>C13F25O2H</t>
  </si>
  <si>
    <t>PFCAs n=14</t>
  </si>
  <si>
    <t xml:space="preserve">PFTeDA </t>
  </si>
  <si>
    <t>C14F27O2H</t>
  </si>
  <si>
    <t>PFCAs n=15</t>
  </si>
  <si>
    <t xml:space="preserve">PFPeDA </t>
  </si>
  <si>
    <t>C15F29O2H</t>
  </si>
  <si>
    <t>PFCAs n=16</t>
  </si>
  <si>
    <t xml:space="preserve">PFHxDA </t>
  </si>
  <si>
    <t>C16F31O2H</t>
  </si>
  <si>
    <t>perfluoroalkyl sulfonates</t>
  </si>
  <si>
    <t>PFSAs n=4</t>
  </si>
  <si>
    <t>PFBS</t>
  </si>
  <si>
    <t>C4F9SO3H</t>
  </si>
  <si>
    <t>PFSAs n=5</t>
  </si>
  <si>
    <t>PFPeS</t>
  </si>
  <si>
    <t>C5F11SO3H</t>
  </si>
  <si>
    <t>PFSAs n=6</t>
  </si>
  <si>
    <t>PFHxS</t>
  </si>
  <si>
    <t>C6F13SO3H</t>
  </si>
  <si>
    <t>PFSAs n=7</t>
  </si>
  <si>
    <t xml:space="preserve">PFHpS </t>
  </si>
  <si>
    <t>C7F15SO3H</t>
  </si>
  <si>
    <t>PFSAs n=8</t>
  </si>
  <si>
    <t>PFOS</t>
  </si>
  <si>
    <t>C8F17SO3H</t>
  </si>
  <si>
    <t>PFSAs n=9</t>
  </si>
  <si>
    <t xml:space="preserve">PFNS </t>
  </si>
  <si>
    <t>C9F19SO3H</t>
  </si>
  <si>
    <t>PFSAs n=10</t>
  </si>
  <si>
    <t>PFDS</t>
  </si>
  <si>
    <t>C10F21SO3H</t>
  </si>
  <si>
    <t>perfluoroalkyl sulfonamides</t>
  </si>
  <si>
    <t>FASAs n=4</t>
  </si>
  <si>
    <t>FBSA</t>
  </si>
  <si>
    <t>C4H2F9NO2S</t>
  </si>
  <si>
    <t>Spaan-2020, Barrett-2021, Wang-2021</t>
  </si>
  <si>
    <t>Jon</t>
  </si>
  <si>
    <t>FASAs n=5</t>
  </si>
  <si>
    <t>FPeSA</t>
  </si>
  <si>
    <t>C5H2F11NO2S</t>
  </si>
  <si>
    <t>FASAs n=6</t>
  </si>
  <si>
    <t>FHxSA</t>
  </si>
  <si>
    <t>C6H2F13NO2S</t>
  </si>
  <si>
    <t>FASAs n=7</t>
  </si>
  <si>
    <t>FHpSA</t>
  </si>
  <si>
    <t>C7H2F15NO2S</t>
  </si>
  <si>
    <t>FASAs n=8</t>
  </si>
  <si>
    <t>FOSA</t>
  </si>
  <si>
    <t>C8H2F17NO2S</t>
  </si>
  <si>
    <t>FASAs n=9</t>
  </si>
  <si>
    <t>FNSA</t>
  </si>
  <si>
    <t>C9H2F19NO2S</t>
  </si>
  <si>
    <t>FASAs n=10</t>
  </si>
  <si>
    <t>FDSA</t>
  </si>
  <si>
    <t>C10H2F21NO2S</t>
  </si>
  <si>
    <t>perfluorooctane sulfonamidoacetate</t>
  </si>
  <si>
    <t>FOSAA</t>
  </si>
  <si>
    <t>C10H5F17NO4S</t>
  </si>
  <si>
    <t>H-PFCAs / in-source fragment PFCA?</t>
  </si>
  <si>
    <t xml:space="preserve">H-PFCAs / in-source fragment PFCA?  n=4 </t>
  </si>
  <si>
    <t>H-PFBA</t>
  </si>
  <si>
    <t>C4F6H2O2</t>
  </si>
  <si>
    <t>in-source fragment ?!</t>
  </si>
  <si>
    <t>H-PFCAs / in-source fragment PFCA?  n=5</t>
  </si>
  <si>
    <t>H-PFPeA</t>
  </si>
  <si>
    <t>C5F8H2O2</t>
  </si>
  <si>
    <t>H-PFCAs / in-source fragment PFCA?  n=6</t>
  </si>
  <si>
    <t>H-PFHxA</t>
  </si>
  <si>
    <t>C6F10H2O2</t>
  </si>
  <si>
    <t>H-PFCAs / in-source fragment PFCA?  n=7</t>
  </si>
  <si>
    <t>H-PFHpA</t>
  </si>
  <si>
    <t>C7F12H2O2</t>
  </si>
  <si>
    <t>Barrett-2021 (fragment)</t>
  </si>
  <si>
    <t>H-PFCAs / in-source fragment PFCA?  n=8</t>
  </si>
  <si>
    <t>H-PFOA</t>
  </si>
  <si>
    <t>C8F14H2O2</t>
  </si>
  <si>
    <t>H-PFCAs / in-source fragment PFCA?  n=9</t>
  </si>
  <si>
    <t>H-PFNA</t>
  </si>
  <si>
    <t>C9F16H2O2</t>
  </si>
  <si>
    <t>H-PFCAs / in-source fragment PFCA?  n=10</t>
  </si>
  <si>
    <t>H-PFDA</t>
  </si>
  <si>
    <t>C10F18H2O2</t>
  </si>
  <si>
    <t>H-PFCAs / in-source fragment PFCA?  n=11</t>
  </si>
  <si>
    <t>H-PFUnDA</t>
  </si>
  <si>
    <t>C11F20H2O2</t>
  </si>
  <si>
    <t>H-PFCAs / in-source fragment PFCA?  n=12</t>
  </si>
  <si>
    <t>H-PFDoDA</t>
  </si>
  <si>
    <t>C12F22H2O2</t>
  </si>
  <si>
    <t>H-Sulfonamides</t>
  </si>
  <si>
    <t>H-Sulfonamides, n=8</t>
  </si>
  <si>
    <t>H-FOSA</t>
  </si>
  <si>
    <t>C8H2F16NO2S</t>
  </si>
  <si>
    <t>Barrett-2021</t>
  </si>
  <si>
    <t>Jon B</t>
  </si>
  <si>
    <t>H-Sulfonamides, n=10</t>
  </si>
  <si>
    <t>H-FDSA</t>
  </si>
  <si>
    <t>C10H2F20NO2S</t>
  </si>
  <si>
    <t>H-PFSAs</t>
  </si>
  <si>
    <t>H-PFSAs, n=8</t>
  </si>
  <si>
    <t>H-PFOS</t>
  </si>
  <si>
    <t>C8H2F16O3S</t>
  </si>
  <si>
    <t>H-PFSAs, n=10</t>
  </si>
  <si>
    <t>H-PFDS</t>
  </si>
  <si>
    <t>C10H2F20O3S</t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</si>
  <si>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</t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</si>
  <si>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m+n+p=6</t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</si>
  <si>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m+n+p=7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</si>
  <si>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m+n+p=8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</si>
  <si>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m+n+p=9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</si>
  <si>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m+n+p=10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</si>
  <si>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m+n+p=11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</si>
  <si>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m+n+p=12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</si>
  <si>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m+n+p=13</t>
    </r>
    <r>
      <rPr>
        <sz val="12"/>
        <color theme="1"/>
        <rFont val="Calibri"/>
        <family val="2"/>
        <scheme val="minor"/>
      </rPr>
      <t/>
    </r>
  </si>
  <si>
    <r>
      <t xml:space="preserve">Perfluoroalkyl </t>
    </r>
    <r>
      <rPr>
        <i/>
        <sz val="11"/>
        <rFont val="Times New Roman"/>
        <family val="1"/>
      </rPr>
      <t>N</t>
    </r>
    <r>
      <rPr>
        <sz val="11"/>
        <rFont val="Times New Roman"/>
        <family val="1"/>
      </rPr>
      <t>-heterocycles, m+n+p=14</t>
    </r>
    <r>
      <rPr>
        <sz val="12"/>
        <color theme="1"/>
        <rFont val="Calibri"/>
        <family val="2"/>
        <scheme val="minor"/>
      </rPr>
      <t/>
    </r>
  </si>
  <si>
    <t>Table S7</t>
  </si>
  <si>
    <t>RT (min)</t>
  </si>
  <si>
    <t>168.99 [C3F7]-</t>
  </si>
  <si>
    <t>316.98 [C9F11]-</t>
  </si>
  <si>
    <t>266.99 [C8F9]-</t>
  </si>
  <si>
    <t>366.98 [C10F13]-</t>
  </si>
  <si>
    <t>62.99 [CO2F]-</t>
  </si>
  <si>
    <t>416.98 [C11F15]-</t>
  </si>
  <si>
    <t>124.00 [C2H6NO3S]-</t>
  </si>
  <si>
    <t>79.96 [SO3]-</t>
  </si>
  <si>
    <t>647.99 [M-H]-</t>
  </si>
  <si>
    <t xml:space="preserve"> </t>
  </si>
  <si>
    <t>218.99 [C4F9]-</t>
  </si>
  <si>
    <t>118.99 [C2F5]-</t>
  </si>
  <si>
    <t>98.96 [FSO3]-</t>
  </si>
  <si>
    <t>380.98 [C8F15]-</t>
  </si>
  <si>
    <t>217.97 [C5F6N2O]-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</si>
</sst>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8" x14ac:knownFonts="1"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color rgb="FF66666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270">
        <stop position="0">
          <color theme="9" tint="0.80001220740379042"/>
        </stop>
        <stop position="1">
          <color theme="9" tint="0.59999389629810485"/>
        </stop>
      </gradient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0" fontId="2" fillId="4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2" fontId="3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2" fontId="3" fillId="2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7" fillId="5" borderId="1" xfId="0" applyFont="1" applyFill="1" applyBorder="1"/>
    <xf numFmtId="3" fontId="2" fillId="0" borderId="17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5" borderId="1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174</xdr:row>
      <xdr:rowOff>52162</xdr:rowOff>
    </xdr:from>
    <xdr:to>
      <xdr:col>1</xdr:col>
      <xdr:colOff>50345</xdr:colOff>
      <xdr:row>175</xdr:row>
      <xdr:rowOff>168297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4B7408-EB80-E04C-9A65-C3297CC90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891" t="65713" b="10815"/>
        <a:stretch/>
      </xdr:blipFill>
      <xdr:spPr>
        <a:xfrm>
          <a:off x="54428" y="35916962"/>
          <a:ext cx="808717" cy="319335"/>
        </a:xfrm>
        <a:prstGeom prst="rect">
          <a:avLst/>
        </a:prstGeom>
      </xdr:spPr>
    </xdr:pic>
    <xdr:clientData/>
  </xdr:twoCellAnchor>
  <xdr:twoCellAnchor>
    <xdr:from>
      <xdr:col>0</xdr:col>
      <xdr:colOff>54429</xdr:colOff>
      <xdr:row>172</xdr:row>
      <xdr:rowOff>40822</xdr:rowOff>
    </xdr:from>
    <xdr:to>
      <xdr:col>0</xdr:col>
      <xdr:colOff>1285875</xdr:colOff>
      <xdr:row>173</xdr:row>
      <xdr:rowOff>433183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C5259B-B6DD-DA42-B5CE-9C31BA12BE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033" t="35726" r="-142" b="40802"/>
        <a:stretch/>
      </xdr:blipFill>
      <xdr:spPr>
        <a:xfrm>
          <a:off x="54429" y="35524622"/>
          <a:ext cx="761546" cy="3415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95249</xdr:rowOff>
    </xdr:from>
    <xdr:to>
      <xdr:col>0</xdr:col>
      <xdr:colOff>1652424</xdr:colOff>
      <xdr:row>153</xdr:row>
      <xdr:rowOff>164522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22746F-0234-C247-8468-A19D70EC64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189" t="3270" r="33131" b="72206"/>
        <a:stretch/>
      </xdr:blipFill>
      <xdr:spPr>
        <a:xfrm>
          <a:off x="0" y="30092649"/>
          <a:ext cx="814224" cy="1021773"/>
        </a:xfrm>
        <a:prstGeom prst="rect">
          <a:avLst/>
        </a:prstGeom>
      </xdr:spPr>
    </xdr:pic>
    <xdr:clientData/>
  </xdr:twoCellAnchor>
  <xdr:twoCellAnchor>
    <xdr:from>
      <xdr:col>0</xdr:col>
      <xdr:colOff>173183</xdr:colOff>
      <xdr:row>155</xdr:row>
      <xdr:rowOff>167041</xdr:rowOff>
    </xdr:from>
    <xdr:to>
      <xdr:col>0</xdr:col>
      <xdr:colOff>1913659</xdr:colOff>
      <xdr:row>160</xdr:row>
      <xdr:rowOff>164522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D24D7D-5318-F444-80CA-CB9D908C36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964" t="35729" r="29968" b="41036"/>
        <a:stretch/>
      </xdr:blipFill>
      <xdr:spPr>
        <a:xfrm>
          <a:off x="173183" y="31497941"/>
          <a:ext cx="635576" cy="1800881"/>
        </a:xfrm>
        <a:prstGeom prst="rect">
          <a:avLst/>
        </a:prstGeom>
      </xdr:spPr>
    </xdr:pic>
    <xdr:clientData/>
  </xdr:twoCellAnchor>
  <xdr:twoCellAnchor>
    <xdr:from>
      <xdr:col>0</xdr:col>
      <xdr:colOff>354169</xdr:colOff>
      <xdr:row>162</xdr:row>
      <xdr:rowOff>85859</xdr:rowOff>
    </xdr:from>
    <xdr:to>
      <xdr:col>0</xdr:col>
      <xdr:colOff>2213697</xdr:colOff>
      <xdr:row>162</xdr:row>
      <xdr:rowOff>934265</xdr:rowOff>
    </xdr:to>
    <xdr:pic>
      <xdr:nvPicPr>
        <xdr:cNvPr id="6" name="Picture 5" descr="N-ethyl perfluorooctane sulfonamido acetate | Semantic Scholar">
          <a:extLst>
            <a:ext uri="{FF2B5EF4-FFF2-40B4-BE49-F238E27FC236}">
              <a16:creationId xmlns:a16="http://schemas.microsoft.com/office/drawing/2014/main" id="{D898B585-2B3C-294E-9BC8-589EE8105A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99" r="7044" b="81423"/>
        <a:stretch/>
      </xdr:blipFill>
      <xdr:spPr bwMode="auto">
        <a:xfrm>
          <a:off x="354169" y="33601159"/>
          <a:ext cx="462528" cy="99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166688</xdr:colOff>
      <xdr:row>164</xdr:row>
      <xdr:rowOff>95252</xdr:rowOff>
    </xdr:from>
    <xdr:to>
      <xdr:col>0</xdr:col>
      <xdr:colOff>2245103</xdr:colOff>
      <xdr:row>170</xdr:row>
      <xdr:rowOff>142876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FADC7E3-9A4C-4741-8FAC-F13052655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7720" t="5110" b="71032"/>
        <a:stretch/>
      </xdr:blipFill>
      <xdr:spPr>
        <a:xfrm>
          <a:off x="166688" y="33991552"/>
          <a:ext cx="643315" cy="1228724"/>
        </a:xfrm>
        <a:prstGeom prst="rect">
          <a:avLst/>
        </a:prstGeom>
      </xdr:spPr>
    </xdr:pic>
    <xdr:clientData/>
  </xdr:twoCellAnchor>
  <xdr:twoCellAnchor>
    <xdr:from>
      <xdr:col>0</xdr:col>
      <xdr:colOff>218281</xdr:colOff>
      <xdr:row>12</xdr:row>
      <xdr:rowOff>80197</xdr:rowOff>
    </xdr:from>
    <xdr:to>
      <xdr:col>0</xdr:col>
      <xdr:colOff>685800</xdr:colOff>
      <xdr:row>16</xdr:row>
      <xdr:rowOff>102015</xdr:rowOff>
    </xdr:to>
    <xdr:pic>
      <xdr:nvPicPr>
        <xdr:cNvPr id="8" name="Picture 7" descr="Structure of fluorotelomer sulfonate class where n D 2-12. | Download  Scientific Diagram">
          <a:extLst>
            <a:ext uri="{FF2B5EF4-FFF2-40B4-BE49-F238E27FC236}">
              <a16:creationId xmlns:a16="http://schemas.microsoft.com/office/drawing/2014/main" id="{25412374-478D-584A-BE1D-3BACF8BF21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559"/>
        <a:stretch/>
      </xdr:blipFill>
      <xdr:spPr bwMode="auto">
        <a:xfrm>
          <a:off x="218281" y="3102797"/>
          <a:ext cx="467519" cy="80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205922</xdr:colOff>
      <xdr:row>37</xdr:row>
      <xdr:rowOff>51252</xdr:rowOff>
    </xdr:from>
    <xdr:to>
      <xdr:col>0</xdr:col>
      <xdr:colOff>681454</xdr:colOff>
      <xdr:row>37</xdr:row>
      <xdr:rowOff>126999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6579673-22BA-AC4F-885A-A98886A86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22" y="8801552"/>
          <a:ext cx="475532" cy="75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197305</xdr:colOff>
      <xdr:row>128</xdr:row>
      <xdr:rowOff>74839</xdr:rowOff>
    </xdr:from>
    <xdr:to>
      <xdr:col>0</xdr:col>
      <xdr:colOff>2095501</xdr:colOff>
      <xdr:row>136</xdr:row>
      <xdr:rowOff>149387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E4780A9-94EE-F34A-B775-6B89DD05C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05" y="26262239"/>
          <a:ext cx="615496" cy="1598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152400</xdr:colOff>
      <xdr:row>176</xdr:row>
      <xdr:rowOff>174171</xdr:rowOff>
    </xdr:to>
    <xdr:sp macro="" textlink="">
      <xdr:nvSpPr>
        <xdr:cNvPr id="11" name="Control 20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ED6C351-AA57-A645-901B-3CF46F20B41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152400</xdr:colOff>
      <xdr:row>176</xdr:row>
      <xdr:rowOff>177800</xdr:rowOff>
    </xdr:to>
    <xdr:pic>
      <xdr:nvPicPr>
        <xdr:cNvPr id="1025" name="Control 20">
          <a:extLst>
            <a:ext uri="{FF2B5EF4-FFF2-40B4-BE49-F238E27FC236}">
              <a16:creationId xmlns:a16="http://schemas.microsoft.com/office/drawing/2014/main" id="{C2F4BC36-D0F0-8C03-70F2-AF31D9D84B6F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93700"/>
          <a:ext cx="152400" cy="1778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5D3B-3FCB-374D-B49D-D32BA9991E43}">
  <dimension ref="A1:AK177"/>
  <sheetViews>
    <sheetView tabSelected="1" topLeftCell="A3" zoomScale="87" workbookViewId="0">
      <pane xSplit="4" topLeftCell="U1" activePane="topRight" state="frozen"/>
      <selection pane="topRight" activeCell="AC137" sqref="AC137"/>
    </sheetView>
  </sheetViews>
  <sheetFormatPr baseColWidth="10" defaultColWidth="8.6640625" defaultRowHeight="16" x14ac:dyDescent="0.2"/>
  <cols>
    <col min="1" max="1" width="10.6640625" style="2" bestFit="1" customWidth="1"/>
    <col min="2" max="3" width="10.6640625" style="2" customWidth="1"/>
    <col min="4" max="4" width="19.83203125" style="3" customWidth="1"/>
    <col min="5" max="5" width="21.1640625" style="2" customWidth="1"/>
    <col min="6" max="6" width="15.6640625" style="2" customWidth="1"/>
    <col min="7" max="7" width="14" style="2" bestFit="1" customWidth="1"/>
    <col min="8" max="8" width="11.1640625" style="2" customWidth="1"/>
    <col min="9" max="9" width="8.6640625" style="2"/>
    <col min="10" max="10" width="11.5" style="2" customWidth="1"/>
    <col min="11" max="11" width="13.6640625" style="2" customWidth="1"/>
    <col min="12" max="15" width="10.1640625" style="2" customWidth="1"/>
    <col min="16" max="16" width="16" style="2" customWidth="1"/>
    <col min="17" max="17" width="10.1640625" style="2" customWidth="1"/>
    <col min="18" max="18" width="12.5" style="2" customWidth="1"/>
    <col min="19" max="19" width="10.5" style="2" customWidth="1"/>
    <col min="20" max="20" width="10.6640625" style="2" customWidth="1"/>
    <col min="21" max="21" width="30.1640625" style="2" customWidth="1"/>
    <col min="22" max="22" width="15.5" style="2" customWidth="1"/>
    <col min="23" max="23" width="8.6640625" style="2"/>
    <col min="24" max="24" width="12.6640625" style="41" bestFit="1" customWidth="1"/>
    <col min="25" max="25" width="13.5" style="41" bestFit="1" customWidth="1"/>
    <col min="26" max="26" width="12.6640625" style="41" bestFit="1" customWidth="1"/>
    <col min="27" max="27" width="12.1640625" style="42" bestFit="1" customWidth="1"/>
    <col min="28" max="28" width="11.5" style="2" bestFit="1" customWidth="1"/>
    <col min="29" max="29" width="15" style="43" customWidth="1"/>
    <col min="30" max="30" width="15.5" style="43" customWidth="1"/>
    <col min="31" max="31" width="12.6640625" style="43" customWidth="1"/>
    <col min="32" max="32" width="12" style="2" bestFit="1" customWidth="1"/>
    <col min="33" max="16384" width="8.6640625" style="2"/>
  </cols>
  <sheetData>
    <row r="1" spans="1:37" ht="21" customHeight="1" thickBot="1" x14ac:dyDescent="0.25">
      <c r="A1" s="1" t="s">
        <v>597</v>
      </c>
      <c r="X1" s="4"/>
      <c r="Y1" s="5"/>
      <c r="Z1" s="6"/>
      <c r="AA1" s="7"/>
      <c r="AC1" s="46" t="s">
        <v>26</v>
      </c>
      <c r="AD1" s="47"/>
      <c r="AE1" s="48"/>
      <c r="AF1" s="8"/>
      <c r="AG1" s="9"/>
      <c r="AH1" s="9"/>
      <c r="AI1" s="9"/>
      <c r="AJ1" s="9"/>
      <c r="AK1" s="10"/>
    </row>
    <row r="2" spans="1:37" ht="14.5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4" t="s">
        <v>23</v>
      </c>
      <c r="Y2" s="11" t="s">
        <v>24</v>
      </c>
      <c r="Z2" s="6" t="s">
        <v>25</v>
      </c>
      <c r="AA2" s="44" t="s">
        <v>598</v>
      </c>
      <c r="AC2" s="67"/>
      <c r="AD2" s="68"/>
      <c r="AE2" s="69"/>
      <c r="AF2" s="52"/>
      <c r="AG2" s="53"/>
      <c r="AH2" s="53"/>
      <c r="AI2" s="53"/>
      <c r="AJ2" s="53"/>
      <c r="AK2" s="54"/>
    </row>
    <row r="3" spans="1:37" ht="14.5" customHeight="1" x14ac:dyDescent="0.2">
      <c r="X3" s="12" t="s">
        <v>27</v>
      </c>
      <c r="Y3" s="13" t="s">
        <v>27</v>
      </c>
      <c r="Z3" s="14" t="s">
        <v>27</v>
      </c>
      <c r="AA3" s="45"/>
      <c r="AC3" s="49"/>
      <c r="AD3" s="50"/>
      <c r="AE3" s="51"/>
      <c r="AF3" s="55"/>
      <c r="AG3" s="56"/>
      <c r="AH3" s="56"/>
      <c r="AI3" s="56"/>
      <c r="AJ3" s="56"/>
      <c r="AK3" s="57"/>
    </row>
    <row r="4" spans="1:37" s="15" customFormat="1" x14ac:dyDescent="0.2">
      <c r="A4" s="58"/>
      <c r="B4" s="15" t="s">
        <v>28</v>
      </c>
      <c r="C4" s="15" t="s">
        <v>29</v>
      </c>
      <c r="D4" s="16" t="s">
        <v>30</v>
      </c>
      <c r="E4" s="15" t="s">
        <v>31</v>
      </c>
      <c r="F4" s="15">
        <f>G4+1.0078</f>
        <v>242.01830000000001</v>
      </c>
      <c r="G4" s="15">
        <v>241.01050000000001</v>
      </c>
      <c r="H4" s="15" t="s">
        <v>32</v>
      </c>
      <c r="I4" s="15" t="s">
        <v>33</v>
      </c>
      <c r="J4" s="15">
        <v>1</v>
      </c>
      <c r="K4" s="15">
        <v>2.2999999999999998</v>
      </c>
      <c r="L4" s="15">
        <v>116.99469999999999</v>
      </c>
      <c r="M4" s="15" t="s">
        <v>34</v>
      </c>
      <c r="P4" s="15" t="s">
        <v>35</v>
      </c>
      <c r="S4" s="15" t="s">
        <v>36</v>
      </c>
      <c r="T4" s="15" t="s">
        <v>37</v>
      </c>
      <c r="U4" s="15" t="s">
        <v>38</v>
      </c>
      <c r="X4" s="17">
        <v>0</v>
      </c>
      <c r="Y4" s="17">
        <v>0</v>
      </c>
      <c r="Z4" s="17">
        <v>0</v>
      </c>
      <c r="AC4" s="18"/>
      <c r="AD4" s="18"/>
      <c r="AE4" s="18"/>
      <c r="AF4" s="19"/>
      <c r="AG4" s="20"/>
    </row>
    <row r="5" spans="1:37" s="15" customFormat="1" x14ac:dyDescent="0.2">
      <c r="A5" s="58"/>
      <c r="B5" s="15" t="s">
        <v>28</v>
      </c>
      <c r="C5" s="15" t="s">
        <v>39</v>
      </c>
      <c r="D5" s="16" t="s">
        <v>40</v>
      </c>
      <c r="E5" s="15" t="s">
        <v>41</v>
      </c>
      <c r="F5" s="15">
        <f t="shared" ref="F5:F55" si="0">G5+1.0078</f>
        <v>292.01510999999999</v>
      </c>
      <c r="G5" s="15">
        <v>291.00731000000002</v>
      </c>
      <c r="H5" s="15" t="s">
        <v>32</v>
      </c>
      <c r="I5" s="15" t="s">
        <v>33</v>
      </c>
      <c r="J5" s="15">
        <v>1</v>
      </c>
      <c r="K5" s="15">
        <v>2.8</v>
      </c>
      <c r="L5" s="15">
        <v>166.9915</v>
      </c>
      <c r="M5" s="15" t="s">
        <v>34</v>
      </c>
      <c r="S5" s="15" t="s">
        <v>36</v>
      </c>
      <c r="T5" s="15" t="s">
        <v>37</v>
      </c>
      <c r="U5" s="15" t="s">
        <v>38</v>
      </c>
      <c r="X5" s="17">
        <v>0</v>
      </c>
      <c r="Y5" s="17">
        <v>0</v>
      </c>
      <c r="Z5" s="17">
        <v>0</v>
      </c>
      <c r="AC5" s="18"/>
      <c r="AD5" s="18"/>
      <c r="AE5" s="18"/>
      <c r="AF5" s="19"/>
      <c r="AG5" s="20"/>
    </row>
    <row r="6" spans="1:37" s="15" customFormat="1" x14ac:dyDescent="0.2">
      <c r="A6" s="58"/>
      <c r="B6" s="15" t="s">
        <v>28</v>
      </c>
      <c r="C6" s="15" t="s">
        <v>42</v>
      </c>
      <c r="D6" s="16" t="s">
        <v>43</v>
      </c>
      <c r="E6" s="15" t="s">
        <v>44</v>
      </c>
      <c r="F6" s="15">
        <f t="shared" si="0"/>
        <v>342.01191</v>
      </c>
      <c r="G6" s="15">
        <v>341.00411000000003</v>
      </c>
      <c r="H6" s="15" t="s">
        <v>32</v>
      </c>
      <c r="I6" s="15" t="s">
        <v>33</v>
      </c>
      <c r="J6" s="15">
        <v>1</v>
      </c>
      <c r="K6" s="15">
        <v>3.3</v>
      </c>
      <c r="L6" s="15">
        <v>216.9888</v>
      </c>
      <c r="M6" s="15">
        <v>236.99449999999999</v>
      </c>
      <c r="P6" s="15" t="s">
        <v>35</v>
      </c>
      <c r="S6" s="15" t="s">
        <v>36</v>
      </c>
      <c r="T6" s="15" t="s">
        <v>37</v>
      </c>
      <c r="U6" s="15" t="s">
        <v>38</v>
      </c>
      <c r="X6" s="17">
        <v>0</v>
      </c>
      <c r="Y6" s="17">
        <v>0</v>
      </c>
      <c r="Z6" s="17">
        <v>0</v>
      </c>
      <c r="AC6" s="18"/>
      <c r="AD6" s="18"/>
      <c r="AE6" s="18"/>
      <c r="AF6" s="19"/>
      <c r="AG6" s="20"/>
    </row>
    <row r="7" spans="1:37" s="15" customFormat="1" x14ac:dyDescent="0.2">
      <c r="A7" s="58"/>
      <c r="B7" s="15" t="s">
        <v>28</v>
      </c>
      <c r="C7" s="15" t="s">
        <v>45</v>
      </c>
      <c r="D7" s="16" t="s">
        <v>46</v>
      </c>
      <c r="E7" s="15" t="s">
        <v>47</v>
      </c>
      <c r="F7" s="15">
        <f t="shared" si="0"/>
        <v>392.00871999999998</v>
      </c>
      <c r="G7" s="15">
        <v>391.00092000000001</v>
      </c>
      <c r="H7" s="15" t="s">
        <v>32</v>
      </c>
      <c r="I7" s="15" t="s">
        <v>33</v>
      </c>
      <c r="J7" s="15">
        <v>1</v>
      </c>
      <c r="K7" s="15">
        <v>4</v>
      </c>
      <c r="L7" s="15">
        <v>266.98559999999998</v>
      </c>
      <c r="M7" s="15">
        <v>286.99189999999999</v>
      </c>
      <c r="S7" s="15" t="s">
        <v>36</v>
      </c>
      <c r="T7" s="15" t="s">
        <v>37</v>
      </c>
      <c r="U7" s="15" t="s">
        <v>38</v>
      </c>
      <c r="X7" s="17">
        <v>0</v>
      </c>
      <c r="Y7" s="17">
        <v>0</v>
      </c>
      <c r="Z7" s="17">
        <v>0</v>
      </c>
      <c r="AC7" s="18"/>
      <c r="AD7" s="18"/>
      <c r="AE7" s="18"/>
      <c r="AF7" s="21"/>
    </row>
    <row r="8" spans="1:37" s="15" customFormat="1" ht="17" x14ac:dyDescent="0.2">
      <c r="A8" s="58"/>
      <c r="B8" s="15" t="s">
        <v>28</v>
      </c>
      <c r="C8" s="15" t="s">
        <v>48</v>
      </c>
      <c r="D8" s="16" t="s">
        <v>49</v>
      </c>
      <c r="E8" s="15" t="s">
        <v>50</v>
      </c>
      <c r="F8" s="15">
        <f t="shared" si="0"/>
        <v>442.00552999999996</v>
      </c>
      <c r="G8" s="15">
        <v>440.99772999999999</v>
      </c>
      <c r="H8" s="15" t="s">
        <v>32</v>
      </c>
      <c r="I8" s="15" t="s">
        <v>33</v>
      </c>
      <c r="J8" s="15">
        <v>1</v>
      </c>
      <c r="K8" s="15">
        <v>4.5999999999999996</v>
      </c>
      <c r="L8" s="15">
        <v>316.98239999999998</v>
      </c>
      <c r="M8" s="15">
        <v>266.98559999999998</v>
      </c>
      <c r="N8" s="15">
        <v>336.98809999999997</v>
      </c>
      <c r="P8" s="15" t="s">
        <v>35</v>
      </c>
      <c r="S8" s="15" t="s">
        <v>36</v>
      </c>
      <c r="T8" s="15" t="s">
        <v>37</v>
      </c>
      <c r="U8" s="15" t="s">
        <v>38</v>
      </c>
      <c r="X8" s="17">
        <v>6699899</v>
      </c>
      <c r="Y8" s="17">
        <v>1413016.3333333333</v>
      </c>
      <c r="Z8" s="17">
        <v>6340974.666666667</v>
      </c>
      <c r="AA8" s="22">
        <v>4.2</v>
      </c>
      <c r="AB8" s="15" t="s">
        <v>38</v>
      </c>
      <c r="AC8" s="18" t="s">
        <v>600</v>
      </c>
      <c r="AD8" s="18" t="s">
        <v>601</v>
      </c>
      <c r="AE8" s="18"/>
      <c r="AF8" s="19"/>
      <c r="AG8" s="20"/>
    </row>
    <row r="9" spans="1:37" s="15" customFormat="1" ht="34" x14ac:dyDescent="0.2">
      <c r="A9" s="58"/>
      <c r="B9" s="15" t="s">
        <v>28</v>
      </c>
      <c r="C9" s="15" t="s">
        <v>51</v>
      </c>
      <c r="D9" s="16" t="s">
        <v>52</v>
      </c>
      <c r="E9" s="15" t="s">
        <v>53</v>
      </c>
      <c r="F9" s="15">
        <f t="shared" si="0"/>
        <v>492.00232999999997</v>
      </c>
      <c r="G9" s="15">
        <v>490.99453</v>
      </c>
      <c r="H9" s="15" t="s">
        <v>32</v>
      </c>
      <c r="I9" s="15" t="s">
        <v>33</v>
      </c>
      <c r="J9" s="15">
        <v>1</v>
      </c>
      <c r="K9" s="15">
        <v>5.2</v>
      </c>
      <c r="L9" s="15">
        <v>366.97919999999999</v>
      </c>
      <c r="M9" s="15">
        <v>316.98239999999998</v>
      </c>
      <c r="S9" s="15" t="s">
        <v>36</v>
      </c>
      <c r="T9" s="15" t="s">
        <v>37</v>
      </c>
      <c r="U9" s="15" t="s">
        <v>38</v>
      </c>
      <c r="X9" s="17">
        <v>10463180.333333334</v>
      </c>
      <c r="Y9" s="17">
        <v>4770333</v>
      </c>
      <c r="Z9" s="17">
        <v>9278893.666666666</v>
      </c>
      <c r="AA9" s="22">
        <v>4.7</v>
      </c>
      <c r="AB9" s="15" t="s">
        <v>38</v>
      </c>
      <c r="AC9" s="18" t="s">
        <v>602</v>
      </c>
      <c r="AD9" s="18" t="s">
        <v>600</v>
      </c>
      <c r="AE9" s="18" t="s">
        <v>603</v>
      </c>
      <c r="AF9" s="19"/>
      <c r="AG9" s="20"/>
    </row>
    <row r="10" spans="1:37" s="15" customFormat="1" ht="34" x14ac:dyDescent="0.2">
      <c r="A10" s="58"/>
      <c r="B10" s="15" t="s">
        <v>28</v>
      </c>
      <c r="C10" s="15" t="s">
        <v>54</v>
      </c>
      <c r="D10" s="16" t="s">
        <v>55</v>
      </c>
      <c r="E10" s="15" t="s">
        <v>56</v>
      </c>
      <c r="F10" s="15">
        <f t="shared" si="0"/>
        <v>541.99914000000001</v>
      </c>
      <c r="G10" s="15">
        <v>540.99134000000004</v>
      </c>
      <c r="H10" s="15" t="s">
        <v>32</v>
      </c>
      <c r="I10" s="15" t="s">
        <v>33</v>
      </c>
      <c r="J10" s="15">
        <v>1</v>
      </c>
      <c r="K10" s="15">
        <v>5.7</v>
      </c>
      <c r="L10" s="15">
        <v>416.976</v>
      </c>
      <c r="M10" s="15">
        <v>366.97919999999999</v>
      </c>
      <c r="S10" s="15" t="s">
        <v>36</v>
      </c>
      <c r="T10" s="15" t="s">
        <v>37</v>
      </c>
      <c r="U10" s="15" t="s">
        <v>38</v>
      </c>
      <c r="X10" s="17">
        <v>7657793</v>
      </c>
      <c r="Y10" s="17">
        <v>4790260.666666667</v>
      </c>
      <c r="Z10" s="17">
        <v>6387135.333333333</v>
      </c>
      <c r="AA10" s="22">
        <v>5.15</v>
      </c>
      <c r="AB10" s="15" t="s">
        <v>38</v>
      </c>
      <c r="AC10" s="23" t="s">
        <v>604</v>
      </c>
      <c r="AD10" s="23" t="s">
        <v>602</v>
      </c>
      <c r="AE10" s="23"/>
      <c r="AF10" s="24"/>
      <c r="AG10" s="20"/>
    </row>
    <row r="11" spans="1:37" s="15" customFormat="1" x14ac:dyDescent="0.2">
      <c r="A11" s="58"/>
      <c r="B11" s="15" t="s">
        <v>28</v>
      </c>
      <c r="C11" s="15" t="s">
        <v>57</v>
      </c>
      <c r="D11" s="16" t="s">
        <v>58</v>
      </c>
      <c r="E11" s="15" t="s">
        <v>59</v>
      </c>
      <c r="F11" s="15">
        <f t="shared" si="0"/>
        <v>591.99594000000002</v>
      </c>
      <c r="G11" s="15">
        <v>590.98814000000004</v>
      </c>
      <c r="H11" s="15" t="s">
        <v>32</v>
      </c>
      <c r="I11" s="15" t="s">
        <v>33</v>
      </c>
      <c r="J11" s="15">
        <v>1</v>
      </c>
      <c r="K11" s="15">
        <v>6.2</v>
      </c>
      <c r="L11" s="15">
        <v>466.97289999999998</v>
      </c>
      <c r="M11" s="15" t="s">
        <v>34</v>
      </c>
      <c r="S11" s="15" t="s">
        <v>36</v>
      </c>
      <c r="T11" s="15" t="s">
        <v>37</v>
      </c>
      <c r="U11" s="15" t="s">
        <v>38</v>
      </c>
      <c r="X11" s="17">
        <v>698300.66666666663</v>
      </c>
      <c r="Y11" s="17">
        <v>0</v>
      </c>
      <c r="Z11" s="17">
        <v>100240.33333333333</v>
      </c>
      <c r="AA11" s="22">
        <v>5.58</v>
      </c>
      <c r="AB11" s="15" t="s">
        <v>38</v>
      </c>
      <c r="AC11" s="18"/>
      <c r="AD11" s="18"/>
      <c r="AE11" s="18"/>
    </row>
    <row r="12" spans="1:37" s="15" customFormat="1" x14ac:dyDescent="0.2">
      <c r="A12" s="58"/>
      <c r="B12" s="15" t="s">
        <v>28</v>
      </c>
      <c r="C12" s="15" t="s">
        <v>60</v>
      </c>
      <c r="D12" s="16" t="s">
        <v>61</v>
      </c>
      <c r="E12" s="15" t="s">
        <v>62</v>
      </c>
      <c r="F12" s="15">
        <f t="shared" si="0"/>
        <v>641.99275</v>
      </c>
      <c r="G12" s="15">
        <v>640.98495000000003</v>
      </c>
      <c r="H12" s="15" t="s">
        <v>32</v>
      </c>
      <c r="I12" s="15" t="s">
        <v>33</v>
      </c>
      <c r="J12" s="15">
        <v>1</v>
      </c>
      <c r="K12" s="15">
        <v>6.6</v>
      </c>
      <c r="L12" s="15">
        <v>516.96910000000003</v>
      </c>
      <c r="S12" s="15" t="s">
        <v>36</v>
      </c>
      <c r="T12" s="15" t="s">
        <v>37</v>
      </c>
      <c r="U12" s="15" t="s">
        <v>38</v>
      </c>
      <c r="X12" s="17">
        <v>0</v>
      </c>
      <c r="Y12" s="17">
        <v>374808</v>
      </c>
      <c r="Z12" s="17">
        <v>191631</v>
      </c>
      <c r="AA12" s="22">
        <v>5.99</v>
      </c>
      <c r="AB12" s="15" t="s">
        <v>38</v>
      </c>
      <c r="AC12" s="18"/>
      <c r="AD12" s="18"/>
      <c r="AE12" s="18"/>
    </row>
    <row r="13" spans="1:37" s="25" customFormat="1" x14ac:dyDescent="0.2">
      <c r="A13" s="59"/>
      <c r="B13" s="25" t="s">
        <v>63</v>
      </c>
      <c r="C13" s="25" t="s">
        <v>64</v>
      </c>
      <c r="D13" s="26" t="s">
        <v>65</v>
      </c>
      <c r="E13" s="25" t="s">
        <v>66</v>
      </c>
      <c r="F13" s="25">
        <f t="shared" si="0"/>
        <v>327.98208999999997</v>
      </c>
      <c r="G13" s="25">
        <v>326.97429</v>
      </c>
      <c r="H13" s="25" t="s">
        <v>32</v>
      </c>
      <c r="I13" s="25" t="s">
        <v>33</v>
      </c>
      <c r="J13" s="25">
        <v>1</v>
      </c>
      <c r="K13" s="25">
        <v>2.8</v>
      </c>
      <c r="L13" s="25">
        <v>80.964600000000004</v>
      </c>
      <c r="M13" s="25">
        <v>79.956800000000001</v>
      </c>
      <c r="P13" s="25" t="s">
        <v>35</v>
      </c>
      <c r="S13" s="25" t="s">
        <v>36</v>
      </c>
      <c r="T13" s="25" t="s">
        <v>37</v>
      </c>
      <c r="U13" s="25" t="s">
        <v>38</v>
      </c>
      <c r="X13" s="17">
        <v>0</v>
      </c>
      <c r="Y13" s="17">
        <v>0</v>
      </c>
      <c r="Z13" s="17">
        <v>0</v>
      </c>
      <c r="AC13" s="27"/>
      <c r="AD13" s="27"/>
      <c r="AE13" s="27"/>
    </row>
    <row r="14" spans="1:37" s="25" customFormat="1" x14ac:dyDescent="0.2">
      <c r="A14" s="60"/>
      <c r="B14" s="25" t="s">
        <v>63</v>
      </c>
      <c r="C14" s="25" t="s">
        <v>67</v>
      </c>
      <c r="D14" s="26" t="s">
        <v>68</v>
      </c>
      <c r="E14" s="25" t="s">
        <v>69</v>
      </c>
      <c r="F14" s="25">
        <f t="shared" si="0"/>
        <v>427.97569999999996</v>
      </c>
      <c r="G14" s="25">
        <v>426.96789999999999</v>
      </c>
      <c r="H14" s="25" t="s">
        <v>32</v>
      </c>
      <c r="I14" s="25" t="s">
        <v>33</v>
      </c>
      <c r="J14" s="25">
        <v>1</v>
      </c>
      <c r="K14" s="25">
        <v>3.8</v>
      </c>
      <c r="L14" s="25">
        <v>80.964600000000004</v>
      </c>
      <c r="M14" s="25">
        <v>79.956800000000001</v>
      </c>
      <c r="P14" s="25" t="s">
        <v>35</v>
      </c>
      <c r="S14" s="25" t="s">
        <v>36</v>
      </c>
      <c r="T14" s="25" t="s">
        <v>37</v>
      </c>
      <c r="U14" s="25" t="s">
        <v>38</v>
      </c>
      <c r="X14" s="17">
        <v>42305.222222222219</v>
      </c>
      <c r="Y14" s="17">
        <v>97104</v>
      </c>
      <c r="Z14" s="17">
        <v>0</v>
      </c>
      <c r="AA14" s="22">
        <v>3.08</v>
      </c>
      <c r="AB14" s="25" t="s">
        <v>38</v>
      </c>
      <c r="AC14" s="27"/>
      <c r="AD14" s="27"/>
      <c r="AE14" s="27"/>
    </row>
    <row r="15" spans="1:37" s="25" customFormat="1" x14ac:dyDescent="0.2">
      <c r="A15" s="60"/>
      <c r="B15" s="25" t="s">
        <v>63</v>
      </c>
      <c r="C15" s="25" t="s">
        <v>70</v>
      </c>
      <c r="D15" s="26" t="s">
        <v>71</v>
      </c>
      <c r="E15" s="25" t="s">
        <v>72</v>
      </c>
      <c r="F15" s="25">
        <f t="shared" si="0"/>
        <v>527.96931999999993</v>
      </c>
      <c r="G15" s="25">
        <v>526.96151999999995</v>
      </c>
      <c r="H15" s="25" t="s">
        <v>32</v>
      </c>
      <c r="I15" s="25" t="s">
        <v>33</v>
      </c>
      <c r="J15" s="25">
        <v>1</v>
      </c>
      <c r="K15" s="25">
        <v>4.8</v>
      </c>
      <c r="L15" s="25">
        <v>80.964600000000004</v>
      </c>
      <c r="M15" s="25">
        <v>79.956800000000001</v>
      </c>
      <c r="P15" s="25" t="s">
        <v>35</v>
      </c>
      <c r="S15" s="25" t="s">
        <v>36</v>
      </c>
      <c r="T15" s="25" t="s">
        <v>37</v>
      </c>
      <c r="U15" s="25" t="s">
        <v>38</v>
      </c>
      <c r="X15" s="17">
        <v>35519</v>
      </c>
      <c r="Y15" s="17">
        <v>0</v>
      </c>
      <c r="Z15" s="17">
        <v>487997</v>
      </c>
      <c r="AA15" s="22">
        <v>3.87</v>
      </c>
      <c r="AB15" s="25" t="s">
        <v>38</v>
      </c>
      <c r="AC15" s="27"/>
      <c r="AD15" s="27"/>
      <c r="AE15" s="27"/>
    </row>
    <row r="16" spans="1:37" s="25" customFormat="1" ht="16" customHeight="1" x14ac:dyDescent="0.2">
      <c r="A16" s="60"/>
      <c r="B16" s="25" t="s">
        <v>63</v>
      </c>
      <c r="C16" s="25" t="s">
        <v>73</v>
      </c>
      <c r="D16" s="26" t="s">
        <v>74</v>
      </c>
      <c r="E16" s="25" t="s">
        <v>75</v>
      </c>
      <c r="F16" s="25">
        <f t="shared" si="0"/>
        <v>627.96293000000003</v>
      </c>
      <c r="G16" s="25">
        <v>626.95513000000005</v>
      </c>
      <c r="H16" s="25" t="s">
        <v>32</v>
      </c>
      <c r="I16" s="25" t="s">
        <v>33</v>
      </c>
      <c r="J16" s="25">
        <v>1</v>
      </c>
      <c r="K16" s="25">
        <v>5.7</v>
      </c>
      <c r="L16" s="25">
        <v>80.964600000000004</v>
      </c>
      <c r="M16" s="25">
        <v>79.956800000000001</v>
      </c>
      <c r="S16" s="25" t="s">
        <v>36</v>
      </c>
      <c r="T16" s="25" t="s">
        <v>37</v>
      </c>
      <c r="U16" s="25" t="s">
        <v>38</v>
      </c>
      <c r="X16" s="17">
        <v>85080</v>
      </c>
      <c r="Y16" s="17">
        <v>0</v>
      </c>
      <c r="Z16" s="17">
        <v>980170.33333333337</v>
      </c>
      <c r="AA16" s="22">
        <v>4.57</v>
      </c>
      <c r="AB16" s="25" t="s">
        <v>38</v>
      </c>
      <c r="AC16" s="70"/>
      <c r="AD16" s="71"/>
      <c r="AE16" s="72"/>
    </row>
    <row r="17" spans="1:31" s="25" customFormat="1" x14ac:dyDescent="0.2">
      <c r="A17" s="60"/>
      <c r="B17" s="25" t="s">
        <v>63</v>
      </c>
      <c r="C17" s="25" t="s">
        <v>76</v>
      </c>
      <c r="D17" s="26" t="s">
        <v>77</v>
      </c>
      <c r="E17" s="25" t="s">
        <v>78</v>
      </c>
      <c r="F17" s="25">
        <f t="shared" si="0"/>
        <v>727.95654000000002</v>
      </c>
      <c r="G17" s="25">
        <v>726.94874000000004</v>
      </c>
      <c r="H17" s="25" t="s">
        <v>32</v>
      </c>
      <c r="I17" s="25" t="s">
        <v>33</v>
      </c>
      <c r="J17" s="25">
        <v>1</v>
      </c>
      <c r="K17" s="25">
        <v>6.5</v>
      </c>
      <c r="L17" s="25">
        <v>80.964600000000004</v>
      </c>
      <c r="M17" s="25">
        <v>79.956800000000001</v>
      </c>
      <c r="S17" s="25" t="s">
        <v>36</v>
      </c>
      <c r="T17" s="25" t="s">
        <v>37</v>
      </c>
      <c r="U17" s="25" t="s">
        <v>38</v>
      </c>
      <c r="X17" s="17">
        <v>0</v>
      </c>
      <c r="Y17" s="17">
        <v>0</v>
      </c>
      <c r="Z17" s="17">
        <v>0</v>
      </c>
      <c r="AC17" s="27"/>
      <c r="AD17" s="27"/>
      <c r="AE17" s="27"/>
    </row>
    <row r="18" spans="1:31" s="15" customFormat="1" x14ac:dyDescent="0.2">
      <c r="D18" s="16" t="s">
        <v>79</v>
      </c>
      <c r="E18" s="15" t="s">
        <v>80</v>
      </c>
      <c r="F18" s="15">
        <f t="shared" si="0"/>
        <v>549.00961999999993</v>
      </c>
      <c r="G18" s="15">
        <v>548.00181999999995</v>
      </c>
      <c r="H18" s="15" t="s">
        <v>32</v>
      </c>
      <c r="I18" s="15" t="s">
        <v>33</v>
      </c>
      <c r="J18" s="15">
        <v>1</v>
      </c>
      <c r="K18" s="15">
        <v>4.4000000000000004</v>
      </c>
      <c r="L18" s="15">
        <v>124.0068</v>
      </c>
      <c r="M18" s="15" t="s">
        <v>34</v>
      </c>
      <c r="S18" s="15" t="s">
        <v>36</v>
      </c>
      <c r="T18" s="15" t="s">
        <v>37</v>
      </c>
      <c r="U18" s="15" t="s">
        <v>38</v>
      </c>
      <c r="X18" s="17">
        <v>0</v>
      </c>
      <c r="Y18" s="17">
        <v>0</v>
      </c>
      <c r="Z18" s="17">
        <v>243436.66666666666</v>
      </c>
      <c r="AA18" s="22">
        <v>3.55</v>
      </c>
      <c r="AB18" s="15" t="s">
        <v>38</v>
      </c>
      <c r="AC18" s="18"/>
      <c r="AD18" s="18"/>
      <c r="AE18" s="18"/>
    </row>
    <row r="19" spans="1:31" s="15" customFormat="1" ht="34" x14ac:dyDescent="0.2">
      <c r="D19" s="16" t="s">
        <v>81</v>
      </c>
      <c r="E19" s="15" t="s">
        <v>82</v>
      </c>
      <c r="F19" s="15">
        <f t="shared" si="0"/>
        <v>599.00643000000002</v>
      </c>
      <c r="G19" s="15">
        <v>597.99863000000005</v>
      </c>
      <c r="H19" s="15" t="s">
        <v>32</v>
      </c>
      <c r="I19" s="15" t="s">
        <v>33</v>
      </c>
      <c r="J19" s="15">
        <v>1</v>
      </c>
      <c r="K19" s="15">
        <v>4.9000000000000004</v>
      </c>
      <c r="L19" s="15">
        <v>124.0068</v>
      </c>
      <c r="M19" s="15" t="s">
        <v>34</v>
      </c>
      <c r="S19" s="15" t="s">
        <v>36</v>
      </c>
      <c r="T19" s="15" t="s">
        <v>37</v>
      </c>
      <c r="U19" s="15" t="s">
        <v>38</v>
      </c>
      <c r="X19" s="17">
        <v>338499.66666666669</v>
      </c>
      <c r="Y19" s="17">
        <v>537691.33333333337</v>
      </c>
      <c r="Z19" s="17">
        <v>1875183.3333333333</v>
      </c>
      <c r="AA19" s="22">
        <v>3.91</v>
      </c>
      <c r="AB19" s="15" t="s">
        <v>38</v>
      </c>
      <c r="AC19" s="18" t="s">
        <v>605</v>
      </c>
      <c r="AD19" s="18"/>
      <c r="AE19" s="18"/>
    </row>
    <row r="20" spans="1:31" s="15" customFormat="1" ht="34" x14ac:dyDescent="0.2">
      <c r="D20" s="16" t="s">
        <v>83</v>
      </c>
      <c r="E20" s="15" t="s">
        <v>84</v>
      </c>
      <c r="F20" s="15">
        <f t="shared" si="0"/>
        <v>649.00324000000001</v>
      </c>
      <c r="G20" s="15">
        <v>647.99544000000003</v>
      </c>
      <c r="H20" s="15" t="s">
        <v>32</v>
      </c>
      <c r="I20" s="15" t="s">
        <v>33</v>
      </c>
      <c r="J20" s="15">
        <v>1</v>
      </c>
      <c r="K20" s="15">
        <v>5.3</v>
      </c>
      <c r="L20" s="15">
        <v>124.0068</v>
      </c>
      <c r="M20" s="15" t="s">
        <v>34</v>
      </c>
      <c r="S20" s="15" t="s">
        <v>36</v>
      </c>
      <c r="T20" s="15" t="s">
        <v>37</v>
      </c>
      <c r="U20" s="15" t="s">
        <v>38</v>
      </c>
      <c r="X20" s="17">
        <v>3159148.3333333335</v>
      </c>
      <c r="Y20" s="17">
        <v>3013783.6666666665</v>
      </c>
      <c r="Z20" s="17">
        <v>6599328</v>
      </c>
      <c r="AA20" s="22">
        <v>4.25</v>
      </c>
      <c r="AB20" s="15" t="s">
        <v>38</v>
      </c>
      <c r="AC20" s="18" t="s">
        <v>605</v>
      </c>
      <c r="AD20" s="16" t="s">
        <v>606</v>
      </c>
      <c r="AE20" s="18" t="s">
        <v>607</v>
      </c>
    </row>
    <row r="21" spans="1:31" s="15" customFormat="1" ht="34" x14ac:dyDescent="0.2">
      <c r="D21" s="16" t="s">
        <v>85</v>
      </c>
      <c r="E21" s="15" t="s">
        <v>86</v>
      </c>
      <c r="F21" s="15">
        <f t="shared" si="0"/>
        <v>699.00004000000001</v>
      </c>
      <c r="G21" s="15">
        <v>697.99224000000004</v>
      </c>
      <c r="H21" s="15" t="s">
        <v>32</v>
      </c>
      <c r="I21" s="15" t="s">
        <v>33</v>
      </c>
      <c r="J21" s="15">
        <v>1</v>
      </c>
      <c r="K21" s="15">
        <v>5.7</v>
      </c>
      <c r="L21" s="15">
        <v>124.0068</v>
      </c>
      <c r="M21" s="15" t="s">
        <v>34</v>
      </c>
      <c r="S21" s="15" t="s">
        <v>36</v>
      </c>
      <c r="T21" s="15" t="s">
        <v>37</v>
      </c>
      <c r="U21" s="15" t="s">
        <v>38</v>
      </c>
      <c r="X21" s="17">
        <v>1294781.6666666667</v>
      </c>
      <c r="Y21" s="17">
        <v>739798</v>
      </c>
      <c r="Z21" s="17">
        <v>1354024.6666666667</v>
      </c>
      <c r="AA21" s="22">
        <v>4.57</v>
      </c>
      <c r="AB21" s="15" t="s">
        <v>38</v>
      </c>
      <c r="AC21" s="18" t="s">
        <v>605</v>
      </c>
      <c r="AD21" s="18"/>
      <c r="AE21" s="18"/>
    </row>
    <row r="22" spans="1:31" s="15" customFormat="1" ht="34" x14ac:dyDescent="0.2">
      <c r="D22" s="16" t="s">
        <v>87</v>
      </c>
      <c r="E22" s="15" t="s">
        <v>88</v>
      </c>
      <c r="F22" s="15">
        <f t="shared" si="0"/>
        <v>748.99684999999999</v>
      </c>
      <c r="G22" s="15">
        <v>747.98905000000002</v>
      </c>
      <c r="H22" s="15" t="s">
        <v>32</v>
      </c>
      <c r="I22" s="15" t="s">
        <v>33</v>
      </c>
      <c r="J22" s="15">
        <v>1</v>
      </c>
      <c r="K22" s="15">
        <v>6.2</v>
      </c>
      <c r="L22" s="15">
        <v>124.0068</v>
      </c>
      <c r="M22" s="15" t="s">
        <v>34</v>
      </c>
      <c r="S22" s="15" t="s">
        <v>36</v>
      </c>
      <c r="T22" s="15" t="s">
        <v>37</v>
      </c>
      <c r="U22" s="15" t="s">
        <v>38</v>
      </c>
      <c r="X22" s="17">
        <v>1523624</v>
      </c>
      <c r="Y22" s="17">
        <v>1082785.3333333333</v>
      </c>
      <c r="Z22" s="17">
        <v>1815911.6666666667</v>
      </c>
      <c r="AA22" s="22">
        <v>4.91</v>
      </c>
      <c r="AB22" s="15" t="s">
        <v>38</v>
      </c>
      <c r="AC22" s="18" t="s">
        <v>605</v>
      </c>
      <c r="AD22" s="18"/>
      <c r="AE22" s="18"/>
    </row>
    <row r="23" spans="1:31" s="25" customFormat="1" x14ac:dyDescent="0.2">
      <c r="A23" s="59"/>
      <c r="B23" s="25" t="s">
        <v>89</v>
      </c>
      <c r="C23" s="28" t="s">
        <v>90</v>
      </c>
      <c r="D23" s="26" t="s">
        <v>91</v>
      </c>
      <c r="E23" s="25" t="s">
        <v>92</v>
      </c>
      <c r="F23" s="25">
        <f t="shared" si="0"/>
        <v>431.90976999999998</v>
      </c>
      <c r="G23" s="25">
        <v>430.90197000000001</v>
      </c>
      <c r="H23" s="25" t="s">
        <v>32</v>
      </c>
      <c r="I23" s="25" t="s">
        <v>33</v>
      </c>
      <c r="J23" s="25">
        <v>1</v>
      </c>
      <c r="L23" s="25" t="s">
        <v>34</v>
      </c>
      <c r="M23" s="25" t="s">
        <v>34</v>
      </c>
      <c r="Q23" s="28" t="s">
        <v>93</v>
      </c>
      <c r="U23" s="25" t="s">
        <v>94</v>
      </c>
      <c r="V23" s="25" t="s">
        <v>95</v>
      </c>
      <c r="X23" s="17">
        <v>0</v>
      </c>
      <c r="Y23" s="17">
        <v>0</v>
      </c>
      <c r="Z23" s="17">
        <v>0</v>
      </c>
      <c r="AA23" s="29"/>
      <c r="AC23" s="27"/>
      <c r="AD23" s="27"/>
      <c r="AE23" s="27"/>
    </row>
    <row r="24" spans="1:31" s="25" customFormat="1" x14ac:dyDescent="0.2">
      <c r="A24" s="60"/>
      <c r="B24" s="25" t="s">
        <v>89</v>
      </c>
      <c r="C24" s="28" t="s">
        <v>96</v>
      </c>
      <c r="D24" s="26" t="s">
        <v>97</v>
      </c>
      <c r="E24" s="25" t="s">
        <v>98</v>
      </c>
      <c r="F24" s="25">
        <f t="shared" si="0"/>
        <v>481.90657999999996</v>
      </c>
      <c r="G24" s="25">
        <v>480.89877999999999</v>
      </c>
      <c r="H24" s="25" t="s">
        <v>32</v>
      </c>
      <c r="I24" s="25" t="s">
        <v>33</v>
      </c>
      <c r="J24" s="25">
        <v>1</v>
      </c>
      <c r="L24" s="25" t="s">
        <v>34</v>
      </c>
      <c r="M24" s="25" t="s">
        <v>34</v>
      </c>
      <c r="Q24" s="28" t="s">
        <v>99</v>
      </c>
      <c r="U24" s="25" t="s">
        <v>94</v>
      </c>
      <c r="V24" s="25" t="s">
        <v>95</v>
      </c>
      <c r="X24" s="17">
        <v>0</v>
      </c>
      <c r="Y24" s="17">
        <v>0</v>
      </c>
      <c r="Z24" s="17">
        <v>0</v>
      </c>
      <c r="AA24" s="29"/>
      <c r="AC24" s="27"/>
      <c r="AD24" s="27"/>
      <c r="AE24" s="27"/>
    </row>
    <row r="25" spans="1:31" s="25" customFormat="1" x14ac:dyDescent="0.2">
      <c r="A25" s="60"/>
      <c r="B25" s="25" t="s">
        <v>89</v>
      </c>
      <c r="C25" s="28" t="s">
        <v>100</v>
      </c>
      <c r="D25" s="26" t="s">
        <v>101</v>
      </c>
      <c r="E25" s="25" t="s">
        <v>102</v>
      </c>
      <c r="F25" s="25">
        <f t="shared" si="0"/>
        <v>531.90337999999997</v>
      </c>
      <c r="G25" s="25">
        <v>530.89558</v>
      </c>
      <c r="H25" s="25" t="s">
        <v>32</v>
      </c>
      <c r="I25" s="25" t="s">
        <v>33</v>
      </c>
      <c r="J25" s="25">
        <v>1</v>
      </c>
      <c r="L25" s="25" t="s">
        <v>34</v>
      </c>
      <c r="M25" s="25" t="s">
        <v>34</v>
      </c>
      <c r="Q25" s="28" t="s">
        <v>103</v>
      </c>
      <c r="R25" s="26" t="s">
        <v>104</v>
      </c>
      <c r="U25" s="25" t="s">
        <v>94</v>
      </c>
      <c r="V25" s="25" t="s">
        <v>95</v>
      </c>
      <c r="X25" s="17">
        <v>0</v>
      </c>
      <c r="Y25" s="17">
        <v>0</v>
      </c>
      <c r="Z25" s="17">
        <v>0</v>
      </c>
      <c r="AA25" s="29"/>
      <c r="AC25" s="27"/>
      <c r="AD25" s="27"/>
      <c r="AE25" s="27"/>
    </row>
    <row r="26" spans="1:31" s="25" customFormat="1" x14ac:dyDescent="0.2">
      <c r="A26" s="60"/>
      <c r="B26" s="25" t="s">
        <v>89</v>
      </c>
      <c r="C26" s="28" t="s">
        <v>105</v>
      </c>
      <c r="D26" s="26" t="s">
        <v>106</v>
      </c>
      <c r="E26" s="25" t="s">
        <v>107</v>
      </c>
      <c r="F26" s="25">
        <f t="shared" si="0"/>
        <v>581.90018999999995</v>
      </c>
      <c r="G26" s="25">
        <v>580.89238999999998</v>
      </c>
      <c r="H26" s="25" t="s">
        <v>32</v>
      </c>
      <c r="I26" s="25" t="s">
        <v>33</v>
      </c>
      <c r="J26" s="25">
        <v>1</v>
      </c>
      <c r="L26" s="25" t="s">
        <v>34</v>
      </c>
      <c r="M26" s="25" t="s">
        <v>34</v>
      </c>
      <c r="Q26" s="28" t="s">
        <v>108</v>
      </c>
      <c r="U26" s="25" t="s">
        <v>94</v>
      </c>
      <c r="V26" s="25" t="s">
        <v>95</v>
      </c>
      <c r="X26" s="17">
        <v>0</v>
      </c>
      <c r="Y26" s="17">
        <v>0</v>
      </c>
      <c r="Z26" s="17">
        <v>0</v>
      </c>
      <c r="AA26" s="29"/>
      <c r="AC26" s="27"/>
      <c r="AD26" s="27"/>
      <c r="AE26" s="27"/>
    </row>
    <row r="27" spans="1:31" s="25" customFormat="1" x14ac:dyDescent="0.2">
      <c r="A27" s="60"/>
      <c r="B27" s="25" t="s">
        <v>89</v>
      </c>
      <c r="C27" s="28" t="s">
        <v>109</v>
      </c>
      <c r="D27" s="26" t="s">
        <v>110</v>
      </c>
      <c r="E27" s="25" t="s">
        <v>111</v>
      </c>
      <c r="F27" s="25">
        <f t="shared" si="0"/>
        <v>631.89698999999996</v>
      </c>
      <c r="G27" s="25">
        <v>630.88918999999999</v>
      </c>
      <c r="H27" s="25" t="s">
        <v>32</v>
      </c>
      <c r="I27" s="25" t="s">
        <v>33</v>
      </c>
      <c r="J27" s="25">
        <v>1</v>
      </c>
      <c r="L27" s="25" t="s">
        <v>34</v>
      </c>
      <c r="M27" s="25" t="s">
        <v>34</v>
      </c>
      <c r="Q27" s="28" t="s">
        <v>112</v>
      </c>
      <c r="U27" s="25" t="s">
        <v>113</v>
      </c>
      <c r="V27" s="25" t="s">
        <v>95</v>
      </c>
      <c r="X27" s="17">
        <v>0</v>
      </c>
      <c r="Y27" s="17">
        <v>0</v>
      </c>
      <c r="Z27" s="17">
        <v>0</v>
      </c>
      <c r="AA27" s="29"/>
      <c r="AC27" s="27"/>
      <c r="AD27" s="27"/>
      <c r="AE27" s="27"/>
    </row>
    <row r="28" spans="1:31" s="25" customFormat="1" x14ac:dyDescent="0.2">
      <c r="A28" s="60"/>
      <c r="B28" s="25" t="s">
        <v>89</v>
      </c>
      <c r="C28" s="28" t="s">
        <v>114</v>
      </c>
      <c r="D28" s="26" t="s">
        <v>115</v>
      </c>
      <c r="E28" s="25" t="s">
        <v>116</v>
      </c>
      <c r="F28" s="25">
        <f t="shared" si="0"/>
        <v>731.89060999999992</v>
      </c>
      <c r="G28" s="25">
        <v>730.88280999999995</v>
      </c>
      <c r="H28" s="25" t="s">
        <v>32</v>
      </c>
      <c r="I28" s="25" t="s">
        <v>33</v>
      </c>
      <c r="J28" s="25">
        <v>1</v>
      </c>
      <c r="L28" s="25">
        <v>550.93240000000003</v>
      </c>
      <c r="M28" s="25" t="s">
        <v>34</v>
      </c>
      <c r="Q28" s="28" t="s">
        <v>117</v>
      </c>
      <c r="U28" s="25" t="s">
        <v>94</v>
      </c>
      <c r="V28" s="25" t="s">
        <v>95</v>
      </c>
      <c r="X28" s="17">
        <v>0</v>
      </c>
      <c r="Y28" s="17">
        <v>0</v>
      </c>
      <c r="Z28" s="17">
        <v>0</v>
      </c>
      <c r="AA28" s="29"/>
      <c r="AC28" s="27"/>
      <c r="AD28" s="27"/>
      <c r="AE28" s="27"/>
    </row>
    <row r="29" spans="1:31" s="25" customFormat="1" x14ac:dyDescent="0.2">
      <c r="A29" s="60"/>
      <c r="B29" s="25" t="s">
        <v>89</v>
      </c>
      <c r="C29" s="28" t="s">
        <v>118</v>
      </c>
      <c r="D29" s="26" t="s">
        <v>119</v>
      </c>
      <c r="E29" s="25" t="s">
        <v>120</v>
      </c>
      <c r="F29" s="25">
        <f t="shared" si="0"/>
        <v>831.88422000000003</v>
      </c>
      <c r="G29" s="25">
        <v>830.87642000000005</v>
      </c>
      <c r="H29" s="25" t="s">
        <v>32</v>
      </c>
      <c r="I29" s="25" t="s">
        <v>33</v>
      </c>
      <c r="J29" s="25">
        <v>1</v>
      </c>
      <c r="L29" s="25" t="s">
        <v>34</v>
      </c>
      <c r="M29" s="25" t="s">
        <v>34</v>
      </c>
      <c r="Q29" s="28" t="s">
        <v>121</v>
      </c>
      <c r="U29" s="25" t="s">
        <v>94</v>
      </c>
      <c r="V29" s="25" t="s">
        <v>95</v>
      </c>
      <c r="X29" s="17">
        <v>0</v>
      </c>
      <c r="Y29" s="17">
        <v>0</v>
      </c>
      <c r="Z29" s="17">
        <v>0</v>
      </c>
      <c r="AA29" s="29"/>
      <c r="AC29" s="27"/>
      <c r="AD29" s="27"/>
      <c r="AE29" s="27"/>
    </row>
    <row r="30" spans="1:31" s="15" customFormat="1" x14ac:dyDescent="0.2">
      <c r="A30" s="61"/>
      <c r="B30" s="30" t="s">
        <v>122</v>
      </c>
      <c r="C30" s="30" t="s">
        <v>123</v>
      </c>
      <c r="D30" s="16" t="s">
        <v>124</v>
      </c>
      <c r="E30" s="15" t="s">
        <v>125</v>
      </c>
      <c r="F30" s="15">
        <f t="shared" si="0"/>
        <v>429.94467999999995</v>
      </c>
      <c r="G30" s="15">
        <v>428.93687999999997</v>
      </c>
      <c r="H30" s="15" t="s">
        <v>32</v>
      </c>
      <c r="I30" s="15" t="s">
        <v>33</v>
      </c>
      <c r="J30" s="15">
        <v>1</v>
      </c>
      <c r="L30" s="15" t="s">
        <v>34</v>
      </c>
      <c r="M30" s="15" t="s">
        <v>34</v>
      </c>
      <c r="U30" s="15" t="s">
        <v>126</v>
      </c>
      <c r="X30" s="17">
        <v>0</v>
      </c>
      <c r="Y30" s="17">
        <v>28159.333333333332</v>
      </c>
      <c r="Z30" s="17">
        <v>61846</v>
      </c>
      <c r="AA30" s="22">
        <v>3.35</v>
      </c>
      <c r="AB30" s="15" t="s">
        <v>126</v>
      </c>
      <c r="AC30" s="18"/>
      <c r="AD30" s="18"/>
      <c r="AE30" s="18"/>
    </row>
    <row r="31" spans="1:31" s="15" customFormat="1" x14ac:dyDescent="0.2">
      <c r="A31" s="60"/>
      <c r="B31" s="30" t="s">
        <v>122</v>
      </c>
      <c r="C31" s="30" t="s">
        <v>127</v>
      </c>
      <c r="D31" s="16" t="s">
        <v>128</v>
      </c>
      <c r="E31" s="15" t="s">
        <v>129</v>
      </c>
      <c r="F31" s="15">
        <f t="shared" si="0"/>
        <v>479.94147999999996</v>
      </c>
      <c r="G31" s="15">
        <v>478.93367999999998</v>
      </c>
      <c r="H31" s="15" t="s">
        <v>32</v>
      </c>
      <c r="I31" s="15" t="s">
        <v>33</v>
      </c>
      <c r="J31" s="15">
        <v>1</v>
      </c>
      <c r="L31" s="15" t="s">
        <v>34</v>
      </c>
      <c r="M31" s="15" t="s">
        <v>34</v>
      </c>
      <c r="U31" s="15" t="s">
        <v>126</v>
      </c>
      <c r="X31" s="17">
        <v>0</v>
      </c>
      <c r="Y31" s="17">
        <v>0</v>
      </c>
      <c r="Z31" s="17">
        <v>60393</v>
      </c>
      <c r="AA31" s="22">
        <v>3.77</v>
      </c>
      <c r="AB31" s="15" t="s">
        <v>126</v>
      </c>
      <c r="AC31" s="18"/>
      <c r="AD31" s="18"/>
      <c r="AE31" s="18"/>
    </row>
    <row r="32" spans="1:31" s="15" customFormat="1" x14ac:dyDescent="0.2">
      <c r="A32" s="60"/>
      <c r="B32" s="30" t="s">
        <v>122</v>
      </c>
      <c r="C32" s="30" t="s">
        <v>130</v>
      </c>
      <c r="D32" s="16" t="s">
        <v>131</v>
      </c>
      <c r="E32" s="15" t="s">
        <v>132</v>
      </c>
      <c r="F32" s="15">
        <f t="shared" si="0"/>
        <v>529.93828999999994</v>
      </c>
      <c r="G32" s="15">
        <v>528.93048999999996</v>
      </c>
      <c r="H32" s="15" t="s">
        <v>32</v>
      </c>
      <c r="I32" s="15" t="s">
        <v>33</v>
      </c>
      <c r="J32" s="15">
        <v>1</v>
      </c>
      <c r="L32" s="15" t="s">
        <v>34</v>
      </c>
      <c r="M32" s="15" t="s">
        <v>34</v>
      </c>
      <c r="U32" s="15" t="s">
        <v>126</v>
      </c>
      <c r="X32" s="17">
        <v>0</v>
      </c>
      <c r="Y32" s="17">
        <v>130671</v>
      </c>
      <c r="Z32" s="17">
        <v>0</v>
      </c>
      <c r="AA32" s="22">
        <v>4.13</v>
      </c>
      <c r="AB32" s="15" t="s">
        <v>126</v>
      </c>
      <c r="AC32" s="18"/>
      <c r="AD32" s="18"/>
      <c r="AE32" s="18"/>
    </row>
    <row r="33" spans="1:31" s="15" customFormat="1" x14ac:dyDescent="0.2">
      <c r="A33" s="60"/>
      <c r="B33" s="30" t="s">
        <v>122</v>
      </c>
      <c r="C33" s="30" t="s">
        <v>133</v>
      </c>
      <c r="D33" s="16" t="s">
        <v>134</v>
      </c>
      <c r="E33" s="15" t="s">
        <v>135</v>
      </c>
      <c r="F33" s="15">
        <f t="shared" si="0"/>
        <v>579.93508999999995</v>
      </c>
      <c r="G33" s="15">
        <v>578.92728999999997</v>
      </c>
      <c r="H33" s="15" t="s">
        <v>32</v>
      </c>
      <c r="I33" s="15" t="s">
        <v>33</v>
      </c>
      <c r="J33" s="15">
        <v>1</v>
      </c>
      <c r="L33" s="15" t="s">
        <v>34</v>
      </c>
      <c r="M33" s="15" t="s">
        <v>34</v>
      </c>
      <c r="U33" s="15" t="s">
        <v>126</v>
      </c>
      <c r="X33" s="17">
        <v>0</v>
      </c>
      <c r="Y33" s="17">
        <v>0</v>
      </c>
      <c r="Z33" s="17">
        <v>52577.333333333336</v>
      </c>
      <c r="AA33" s="22">
        <v>4.47</v>
      </c>
      <c r="AB33" s="15" t="s">
        <v>126</v>
      </c>
      <c r="AC33" s="18"/>
      <c r="AD33" s="18"/>
      <c r="AE33" s="18"/>
    </row>
    <row r="34" spans="1:31" s="15" customFormat="1" x14ac:dyDescent="0.2">
      <c r="A34" s="60"/>
      <c r="B34" s="30" t="s">
        <v>122</v>
      </c>
      <c r="C34" s="30" t="s">
        <v>136</v>
      </c>
      <c r="D34" s="16" t="s">
        <v>137</v>
      </c>
      <c r="E34" s="15" t="s">
        <v>138</v>
      </c>
      <c r="F34" s="15">
        <f t="shared" si="0"/>
        <v>629.93189999999993</v>
      </c>
      <c r="G34" s="15">
        <v>628.92409999999995</v>
      </c>
      <c r="H34" s="15" t="s">
        <v>32</v>
      </c>
      <c r="I34" s="15" t="s">
        <v>33</v>
      </c>
      <c r="J34" s="15">
        <v>1</v>
      </c>
      <c r="L34" s="15" t="s">
        <v>34</v>
      </c>
      <c r="M34" s="15" t="s">
        <v>34</v>
      </c>
      <c r="U34" s="15" t="s">
        <v>126</v>
      </c>
      <c r="X34" s="17">
        <v>0</v>
      </c>
      <c r="Y34" s="17">
        <v>0</v>
      </c>
      <c r="Z34" s="17">
        <v>432313.33333333331</v>
      </c>
      <c r="AA34" s="22">
        <v>4.8099999999999996</v>
      </c>
      <c r="AB34" s="15" t="s">
        <v>126</v>
      </c>
      <c r="AC34" s="18"/>
      <c r="AD34" s="18"/>
      <c r="AE34" s="18"/>
    </row>
    <row r="35" spans="1:31" s="15" customFormat="1" x14ac:dyDescent="0.2">
      <c r="A35" s="60"/>
      <c r="B35" s="30" t="s">
        <v>122</v>
      </c>
      <c r="C35" s="30" t="s">
        <v>139</v>
      </c>
      <c r="D35" s="16" t="s">
        <v>140</v>
      </c>
      <c r="E35" s="15" t="s">
        <v>141</v>
      </c>
      <c r="F35" s="15">
        <f t="shared" si="0"/>
        <v>679.92871000000002</v>
      </c>
      <c r="G35" s="15">
        <v>678.92091000000005</v>
      </c>
      <c r="H35" s="15" t="s">
        <v>32</v>
      </c>
      <c r="I35" s="15" t="s">
        <v>33</v>
      </c>
      <c r="J35" s="15">
        <v>1</v>
      </c>
      <c r="L35" s="15" t="s">
        <v>34</v>
      </c>
      <c r="M35" s="15" t="s">
        <v>34</v>
      </c>
      <c r="U35" s="15" t="s">
        <v>126</v>
      </c>
      <c r="X35" s="17">
        <v>0</v>
      </c>
      <c r="Y35" s="17">
        <v>0</v>
      </c>
      <c r="Z35" s="17">
        <v>0</v>
      </c>
      <c r="AC35" s="18"/>
      <c r="AD35" s="18"/>
      <c r="AE35" s="18"/>
    </row>
    <row r="36" spans="1:31" s="15" customFormat="1" x14ac:dyDescent="0.2">
      <c r="A36" s="60"/>
      <c r="B36" s="30" t="s">
        <v>122</v>
      </c>
      <c r="C36" s="30" t="s">
        <v>142</v>
      </c>
      <c r="D36" s="16" t="s">
        <v>143</v>
      </c>
      <c r="E36" s="15" t="s">
        <v>144</v>
      </c>
      <c r="F36" s="15">
        <f t="shared" si="0"/>
        <v>729.92551000000003</v>
      </c>
      <c r="G36" s="15">
        <v>728.91771000000006</v>
      </c>
      <c r="H36" s="15" t="s">
        <v>32</v>
      </c>
      <c r="I36" s="15" t="s">
        <v>33</v>
      </c>
      <c r="J36" s="15">
        <v>1</v>
      </c>
      <c r="L36" s="15" t="s">
        <v>34</v>
      </c>
      <c r="M36" s="15" t="s">
        <v>34</v>
      </c>
      <c r="U36" s="15" t="s">
        <v>126</v>
      </c>
      <c r="X36" s="17">
        <v>0</v>
      </c>
      <c r="Y36" s="17">
        <v>0</v>
      </c>
      <c r="Z36" s="17">
        <v>0</v>
      </c>
      <c r="AC36" s="18"/>
      <c r="AD36" s="18"/>
      <c r="AE36" s="18"/>
    </row>
    <row r="37" spans="1:31" s="15" customFormat="1" x14ac:dyDescent="0.2">
      <c r="A37" s="60"/>
      <c r="B37" s="30" t="s">
        <v>122</v>
      </c>
      <c r="C37" s="30" t="s">
        <v>145</v>
      </c>
      <c r="D37" s="16" t="s">
        <v>146</v>
      </c>
      <c r="E37" s="15" t="s">
        <v>147</v>
      </c>
      <c r="F37" s="15">
        <f t="shared" si="0"/>
        <v>779.92232000000001</v>
      </c>
      <c r="G37" s="15">
        <v>778.91452000000004</v>
      </c>
      <c r="H37" s="15" t="s">
        <v>32</v>
      </c>
      <c r="I37" s="15" t="s">
        <v>33</v>
      </c>
      <c r="J37" s="15">
        <v>1</v>
      </c>
      <c r="L37" s="15" t="s">
        <v>34</v>
      </c>
      <c r="M37" s="15" t="s">
        <v>34</v>
      </c>
      <c r="U37" s="15" t="s">
        <v>126</v>
      </c>
      <c r="X37" s="17">
        <v>0</v>
      </c>
      <c r="Y37" s="17">
        <v>0</v>
      </c>
      <c r="Z37" s="17">
        <v>0</v>
      </c>
      <c r="AC37" s="18"/>
      <c r="AD37" s="18"/>
      <c r="AE37" s="18"/>
    </row>
    <row r="38" spans="1:31" s="25" customFormat="1" x14ac:dyDescent="0.2">
      <c r="A38" s="31"/>
      <c r="B38" s="25" t="s">
        <v>148</v>
      </c>
      <c r="C38" s="32" t="s">
        <v>149</v>
      </c>
      <c r="D38" s="26" t="s">
        <v>150</v>
      </c>
      <c r="E38" s="25" t="s">
        <v>151</v>
      </c>
      <c r="F38" s="25">
        <f t="shared" si="0"/>
        <v>415.91485</v>
      </c>
      <c r="G38" s="25">
        <v>414.90705000000003</v>
      </c>
      <c r="H38" s="25" t="s">
        <v>32</v>
      </c>
      <c r="I38" s="25" t="s">
        <v>33</v>
      </c>
      <c r="J38" s="25">
        <v>1</v>
      </c>
      <c r="L38" s="25" t="s">
        <v>34</v>
      </c>
      <c r="M38" s="25" t="s">
        <v>34</v>
      </c>
      <c r="Q38" s="28" t="s">
        <v>152</v>
      </c>
      <c r="U38" s="25" t="s">
        <v>94</v>
      </c>
      <c r="V38" s="25" t="s">
        <v>95</v>
      </c>
      <c r="X38" s="17">
        <v>0</v>
      </c>
      <c r="Y38" s="17">
        <v>0</v>
      </c>
      <c r="Z38" s="17">
        <v>0</v>
      </c>
      <c r="AC38" s="27"/>
      <c r="AD38" s="27"/>
      <c r="AE38" s="27"/>
    </row>
    <row r="39" spans="1:31" s="15" customFormat="1" x14ac:dyDescent="0.2">
      <c r="B39" s="15" t="s">
        <v>153</v>
      </c>
      <c r="C39" s="33" t="s">
        <v>154</v>
      </c>
      <c r="D39" s="16" t="s">
        <v>155</v>
      </c>
      <c r="E39" s="15" t="s">
        <v>156</v>
      </c>
      <c r="F39" s="15">
        <f t="shared" si="0"/>
        <v>393.93742999999995</v>
      </c>
      <c r="G39" s="15">
        <v>392.92962999999997</v>
      </c>
      <c r="H39" s="15" t="s">
        <v>32</v>
      </c>
      <c r="I39" s="15" t="s">
        <v>33</v>
      </c>
      <c r="J39" s="15">
        <v>1</v>
      </c>
      <c r="L39" s="15" t="s">
        <v>34</v>
      </c>
      <c r="M39" s="15" t="s">
        <v>34</v>
      </c>
      <c r="U39" s="15" t="s">
        <v>126</v>
      </c>
      <c r="X39" s="17">
        <v>0</v>
      </c>
      <c r="Y39" s="17">
        <v>0</v>
      </c>
      <c r="Z39" s="17">
        <v>0</v>
      </c>
      <c r="AA39" s="34"/>
      <c r="AC39" s="18"/>
      <c r="AD39" s="18"/>
      <c r="AE39" s="18"/>
    </row>
    <row r="40" spans="1:31" s="15" customFormat="1" x14ac:dyDescent="0.2">
      <c r="B40" s="15" t="s">
        <v>153</v>
      </c>
      <c r="C40" s="33" t="s">
        <v>157</v>
      </c>
      <c r="D40" s="16" t="s">
        <v>158</v>
      </c>
      <c r="E40" s="15" t="s">
        <v>159</v>
      </c>
      <c r="F40" s="15">
        <f t="shared" si="0"/>
        <v>443.93422999999996</v>
      </c>
      <c r="G40" s="15">
        <v>442.92642999999998</v>
      </c>
      <c r="H40" s="15" t="s">
        <v>32</v>
      </c>
      <c r="I40" s="15" t="s">
        <v>33</v>
      </c>
      <c r="J40" s="15">
        <v>1</v>
      </c>
      <c r="L40" s="15" t="s">
        <v>34</v>
      </c>
      <c r="M40" s="15" t="s">
        <v>34</v>
      </c>
      <c r="U40" s="15" t="s">
        <v>126</v>
      </c>
      <c r="X40" s="17">
        <v>0</v>
      </c>
      <c r="Y40" s="17">
        <v>0</v>
      </c>
      <c r="Z40" s="17">
        <v>0</v>
      </c>
      <c r="AC40" s="18"/>
      <c r="AD40" s="18"/>
      <c r="AE40" s="18"/>
    </row>
    <row r="41" spans="1:31" s="15" customFormat="1" x14ac:dyDescent="0.2">
      <c r="B41" s="15" t="s">
        <v>153</v>
      </c>
      <c r="C41" s="33" t="s">
        <v>160</v>
      </c>
      <c r="D41" s="16" t="s">
        <v>161</v>
      </c>
      <c r="E41" s="15" t="s">
        <v>162</v>
      </c>
      <c r="F41" s="15">
        <f t="shared" si="0"/>
        <v>493.93104</v>
      </c>
      <c r="G41" s="15">
        <v>492.92324000000002</v>
      </c>
      <c r="H41" s="15" t="s">
        <v>32</v>
      </c>
      <c r="I41" s="15" t="s">
        <v>33</v>
      </c>
      <c r="J41" s="15">
        <v>1</v>
      </c>
      <c r="L41" s="15" t="s">
        <v>34</v>
      </c>
      <c r="M41" s="15" t="s">
        <v>34</v>
      </c>
      <c r="U41" s="15" t="s">
        <v>126</v>
      </c>
      <c r="X41" s="17">
        <v>0</v>
      </c>
      <c r="Y41" s="17">
        <v>0</v>
      </c>
      <c r="Z41" s="17">
        <v>0</v>
      </c>
      <c r="AC41" s="18"/>
      <c r="AD41" s="18"/>
      <c r="AE41" s="18"/>
    </row>
    <row r="42" spans="1:31" s="15" customFormat="1" x14ac:dyDescent="0.2">
      <c r="B42" s="15" t="s">
        <v>153</v>
      </c>
      <c r="C42" s="33" t="s">
        <v>163</v>
      </c>
      <c r="D42" s="16" t="s">
        <v>164</v>
      </c>
      <c r="E42" s="15" t="s">
        <v>165</v>
      </c>
      <c r="F42" s="15">
        <f t="shared" si="0"/>
        <v>543.92784999999992</v>
      </c>
      <c r="G42" s="15">
        <v>542.92004999999995</v>
      </c>
      <c r="H42" s="15" t="s">
        <v>32</v>
      </c>
      <c r="I42" s="15" t="s">
        <v>33</v>
      </c>
      <c r="J42" s="15">
        <v>1</v>
      </c>
      <c r="L42" s="15" t="s">
        <v>34</v>
      </c>
      <c r="M42" s="15">
        <v>98.954700000000003</v>
      </c>
      <c r="U42" s="15" t="s">
        <v>126</v>
      </c>
      <c r="X42" s="17">
        <v>0</v>
      </c>
      <c r="Y42" s="17">
        <v>0</v>
      </c>
      <c r="Z42" s="17">
        <v>0</v>
      </c>
      <c r="AC42" s="18"/>
      <c r="AD42" s="18"/>
      <c r="AE42" s="18"/>
    </row>
    <row r="43" spans="1:31" s="15" customFormat="1" x14ac:dyDescent="0.2">
      <c r="B43" s="15" t="s">
        <v>153</v>
      </c>
      <c r="C43" s="33" t="s">
        <v>166</v>
      </c>
      <c r="D43" s="16" t="s">
        <v>167</v>
      </c>
      <c r="E43" s="15" t="s">
        <v>168</v>
      </c>
      <c r="F43" s="15">
        <f t="shared" si="0"/>
        <v>593.92464999999993</v>
      </c>
      <c r="G43" s="15">
        <v>592.91684999999995</v>
      </c>
      <c r="H43" s="15" t="s">
        <v>32</v>
      </c>
      <c r="I43" s="15" t="s">
        <v>33</v>
      </c>
      <c r="J43" s="15">
        <v>1</v>
      </c>
      <c r="L43" s="15" t="s">
        <v>34</v>
      </c>
      <c r="M43" s="15" t="s">
        <v>34</v>
      </c>
      <c r="U43" s="15" t="s">
        <v>126</v>
      </c>
      <c r="X43" s="17">
        <v>0</v>
      </c>
      <c r="Y43" s="17">
        <v>0</v>
      </c>
      <c r="Z43" s="17">
        <v>0</v>
      </c>
      <c r="AC43" s="18"/>
      <c r="AD43" s="18"/>
      <c r="AE43" s="18"/>
    </row>
    <row r="44" spans="1:31" s="15" customFormat="1" x14ac:dyDescent="0.2">
      <c r="B44" s="15" t="s">
        <v>153</v>
      </c>
      <c r="C44" s="33" t="s">
        <v>169</v>
      </c>
      <c r="D44" s="16" t="s">
        <v>170</v>
      </c>
      <c r="E44" s="15" t="s">
        <v>171</v>
      </c>
      <c r="F44" s="15">
        <f t="shared" si="0"/>
        <v>643.92146000000002</v>
      </c>
      <c r="G44" s="15">
        <v>642.91366000000005</v>
      </c>
      <c r="H44" s="15" t="s">
        <v>32</v>
      </c>
      <c r="I44" s="15" t="s">
        <v>33</v>
      </c>
      <c r="J44" s="15">
        <v>1</v>
      </c>
      <c r="L44" s="15" t="s">
        <v>34</v>
      </c>
      <c r="M44" s="15" t="s">
        <v>34</v>
      </c>
      <c r="U44" s="15" t="s">
        <v>126</v>
      </c>
      <c r="X44" s="17">
        <v>0</v>
      </c>
      <c r="Y44" s="17">
        <v>0</v>
      </c>
      <c r="Z44" s="17">
        <v>0</v>
      </c>
      <c r="AC44" s="18"/>
      <c r="AD44" s="18"/>
      <c r="AE44" s="18"/>
    </row>
    <row r="45" spans="1:31" s="15" customFormat="1" x14ac:dyDescent="0.2">
      <c r="B45" s="15" t="s">
        <v>153</v>
      </c>
      <c r="C45" s="33" t="s">
        <v>172</v>
      </c>
      <c r="D45" s="16" t="s">
        <v>173</v>
      </c>
      <c r="E45" s="15" t="s">
        <v>174</v>
      </c>
      <c r="F45" s="15">
        <f t="shared" si="0"/>
        <v>693.91827000000001</v>
      </c>
      <c r="G45" s="15">
        <v>692.91047000000003</v>
      </c>
      <c r="H45" s="15" t="s">
        <v>32</v>
      </c>
      <c r="I45" s="15" t="s">
        <v>33</v>
      </c>
      <c r="J45" s="15">
        <v>1</v>
      </c>
      <c r="L45" s="15" t="s">
        <v>34</v>
      </c>
      <c r="M45" s="15" t="s">
        <v>34</v>
      </c>
      <c r="U45" s="15" t="s">
        <v>126</v>
      </c>
      <c r="X45" s="17">
        <v>0</v>
      </c>
      <c r="Y45" s="17">
        <v>0</v>
      </c>
      <c r="Z45" s="17">
        <v>0</v>
      </c>
      <c r="AC45" s="18"/>
      <c r="AD45" s="18"/>
      <c r="AE45" s="18"/>
    </row>
    <row r="46" spans="1:31" s="15" customFormat="1" x14ac:dyDescent="0.2">
      <c r="B46" s="15" t="s">
        <v>153</v>
      </c>
      <c r="C46" s="33" t="s">
        <v>175</v>
      </c>
      <c r="D46" s="16" t="s">
        <v>176</v>
      </c>
      <c r="E46" s="15" t="s">
        <v>177</v>
      </c>
      <c r="F46" s="15">
        <f t="shared" si="0"/>
        <v>743.91507000000001</v>
      </c>
      <c r="G46" s="15">
        <v>742.90727000000004</v>
      </c>
      <c r="H46" s="15" t="s">
        <v>32</v>
      </c>
      <c r="I46" s="15" t="s">
        <v>33</v>
      </c>
      <c r="J46" s="15">
        <v>1</v>
      </c>
      <c r="L46" s="15" t="s">
        <v>34</v>
      </c>
      <c r="M46" s="15" t="s">
        <v>34</v>
      </c>
      <c r="U46" s="15" t="s">
        <v>126</v>
      </c>
      <c r="X46" s="17">
        <v>0</v>
      </c>
      <c r="Y46" s="17">
        <v>0</v>
      </c>
      <c r="Z46" s="17">
        <v>0</v>
      </c>
      <c r="AC46" s="18"/>
      <c r="AD46" s="18"/>
      <c r="AE46" s="18"/>
    </row>
    <row r="47" spans="1:31" s="25" customFormat="1" x14ac:dyDescent="0.2">
      <c r="B47" s="25" t="s">
        <v>178</v>
      </c>
      <c r="C47" s="25" t="s">
        <v>179</v>
      </c>
      <c r="D47" s="26" t="s">
        <v>180</v>
      </c>
      <c r="E47" s="25" t="s">
        <v>181</v>
      </c>
      <c r="F47" s="25">
        <f t="shared" si="0"/>
        <v>361.94759999999997</v>
      </c>
      <c r="G47" s="25">
        <v>360.93979999999999</v>
      </c>
      <c r="H47" s="25" t="s">
        <v>32</v>
      </c>
      <c r="I47" s="25" t="s">
        <v>33</v>
      </c>
      <c r="J47" s="25">
        <v>1</v>
      </c>
      <c r="K47" s="25">
        <v>3.5</v>
      </c>
      <c r="L47" s="25">
        <v>98.954700000000003</v>
      </c>
      <c r="M47" s="25">
        <v>280.9819</v>
      </c>
      <c r="S47" s="25" t="s">
        <v>36</v>
      </c>
      <c r="T47" s="25" t="s">
        <v>37</v>
      </c>
      <c r="U47" s="25" t="s">
        <v>38</v>
      </c>
      <c r="X47" s="17">
        <v>0</v>
      </c>
      <c r="Y47" s="17">
        <v>0</v>
      </c>
      <c r="Z47" s="17">
        <v>0</v>
      </c>
      <c r="AC47" s="27"/>
      <c r="AD47" s="27"/>
      <c r="AE47" s="27"/>
    </row>
    <row r="48" spans="1:31" s="25" customFormat="1" x14ac:dyDescent="0.2">
      <c r="B48" s="25" t="s">
        <v>178</v>
      </c>
      <c r="C48" s="25" t="s">
        <v>182</v>
      </c>
      <c r="D48" s="26" t="s">
        <v>183</v>
      </c>
      <c r="E48" s="25" t="s">
        <v>184</v>
      </c>
      <c r="F48" s="25">
        <f t="shared" si="0"/>
        <v>411.94439999999997</v>
      </c>
      <c r="G48" s="25">
        <v>410.9366</v>
      </c>
      <c r="H48" s="25" t="s">
        <v>32</v>
      </c>
      <c r="I48" s="25" t="s">
        <v>33</v>
      </c>
      <c r="J48" s="25">
        <v>1</v>
      </c>
      <c r="K48" s="25">
        <v>4</v>
      </c>
      <c r="L48" s="25">
        <v>98.954700000000003</v>
      </c>
      <c r="M48" s="25">
        <v>330.9787</v>
      </c>
      <c r="S48" s="25" t="s">
        <v>36</v>
      </c>
      <c r="T48" s="25" t="s">
        <v>37</v>
      </c>
      <c r="U48" s="25" t="s">
        <v>38</v>
      </c>
      <c r="X48" s="17">
        <v>0</v>
      </c>
      <c r="Y48" s="17">
        <v>0</v>
      </c>
      <c r="Z48" s="17">
        <v>0</v>
      </c>
      <c r="AC48" s="27"/>
      <c r="AD48" s="27"/>
      <c r="AE48" s="27"/>
    </row>
    <row r="49" spans="2:31" s="25" customFormat="1" ht="17" x14ac:dyDescent="0.2">
      <c r="B49" s="25" t="s">
        <v>178</v>
      </c>
      <c r="C49" s="25" t="s">
        <v>185</v>
      </c>
      <c r="D49" s="26" t="s">
        <v>186</v>
      </c>
      <c r="E49" s="25" t="s">
        <v>187</v>
      </c>
      <c r="F49" s="25">
        <f t="shared" si="0"/>
        <v>461.94120999999996</v>
      </c>
      <c r="G49" s="25">
        <v>460.93340999999998</v>
      </c>
      <c r="H49" s="25" t="s">
        <v>32</v>
      </c>
      <c r="I49" s="25" t="s">
        <v>33</v>
      </c>
      <c r="J49" s="25">
        <v>1</v>
      </c>
      <c r="K49" s="25">
        <v>4.5</v>
      </c>
      <c r="L49" s="25">
        <v>98.954700000000003</v>
      </c>
      <c r="M49" s="25">
        <v>380.97550000000001</v>
      </c>
      <c r="P49" s="25" t="s">
        <v>35</v>
      </c>
      <c r="S49" s="25" t="s">
        <v>36</v>
      </c>
      <c r="T49" s="25" t="s">
        <v>37</v>
      </c>
      <c r="U49" s="25" t="s">
        <v>188</v>
      </c>
      <c r="X49" s="17">
        <v>9603039</v>
      </c>
      <c r="Y49" s="17">
        <v>742299.5555555555</v>
      </c>
      <c r="Z49" s="17">
        <v>38659019.666666664</v>
      </c>
      <c r="AA49" s="22">
        <v>3.65</v>
      </c>
      <c r="AB49" s="25" t="s">
        <v>188</v>
      </c>
      <c r="AC49" s="27" t="s">
        <v>612</v>
      </c>
      <c r="AD49" s="27" t="s">
        <v>611</v>
      </c>
      <c r="AE49" s="27"/>
    </row>
    <row r="50" spans="2:31" s="25" customFormat="1" x14ac:dyDescent="0.2">
      <c r="B50" s="25" t="s">
        <v>178</v>
      </c>
      <c r="C50" s="25" t="s">
        <v>189</v>
      </c>
      <c r="D50" s="26" t="s">
        <v>190</v>
      </c>
      <c r="E50" s="25" t="s">
        <v>191</v>
      </c>
      <c r="F50" s="25">
        <f t="shared" si="0"/>
        <v>511.93801999999999</v>
      </c>
      <c r="G50" s="25">
        <v>510.93022000000002</v>
      </c>
      <c r="H50" s="25" t="s">
        <v>32</v>
      </c>
      <c r="I50" s="25" t="s">
        <v>33</v>
      </c>
      <c r="J50" s="25">
        <v>1</v>
      </c>
      <c r="K50" s="25">
        <v>5</v>
      </c>
      <c r="L50" s="25">
        <v>98.954700000000003</v>
      </c>
      <c r="M50" s="25">
        <v>430.97230000000002</v>
      </c>
      <c r="S50" s="25" t="s">
        <v>36</v>
      </c>
      <c r="T50" s="25" t="s">
        <v>37</v>
      </c>
      <c r="U50" s="25" t="s">
        <v>38</v>
      </c>
      <c r="X50" s="17">
        <v>56894.833333333336</v>
      </c>
      <c r="Y50" s="17">
        <v>0</v>
      </c>
      <c r="Z50" s="17">
        <v>581040.83333333337</v>
      </c>
      <c r="AA50" s="22">
        <v>4.0199999999999996</v>
      </c>
      <c r="AB50" s="25" t="s">
        <v>38</v>
      </c>
      <c r="AC50" s="27"/>
      <c r="AD50" s="27"/>
      <c r="AE50" s="27"/>
    </row>
    <row r="51" spans="2:31" s="25" customFormat="1" x14ac:dyDescent="0.2">
      <c r="B51" s="25" t="s">
        <v>178</v>
      </c>
      <c r="C51" s="25" t="s">
        <v>192</v>
      </c>
      <c r="D51" s="26" t="s">
        <v>193</v>
      </c>
      <c r="E51" s="25" t="s">
        <v>194</v>
      </c>
      <c r="F51" s="25">
        <f t="shared" si="0"/>
        <v>561.93481999999995</v>
      </c>
      <c r="G51" s="25">
        <v>560.92701999999997</v>
      </c>
      <c r="H51" s="25" t="s">
        <v>32</v>
      </c>
      <c r="I51" s="25" t="s">
        <v>33</v>
      </c>
      <c r="J51" s="25">
        <v>1</v>
      </c>
      <c r="K51" s="25">
        <v>5.5</v>
      </c>
      <c r="L51" s="25">
        <v>98.954700000000003</v>
      </c>
      <c r="M51" s="25">
        <v>480.06909999999999</v>
      </c>
      <c r="S51" s="25" t="s">
        <v>36</v>
      </c>
      <c r="T51" s="25" t="s">
        <v>37</v>
      </c>
      <c r="U51" s="25" t="s">
        <v>38</v>
      </c>
      <c r="X51" s="17">
        <v>0</v>
      </c>
      <c r="Y51" s="17">
        <v>0</v>
      </c>
      <c r="Z51" s="17">
        <v>420878.33333333331</v>
      </c>
      <c r="AA51" s="22">
        <v>4.38</v>
      </c>
      <c r="AB51" s="25" t="s">
        <v>38</v>
      </c>
      <c r="AC51" s="27"/>
      <c r="AD51" s="27"/>
      <c r="AE51" s="27"/>
    </row>
    <row r="52" spans="2:31" s="25" customFormat="1" x14ac:dyDescent="0.2">
      <c r="B52" s="25" t="s">
        <v>178</v>
      </c>
      <c r="C52" s="25" t="s">
        <v>195</v>
      </c>
      <c r="D52" s="26" t="s">
        <v>196</v>
      </c>
      <c r="E52" s="25" t="s">
        <v>197</v>
      </c>
      <c r="F52" s="25">
        <f t="shared" si="0"/>
        <v>611.93162999999993</v>
      </c>
      <c r="G52" s="25">
        <v>610.92382999999995</v>
      </c>
      <c r="H52" s="25" t="s">
        <v>32</v>
      </c>
      <c r="I52" s="25" t="s">
        <v>33</v>
      </c>
      <c r="J52" s="25">
        <v>1</v>
      </c>
      <c r="K52" s="25">
        <v>5.8</v>
      </c>
      <c r="L52" s="25">
        <v>98.954700000000003</v>
      </c>
      <c r="M52" s="25">
        <v>530.96590000000003</v>
      </c>
      <c r="S52" s="25" t="s">
        <v>36</v>
      </c>
      <c r="T52" s="25" t="s">
        <v>37</v>
      </c>
      <c r="U52" s="25" t="s">
        <v>38</v>
      </c>
      <c r="X52" s="17">
        <v>0</v>
      </c>
      <c r="Y52" s="17">
        <v>0</v>
      </c>
      <c r="Z52" s="17">
        <v>204573</v>
      </c>
      <c r="AA52" s="22">
        <v>4.66</v>
      </c>
      <c r="AB52" s="25" t="s">
        <v>38</v>
      </c>
      <c r="AC52" s="27"/>
      <c r="AD52" s="27"/>
      <c r="AE52" s="27"/>
    </row>
    <row r="53" spans="2:31" s="25" customFormat="1" x14ac:dyDescent="0.2">
      <c r="B53" s="25" t="s">
        <v>178</v>
      </c>
      <c r="C53" s="25" t="s">
        <v>198</v>
      </c>
      <c r="D53" s="26" t="s">
        <v>199</v>
      </c>
      <c r="E53" s="25" t="s">
        <v>200</v>
      </c>
      <c r="F53" s="25">
        <f t="shared" si="0"/>
        <v>661.92844000000002</v>
      </c>
      <c r="G53" s="25">
        <v>660.92064000000005</v>
      </c>
      <c r="H53" s="25" t="s">
        <v>32</v>
      </c>
      <c r="I53" s="25" t="s">
        <v>33</v>
      </c>
      <c r="J53" s="25">
        <v>1</v>
      </c>
      <c r="K53" s="25">
        <v>6.1</v>
      </c>
      <c r="L53" s="25">
        <v>98.954700000000003</v>
      </c>
      <c r="M53" s="25">
        <v>580.96270000000004</v>
      </c>
      <c r="S53" s="25" t="s">
        <v>36</v>
      </c>
      <c r="T53" s="25" t="s">
        <v>37</v>
      </c>
      <c r="U53" s="25" t="s">
        <v>38</v>
      </c>
      <c r="X53" s="17">
        <v>0</v>
      </c>
      <c r="Y53" s="17">
        <v>0</v>
      </c>
      <c r="Z53" s="17">
        <v>157954.66666666666</v>
      </c>
      <c r="AA53" s="22">
        <v>4.88</v>
      </c>
      <c r="AB53" s="25" t="s">
        <v>38</v>
      </c>
      <c r="AC53" s="27"/>
      <c r="AD53" s="27"/>
      <c r="AE53" s="27"/>
    </row>
    <row r="54" spans="2:31" s="25" customFormat="1" x14ac:dyDescent="0.2">
      <c r="B54" s="25" t="s">
        <v>178</v>
      </c>
      <c r="C54" s="25" t="s">
        <v>201</v>
      </c>
      <c r="D54" s="26" t="s">
        <v>202</v>
      </c>
      <c r="E54" s="25" t="s">
        <v>203</v>
      </c>
      <c r="F54" s="25">
        <f t="shared" si="0"/>
        <v>711.92524000000003</v>
      </c>
      <c r="G54" s="25">
        <v>710.91744000000006</v>
      </c>
      <c r="H54" s="25" t="s">
        <v>32</v>
      </c>
      <c r="I54" s="25" t="s">
        <v>33</v>
      </c>
      <c r="J54" s="25">
        <v>1</v>
      </c>
      <c r="K54" s="25">
        <v>6.4</v>
      </c>
      <c r="L54" s="25">
        <v>98.954700000000003</v>
      </c>
      <c r="M54" s="25">
        <v>630.95950000000005</v>
      </c>
      <c r="S54" s="25" t="s">
        <v>36</v>
      </c>
      <c r="T54" s="25" t="s">
        <v>37</v>
      </c>
      <c r="U54" s="25" t="s">
        <v>38</v>
      </c>
      <c r="X54" s="17">
        <v>0</v>
      </c>
      <c r="Y54" s="17">
        <v>0</v>
      </c>
      <c r="Z54" s="17">
        <v>0</v>
      </c>
      <c r="AA54" s="29"/>
      <c r="AC54" s="27"/>
      <c r="AD54" s="27"/>
      <c r="AE54" s="27"/>
    </row>
    <row r="55" spans="2:31" s="25" customFormat="1" x14ac:dyDescent="0.2">
      <c r="B55" s="25" t="s">
        <v>178</v>
      </c>
      <c r="C55" s="25" t="s">
        <v>204</v>
      </c>
      <c r="D55" s="26" t="s">
        <v>205</v>
      </c>
      <c r="E55" s="25" t="s">
        <v>206</v>
      </c>
      <c r="F55" s="25">
        <f t="shared" si="0"/>
        <v>761.92205000000001</v>
      </c>
      <c r="G55" s="25">
        <v>760.91425000000004</v>
      </c>
      <c r="H55" s="25" t="s">
        <v>32</v>
      </c>
      <c r="I55" s="25" t="s">
        <v>33</v>
      </c>
      <c r="J55" s="25">
        <v>1</v>
      </c>
      <c r="K55" s="25">
        <v>6.7</v>
      </c>
      <c r="L55" s="25">
        <v>98.954700000000003</v>
      </c>
      <c r="M55" s="25">
        <v>680.95630000000006</v>
      </c>
      <c r="S55" s="25" t="s">
        <v>36</v>
      </c>
      <c r="T55" s="25" t="s">
        <v>37</v>
      </c>
      <c r="U55" s="25" t="s">
        <v>38</v>
      </c>
      <c r="X55" s="17">
        <v>0</v>
      </c>
      <c r="Y55" s="17">
        <v>0</v>
      </c>
      <c r="Z55" s="17">
        <v>0</v>
      </c>
      <c r="AA55" s="29"/>
      <c r="AC55" s="27"/>
      <c r="AD55" s="27"/>
      <c r="AE55" s="27"/>
    </row>
    <row r="56" spans="2:31" s="15" customFormat="1" x14ac:dyDescent="0.2">
      <c r="B56" s="15" t="s">
        <v>207</v>
      </c>
      <c r="C56" s="33" t="s">
        <v>208</v>
      </c>
      <c r="D56" s="16" t="s">
        <v>209</v>
      </c>
      <c r="E56" s="15" t="s">
        <v>210</v>
      </c>
      <c r="F56" s="15">
        <f>G56</f>
        <v>313.98446000000001</v>
      </c>
      <c r="G56" s="15">
        <v>313.98446000000001</v>
      </c>
      <c r="H56" s="15" t="s">
        <v>32</v>
      </c>
      <c r="I56" s="15" t="s">
        <v>211</v>
      </c>
      <c r="J56" s="15">
        <v>1</v>
      </c>
      <c r="L56" s="15" t="s">
        <v>34</v>
      </c>
      <c r="M56" s="15" t="s">
        <v>34</v>
      </c>
      <c r="U56" s="15" t="s">
        <v>126</v>
      </c>
      <c r="X56" s="17">
        <v>0</v>
      </c>
      <c r="Y56" s="17">
        <v>0</v>
      </c>
      <c r="Z56" s="17">
        <v>0</v>
      </c>
      <c r="AA56" s="34"/>
      <c r="AC56" s="18"/>
      <c r="AD56" s="18"/>
      <c r="AE56" s="18"/>
    </row>
    <row r="57" spans="2:31" s="15" customFormat="1" x14ac:dyDescent="0.2">
      <c r="B57" s="15" t="s">
        <v>207</v>
      </c>
      <c r="C57" s="33" t="s">
        <v>212</v>
      </c>
      <c r="D57" s="16" t="s">
        <v>213</v>
      </c>
      <c r="E57" s="15" t="s">
        <v>214</v>
      </c>
      <c r="F57" s="15">
        <f t="shared" ref="F57:F71" si="1">G57</f>
        <v>363.98126999999999</v>
      </c>
      <c r="G57" s="15">
        <v>363.98126999999999</v>
      </c>
      <c r="H57" s="15" t="s">
        <v>32</v>
      </c>
      <c r="I57" s="15" t="s">
        <v>211</v>
      </c>
      <c r="J57" s="15">
        <v>1</v>
      </c>
      <c r="L57" s="15" t="s">
        <v>34</v>
      </c>
      <c r="M57" s="15" t="s">
        <v>34</v>
      </c>
      <c r="U57" s="15" t="s">
        <v>126</v>
      </c>
      <c r="X57" s="17">
        <v>0</v>
      </c>
      <c r="Y57" s="17">
        <v>0</v>
      </c>
      <c r="Z57" s="17">
        <v>0</v>
      </c>
      <c r="AA57" s="34"/>
      <c r="AC57" s="18"/>
      <c r="AD57" s="18"/>
      <c r="AE57" s="18"/>
    </row>
    <row r="58" spans="2:31" s="15" customFormat="1" x14ac:dyDescent="0.2">
      <c r="B58" s="15" t="s">
        <v>207</v>
      </c>
      <c r="C58" s="33" t="s">
        <v>215</v>
      </c>
      <c r="D58" s="16" t="s">
        <v>216</v>
      </c>
      <c r="E58" s="15" t="s">
        <v>217</v>
      </c>
      <c r="F58" s="15">
        <f t="shared" si="1"/>
        <v>413.97807</v>
      </c>
      <c r="G58" s="15">
        <v>413.97807</v>
      </c>
      <c r="H58" s="15" t="s">
        <v>32</v>
      </c>
      <c r="I58" s="15" t="s">
        <v>211</v>
      </c>
      <c r="J58" s="15">
        <v>1</v>
      </c>
      <c r="L58" s="15" t="s">
        <v>34</v>
      </c>
      <c r="M58" s="15" t="s">
        <v>34</v>
      </c>
      <c r="U58" s="15" t="s">
        <v>126</v>
      </c>
      <c r="X58" s="17">
        <v>0</v>
      </c>
      <c r="Y58" s="17">
        <v>0</v>
      </c>
      <c r="Z58" s="17">
        <v>0</v>
      </c>
      <c r="AA58" s="34"/>
      <c r="AC58" s="18"/>
      <c r="AD58" s="18"/>
      <c r="AE58" s="18"/>
    </row>
    <row r="59" spans="2:31" s="15" customFormat="1" x14ac:dyDescent="0.2">
      <c r="B59" s="15" t="s">
        <v>207</v>
      </c>
      <c r="C59" s="33" t="s">
        <v>218</v>
      </c>
      <c r="D59" s="16" t="s">
        <v>219</v>
      </c>
      <c r="E59" s="15" t="s">
        <v>220</v>
      </c>
      <c r="F59" s="15">
        <f t="shared" si="1"/>
        <v>463.97487999999998</v>
      </c>
      <c r="G59" s="15">
        <v>463.97487999999998</v>
      </c>
      <c r="H59" s="15" t="s">
        <v>32</v>
      </c>
      <c r="I59" s="15" t="s">
        <v>211</v>
      </c>
      <c r="J59" s="15">
        <v>1</v>
      </c>
      <c r="L59" s="15" t="s">
        <v>34</v>
      </c>
      <c r="M59" s="15" t="s">
        <v>34</v>
      </c>
      <c r="U59" s="15" t="s">
        <v>126</v>
      </c>
      <c r="X59" s="17">
        <v>0</v>
      </c>
      <c r="Y59" s="17">
        <v>0</v>
      </c>
      <c r="Z59" s="17">
        <v>0</v>
      </c>
      <c r="AA59" s="34"/>
      <c r="AC59" s="18"/>
      <c r="AD59" s="18"/>
      <c r="AE59" s="18"/>
    </row>
    <row r="60" spans="2:31" s="15" customFormat="1" x14ac:dyDescent="0.2">
      <c r="B60" s="15" t="s">
        <v>207</v>
      </c>
      <c r="C60" s="33" t="s">
        <v>221</v>
      </c>
      <c r="D60" s="16" t="s">
        <v>222</v>
      </c>
      <c r="E60" s="15" t="s">
        <v>223</v>
      </c>
      <c r="F60" s="15">
        <f t="shared" si="1"/>
        <v>513.97168999999997</v>
      </c>
      <c r="G60" s="15">
        <v>513.97168999999997</v>
      </c>
      <c r="H60" s="15" t="s">
        <v>32</v>
      </c>
      <c r="I60" s="15" t="s">
        <v>211</v>
      </c>
      <c r="J60" s="15">
        <v>1</v>
      </c>
      <c r="L60" s="15" t="s">
        <v>34</v>
      </c>
      <c r="M60" s="15" t="s">
        <v>34</v>
      </c>
      <c r="U60" s="15" t="s">
        <v>126</v>
      </c>
      <c r="X60" s="17">
        <v>0</v>
      </c>
      <c r="Y60" s="17">
        <v>0</v>
      </c>
      <c r="Z60" s="17">
        <v>0</v>
      </c>
      <c r="AA60" s="34"/>
      <c r="AC60" s="18"/>
      <c r="AD60" s="18"/>
      <c r="AE60" s="18"/>
    </row>
    <row r="61" spans="2:31" s="15" customFormat="1" x14ac:dyDescent="0.2">
      <c r="B61" s="15" t="s">
        <v>207</v>
      </c>
      <c r="C61" s="33" t="s">
        <v>224</v>
      </c>
      <c r="D61" s="16" t="s">
        <v>225</v>
      </c>
      <c r="E61" s="15" t="s">
        <v>226</v>
      </c>
      <c r="F61" s="15">
        <f t="shared" si="1"/>
        <v>563.96848999999997</v>
      </c>
      <c r="G61" s="15">
        <v>563.96848999999997</v>
      </c>
      <c r="H61" s="15" t="s">
        <v>32</v>
      </c>
      <c r="I61" s="15" t="s">
        <v>211</v>
      </c>
      <c r="J61" s="15">
        <v>1</v>
      </c>
      <c r="L61" s="15" t="s">
        <v>34</v>
      </c>
      <c r="M61" s="15" t="s">
        <v>34</v>
      </c>
      <c r="U61" s="15" t="s">
        <v>126</v>
      </c>
      <c r="X61" s="17">
        <v>0</v>
      </c>
      <c r="Y61" s="17">
        <v>0</v>
      </c>
      <c r="Z61" s="17">
        <v>0</v>
      </c>
      <c r="AA61" s="34"/>
      <c r="AC61" s="18"/>
      <c r="AD61" s="18"/>
      <c r="AE61" s="18"/>
    </row>
    <row r="62" spans="2:31" s="15" customFormat="1" x14ac:dyDescent="0.2">
      <c r="B62" s="15" t="s">
        <v>207</v>
      </c>
      <c r="C62" s="33" t="s">
        <v>227</v>
      </c>
      <c r="D62" s="16" t="s">
        <v>228</v>
      </c>
      <c r="E62" s="15" t="s">
        <v>229</v>
      </c>
      <c r="F62" s="15">
        <f t="shared" si="1"/>
        <v>613.96529999999996</v>
      </c>
      <c r="G62" s="15">
        <v>613.96529999999996</v>
      </c>
      <c r="H62" s="15" t="s">
        <v>32</v>
      </c>
      <c r="I62" s="15" t="s">
        <v>211</v>
      </c>
      <c r="J62" s="15">
        <v>1</v>
      </c>
      <c r="L62" s="15" t="s">
        <v>34</v>
      </c>
      <c r="M62" s="15" t="s">
        <v>34</v>
      </c>
      <c r="U62" s="15" t="s">
        <v>126</v>
      </c>
      <c r="X62" s="17">
        <v>0</v>
      </c>
      <c r="Y62" s="17">
        <v>0</v>
      </c>
      <c r="Z62" s="17">
        <v>0</v>
      </c>
      <c r="AA62" s="34"/>
      <c r="AC62" s="18"/>
      <c r="AD62" s="18"/>
      <c r="AE62" s="18"/>
    </row>
    <row r="63" spans="2:31" s="15" customFormat="1" x14ac:dyDescent="0.2">
      <c r="B63" s="15" t="s">
        <v>207</v>
      </c>
      <c r="C63" s="33" t="s">
        <v>230</v>
      </c>
      <c r="D63" s="16" t="s">
        <v>231</v>
      </c>
      <c r="E63" s="15" t="s">
        <v>232</v>
      </c>
      <c r="F63" s="15">
        <f t="shared" si="1"/>
        <v>663.96211000000005</v>
      </c>
      <c r="G63" s="15">
        <v>663.96211000000005</v>
      </c>
      <c r="H63" s="15" t="s">
        <v>32</v>
      </c>
      <c r="I63" s="15" t="s">
        <v>211</v>
      </c>
      <c r="J63" s="15">
        <v>1</v>
      </c>
      <c r="L63" s="15" t="s">
        <v>34</v>
      </c>
      <c r="M63" s="15" t="s">
        <v>34</v>
      </c>
      <c r="U63" s="15" t="s">
        <v>126</v>
      </c>
      <c r="X63" s="17">
        <v>0</v>
      </c>
      <c r="Y63" s="17">
        <v>0</v>
      </c>
      <c r="Z63" s="17">
        <v>0</v>
      </c>
      <c r="AA63" s="34"/>
      <c r="AC63" s="18"/>
      <c r="AD63" s="18"/>
      <c r="AE63" s="18"/>
    </row>
    <row r="64" spans="2:31" s="15" customFormat="1" x14ac:dyDescent="0.2">
      <c r="B64" s="15" t="s">
        <v>207</v>
      </c>
      <c r="C64" s="33" t="s">
        <v>233</v>
      </c>
      <c r="D64" s="16" t="s">
        <v>234</v>
      </c>
      <c r="E64" s="15" t="s">
        <v>235</v>
      </c>
      <c r="F64" s="15">
        <f t="shared" si="1"/>
        <v>713.95890999999995</v>
      </c>
      <c r="G64" s="15">
        <v>713.95890999999995</v>
      </c>
      <c r="H64" s="15" t="s">
        <v>32</v>
      </c>
      <c r="I64" s="15" t="s">
        <v>211</v>
      </c>
      <c r="J64" s="15">
        <v>1</v>
      </c>
      <c r="L64" s="15" t="s">
        <v>34</v>
      </c>
      <c r="M64" s="15" t="s">
        <v>34</v>
      </c>
      <c r="U64" s="15" t="s">
        <v>126</v>
      </c>
      <c r="X64" s="17">
        <v>0</v>
      </c>
      <c r="Y64" s="17">
        <v>0</v>
      </c>
      <c r="Z64" s="17">
        <v>0</v>
      </c>
      <c r="AA64" s="34"/>
      <c r="AC64" s="18"/>
      <c r="AD64" s="18"/>
      <c r="AE64" s="18"/>
    </row>
    <row r="65" spans="1:31" s="15" customFormat="1" x14ac:dyDescent="0.2">
      <c r="B65" s="15" t="s">
        <v>207</v>
      </c>
      <c r="C65" s="33" t="s">
        <v>236</v>
      </c>
      <c r="D65" s="16" t="s">
        <v>237</v>
      </c>
      <c r="E65" s="15" t="s">
        <v>238</v>
      </c>
      <c r="F65" s="15">
        <f t="shared" si="1"/>
        <v>763.95572000000004</v>
      </c>
      <c r="G65" s="15">
        <v>763.95572000000004</v>
      </c>
      <c r="H65" s="15" t="s">
        <v>32</v>
      </c>
      <c r="I65" s="15" t="s">
        <v>211</v>
      </c>
      <c r="J65" s="15">
        <v>1</v>
      </c>
      <c r="L65" s="15" t="s">
        <v>34</v>
      </c>
      <c r="M65" s="15" t="s">
        <v>34</v>
      </c>
      <c r="U65" s="15" t="s">
        <v>126</v>
      </c>
      <c r="X65" s="17">
        <v>0</v>
      </c>
      <c r="Y65" s="17">
        <v>0</v>
      </c>
      <c r="Z65" s="17">
        <v>0</v>
      </c>
      <c r="AA65" s="34"/>
      <c r="AC65" s="18"/>
      <c r="AD65" s="18"/>
      <c r="AE65" s="18"/>
    </row>
    <row r="66" spans="1:31" s="25" customFormat="1" x14ac:dyDescent="0.2">
      <c r="B66" s="32" t="s">
        <v>239</v>
      </c>
      <c r="C66" s="32" t="s">
        <v>240</v>
      </c>
      <c r="D66" s="26" t="s">
        <v>241</v>
      </c>
      <c r="E66" s="25" t="s">
        <v>242</v>
      </c>
      <c r="F66" s="25">
        <f t="shared" si="1"/>
        <v>507.96471000000003</v>
      </c>
      <c r="G66" s="25">
        <v>507.96471000000003</v>
      </c>
      <c r="H66" s="25" t="s">
        <v>32</v>
      </c>
      <c r="I66" s="25" t="s">
        <v>211</v>
      </c>
      <c r="J66" s="25">
        <v>1</v>
      </c>
      <c r="L66" s="25" t="s">
        <v>34</v>
      </c>
      <c r="M66" s="25" t="s">
        <v>34</v>
      </c>
      <c r="U66" s="25" t="s">
        <v>126</v>
      </c>
      <c r="X66" s="17">
        <v>0</v>
      </c>
      <c r="Y66" s="17">
        <v>0</v>
      </c>
      <c r="Z66" s="17">
        <v>0</v>
      </c>
      <c r="AA66" s="29"/>
      <c r="AC66" s="27"/>
      <c r="AD66" s="27"/>
      <c r="AE66" s="27"/>
    </row>
    <row r="67" spans="1:31" s="25" customFormat="1" x14ac:dyDescent="0.2">
      <c r="B67" s="32" t="s">
        <v>239</v>
      </c>
      <c r="C67" s="32" t="s">
        <v>243</v>
      </c>
      <c r="D67" s="26" t="s">
        <v>244</v>
      </c>
      <c r="E67" s="25" t="s">
        <v>245</v>
      </c>
      <c r="F67" s="25">
        <f t="shared" si="1"/>
        <v>557.96151999999995</v>
      </c>
      <c r="G67" s="25">
        <v>557.96151999999995</v>
      </c>
      <c r="H67" s="25" t="s">
        <v>32</v>
      </c>
      <c r="I67" s="25" t="s">
        <v>211</v>
      </c>
      <c r="J67" s="25">
        <v>1</v>
      </c>
      <c r="L67" s="25" t="s">
        <v>34</v>
      </c>
      <c r="M67" s="25" t="s">
        <v>34</v>
      </c>
      <c r="U67" s="25" t="s">
        <v>126</v>
      </c>
      <c r="X67" s="17">
        <v>0</v>
      </c>
      <c r="Y67" s="17">
        <v>0</v>
      </c>
      <c r="Z67" s="17">
        <v>0</v>
      </c>
      <c r="AA67" s="29"/>
      <c r="AC67" s="27"/>
      <c r="AD67" s="27"/>
      <c r="AE67" s="27"/>
    </row>
    <row r="68" spans="1:31" s="25" customFormat="1" x14ac:dyDescent="0.2">
      <c r="B68" s="32" t="s">
        <v>239</v>
      </c>
      <c r="C68" s="32" t="s">
        <v>246</v>
      </c>
      <c r="D68" s="26" t="s">
        <v>247</v>
      </c>
      <c r="E68" s="25" t="s">
        <v>248</v>
      </c>
      <c r="F68" s="25">
        <f t="shared" si="1"/>
        <v>607.95831999999996</v>
      </c>
      <c r="G68" s="25">
        <v>607.95831999999996</v>
      </c>
      <c r="H68" s="25" t="s">
        <v>32</v>
      </c>
      <c r="I68" s="25" t="s">
        <v>211</v>
      </c>
      <c r="J68" s="25">
        <v>1</v>
      </c>
      <c r="L68" s="25" t="s">
        <v>34</v>
      </c>
      <c r="M68" s="25" t="s">
        <v>34</v>
      </c>
      <c r="U68" s="25" t="s">
        <v>126</v>
      </c>
      <c r="X68" s="17">
        <v>0</v>
      </c>
      <c r="Y68" s="17">
        <v>0</v>
      </c>
      <c r="Z68" s="17">
        <v>0</v>
      </c>
      <c r="AA68" s="29"/>
      <c r="AC68" s="27"/>
      <c r="AD68" s="27"/>
      <c r="AE68" s="27"/>
    </row>
    <row r="69" spans="1:31" s="25" customFormat="1" x14ac:dyDescent="0.2">
      <c r="B69" s="32" t="s">
        <v>239</v>
      </c>
      <c r="C69" s="32" t="s">
        <v>249</v>
      </c>
      <c r="D69" s="26" t="s">
        <v>250</v>
      </c>
      <c r="E69" s="25" t="s">
        <v>251</v>
      </c>
      <c r="F69" s="25">
        <f t="shared" si="1"/>
        <v>657.95513000000005</v>
      </c>
      <c r="G69" s="25">
        <v>657.95513000000005</v>
      </c>
      <c r="H69" s="25" t="s">
        <v>32</v>
      </c>
      <c r="I69" s="25" t="s">
        <v>211</v>
      </c>
      <c r="J69" s="25">
        <v>1</v>
      </c>
      <c r="L69" s="25" t="s">
        <v>34</v>
      </c>
      <c r="M69" s="25" t="s">
        <v>34</v>
      </c>
      <c r="U69" s="25" t="s">
        <v>126</v>
      </c>
      <c r="X69" s="17">
        <v>0</v>
      </c>
      <c r="Y69" s="17">
        <v>0</v>
      </c>
      <c r="Z69" s="17">
        <v>0</v>
      </c>
      <c r="AA69" s="29"/>
      <c r="AC69" s="27"/>
      <c r="AD69" s="27"/>
      <c r="AE69" s="27"/>
    </row>
    <row r="70" spans="1:31" s="25" customFormat="1" x14ac:dyDescent="0.2">
      <c r="B70" s="32" t="s">
        <v>239</v>
      </c>
      <c r="C70" s="32" t="s">
        <v>252</v>
      </c>
      <c r="D70" s="26" t="s">
        <v>253</v>
      </c>
      <c r="E70" s="25" t="s">
        <v>254</v>
      </c>
      <c r="F70" s="25">
        <f t="shared" si="1"/>
        <v>707.95192999999995</v>
      </c>
      <c r="G70" s="25">
        <v>707.95192999999995</v>
      </c>
      <c r="H70" s="25" t="s">
        <v>32</v>
      </c>
      <c r="I70" s="25" t="s">
        <v>211</v>
      </c>
      <c r="J70" s="25">
        <v>1</v>
      </c>
      <c r="L70" s="25" t="s">
        <v>34</v>
      </c>
      <c r="M70" s="25" t="s">
        <v>34</v>
      </c>
      <c r="U70" s="25" t="s">
        <v>126</v>
      </c>
      <c r="X70" s="17">
        <v>0</v>
      </c>
      <c r="Y70" s="17">
        <v>0</v>
      </c>
      <c r="Z70" s="17">
        <v>0</v>
      </c>
      <c r="AA70" s="29"/>
      <c r="AC70" s="27"/>
      <c r="AD70" s="27"/>
      <c r="AE70" s="27"/>
    </row>
    <row r="71" spans="1:31" s="25" customFormat="1" x14ac:dyDescent="0.2">
      <c r="B71" s="32" t="s">
        <v>239</v>
      </c>
      <c r="C71" s="32" t="s">
        <v>255</v>
      </c>
      <c r="D71" s="26" t="s">
        <v>256</v>
      </c>
      <c r="E71" s="25" t="s">
        <v>257</v>
      </c>
      <c r="F71" s="25">
        <f t="shared" si="1"/>
        <v>757.94874000000004</v>
      </c>
      <c r="G71" s="25">
        <v>757.94874000000004</v>
      </c>
      <c r="H71" s="25" t="s">
        <v>32</v>
      </c>
      <c r="I71" s="25" t="s">
        <v>211</v>
      </c>
      <c r="J71" s="25">
        <v>1</v>
      </c>
      <c r="L71" s="25" t="s">
        <v>34</v>
      </c>
      <c r="M71" s="25" t="s">
        <v>34</v>
      </c>
      <c r="U71" s="25" t="s">
        <v>126</v>
      </c>
      <c r="X71" s="17">
        <v>0</v>
      </c>
      <c r="Y71" s="17">
        <v>0</v>
      </c>
      <c r="Z71" s="17">
        <v>0</v>
      </c>
      <c r="AA71" s="29"/>
      <c r="AC71" s="27"/>
      <c r="AD71" s="27"/>
      <c r="AE71" s="27"/>
    </row>
    <row r="72" spans="1:31" s="15" customFormat="1" x14ac:dyDescent="0.2">
      <c r="B72" s="15" t="s">
        <v>258</v>
      </c>
      <c r="C72" s="15" t="s">
        <v>259</v>
      </c>
      <c r="D72" s="16" t="s">
        <v>260</v>
      </c>
      <c r="E72" s="15" t="s">
        <v>261</v>
      </c>
      <c r="F72" s="15">
        <f t="shared" ref="F72:F92" si="2">G72+1.0078</f>
        <v>377.94250999999997</v>
      </c>
      <c r="G72" s="15">
        <v>376.93471</v>
      </c>
      <c r="H72" s="15" t="s">
        <v>32</v>
      </c>
      <c r="I72" s="15" t="s">
        <v>33</v>
      </c>
      <c r="J72" s="15">
        <v>1</v>
      </c>
      <c r="K72" s="15">
        <v>3.6</v>
      </c>
      <c r="L72" s="15" t="s">
        <v>34</v>
      </c>
      <c r="M72" s="15" t="s">
        <v>34</v>
      </c>
      <c r="S72" s="15" t="s">
        <v>36</v>
      </c>
      <c r="T72" s="15" t="s">
        <v>37</v>
      </c>
      <c r="U72" s="15" t="s">
        <v>38</v>
      </c>
      <c r="X72" s="17">
        <v>0</v>
      </c>
      <c r="Y72" s="17">
        <v>0</v>
      </c>
      <c r="Z72" s="17">
        <v>0</v>
      </c>
      <c r="AA72" s="34"/>
      <c r="AC72" s="18"/>
      <c r="AD72" s="18"/>
      <c r="AE72" s="18"/>
    </row>
    <row r="73" spans="1:31" s="15" customFormat="1" x14ac:dyDescent="0.2">
      <c r="B73" s="15" t="s">
        <v>258</v>
      </c>
      <c r="C73" s="15" t="s">
        <v>262</v>
      </c>
      <c r="D73" s="16" t="s">
        <v>263</v>
      </c>
      <c r="E73" s="15" t="s">
        <v>264</v>
      </c>
      <c r="F73" s="15">
        <f t="shared" si="2"/>
        <v>427.93931999999995</v>
      </c>
      <c r="G73" s="15">
        <v>426.93151999999998</v>
      </c>
      <c r="H73" s="15" t="s">
        <v>32</v>
      </c>
      <c r="I73" s="15" t="s">
        <v>33</v>
      </c>
      <c r="J73" s="15">
        <v>1</v>
      </c>
      <c r="K73" s="15">
        <v>4.2</v>
      </c>
      <c r="L73" s="15" t="s">
        <v>34</v>
      </c>
      <c r="M73" s="15" t="s">
        <v>34</v>
      </c>
      <c r="S73" s="15" t="s">
        <v>36</v>
      </c>
      <c r="T73" s="15" t="s">
        <v>37</v>
      </c>
      <c r="U73" s="15" t="s">
        <v>38</v>
      </c>
      <c r="X73" s="17">
        <v>0</v>
      </c>
      <c r="Y73" s="17">
        <v>0</v>
      </c>
      <c r="Z73" s="17">
        <v>0</v>
      </c>
      <c r="AA73" s="34"/>
      <c r="AC73" s="18"/>
      <c r="AD73" s="18"/>
      <c r="AE73" s="18"/>
    </row>
    <row r="74" spans="1:31" s="15" customFormat="1" x14ac:dyDescent="0.2">
      <c r="B74" s="15" t="s">
        <v>258</v>
      </c>
      <c r="C74" s="15" t="s">
        <v>265</v>
      </c>
      <c r="D74" s="16" t="s">
        <v>266</v>
      </c>
      <c r="E74" s="15" t="s">
        <v>267</v>
      </c>
      <c r="F74" s="15">
        <f t="shared" si="2"/>
        <v>477.93612999999999</v>
      </c>
      <c r="G74" s="15">
        <v>476.92833000000002</v>
      </c>
      <c r="H74" s="15" t="s">
        <v>32</v>
      </c>
      <c r="I74" s="15" t="s">
        <v>33</v>
      </c>
      <c r="J74" s="15">
        <v>1</v>
      </c>
      <c r="K74" s="15">
        <v>4.8</v>
      </c>
      <c r="L74" s="15" t="s">
        <v>34</v>
      </c>
      <c r="M74" s="15" t="s">
        <v>34</v>
      </c>
      <c r="S74" s="15" t="s">
        <v>36</v>
      </c>
      <c r="T74" s="15" t="s">
        <v>37</v>
      </c>
      <c r="U74" s="15" t="s">
        <v>38</v>
      </c>
      <c r="X74" s="17">
        <v>570325.33333333337</v>
      </c>
      <c r="Y74" s="17">
        <v>0</v>
      </c>
      <c r="Z74" s="17">
        <v>2543831</v>
      </c>
      <c r="AA74" s="22">
        <v>3.82</v>
      </c>
      <c r="AB74" s="15" t="s">
        <v>38</v>
      </c>
      <c r="AC74" s="18"/>
      <c r="AD74" s="18"/>
      <c r="AE74" s="18"/>
    </row>
    <row r="75" spans="1:31" s="15" customFormat="1" x14ac:dyDescent="0.2">
      <c r="B75" s="15" t="s">
        <v>258</v>
      </c>
      <c r="C75" s="15" t="s">
        <v>268</v>
      </c>
      <c r="D75" s="16" t="s">
        <v>269</v>
      </c>
      <c r="E75" s="15" t="s">
        <v>270</v>
      </c>
      <c r="F75" s="15">
        <f t="shared" si="2"/>
        <v>527.93292999999994</v>
      </c>
      <c r="G75" s="15">
        <v>526.92512999999997</v>
      </c>
      <c r="H75" s="15" t="s">
        <v>32</v>
      </c>
      <c r="I75" s="15" t="s">
        <v>33</v>
      </c>
      <c r="J75" s="15">
        <v>1</v>
      </c>
      <c r="K75" s="15">
        <v>5.3</v>
      </c>
      <c r="L75" s="15" t="s">
        <v>34</v>
      </c>
      <c r="M75" s="15" t="s">
        <v>34</v>
      </c>
      <c r="S75" s="15" t="s">
        <v>36</v>
      </c>
      <c r="T75" s="15" t="s">
        <v>37</v>
      </c>
      <c r="U75" s="15" t="s">
        <v>38</v>
      </c>
      <c r="X75" s="17">
        <v>0</v>
      </c>
      <c r="Y75" s="17">
        <v>0</v>
      </c>
      <c r="Z75" s="17">
        <v>0</v>
      </c>
      <c r="AA75" s="34"/>
      <c r="AC75" s="18"/>
      <c r="AD75" s="18"/>
      <c r="AE75" s="18"/>
    </row>
    <row r="76" spans="1:31" s="15" customFormat="1" x14ac:dyDescent="0.2">
      <c r="B76" s="15" t="s">
        <v>258</v>
      </c>
      <c r="C76" s="15" t="s">
        <v>271</v>
      </c>
      <c r="D76" s="16" t="s">
        <v>272</v>
      </c>
      <c r="E76" s="15" t="s">
        <v>273</v>
      </c>
      <c r="F76" s="15">
        <f t="shared" si="2"/>
        <v>577.92973999999992</v>
      </c>
      <c r="G76" s="15">
        <v>576.92193999999995</v>
      </c>
      <c r="H76" s="15" t="s">
        <v>32</v>
      </c>
      <c r="I76" s="15" t="s">
        <v>33</v>
      </c>
      <c r="J76" s="15">
        <v>1</v>
      </c>
      <c r="K76" s="15">
        <v>5.7</v>
      </c>
      <c r="L76" s="15" t="s">
        <v>34</v>
      </c>
      <c r="M76" s="15" t="s">
        <v>34</v>
      </c>
      <c r="S76" s="15" t="s">
        <v>36</v>
      </c>
      <c r="T76" s="15" t="s">
        <v>37</v>
      </c>
      <c r="U76" s="15" t="s">
        <v>38</v>
      </c>
      <c r="X76" s="17">
        <v>0</v>
      </c>
      <c r="Y76" s="17">
        <v>0</v>
      </c>
      <c r="Z76" s="17">
        <v>0</v>
      </c>
      <c r="AA76" s="34"/>
      <c r="AC76" s="18"/>
      <c r="AD76" s="18"/>
      <c r="AE76" s="18"/>
    </row>
    <row r="77" spans="1:31" s="15" customFormat="1" x14ac:dyDescent="0.2">
      <c r="B77" s="15" t="s">
        <v>258</v>
      </c>
      <c r="C77" s="15" t="s">
        <v>274</v>
      </c>
      <c r="D77" s="16" t="s">
        <v>275</v>
      </c>
      <c r="E77" s="15" t="s">
        <v>276</v>
      </c>
      <c r="F77" s="15">
        <f t="shared" si="2"/>
        <v>627.92653999999993</v>
      </c>
      <c r="G77" s="15">
        <v>626.91873999999996</v>
      </c>
      <c r="H77" s="15" t="s">
        <v>32</v>
      </c>
      <c r="I77" s="15" t="s">
        <v>33</v>
      </c>
      <c r="J77" s="15">
        <v>1</v>
      </c>
      <c r="K77" s="15">
        <v>6.1</v>
      </c>
      <c r="L77" s="15" t="s">
        <v>34</v>
      </c>
      <c r="M77" s="15" t="s">
        <v>34</v>
      </c>
      <c r="S77" s="15" t="s">
        <v>36</v>
      </c>
      <c r="T77" s="15" t="s">
        <v>37</v>
      </c>
      <c r="U77" s="15" t="s">
        <v>38</v>
      </c>
      <c r="X77" s="17">
        <v>0</v>
      </c>
      <c r="Y77" s="17">
        <v>0</v>
      </c>
      <c r="Z77" s="17">
        <v>0</v>
      </c>
      <c r="AA77" s="34"/>
      <c r="AC77" s="18"/>
      <c r="AD77" s="18"/>
      <c r="AE77" s="18"/>
    </row>
    <row r="78" spans="1:31" s="15" customFormat="1" x14ac:dyDescent="0.2">
      <c r="B78" s="15" t="s">
        <v>258</v>
      </c>
      <c r="C78" s="15" t="s">
        <v>277</v>
      </c>
      <c r="D78" s="16" t="s">
        <v>278</v>
      </c>
      <c r="E78" s="15" t="s">
        <v>279</v>
      </c>
      <c r="F78" s="15">
        <f t="shared" si="2"/>
        <v>677.92335000000003</v>
      </c>
      <c r="G78" s="15">
        <v>676.91555000000005</v>
      </c>
      <c r="H78" s="15" t="s">
        <v>32</v>
      </c>
      <c r="I78" s="15" t="s">
        <v>33</v>
      </c>
      <c r="J78" s="15">
        <v>1</v>
      </c>
      <c r="K78" s="15">
        <v>6.5</v>
      </c>
      <c r="L78" s="15" t="s">
        <v>34</v>
      </c>
      <c r="M78" s="15" t="s">
        <v>34</v>
      </c>
      <c r="S78" s="15" t="s">
        <v>36</v>
      </c>
      <c r="T78" s="15" t="s">
        <v>37</v>
      </c>
      <c r="U78" s="15" t="s">
        <v>38</v>
      </c>
      <c r="X78" s="17">
        <v>0</v>
      </c>
      <c r="Y78" s="17">
        <v>0</v>
      </c>
      <c r="Z78" s="17">
        <v>0</v>
      </c>
      <c r="AA78" s="34"/>
      <c r="AC78" s="18"/>
      <c r="AD78" s="18"/>
      <c r="AE78" s="18"/>
    </row>
    <row r="79" spans="1:31" s="15" customFormat="1" x14ac:dyDescent="0.2">
      <c r="B79" s="15" t="s">
        <v>258</v>
      </c>
      <c r="C79" s="15" t="s">
        <v>280</v>
      </c>
      <c r="D79" s="16" t="s">
        <v>281</v>
      </c>
      <c r="E79" s="15" t="s">
        <v>282</v>
      </c>
      <c r="F79" s="15">
        <f t="shared" si="2"/>
        <v>727.92016000000001</v>
      </c>
      <c r="G79" s="15">
        <v>726.91236000000004</v>
      </c>
      <c r="H79" s="15" t="s">
        <v>32</v>
      </c>
      <c r="I79" s="15" t="s">
        <v>33</v>
      </c>
      <c r="J79" s="15">
        <v>1</v>
      </c>
      <c r="K79" s="15">
        <v>6.9</v>
      </c>
      <c r="L79" s="15" t="s">
        <v>34</v>
      </c>
      <c r="M79" s="15" t="s">
        <v>34</v>
      </c>
      <c r="S79" s="15" t="s">
        <v>36</v>
      </c>
      <c r="T79" s="15" t="s">
        <v>37</v>
      </c>
      <c r="U79" s="15" t="s">
        <v>38</v>
      </c>
      <c r="X79" s="17">
        <v>0</v>
      </c>
      <c r="Y79" s="17">
        <v>0</v>
      </c>
      <c r="Z79" s="17">
        <v>0</v>
      </c>
      <c r="AA79" s="34"/>
      <c r="AC79" s="18"/>
      <c r="AD79" s="18"/>
      <c r="AE79" s="18"/>
    </row>
    <row r="80" spans="1:31" s="25" customFormat="1" x14ac:dyDescent="0.2">
      <c r="A80" s="62"/>
      <c r="B80" s="25" t="s">
        <v>283</v>
      </c>
      <c r="C80" s="25" t="s">
        <v>284</v>
      </c>
      <c r="D80" s="26" t="s">
        <v>285</v>
      </c>
      <c r="E80" s="25" t="s">
        <v>286</v>
      </c>
      <c r="F80" s="25">
        <f t="shared" si="2"/>
        <v>365.94250999999997</v>
      </c>
      <c r="G80" s="25">
        <v>364.93471</v>
      </c>
      <c r="H80" s="25" t="s">
        <v>32</v>
      </c>
      <c r="I80" s="25" t="s">
        <v>33</v>
      </c>
      <c r="J80" s="25">
        <v>1</v>
      </c>
      <c r="L80" s="25">
        <v>235.02782880000001</v>
      </c>
      <c r="M80" s="25" t="s">
        <v>34</v>
      </c>
      <c r="S80" s="25" t="s">
        <v>36</v>
      </c>
      <c r="T80" s="25" t="s">
        <v>37</v>
      </c>
      <c r="U80" s="25" t="s">
        <v>38</v>
      </c>
      <c r="W80" s="25" t="s">
        <v>287</v>
      </c>
      <c r="X80" s="17">
        <v>0</v>
      </c>
      <c r="Y80" s="17">
        <v>0</v>
      </c>
      <c r="Z80" s="17">
        <v>0</v>
      </c>
      <c r="AA80" s="29"/>
      <c r="AC80" s="27"/>
      <c r="AD80" s="27"/>
      <c r="AE80" s="27"/>
    </row>
    <row r="81" spans="1:31" s="25" customFormat="1" x14ac:dyDescent="0.2">
      <c r="A81" s="62"/>
      <c r="B81" s="25" t="s">
        <v>283</v>
      </c>
      <c r="C81" s="25" t="s">
        <v>288</v>
      </c>
      <c r="D81" s="26" t="s">
        <v>289</v>
      </c>
      <c r="E81" s="25" t="s">
        <v>290</v>
      </c>
      <c r="F81" s="25">
        <f t="shared" si="2"/>
        <v>415.93931999999995</v>
      </c>
      <c r="G81" s="25">
        <v>414.93151999999998</v>
      </c>
      <c r="H81" s="25" t="s">
        <v>32</v>
      </c>
      <c r="I81" s="25" t="s">
        <v>33</v>
      </c>
      <c r="J81" s="25">
        <v>1</v>
      </c>
      <c r="L81" s="25">
        <v>235.02782880000001</v>
      </c>
      <c r="M81" s="25" t="s">
        <v>34</v>
      </c>
      <c r="S81" s="25" t="s">
        <v>36</v>
      </c>
      <c r="T81" s="25" t="s">
        <v>37</v>
      </c>
      <c r="U81" s="25" t="s">
        <v>38</v>
      </c>
      <c r="W81" s="25" t="s">
        <v>287</v>
      </c>
      <c r="X81" s="17">
        <v>0</v>
      </c>
      <c r="Y81" s="17">
        <v>304845</v>
      </c>
      <c r="Z81" s="17">
        <v>0</v>
      </c>
      <c r="AA81" s="22">
        <v>3.46</v>
      </c>
      <c r="AB81" s="25" t="s">
        <v>38</v>
      </c>
    </row>
    <row r="82" spans="1:31" s="25" customFormat="1" x14ac:dyDescent="0.2">
      <c r="A82" s="62"/>
      <c r="B82" s="25" t="s">
        <v>283</v>
      </c>
      <c r="C82" s="25" t="s">
        <v>291</v>
      </c>
      <c r="D82" s="26" t="s">
        <v>292</v>
      </c>
      <c r="E82" s="25" t="s">
        <v>293</v>
      </c>
      <c r="F82" s="25">
        <f t="shared" si="2"/>
        <v>465.93612999999999</v>
      </c>
      <c r="G82" s="25">
        <v>464.92833000000002</v>
      </c>
      <c r="H82" s="25" t="s">
        <v>32</v>
      </c>
      <c r="I82" s="25" t="s">
        <v>33</v>
      </c>
      <c r="J82" s="25">
        <v>1</v>
      </c>
      <c r="L82" s="25">
        <v>235.02782880000001</v>
      </c>
      <c r="M82" s="25" t="s">
        <v>34</v>
      </c>
      <c r="S82" s="25" t="s">
        <v>36</v>
      </c>
      <c r="T82" s="25" t="s">
        <v>37</v>
      </c>
      <c r="U82" s="25" t="s">
        <v>38</v>
      </c>
      <c r="W82" s="25" t="s">
        <v>287</v>
      </c>
      <c r="X82" s="17">
        <v>83785</v>
      </c>
      <c r="Y82" s="17">
        <v>0</v>
      </c>
      <c r="Z82" s="17">
        <v>257987</v>
      </c>
      <c r="AA82" s="22">
        <v>3.85</v>
      </c>
      <c r="AB82" s="25" t="s">
        <v>38</v>
      </c>
    </row>
    <row r="83" spans="1:31" s="25" customFormat="1" x14ac:dyDescent="0.2">
      <c r="A83" s="62"/>
      <c r="B83" s="25" t="s">
        <v>283</v>
      </c>
      <c r="C83" s="25" t="s">
        <v>294</v>
      </c>
      <c r="D83" s="26" t="s">
        <v>295</v>
      </c>
      <c r="E83" s="25" t="s">
        <v>296</v>
      </c>
      <c r="F83" s="25">
        <f t="shared" si="2"/>
        <v>515.93292999999994</v>
      </c>
      <c r="G83" s="25">
        <v>514.92512999999997</v>
      </c>
      <c r="H83" s="25" t="s">
        <v>32</v>
      </c>
      <c r="I83" s="25" t="s">
        <v>33</v>
      </c>
      <c r="J83" s="25">
        <v>1</v>
      </c>
      <c r="L83" s="25">
        <v>235.02782880000001</v>
      </c>
      <c r="M83" s="25" t="s">
        <v>34</v>
      </c>
      <c r="S83" s="25" t="s">
        <v>36</v>
      </c>
      <c r="T83" s="25" t="s">
        <v>37</v>
      </c>
      <c r="U83" s="25" t="s">
        <v>38</v>
      </c>
      <c r="W83" s="25" t="s">
        <v>287</v>
      </c>
      <c r="X83" s="17">
        <v>457733</v>
      </c>
      <c r="Y83" s="17">
        <v>0</v>
      </c>
      <c r="Z83" s="17">
        <v>1718750</v>
      </c>
      <c r="AA83" s="22">
        <v>4.25</v>
      </c>
      <c r="AB83" s="25" t="s">
        <v>38</v>
      </c>
    </row>
    <row r="84" spans="1:31" s="25" customFormat="1" x14ac:dyDescent="0.2">
      <c r="A84" s="62"/>
      <c r="B84" s="25" t="s">
        <v>283</v>
      </c>
      <c r="C84" s="25" t="s">
        <v>297</v>
      </c>
      <c r="D84" s="26" t="s">
        <v>298</v>
      </c>
      <c r="E84" s="25" t="s">
        <v>299</v>
      </c>
      <c r="F84" s="25">
        <f t="shared" si="2"/>
        <v>565.92973999999992</v>
      </c>
      <c r="G84" s="25">
        <v>564.92193999999995</v>
      </c>
      <c r="H84" s="25" t="s">
        <v>32</v>
      </c>
      <c r="I84" s="25" t="s">
        <v>33</v>
      </c>
      <c r="J84" s="25">
        <v>1</v>
      </c>
      <c r="L84" s="25">
        <v>235.02782880000001</v>
      </c>
      <c r="M84" s="25">
        <v>77.965000000000003</v>
      </c>
      <c r="S84" s="25" t="s">
        <v>36</v>
      </c>
      <c r="T84" s="25" t="s">
        <v>37</v>
      </c>
      <c r="U84" s="25" t="s">
        <v>38</v>
      </c>
      <c r="W84" s="25" t="s">
        <v>287</v>
      </c>
      <c r="X84" s="17">
        <v>43997.33333333335</v>
      </c>
      <c r="Y84" s="17">
        <v>0</v>
      </c>
      <c r="Z84" s="17">
        <v>733390</v>
      </c>
      <c r="AA84" s="22">
        <v>4.51</v>
      </c>
      <c r="AB84" s="25" t="s">
        <v>38</v>
      </c>
    </row>
    <row r="85" spans="1:31" s="25" customFormat="1" x14ac:dyDescent="0.2">
      <c r="A85" s="62"/>
      <c r="B85" s="25" t="s">
        <v>283</v>
      </c>
      <c r="C85" s="25" t="s">
        <v>300</v>
      </c>
      <c r="D85" s="26" t="s">
        <v>301</v>
      </c>
      <c r="E85" s="25" t="s">
        <v>302</v>
      </c>
      <c r="F85" s="25">
        <f t="shared" si="2"/>
        <v>615.92653999999993</v>
      </c>
      <c r="G85" s="25">
        <v>614.91873999999996</v>
      </c>
      <c r="H85" s="25" t="s">
        <v>32</v>
      </c>
      <c r="I85" s="25" t="s">
        <v>33</v>
      </c>
      <c r="J85" s="25">
        <v>1</v>
      </c>
      <c r="L85" s="25">
        <v>235.02782880000001</v>
      </c>
      <c r="M85" s="25" t="s">
        <v>34</v>
      </c>
      <c r="S85" s="25" t="s">
        <v>36</v>
      </c>
      <c r="T85" s="25" t="s">
        <v>37</v>
      </c>
      <c r="U85" s="25" t="s">
        <v>38</v>
      </c>
      <c r="W85" s="25" t="s">
        <v>287</v>
      </c>
      <c r="X85" s="17">
        <v>0</v>
      </c>
      <c r="Y85" s="17">
        <v>0</v>
      </c>
      <c r="Z85" s="17">
        <v>0</v>
      </c>
      <c r="AA85" s="29"/>
      <c r="AC85" s="27"/>
      <c r="AD85" s="27"/>
      <c r="AE85" s="27"/>
    </row>
    <row r="86" spans="1:31" s="15" customFormat="1" x14ac:dyDescent="0.2">
      <c r="A86" s="61"/>
      <c r="B86" s="30" t="s">
        <v>303</v>
      </c>
      <c r="C86" s="30" t="s">
        <v>304</v>
      </c>
      <c r="D86" s="16" t="s">
        <v>305</v>
      </c>
      <c r="E86" s="15" t="s">
        <v>306</v>
      </c>
      <c r="F86" s="15">
        <f t="shared" si="2"/>
        <v>431.93422999999996</v>
      </c>
      <c r="G86" s="15">
        <v>430.92642999999998</v>
      </c>
      <c r="H86" s="15" t="s">
        <v>32</v>
      </c>
      <c r="I86" s="15" t="s">
        <v>33</v>
      </c>
      <c r="J86" s="15">
        <v>1</v>
      </c>
      <c r="L86" s="15" t="s">
        <v>34</v>
      </c>
      <c r="M86" s="15" t="s">
        <v>34</v>
      </c>
      <c r="Q86" s="30" t="s">
        <v>307</v>
      </c>
      <c r="U86" s="15" t="s">
        <v>126</v>
      </c>
      <c r="X86" s="17">
        <v>0</v>
      </c>
      <c r="Y86" s="17">
        <v>0</v>
      </c>
      <c r="Z86" s="17">
        <v>0</v>
      </c>
      <c r="AA86" s="34"/>
      <c r="AC86" s="18"/>
      <c r="AD86" s="18"/>
      <c r="AE86" s="18"/>
    </row>
    <row r="87" spans="1:31" s="15" customFormat="1" x14ac:dyDescent="0.2">
      <c r="A87" s="60"/>
      <c r="B87" s="30" t="s">
        <v>303</v>
      </c>
      <c r="C87" s="30" t="s">
        <v>308</v>
      </c>
      <c r="D87" s="16" t="s">
        <v>309</v>
      </c>
      <c r="E87" s="15" t="s">
        <v>310</v>
      </c>
      <c r="F87" s="15">
        <f t="shared" si="2"/>
        <v>481.93104</v>
      </c>
      <c r="G87" s="15">
        <v>480.92324000000002</v>
      </c>
      <c r="H87" s="15" t="s">
        <v>32</v>
      </c>
      <c r="I87" s="15" t="s">
        <v>33</v>
      </c>
      <c r="J87" s="15">
        <v>1</v>
      </c>
      <c r="L87" s="15" t="s">
        <v>34</v>
      </c>
      <c r="M87" s="15" t="s">
        <v>34</v>
      </c>
      <c r="Q87" s="30" t="s">
        <v>311</v>
      </c>
      <c r="U87" s="15" t="s">
        <v>126</v>
      </c>
      <c r="X87" s="17">
        <v>54582.333333333336</v>
      </c>
      <c r="Y87" s="17">
        <v>0</v>
      </c>
      <c r="Z87" s="17">
        <v>1276378</v>
      </c>
      <c r="AA87" s="22">
        <v>3.92</v>
      </c>
      <c r="AB87" s="15" t="s">
        <v>126</v>
      </c>
      <c r="AC87" s="18"/>
      <c r="AD87" s="18"/>
      <c r="AE87" s="18"/>
    </row>
    <row r="88" spans="1:31" s="15" customFormat="1" x14ac:dyDescent="0.2">
      <c r="A88" s="60"/>
      <c r="B88" s="30" t="s">
        <v>303</v>
      </c>
      <c r="C88" s="30" t="s">
        <v>312</v>
      </c>
      <c r="D88" s="16" t="s">
        <v>313</v>
      </c>
      <c r="E88" s="15" t="s">
        <v>314</v>
      </c>
      <c r="F88" s="15">
        <f t="shared" si="2"/>
        <v>531.92784999999992</v>
      </c>
      <c r="G88" s="15">
        <v>530.92004999999995</v>
      </c>
      <c r="H88" s="15" t="s">
        <v>32</v>
      </c>
      <c r="I88" s="15" t="s">
        <v>33</v>
      </c>
      <c r="J88" s="15">
        <v>1</v>
      </c>
      <c r="L88" s="15" t="s">
        <v>34</v>
      </c>
      <c r="M88" s="15" t="s">
        <v>34</v>
      </c>
      <c r="Q88" s="30" t="s">
        <v>315</v>
      </c>
      <c r="U88" s="15" t="s">
        <v>126</v>
      </c>
      <c r="X88" s="17">
        <v>0</v>
      </c>
      <c r="Y88" s="17">
        <v>0</v>
      </c>
      <c r="Z88" s="17">
        <v>0</v>
      </c>
      <c r="AA88" s="34"/>
      <c r="AC88" s="18"/>
      <c r="AD88" s="18"/>
      <c r="AE88" s="18"/>
    </row>
    <row r="89" spans="1:31" s="15" customFormat="1" x14ac:dyDescent="0.2">
      <c r="A89" s="60"/>
      <c r="B89" s="30" t="s">
        <v>303</v>
      </c>
      <c r="C89" s="30" t="s">
        <v>316</v>
      </c>
      <c r="D89" s="16" t="s">
        <v>317</v>
      </c>
      <c r="E89" s="15" t="s">
        <v>318</v>
      </c>
      <c r="F89" s="15">
        <f t="shared" si="2"/>
        <v>581.92464999999993</v>
      </c>
      <c r="G89" s="15">
        <v>580.91684999999995</v>
      </c>
      <c r="H89" s="15" t="s">
        <v>32</v>
      </c>
      <c r="I89" s="15" t="s">
        <v>33</v>
      </c>
      <c r="J89" s="15">
        <v>1</v>
      </c>
      <c r="L89" s="15" t="s">
        <v>34</v>
      </c>
      <c r="M89" s="15" t="s">
        <v>34</v>
      </c>
      <c r="Q89" s="30" t="s">
        <v>319</v>
      </c>
      <c r="U89" s="15" t="s">
        <v>126</v>
      </c>
      <c r="X89" s="17">
        <v>0</v>
      </c>
      <c r="Y89" s="17">
        <v>0</v>
      </c>
      <c r="Z89" s="17">
        <v>0</v>
      </c>
      <c r="AA89" s="34"/>
      <c r="AC89" s="18"/>
      <c r="AD89" s="18"/>
      <c r="AE89" s="18"/>
    </row>
    <row r="90" spans="1:31" s="15" customFormat="1" x14ac:dyDescent="0.2">
      <c r="A90" s="60"/>
      <c r="B90" s="30" t="s">
        <v>303</v>
      </c>
      <c r="C90" s="30" t="s">
        <v>320</v>
      </c>
      <c r="D90" s="16" t="s">
        <v>321</v>
      </c>
      <c r="E90" s="15" t="s">
        <v>322</v>
      </c>
      <c r="F90" s="15">
        <f t="shared" si="2"/>
        <v>631.92146000000002</v>
      </c>
      <c r="G90" s="15">
        <v>630.91366000000005</v>
      </c>
      <c r="H90" s="15" t="s">
        <v>32</v>
      </c>
      <c r="I90" s="15" t="s">
        <v>33</v>
      </c>
      <c r="J90" s="15">
        <v>1</v>
      </c>
      <c r="L90" s="15" t="s">
        <v>34</v>
      </c>
      <c r="M90" s="15" t="s">
        <v>34</v>
      </c>
      <c r="Q90" s="30" t="s">
        <v>323</v>
      </c>
      <c r="U90" s="15" t="s">
        <v>126</v>
      </c>
      <c r="X90" s="17">
        <v>0</v>
      </c>
      <c r="Y90" s="17">
        <v>0</v>
      </c>
      <c r="Z90" s="17">
        <v>0</v>
      </c>
      <c r="AA90" s="34"/>
      <c r="AC90" s="18"/>
      <c r="AD90" s="18"/>
      <c r="AE90" s="18"/>
    </row>
    <row r="91" spans="1:31" s="15" customFormat="1" x14ac:dyDescent="0.2">
      <c r="A91" s="60"/>
      <c r="B91" s="30" t="s">
        <v>303</v>
      </c>
      <c r="C91" s="30" t="s">
        <v>324</v>
      </c>
      <c r="D91" s="16" t="s">
        <v>325</v>
      </c>
      <c r="E91" s="15" t="s">
        <v>326</v>
      </c>
      <c r="F91" s="15">
        <f t="shared" si="2"/>
        <v>681.91827000000001</v>
      </c>
      <c r="G91" s="15">
        <v>680.91047000000003</v>
      </c>
      <c r="H91" s="15" t="s">
        <v>32</v>
      </c>
      <c r="I91" s="15" t="s">
        <v>33</v>
      </c>
      <c r="J91" s="15">
        <v>1</v>
      </c>
      <c r="L91" s="15" t="s">
        <v>34</v>
      </c>
      <c r="M91" s="15" t="s">
        <v>34</v>
      </c>
      <c r="Q91" s="30" t="s">
        <v>327</v>
      </c>
      <c r="U91" s="15" t="s">
        <v>126</v>
      </c>
      <c r="X91" s="17">
        <v>0</v>
      </c>
      <c r="Y91" s="17">
        <v>0</v>
      </c>
      <c r="Z91" s="17">
        <v>0</v>
      </c>
      <c r="AA91" s="34"/>
      <c r="AC91" s="18"/>
      <c r="AD91" s="18"/>
      <c r="AE91" s="18"/>
    </row>
    <row r="92" spans="1:31" s="15" customFormat="1" x14ac:dyDescent="0.2">
      <c r="A92" s="60"/>
      <c r="B92" s="30" t="s">
        <v>303</v>
      </c>
      <c r="C92" s="30" t="s">
        <v>328</v>
      </c>
      <c r="D92" s="16" t="s">
        <v>329</v>
      </c>
      <c r="E92" s="15" t="s">
        <v>330</v>
      </c>
      <c r="F92" s="15">
        <f t="shared" si="2"/>
        <v>731.91507000000001</v>
      </c>
      <c r="G92" s="15">
        <v>730.90727000000004</v>
      </c>
      <c r="H92" s="15" t="s">
        <v>32</v>
      </c>
      <c r="I92" s="15" t="s">
        <v>33</v>
      </c>
      <c r="J92" s="15">
        <v>1</v>
      </c>
      <c r="L92" s="15" t="s">
        <v>34</v>
      </c>
      <c r="M92" s="15" t="s">
        <v>34</v>
      </c>
      <c r="Q92" s="30" t="s">
        <v>331</v>
      </c>
      <c r="U92" s="15" t="s">
        <v>126</v>
      </c>
      <c r="X92" s="17">
        <v>0</v>
      </c>
      <c r="Y92" s="17">
        <v>0</v>
      </c>
      <c r="Z92" s="17">
        <v>0</v>
      </c>
      <c r="AA92" s="34"/>
      <c r="AC92" s="18"/>
      <c r="AD92" s="18"/>
      <c r="AE92" s="18"/>
    </row>
    <row r="93" spans="1:31" s="15" customFormat="1" x14ac:dyDescent="0.2">
      <c r="B93" s="15" t="s">
        <v>332</v>
      </c>
      <c r="C93" s="30" t="s">
        <v>333</v>
      </c>
      <c r="D93" s="16" t="s">
        <v>334</v>
      </c>
      <c r="E93" s="15" t="s">
        <v>335</v>
      </c>
      <c r="F93" s="15">
        <f>G93</f>
        <v>301.98446000000001</v>
      </c>
      <c r="G93" s="15">
        <v>301.98446000000001</v>
      </c>
      <c r="H93" s="15" t="s">
        <v>32</v>
      </c>
      <c r="I93" s="15" t="s">
        <v>211</v>
      </c>
      <c r="J93" s="15">
        <v>1</v>
      </c>
      <c r="L93" s="15" t="s">
        <v>34</v>
      </c>
      <c r="M93" s="15" t="s">
        <v>34</v>
      </c>
      <c r="U93" s="15" t="s">
        <v>126</v>
      </c>
      <c r="X93" s="17">
        <v>0</v>
      </c>
      <c r="Y93" s="17">
        <v>0</v>
      </c>
      <c r="Z93" s="17">
        <v>0</v>
      </c>
      <c r="AA93" s="34"/>
      <c r="AC93" s="18"/>
      <c r="AD93" s="18"/>
      <c r="AE93" s="18"/>
    </row>
    <row r="94" spans="1:31" s="15" customFormat="1" x14ac:dyDescent="0.2">
      <c r="B94" s="15" t="s">
        <v>332</v>
      </c>
      <c r="C94" s="30" t="s">
        <v>336</v>
      </c>
      <c r="D94" s="16" t="s">
        <v>337</v>
      </c>
      <c r="E94" s="15" t="s">
        <v>338</v>
      </c>
      <c r="F94" s="15">
        <f t="shared" ref="F94:F122" si="3">G94</f>
        <v>351.98126999999999</v>
      </c>
      <c r="G94" s="15">
        <v>351.98126999999999</v>
      </c>
      <c r="H94" s="15" t="s">
        <v>32</v>
      </c>
      <c r="I94" s="15" t="s">
        <v>211</v>
      </c>
      <c r="J94" s="15">
        <v>1</v>
      </c>
      <c r="L94" s="15" t="s">
        <v>34</v>
      </c>
      <c r="M94" s="15" t="s">
        <v>34</v>
      </c>
      <c r="U94" s="15" t="s">
        <v>126</v>
      </c>
      <c r="X94" s="17">
        <v>0</v>
      </c>
      <c r="Y94" s="17">
        <v>0</v>
      </c>
      <c r="Z94" s="17">
        <v>0</v>
      </c>
      <c r="AA94" s="34"/>
      <c r="AC94" s="18"/>
      <c r="AD94" s="18"/>
      <c r="AE94" s="18"/>
    </row>
    <row r="95" spans="1:31" s="15" customFormat="1" x14ac:dyDescent="0.2">
      <c r="B95" s="15" t="s">
        <v>332</v>
      </c>
      <c r="C95" s="30" t="s">
        <v>339</v>
      </c>
      <c r="D95" s="16" t="s">
        <v>340</v>
      </c>
      <c r="E95" s="15" t="s">
        <v>341</v>
      </c>
      <c r="F95" s="15">
        <f t="shared" si="3"/>
        <v>401.97807</v>
      </c>
      <c r="G95" s="15">
        <v>401.97807</v>
      </c>
      <c r="H95" s="15" t="s">
        <v>32</v>
      </c>
      <c r="I95" s="15" t="s">
        <v>211</v>
      </c>
      <c r="J95" s="15">
        <v>1</v>
      </c>
      <c r="L95" s="15" t="s">
        <v>34</v>
      </c>
      <c r="M95" s="15" t="s">
        <v>34</v>
      </c>
      <c r="U95" s="15" t="s">
        <v>126</v>
      </c>
      <c r="X95" s="17">
        <v>0</v>
      </c>
      <c r="Y95" s="17">
        <v>0</v>
      </c>
      <c r="Z95" s="17">
        <v>0</v>
      </c>
      <c r="AA95" s="34"/>
      <c r="AC95" s="18"/>
      <c r="AD95" s="18"/>
      <c r="AE95" s="18"/>
    </row>
    <row r="96" spans="1:31" s="15" customFormat="1" x14ac:dyDescent="0.2">
      <c r="B96" s="15" t="s">
        <v>332</v>
      </c>
      <c r="C96" s="30" t="s">
        <v>342</v>
      </c>
      <c r="D96" s="16" t="s">
        <v>343</v>
      </c>
      <c r="E96" s="15" t="s">
        <v>344</v>
      </c>
      <c r="F96" s="15">
        <f t="shared" si="3"/>
        <v>451.97487999999998</v>
      </c>
      <c r="G96" s="15">
        <v>451.97487999999998</v>
      </c>
      <c r="H96" s="15" t="s">
        <v>32</v>
      </c>
      <c r="I96" s="15" t="s">
        <v>211</v>
      </c>
      <c r="J96" s="15">
        <v>1</v>
      </c>
      <c r="L96" s="15" t="s">
        <v>34</v>
      </c>
      <c r="M96" s="15" t="s">
        <v>34</v>
      </c>
      <c r="U96" s="15" t="s">
        <v>126</v>
      </c>
      <c r="X96" s="17">
        <v>0</v>
      </c>
      <c r="Y96" s="17">
        <v>0</v>
      </c>
      <c r="Z96" s="17">
        <v>0</v>
      </c>
      <c r="AA96" s="34"/>
      <c r="AC96" s="18"/>
      <c r="AD96" s="18"/>
      <c r="AE96" s="18"/>
    </row>
    <row r="97" spans="1:31" s="15" customFormat="1" x14ac:dyDescent="0.2">
      <c r="B97" s="15" t="s">
        <v>332</v>
      </c>
      <c r="C97" s="30" t="s">
        <v>345</v>
      </c>
      <c r="D97" s="16" t="s">
        <v>346</v>
      </c>
      <c r="E97" s="15" t="s">
        <v>347</v>
      </c>
      <c r="F97" s="15">
        <f t="shared" si="3"/>
        <v>501.97169000000002</v>
      </c>
      <c r="G97" s="15">
        <v>501.97169000000002</v>
      </c>
      <c r="H97" s="15" t="s">
        <v>32</v>
      </c>
      <c r="I97" s="15" t="s">
        <v>211</v>
      </c>
      <c r="J97" s="15">
        <v>1</v>
      </c>
      <c r="L97" s="15" t="s">
        <v>34</v>
      </c>
      <c r="M97" s="15" t="s">
        <v>34</v>
      </c>
      <c r="U97" s="15" t="s">
        <v>126</v>
      </c>
      <c r="X97" s="17">
        <v>0</v>
      </c>
      <c r="Y97" s="17">
        <v>0</v>
      </c>
      <c r="Z97" s="17">
        <v>0</v>
      </c>
      <c r="AA97" s="34"/>
      <c r="AC97" s="18"/>
      <c r="AD97" s="18"/>
      <c r="AE97" s="18"/>
    </row>
    <row r="98" spans="1:31" s="15" customFormat="1" x14ac:dyDescent="0.2">
      <c r="B98" s="15" t="s">
        <v>332</v>
      </c>
      <c r="C98" s="30" t="s">
        <v>348</v>
      </c>
      <c r="D98" s="16" t="s">
        <v>349</v>
      </c>
      <c r="E98" s="15" t="s">
        <v>350</v>
      </c>
      <c r="F98" s="15">
        <f t="shared" si="3"/>
        <v>551.96848999999997</v>
      </c>
      <c r="G98" s="15">
        <v>551.96848999999997</v>
      </c>
      <c r="H98" s="15" t="s">
        <v>32</v>
      </c>
      <c r="I98" s="15" t="s">
        <v>211</v>
      </c>
      <c r="J98" s="15">
        <v>1</v>
      </c>
      <c r="L98" s="15" t="s">
        <v>34</v>
      </c>
      <c r="M98" s="15" t="s">
        <v>34</v>
      </c>
      <c r="U98" s="15" t="s">
        <v>126</v>
      </c>
      <c r="X98" s="17">
        <v>0</v>
      </c>
      <c r="Y98" s="17">
        <v>0</v>
      </c>
      <c r="Z98" s="17">
        <v>0</v>
      </c>
      <c r="AA98" s="34"/>
      <c r="AC98" s="18"/>
      <c r="AD98" s="18"/>
      <c r="AE98" s="18"/>
    </row>
    <row r="99" spans="1:31" s="15" customFormat="1" x14ac:dyDescent="0.2">
      <c r="B99" s="15" t="s">
        <v>332</v>
      </c>
      <c r="C99" s="30" t="s">
        <v>351</v>
      </c>
      <c r="D99" s="16" t="s">
        <v>352</v>
      </c>
      <c r="E99" s="15" t="s">
        <v>353</v>
      </c>
      <c r="F99" s="15">
        <f t="shared" si="3"/>
        <v>601.96529999999996</v>
      </c>
      <c r="G99" s="15">
        <v>601.96529999999996</v>
      </c>
      <c r="H99" s="15" t="s">
        <v>32</v>
      </c>
      <c r="I99" s="15" t="s">
        <v>211</v>
      </c>
      <c r="J99" s="15">
        <v>1</v>
      </c>
      <c r="L99" s="15" t="s">
        <v>34</v>
      </c>
      <c r="M99" s="15" t="s">
        <v>34</v>
      </c>
      <c r="U99" s="15" t="s">
        <v>126</v>
      </c>
      <c r="X99" s="17">
        <v>0</v>
      </c>
      <c r="Y99" s="17">
        <v>0</v>
      </c>
      <c r="Z99" s="17">
        <v>0</v>
      </c>
      <c r="AA99" s="34"/>
      <c r="AC99" s="18"/>
      <c r="AD99" s="18"/>
      <c r="AE99" s="18"/>
    </row>
    <row r="100" spans="1:31" s="15" customFormat="1" x14ac:dyDescent="0.2">
      <c r="B100" s="15" t="s">
        <v>332</v>
      </c>
      <c r="C100" s="30" t="s">
        <v>354</v>
      </c>
      <c r="D100" s="16" t="s">
        <v>355</v>
      </c>
      <c r="E100" s="15" t="s">
        <v>356</v>
      </c>
      <c r="F100" s="15">
        <f t="shared" si="3"/>
        <v>651.96211000000005</v>
      </c>
      <c r="G100" s="15">
        <v>651.96211000000005</v>
      </c>
      <c r="H100" s="15" t="s">
        <v>32</v>
      </c>
      <c r="I100" s="15" t="s">
        <v>211</v>
      </c>
      <c r="J100" s="15">
        <v>1</v>
      </c>
      <c r="L100" s="15" t="s">
        <v>34</v>
      </c>
      <c r="M100" s="15" t="s">
        <v>34</v>
      </c>
      <c r="U100" s="15" t="s">
        <v>126</v>
      </c>
      <c r="X100" s="17">
        <v>0</v>
      </c>
      <c r="Y100" s="17">
        <v>0</v>
      </c>
      <c r="Z100" s="17">
        <v>0</v>
      </c>
      <c r="AA100" s="34"/>
      <c r="AC100" s="18"/>
      <c r="AD100" s="18"/>
      <c r="AE100" s="18"/>
    </row>
    <row r="101" spans="1:31" s="25" customFormat="1" x14ac:dyDescent="0.2">
      <c r="A101" s="59"/>
      <c r="B101" s="28" t="s">
        <v>357</v>
      </c>
      <c r="C101" s="28" t="s">
        <v>358</v>
      </c>
      <c r="D101" s="26" t="s">
        <v>359</v>
      </c>
      <c r="E101" s="25" t="s">
        <v>360</v>
      </c>
      <c r="F101" s="25">
        <f t="shared" si="3"/>
        <v>495.96471000000003</v>
      </c>
      <c r="G101" s="25">
        <v>495.96471000000003</v>
      </c>
      <c r="H101" s="25" t="s">
        <v>32</v>
      </c>
      <c r="I101" s="25" t="s">
        <v>211</v>
      </c>
      <c r="J101" s="25">
        <v>1</v>
      </c>
      <c r="L101" s="25" t="s">
        <v>34</v>
      </c>
      <c r="M101" s="25" t="s">
        <v>34</v>
      </c>
      <c r="U101" s="25" t="s">
        <v>126</v>
      </c>
      <c r="X101" s="17">
        <v>0</v>
      </c>
      <c r="Y101" s="17">
        <v>0</v>
      </c>
      <c r="Z101" s="17">
        <v>0</v>
      </c>
      <c r="AA101" s="29"/>
      <c r="AC101" s="27"/>
      <c r="AD101" s="27"/>
      <c r="AE101" s="27"/>
    </row>
    <row r="102" spans="1:31" s="25" customFormat="1" x14ac:dyDescent="0.2">
      <c r="A102" s="60"/>
      <c r="B102" s="28" t="s">
        <v>357</v>
      </c>
      <c r="C102" s="28" t="s">
        <v>361</v>
      </c>
      <c r="D102" s="26" t="s">
        <v>362</v>
      </c>
      <c r="E102" s="25" t="s">
        <v>363</v>
      </c>
      <c r="F102" s="25">
        <f t="shared" si="3"/>
        <v>545.96151999999995</v>
      </c>
      <c r="G102" s="25">
        <v>545.96151999999995</v>
      </c>
      <c r="H102" s="25" t="s">
        <v>32</v>
      </c>
      <c r="I102" s="25" t="s">
        <v>211</v>
      </c>
      <c r="J102" s="25">
        <v>1</v>
      </c>
      <c r="L102" s="25" t="s">
        <v>34</v>
      </c>
      <c r="M102" s="25" t="s">
        <v>34</v>
      </c>
      <c r="U102" s="25" t="s">
        <v>126</v>
      </c>
      <c r="X102" s="17">
        <v>0</v>
      </c>
      <c r="Y102" s="17">
        <v>0</v>
      </c>
      <c r="Z102" s="17">
        <v>0</v>
      </c>
      <c r="AA102" s="29"/>
      <c r="AC102" s="27"/>
      <c r="AD102" s="27"/>
      <c r="AE102" s="27"/>
    </row>
    <row r="103" spans="1:31" s="25" customFormat="1" x14ac:dyDescent="0.2">
      <c r="A103" s="60"/>
      <c r="B103" s="28" t="s">
        <v>357</v>
      </c>
      <c r="C103" s="28" t="s">
        <v>364</v>
      </c>
      <c r="D103" s="26" t="s">
        <v>365</v>
      </c>
      <c r="E103" s="25" t="s">
        <v>366</v>
      </c>
      <c r="F103" s="25">
        <f t="shared" si="3"/>
        <v>595.95831999999996</v>
      </c>
      <c r="G103" s="25">
        <v>595.95831999999996</v>
      </c>
      <c r="H103" s="25" t="s">
        <v>32</v>
      </c>
      <c r="I103" s="25" t="s">
        <v>211</v>
      </c>
      <c r="J103" s="25">
        <v>1</v>
      </c>
      <c r="L103" s="25" t="s">
        <v>34</v>
      </c>
      <c r="M103" s="25" t="s">
        <v>34</v>
      </c>
      <c r="U103" s="25" t="s">
        <v>126</v>
      </c>
      <c r="X103" s="17">
        <v>0</v>
      </c>
      <c r="Y103" s="17">
        <v>0</v>
      </c>
      <c r="Z103" s="17">
        <v>0</v>
      </c>
      <c r="AA103" s="29"/>
      <c r="AC103" s="27"/>
      <c r="AD103" s="27"/>
      <c r="AE103" s="27"/>
    </row>
    <row r="104" spans="1:31" s="25" customFormat="1" x14ac:dyDescent="0.2">
      <c r="A104" s="60"/>
      <c r="B104" s="28" t="s">
        <v>357</v>
      </c>
      <c r="C104" s="28" t="s">
        <v>367</v>
      </c>
      <c r="D104" s="26" t="s">
        <v>368</v>
      </c>
      <c r="E104" s="25" t="s">
        <v>369</v>
      </c>
      <c r="F104" s="25">
        <f t="shared" si="3"/>
        <v>645.95513000000005</v>
      </c>
      <c r="G104" s="25">
        <v>645.95513000000005</v>
      </c>
      <c r="H104" s="25" t="s">
        <v>32</v>
      </c>
      <c r="I104" s="25" t="s">
        <v>211</v>
      </c>
      <c r="J104" s="25">
        <v>1</v>
      </c>
      <c r="L104" s="25" t="s">
        <v>34</v>
      </c>
      <c r="M104" s="25" t="s">
        <v>34</v>
      </c>
      <c r="U104" s="25" t="s">
        <v>126</v>
      </c>
      <c r="X104" s="17">
        <v>0</v>
      </c>
      <c r="Y104" s="17">
        <v>0</v>
      </c>
      <c r="Z104" s="17">
        <v>0</v>
      </c>
      <c r="AA104" s="29"/>
      <c r="AC104" s="27"/>
      <c r="AD104" s="27"/>
      <c r="AE104" s="27"/>
    </row>
    <row r="105" spans="1:31" s="25" customFormat="1" x14ac:dyDescent="0.2">
      <c r="A105" s="60"/>
      <c r="B105" s="28" t="s">
        <v>357</v>
      </c>
      <c r="C105" s="28" t="s">
        <v>370</v>
      </c>
      <c r="D105" s="26" t="s">
        <v>371</v>
      </c>
      <c r="E105" s="25" t="s">
        <v>372</v>
      </c>
      <c r="F105" s="25">
        <f t="shared" si="3"/>
        <v>695.95192999999995</v>
      </c>
      <c r="G105" s="25">
        <v>695.95192999999995</v>
      </c>
      <c r="H105" s="25" t="s">
        <v>32</v>
      </c>
      <c r="I105" s="25" t="s">
        <v>211</v>
      </c>
      <c r="J105" s="25">
        <v>1</v>
      </c>
      <c r="L105" s="25" t="s">
        <v>34</v>
      </c>
      <c r="M105" s="25" t="s">
        <v>34</v>
      </c>
      <c r="U105" s="25" t="s">
        <v>126</v>
      </c>
      <c r="X105" s="17">
        <v>0</v>
      </c>
      <c r="Y105" s="17">
        <v>0</v>
      </c>
      <c r="Z105" s="17">
        <v>0</v>
      </c>
      <c r="AA105" s="29"/>
      <c r="AC105" s="27"/>
      <c r="AD105" s="27"/>
      <c r="AE105" s="27"/>
    </row>
    <row r="106" spans="1:31" s="25" customFormat="1" x14ac:dyDescent="0.2">
      <c r="A106" s="60"/>
      <c r="B106" s="28" t="s">
        <v>357</v>
      </c>
      <c r="C106" s="28" t="s">
        <v>373</v>
      </c>
      <c r="D106" s="26" t="s">
        <v>374</v>
      </c>
      <c r="E106" s="25" t="s">
        <v>375</v>
      </c>
      <c r="F106" s="25">
        <f t="shared" si="3"/>
        <v>745.94874000000004</v>
      </c>
      <c r="G106" s="25">
        <v>745.94874000000004</v>
      </c>
      <c r="H106" s="25" t="s">
        <v>32</v>
      </c>
      <c r="I106" s="25" t="s">
        <v>211</v>
      </c>
      <c r="J106" s="25">
        <v>1</v>
      </c>
      <c r="L106" s="25" t="s">
        <v>34</v>
      </c>
      <c r="M106" s="25" t="s">
        <v>34</v>
      </c>
      <c r="U106" s="25" t="s">
        <v>126</v>
      </c>
      <c r="X106" s="17">
        <v>0</v>
      </c>
      <c r="Y106" s="17">
        <v>0</v>
      </c>
      <c r="Z106" s="17">
        <v>0</v>
      </c>
      <c r="AA106" s="29"/>
      <c r="AC106" s="27"/>
      <c r="AD106" s="27"/>
      <c r="AE106" s="27"/>
    </row>
    <row r="107" spans="1:31" s="25" customFormat="1" x14ac:dyDescent="0.2">
      <c r="A107" s="60"/>
      <c r="B107" s="28" t="s">
        <v>357</v>
      </c>
      <c r="C107" s="28" t="s">
        <v>376</v>
      </c>
      <c r="D107" s="26" t="s">
        <v>377</v>
      </c>
      <c r="E107" s="25" t="s">
        <v>378</v>
      </c>
      <c r="F107" s="25">
        <f t="shared" si="3"/>
        <v>795.94555000000003</v>
      </c>
      <c r="G107" s="25">
        <v>795.94555000000003</v>
      </c>
      <c r="H107" s="25" t="s">
        <v>32</v>
      </c>
      <c r="I107" s="25" t="s">
        <v>211</v>
      </c>
      <c r="J107" s="25">
        <v>1</v>
      </c>
      <c r="L107" s="25" t="s">
        <v>34</v>
      </c>
      <c r="M107" s="25" t="s">
        <v>34</v>
      </c>
      <c r="U107" s="25" t="s">
        <v>126</v>
      </c>
      <c r="X107" s="17">
        <v>0</v>
      </c>
      <c r="Y107" s="17">
        <v>0</v>
      </c>
      <c r="Z107" s="17">
        <v>0</v>
      </c>
      <c r="AA107" s="29"/>
      <c r="AC107" s="27"/>
      <c r="AD107" s="27"/>
      <c r="AE107" s="27"/>
    </row>
    <row r="108" spans="1:31" s="25" customFormat="1" x14ac:dyDescent="0.2">
      <c r="A108" s="60"/>
      <c r="B108" s="28" t="s">
        <v>357</v>
      </c>
      <c r="C108" s="28" t="s">
        <v>379</v>
      </c>
      <c r="D108" s="26" t="s">
        <v>380</v>
      </c>
      <c r="E108" s="25" t="s">
        <v>381</v>
      </c>
      <c r="F108" s="25">
        <f t="shared" si="3"/>
        <v>845.94235000000003</v>
      </c>
      <c r="G108" s="25">
        <v>845.94235000000003</v>
      </c>
      <c r="H108" s="25" t="s">
        <v>32</v>
      </c>
      <c r="I108" s="25" t="s">
        <v>211</v>
      </c>
      <c r="J108" s="25">
        <v>1</v>
      </c>
      <c r="L108" s="25" t="s">
        <v>34</v>
      </c>
      <c r="M108" s="25" t="s">
        <v>34</v>
      </c>
      <c r="U108" s="25" t="s">
        <v>126</v>
      </c>
      <c r="X108" s="17">
        <v>0</v>
      </c>
      <c r="Y108" s="17">
        <v>0</v>
      </c>
      <c r="Z108" s="17">
        <v>0</v>
      </c>
      <c r="AA108" s="29"/>
      <c r="AC108" s="27"/>
      <c r="AD108" s="27"/>
      <c r="AE108" s="27"/>
    </row>
    <row r="109" spans="1:31" s="15" customFormat="1" x14ac:dyDescent="0.2">
      <c r="A109" s="61"/>
      <c r="B109" s="30" t="s">
        <v>382</v>
      </c>
      <c r="C109" s="30" t="s">
        <v>383</v>
      </c>
      <c r="D109" s="16" t="s">
        <v>384</v>
      </c>
      <c r="E109" s="15" t="s">
        <v>385</v>
      </c>
      <c r="F109" s="15">
        <f t="shared" si="3"/>
        <v>651.98811999999998</v>
      </c>
      <c r="G109" s="15">
        <v>651.98811999999998</v>
      </c>
      <c r="H109" s="15" t="s">
        <v>32</v>
      </c>
      <c r="I109" s="15" t="s">
        <v>211</v>
      </c>
      <c r="J109" s="15">
        <v>1</v>
      </c>
      <c r="L109" s="15" t="s">
        <v>34</v>
      </c>
      <c r="M109" s="15" t="s">
        <v>34</v>
      </c>
      <c r="U109" s="15" t="s">
        <v>126</v>
      </c>
      <c r="X109" s="17">
        <v>0</v>
      </c>
      <c r="Y109" s="17">
        <v>0</v>
      </c>
      <c r="Z109" s="17">
        <v>0</v>
      </c>
      <c r="AA109" s="34"/>
      <c r="AC109" s="18"/>
      <c r="AD109" s="18"/>
      <c r="AE109" s="18"/>
    </row>
    <row r="110" spans="1:31" s="15" customFormat="1" x14ac:dyDescent="0.2">
      <c r="A110" s="60"/>
      <c r="B110" s="30" t="s">
        <v>382</v>
      </c>
      <c r="C110" s="30" t="s">
        <v>386</v>
      </c>
      <c r="D110" s="16" t="s">
        <v>387</v>
      </c>
      <c r="E110" s="15" t="s">
        <v>388</v>
      </c>
      <c r="F110" s="15">
        <f t="shared" si="3"/>
        <v>701.98492999999996</v>
      </c>
      <c r="G110" s="15">
        <v>701.98492999999996</v>
      </c>
      <c r="H110" s="15" t="s">
        <v>32</v>
      </c>
      <c r="I110" s="15" t="s">
        <v>211</v>
      </c>
      <c r="J110" s="15">
        <v>1</v>
      </c>
      <c r="L110" s="15" t="s">
        <v>34</v>
      </c>
      <c r="M110" s="15" t="s">
        <v>34</v>
      </c>
      <c r="U110" s="15" t="s">
        <v>126</v>
      </c>
      <c r="X110" s="17">
        <v>0</v>
      </c>
      <c r="Y110" s="17">
        <v>0</v>
      </c>
      <c r="Z110" s="17">
        <v>0</v>
      </c>
      <c r="AA110" s="34"/>
      <c r="AC110" s="18"/>
      <c r="AD110" s="18"/>
      <c r="AE110" s="18"/>
    </row>
    <row r="111" spans="1:31" s="15" customFormat="1" x14ac:dyDescent="0.2">
      <c r="A111" s="60"/>
      <c r="B111" s="30" t="s">
        <v>382</v>
      </c>
      <c r="C111" s="30" t="s">
        <v>389</v>
      </c>
      <c r="D111" s="16" t="s">
        <v>390</v>
      </c>
      <c r="E111" s="15" t="s">
        <v>391</v>
      </c>
      <c r="F111" s="15">
        <f t="shared" si="3"/>
        <v>751.98173999999995</v>
      </c>
      <c r="G111" s="15">
        <v>751.98173999999995</v>
      </c>
      <c r="H111" s="15" t="s">
        <v>32</v>
      </c>
      <c r="I111" s="15" t="s">
        <v>211</v>
      </c>
      <c r="J111" s="15">
        <v>1</v>
      </c>
      <c r="L111" s="15" t="s">
        <v>34</v>
      </c>
      <c r="M111" s="15" t="s">
        <v>34</v>
      </c>
      <c r="U111" s="15" t="s">
        <v>126</v>
      </c>
      <c r="X111" s="17">
        <v>0</v>
      </c>
      <c r="Y111" s="17">
        <v>0</v>
      </c>
      <c r="Z111" s="17">
        <v>0</v>
      </c>
      <c r="AA111" s="34"/>
      <c r="AC111" s="18"/>
      <c r="AD111" s="18"/>
      <c r="AE111" s="18"/>
    </row>
    <row r="112" spans="1:31" s="15" customFormat="1" x14ac:dyDescent="0.2">
      <c r="A112" s="60"/>
      <c r="B112" s="30" t="s">
        <v>382</v>
      </c>
      <c r="C112" s="30" t="s">
        <v>392</v>
      </c>
      <c r="D112" s="16" t="s">
        <v>393</v>
      </c>
      <c r="E112" s="15" t="s">
        <v>394</v>
      </c>
      <c r="F112" s="15">
        <f t="shared" si="3"/>
        <v>801.97853999999995</v>
      </c>
      <c r="G112" s="15">
        <v>801.97853999999995</v>
      </c>
      <c r="H112" s="15" t="s">
        <v>32</v>
      </c>
      <c r="I112" s="15" t="s">
        <v>211</v>
      </c>
      <c r="J112" s="15">
        <v>1</v>
      </c>
      <c r="L112" s="15" t="s">
        <v>34</v>
      </c>
      <c r="M112" s="15" t="s">
        <v>34</v>
      </c>
      <c r="U112" s="15" t="s">
        <v>126</v>
      </c>
      <c r="X112" s="17">
        <v>0</v>
      </c>
      <c r="Y112" s="17">
        <v>0</v>
      </c>
      <c r="Z112" s="17">
        <v>0</v>
      </c>
      <c r="AA112" s="34"/>
      <c r="AC112" s="18"/>
      <c r="AD112" s="18"/>
      <c r="AE112" s="18"/>
    </row>
    <row r="113" spans="1:31" s="15" customFormat="1" x14ac:dyDescent="0.2">
      <c r="A113" s="60"/>
      <c r="B113" s="30" t="s">
        <v>382</v>
      </c>
      <c r="C113" s="30" t="s">
        <v>395</v>
      </c>
      <c r="D113" s="16" t="s">
        <v>396</v>
      </c>
      <c r="E113" s="15" t="s">
        <v>397</v>
      </c>
      <c r="F113" s="15">
        <f t="shared" si="3"/>
        <v>887.97535000000005</v>
      </c>
      <c r="G113" s="15">
        <v>887.97535000000005</v>
      </c>
      <c r="H113" s="15" t="s">
        <v>32</v>
      </c>
      <c r="I113" s="15" t="s">
        <v>211</v>
      </c>
      <c r="J113" s="15">
        <v>1</v>
      </c>
      <c r="L113" s="15" t="s">
        <v>34</v>
      </c>
      <c r="M113" s="15" t="s">
        <v>34</v>
      </c>
      <c r="U113" s="15" t="s">
        <v>126</v>
      </c>
      <c r="X113" s="17">
        <v>0</v>
      </c>
      <c r="Y113" s="17">
        <v>0</v>
      </c>
      <c r="Z113" s="17">
        <v>0</v>
      </c>
      <c r="AA113" s="34"/>
      <c r="AC113" s="18"/>
      <c r="AD113" s="18"/>
      <c r="AE113" s="18"/>
    </row>
    <row r="114" spans="1:31" s="15" customFormat="1" x14ac:dyDescent="0.2">
      <c r="A114" s="60"/>
      <c r="B114" s="30" t="s">
        <v>382</v>
      </c>
      <c r="C114" s="30" t="s">
        <v>398</v>
      </c>
      <c r="D114" s="16" t="s">
        <v>399</v>
      </c>
      <c r="E114" s="15" t="s">
        <v>400</v>
      </c>
      <c r="F114" s="15">
        <f t="shared" si="3"/>
        <v>901.97216000000003</v>
      </c>
      <c r="G114" s="15">
        <v>901.97216000000003</v>
      </c>
      <c r="H114" s="15" t="s">
        <v>32</v>
      </c>
      <c r="I114" s="15" t="s">
        <v>211</v>
      </c>
      <c r="J114" s="15">
        <v>1</v>
      </c>
      <c r="L114" s="15" t="s">
        <v>34</v>
      </c>
      <c r="M114" s="15" t="s">
        <v>34</v>
      </c>
      <c r="U114" s="15" t="s">
        <v>126</v>
      </c>
      <c r="X114" s="17">
        <v>0</v>
      </c>
      <c r="Y114" s="17">
        <v>0</v>
      </c>
      <c r="Z114" s="17">
        <v>0</v>
      </c>
      <c r="AA114" s="34"/>
      <c r="AC114" s="18"/>
      <c r="AD114" s="18"/>
      <c r="AE114" s="18"/>
    </row>
    <row r="115" spans="1:31" s="25" customFormat="1" x14ac:dyDescent="0.2">
      <c r="A115" s="63"/>
      <c r="B115" s="32" t="s">
        <v>401</v>
      </c>
      <c r="C115" s="32" t="s">
        <v>402</v>
      </c>
      <c r="D115" s="26" t="s">
        <v>403</v>
      </c>
      <c r="E115" s="25" t="s">
        <v>404</v>
      </c>
      <c r="F115" s="25">
        <f>G115</f>
        <v>557.96510000000001</v>
      </c>
      <c r="G115" s="25">
        <v>557.96510000000001</v>
      </c>
      <c r="H115" s="25" t="s">
        <v>32</v>
      </c>
      <c r="I115" s="25" t="s">
        <v>211</v>
      </c>
      <c r="J115" s="25">
        <v>1</v>
      </c>
      <c r="L115" s="25" t="s">
        <v>34</v>
      </c>
      <c r="U115" s="25" t="s">
        <v>126</v>
      </c>
      <c r="X115" s="17">
        <v>0</v>
      </c>
      <c r="Y115" s="17">
        <v>0</v>
      </c>
      <c r="Z115" s="17">
        <v>0</v>
      </c>
      <c r="AA115" s="29"/>
      <c r="AC115" s="27"/>
      <c r="AD115" s="27"/>
      <c r="AE115" s="27"/>
    </row>
    <row r="116" spans="1:31" s="25" customFormat="1" x14ac:dyDescent="0.2">
      <c r="A116" s="63"/>
      <c r="B116" s="32" t="s">
        <v>401</v>
      </c>
      <c r="C116" s="32" t="s">
        <v>405</v>
      </c>
      <c r="D116" s="26" t="s">
        <v>406</v>
      </c>
      <c r="E116" s="25" t="s">
        <v>407</v>
      </c>
      <c r="F116" s="25">
        <f t="shared" si="3"/>
        <v>607.96190999999999</v>
      </c>
      <c r="G116" s="25">
        <v>607.96190999999999</v>
      </c>
      <c r="H116" s="25" t="s">
        <v>32</v>
      </c>
      <c r="I116" s="25" t="s">
        <v>211</v>
      </c>
      <c r="J116" s="25">
        <v>1</v>
      </c>
      <c r="L116" s="25" t="s">
        <v>34</v>
      </c>
      <c r="U116" s="25" t="s">
        <v>126</v>
      </c>
      <c r="X116" s="17">
        <v>0</v>
      </c>
      <c r="Y116" s="17">
        <v>0</v>
      </c>
      <c r="Z116" s="17">
        <v>0</v>
      </c>
      <c r="AA116" s="29"/>
      <c r="AC116" s="27"/>
      <c r="AD116" s="27"/>
      <c r="AE116" s="27"/>
    </row>
    <row r="117" spans="1:31" s="25" customFormat="1" x14ac:dyDescent="0.2">
      <c r="A117" s="63"/>
      <c r="B117" s="32" t="s">
        <v>401</v>
      </c>
      <c r="C117" s="32" t="s">
        <v>408</v>
      </c>
      <c r="D117" s="26" t="s">
        <v>409</v>
      </c>
      <c r="E117" s="25" t="s">
        <v>410</v>
      </c>
      <c r="F117" s="25">
        <f t="shared" si="3"/>
        <v>657.95871999999997</v>
      </c>
      <c r="G117" s="25">
        <v>657.95871999999997</v>
      </c>
      <c r="H117" s="25" t="s">
        <v>32</v>
      </c>
      <c r="I117" s="25" t="s">
        <v>211</v>
      </c>
      <c r="J117" s="25">
        <v>1</v>
      </c>
      <c r="L117" s="25" t="s">
        <v>34</v>
      </c>
      <c r="U117" s="25" t="s">
        <v>126</v>
      </c>
      <c r="X117" s="17">
        <v>0</v>
      </c>
      <c r="Y117" s="17">
        <v>0</v>
      </c>
      <c r="Z117" s="17">
        <v>0</v>
      </c>
      <c r="AA117" s="29"/>
      <c r="AC117" s="27"/>
      <c r="AD117" s="27"/>
      <c r="AE117" s="27"/>
    </row>
    <row r="118" spans="1:31" s="25" customFormat="1" x14ac:dyDescent="0.2">
      <c r="A118" s="63"/>
      <c r="B118" s="32" t="s">
        <v>401</v>
      </c>
      <c r="C118" s="32" t="s">
        <v>411</v>
      </c>
      <c r="D118" s="26" t="s">
        <v>412</v>
      </c>
      <c r="E118" s="25" t="s">
        <v>413</v>
      </c>
      <c r="F118" s="25">
        <f t="shared" si="3"/>
        <v>707.95551999999998</v>
      </c>
      <c r="G118" s="25">
        <v>707.95551999999998</v>
      </c>
      <c r="H118" s="25" t="s">
        <v>32</v>
      </c>
      <c r="I118" s="25" t="s">
        <v>211</v>
      </c>
      <c r="J118" s="25">
        <v>1</v>
      </c>
      <c r="L118" s="25" t="s">
        <v>34</v>
      </c>
      <c r="U118" s="25" t="s">
        <v>126</v>
      </c>
      <c r="X118" s="17">
        <v>0</v>
      </c>
      <c r="Y118" s="17">
        <v>0</v>
      </c>
      <c r="Z118" s="17">
        <v>0</v>
      </c>
      <c r="AA118" s="29"/>
      <c r="AC118" s="27"/>
      <c r="AD118" s="27"/>
      <c r="AE118" s="27"/>
    </row>
    <row r="119" spans="1:31" s="25" customFormat="1" x14ac:dyDescent="0.2">
      <c r="A119" s="63"/>
      <c r="B119" s="32" t="s">
        <v>401</v>
      </c>
      <c r="C119" s="32" t="s">
        <v>414</v>
      </c>
      <c r="D119" s="26" t="s">
        <v>415</v>
      </c>
      <c r="E119" s="25" t="s">
        <v>416</v>
      </c>
      <c r="F119" s="25">
        <f t="shared" si="3"/>
        <v>757.95232999999996</v>
      </c>
      <c r="G119" s="25">
        <v>757.95232999999996</v>
      </c>
      <c r="H119" s="25" t="s">
        <v>32</v>
      </c>
      <c r="I119" s="25" t="s">
        <v>211</v>
      </c>
      <c r="J119" s="25">
        <v>1</v>
      </c>
      <c r="L119" s="25" t="s">
        <v>34</v>
      </c>
      <c r="U119" s="25" t="s">
        <v>126</v>
      </c>
      <c r="X119" s="17">
        <v>0</v>
      </c>
      <c r="Y119" s="17">
        <v>0</v>
      </c>
      <c r="Z119" s="17">
        <v>0</v>
      </c>
      <c r="AA119" s="29"/>
      <c r="AC119" s="27"/>
      <c r="AD119" s="27"/>
      <c r="AE119" s="27"/>
    </row>
    <row r="120" spans="1:31" s="25" customFormat="1" x14ac:dyDescent="0.2">
      <c r="A120" s="63"/>
      <c r="B120" s="32" t="s">
        <v>401</v>
      </c>
      <c r="C120" s="32" t="s">
        <v>417</v>
      </c>
      <c r="D120" s="26" t="s">
        <v>418</v>
      </c>
      <c r="E120" s="25" t="s">
        <v>419</v>
      </c>
      <c r="F120" s="25">
        <f t="shared" si="3"/>
        <v>807.94914000000006</v>
      </c>
      <c r="G120" s="25">
        <v>807.94914000000006</v>
      </c>
      <c r="H120" s="25" t="s">
        <v>32</v>
      </c>
      <c r="I120" s="25" t="s">
        <v>211</v>
      </c>
      <c r="J120" s="25">
        <v>1</v>
      </c>
      <c r="L120" s="25" t="s">
        <v>34</v>
      </c>
      <c r="U120" s="25" t="s">
        <v>126</v>
      </c>
      <c r="X120" s="17">
        <v>0</v>
      </c>
      <c r="Y120" s="17">
        <v>0</v>
      </c>
      <c r="Z120" s="17">
        <v>0</v>
      </c>
      <c r="AA120" s="29"/>
      <c r="AC120" s="27"/>
      <c r="AD120" s="27"/>
      <c r="AE120" s="27"/>
    </row>
    <row r="121" spans="1:31" s="25" customFormat="1" x14ac:dyDescent="0.2">
      <c r="A121" s="63"/>
      <c r="B121" s="32" t="s">
        <v>401</v>
      </c>
      <c r="C121" s="32" t="s">
        <v>420</v>
      </c>
      <c r="D121" s="26" t="s">
        <v>421</v>
      </c>
      <c r="E121" s="25" t="s">
        <v>422</v>
      </c>
      <c r="F121" s="25">
        <f t="shared" si="3"/>
        <v>857.94593999999995</v>
      </c>
      <c r="G121" s="25">
        <v>857.94593999999995</v>
      </c>
      <c r="H121" s="25" t="s">
        <v>32</v>
      </c>
      <c r="I121" s="25" t="s">
        <v>211</v>
      </c>
      <c r="J121" s="25">
        <v>1</v>
      </c>
      <c r="L121" s="25" t="s">
        <v>34</v>
      </c>
      <c r="U121" s="25" t="s">
        <v>126</v>
      </c>
      <c r="X121" s="17">
        <v>0</v>
      </c>
      <c r="Y121" s="17">
        <v>0</v>
      </c>
      <c r="Z121" s="17">
        <v>0</v>
      </c>
      <c r="AA121" s="29"/>
      <c r="AC121" s="27"/>
      <c r="AD121" s="27"/>
      <c r="AE121" s="27"/>
    </row>
    <row r="122" spans="1:31" s="25" customFormat="1" x14ac:dyDescent="0.2">
      <c r="A122" s="63"/>
      <c r="B122" s="32" t="s">
        <v>401</v>
      </c>
      <c r="C122" s="32" t="s">
        <v>423</v>
      </c>
      <c r="D122" s="26" t="s">
        <v>424</v>
      </c>
      <c r="E122" s="25" t="s">
        <v>425</v>
      </c>
      <c r="F122" s="25">
        <f t="shared" si="3"/>
        <v>907.94275000000005</v>
      </c>
      <c r="G122" s="25">
        <v>907.94275000000005</v>
      </c>
      <c r="H122" s="25" t="s">
        <v>32</v>
      </c>
      <c r="I122" s="25" t="s">
        <v>211</v>
      </c>
      <c r="J122" s="25">
        <v>1</v>
      </c>
      <c r="L122" s="25" t="s">
        <v>34</v>
      </c>
      <c r="U122" s="25" t="s">
        <v>126</v>
      </c>
      <c r="X122" s="17">
        <v>0</v>
      </c>
      <c r="Y122" s="17">
        <v>0</v>
      </c>
      <c r="Z122" s="17">
        <v>0</v>
      </c>
      <c r="AA122" s="29"/>
      <c r="AC122" s="27"/>
      <c r="AD122" s="27"/>
      <c r="AE122" s="27"/>
    </row>
    <row r="123" spans="1:31" s="15" customFormat="1" x14ac:dyDescent="0.2">
      <c r="A123" s="61"/>
      <c r="B123" s="15" t="s">
        <v>426</v>
      </c>
      <c r="C123" s="15" t="s">
        <v>426</v>
      </c>
      <c r="D123" s="16" t="s">
        <v>427</v>
      </c>
      <c r="E123" s="15" t="s">
        <v>428</v>
      </c>
      <c r="F123" s="15">
        <f t="shared" ref="F123:F172" si="4">G123+1.0078</f>
        <v>379.97233</v>
      </c>
      <c r="G123" s="15">
        <v>378.96453000000002</v>
      </c>
      <c r="H123" s="15" t="s">
        <v>32</v>
      </c>
      <c r="I123" s="15" t="s">
        <v>33</v>
      </c>
      <c r="J123" s="15">
        <v>1</v>
      </c>
      <c r="K123" s="15">
        <v>3.7</v>
      </c>
      <c r="L123" s="15" t="s">
        <v>34</v>
      </c>
      <c r="M123" s="15" t="s">
        <v>34</v>
      </c>
      <c r="S123" s="15" t="s">
        <v>36</v>
      </c>
      <c r="T123" s="15" t="s">
        <v>37</v>
      </c>
      <c r="U123" s="15" t="s">
        <v>38</v>
      </c>
      <c r="X123" s="17">
        <v>0</v>
      </c>
      <c r="Y123" s="17">
        <v>0</v>
      </c>
      <c r="Z123" s="17">
        <v>0</v>
      </c>
      <c r="AA123" s="34"/>
      <c r="AC123" s="18"/>
      <c r="AD123" s="18"/>
      <c r="AE123" s="18"/>
    </row>
    <row r="124" spans="1:31" s="15" customFormat="1" x14ac:dyDescent="0.2">
      <c r="A124" s="60"/>
      <c r="B124" s="15" t="s">
        <v>426</v>
      </c>
      <c r="D124" s="16" t="s">
        <v>429</v>
      </c>
      <c r="E124" s="15" t="s">
        <v>430</v>
      </c>
      <c r="F124" s="15">
        <f t="shared" si="4"/>
        <v>429.96913999999998</v>
      </c>
      <c r="G124" s="15">
        <v>428.96134000000001</v>
      </c>
      <c r="H124" s="15" t="s">
        <v>32</v>
      </c>
      <c r="I124" s="15" t="s">
        <v>33</v>
      </c>
      <c r="J124" s="15">
        <v>1</v>
      </c>
      <c r="K124" s="15">
        <v>4.2</v>
      </c>
      <c r="L124" s="15" t="s">
        <v>34</v>
      </c>
      <c r="M124" s="15" t="s">
        <v>34</v>
      </c>
      <c r="S124" s="15" t="s">
        <v>36</v>
      </c>
      <c r="T124" s="15" t="s">
        <v>37</v>
      </c>
      <c r="U124" s="15" t="s">
        <v>38</v>
      </c>
      <c r="X124" s="17">
        <v>0</v>
      </c>
      <c r="Y124" s="17">
        <v>0</v>
      </c>
      <c r="Z124" s="17">
        <v>0</v>
      </c>
      <c r="AA124" s="34"/>
      <c r="AC124" s="18"/>
      <c r="AD124" s="18"/>
      <c r="AE124" s="18"/>
    </row>
    <row r="125" spans="1:31" s="15" customFormat="1" x14ac:dyDescent="0.2">
      <c r="A125" s="60"/>
      <c r="B125" s="15" t="s">
        <v>426</v>
      </c>
      <c r="D125" s="16" t="s">
        <v>431</v>
      </c>
      <c r="E125" s="15" t="s">
        <v>432</v>
      </c>
      <c r="F125" s="15">
        <f t="shared" si="4"/>
        <v>479.96594999999996</v>
      </c>
      <c r="G125" s="15">
        <v>478.95814999999999</v>
      </c>
      <c r="H125" s="15" t="s">
        <v>32</v>
      </c>
      <c r="I125" s="15" t="s">
        <v>33</v>
      </c>
      <c r="J125" s="15">
        <v>1</v>
      </c>
      <c r="K125" s="15">
        <v>4.7</v>
      </c>
      <c r="L125" s="15" t="s">
        <v>34</v>
      </c>
      <c r="M125" s="15" t="s">
        <v>34</v>
      </c>
      <c r="S125" s="15" t="s">
        <v>36</v>
      </c>
      <c r="T125" s="15" t="s">
        <v>37</v>
      </c>
      <c r="U125" s="15" t="s">
        <v>38</v>
      </c>
      <c r="X125" s="17">
        <v>0</v>
      </c>
      <c r="Y125" s="17">
        <v>0</v>
      </c>
      <c r="Z125" s="17">
        <v>42177.333333333336</v>
      </c>
      <c r="AA125" s="22">
        <v>3.8</v>
      </c>
      <c r="AB125" s="15" t="s">
        <v>38</v>
      </c>
      <c r="AC125" s="64"/>
      <c r="AD125" s="65"/>
      <c r="AE125" s="66"/>
    </row>
    <row r="126" spans="1:31" s="15" customFormat="1" x14ac:dyDescent="0.2">
      <c r="A126" s="60"/>
      <c r="B126" s="15" t="s">
        <v>426</v>
      </c>
      <c r="D126" s="16" t="s">
        <v>433</v>
      </c>
      <c r="E126" s="15" t="s">
        <v>434</v>
      </c>
      <c r="F126" s="15">
        <f t="shared" si="4"/>
        <v>529.96275000000003</v>
      </c>
      <c r="G126" s="15">
        <v>528.95495000000005</v>
      </c>
      <c r="H126" s="15" t="s">
        <v>32</v>
      </c>
      <c r="I126" s="15" t="s">
        <v>33</v>
      </c>
      <c r="J126" s="15">
        <v>1</v>
      </c>
      <c r="K126" s="15">
        <v>5.0999999999999996</v>
      </c>
      <c r="L126" s="15" t="s">
        <v>34</v>
      </c>
      <c r="M126" s="15" t="s">
        <v>34</v>
      </c>
      <c r="S126" s="15" t="s">
        <v>36</v>
      </c>
      <c r="T126" s="15" t="s">
        <v>37</v>
      </c>
      <c r="U126" s="15" t="s">
        <v>38</v>
      </c>
      <c r="X126" s="17">
        <v>0</v>
      </c>
      <c r="Y126" s="17">
        <v>0</v>
      </c>
      <c r="Z126" s="17">
        <v>0</v>
      </c>
      <c r="AA126" s="34"/>
      <c r="AC126" s="18"/>
      <c r="AD126" s="18"/>
      <c r="AE126" s="18"/>
    </row>
    <row r="127" spans="1:31" s="15" customFormat="1" x14ac:dyDescent="0.2">
      <c r="A127" s="60"/>
      <c r="B127" s="15" t="s">
        <v>426</v>
      </c>
      <c r="D127" s="16" t="s">
        <v>435</v>
      </c>
      <c r="E127" s="15" t="s">
        <v>436</v>
      </c>
      <c r="F127" s="15">
        <f t="shared" si="4"/>
        <v>579.95956000000001</v>
      </c>
      <c r="G127" s="15">
        <v>578.95176000000004</v>
      </c>
      <c r="H127" s="15" t="s">
        <v>32</v>
      </c>
      <c r="I127" s="15" t="s">
        <v>33</v>
      </c>
      <c r="J127" s="15">
        <v>1</v>
      </c>
      <c r="K127" s="15">
        <v>5.6</v>
      </c>
      <c r="L127" s="15" t="s">
        <v>34</v>
      </c>
      <c r="M127" s="15" t="s">
        <v>34</v>
      </c>
      <c r="S127" s="15" t="s">
        <v>36</v>
      </c>
      <c r="T127" s="15" t="s">
        <v>37</v>
      </c>
      <c r="U127" s="15" t="s">
        <v>38</v>
      </c>
      <c r="X127" s="17">
        <v>0</v>
      </c>
      <c r="Y127" s="17">
        <v>0</v>
      </c>
      <c r="Z127" s="17">
        <v>0</v>
      </c>
      <c r="AA127" s="34"/>
      <c r="AC127" s="18"/>
      <c r="AD127" s="18"/>
      <c r="AE127" s="18"/>
    </row>
    <row r="128" spans="1:31" s="15" customFormat="1" x14ac:dyDescent="0.2">
      <c r="A128" s="60"/>
      <c r="B128" s="15" t="s">
        <v>426</v>
      </c>
      <c r="D128" s="16" t="s">
        <v>437</v>
      </c>
      <c r="E128" s="15" t="s">
        <v>438</v>
      </c>
      <c r="F128" s="15">
        <f t="shared" si="4"/>
        <v>629.95636999999999</v>
      </c>
      <c r="G128" s="15">
        <v>628.94857000000002</v>
      </c>
      <c r="H128" s="15" t="s">
        <v>32</v>
      </c>
      <c r="I128" s="15" t="s">
        <v>33</v>
      </c>
      <c r="J128" s="15">
        <v>1</v>
      </c>
      <c r="K128" s="15">
        <v>6.1</v>
      </c>
      <c r="L128" s="15" t="s">
        <v>34</v>
      </c>
      <c r="M128" s="15" t="s">
        <v>34</v>
      </c>
      <c r="S128" s="15" t="s">
        <v>36</v>
      </c>
      <c r="T128" s="15" t="s">
        <v>37</v>
      </c>
      <c r="U128" s="15" t="s">
        <v>38</v>
      </c>
      <c r="X128" s="17">
        <v>0</v>
      </c>
      <c r="Y128" s="17">
        <v>0</v>
      </c>
      <c r="Z128" s="17">
        <v>0</v>
      </c>
      <c r="AA128" s="34"/>
      <c r="AC128" s="18"/>
      <c r="AD128" s="18"/>
      <c r="AE128" s="18"/>
    </row>
    <row r="129" spans="1:31" s="25" customFormat="1" x14ac:dyDescent="0.2">
      <c r="A129" s="59"/>
      <c r="B129" s="32" t="s">
        <v>587</v>
      </c>
      <c r="C129" s="32" t="s">
        <v>588</v>
      </c>
      <c r="D129" s="26" t="s">
        <v>439</v>
      </c>
      <c r="E129" s="25" t="s">
        <v>440</v>
      </c>
      <c r="F129" s="25">
        <f>G129</f>
        <v>436.97766000000001</v>
      </c>
      <c r="G129" s="25">
        <v>436.97766000000001</v>
      </c>
      <c r="H129" s="25" t="s">
        <v>32</v>
      </c>
      <c r="I129" s="25" t="s">
        <v>211</v>
      </c>
      <c r="J129" s="25">
        <v>1</v>
      </c>
      <c r="L129" s="25" t="s">
        <v>34</v>
      </c>
      <c r="M129" s="25" t="s">
        <v>34</v>
      </c>
      <c r="Q129" s="35" t="s">
        <v>441</v>
      </c>
      <c r="U129" s="25" t="s">
        <v>126</v>
      </c>
      <c r="X129" s="17">
        <v>0</v>
      </c>
      <c r="Y129" s="17">
        <v>0</v>
      </c>
      <c r="Z129" s="17">
        <v>0</v>
      </c>
      <c r="AA129" s="29"/>
      <c r="AC129" s="27"/>
      <c r="AD129" s="27"/>
      <c r="AE129" s="27"/>
    </row>
    <row r="130" spans="1:31" s="25" customFormat="1" x14ac:dyDescent="0.2">
      <c r="A130" s="60"/>
      <c r="B130" s="32" t="s">
        <v>587</v>
      </c>
      <c r="C130" s="32" t="s">
        <v>589</v>
      </c>
      <c r="D130" s="26" t="s">
        <v>442</v>
      </c>
      <c r="E130" s="25" t="s">
        <v>443</v>
      </c>
      <c r="F130" s="25">
        <f t="shared" ref="F130:F137" si="5">G130</f>
        <v>486.97447</v>
      </c>
      <c r="G130" s="25">
        <v>486.97447</v>
      </c>
      <c r="H130" s="25" t="s">
        <v>32</v>
      </c>
      <c r="I130" s="25" t="s">
        <v>211</v>
      </c>
      <c r="J130" s="25">
        <v>1</v>
      </c>
      <c r="L130" s="25" t="s">
        <v>34</v>
      </c>
      <c r="M130" s="25" t="s">
        <v>34</v>
      </c>
      <c r="U130" s="25" t="s">
        <v>126</v>
      </c>
      <c r="X130" s="17">
        <v>0</v>
      </c>
      <c r="Y130" s="17">
        <v>0</v>
      </c>
      <c r="Z130" s="17">
        <v>0</v>
      </c>
      <c r="AA130" s="29"/>
      <c r="AC130" s="27"/>
      <c r="AD130" s="27"/>
      <c r="AE130" s="27"/>
    </row>
    <row r="131" spans="1:31" s="25" customFormat="1" x14ac:dyDescent="0.2">
      <c r="A131" s="60"/>
      <c r="B131" s="32" t="s">
        <v>587</v>
      </c>
      <c r="C131" s="32" t="s">
        <v>590</v>
      </c>
      <c r="D131" s="26" t="s">
        <v>444</v>
      </c>
      <c r="E131" s="25" t="s">
        <v>445</v>
      </c>
      <c r="F131" s="25">
        <f t="shared" si="5"/>
        <v>536.97127</v>
      </c>
      <c r="G131" s="25">
        <v>536.97127</v>
      </c>
      <c r="H131" s="25" t="s">
        <v>32</v>
      </c>
      <c r="I131" s="25" t="s">
        <v>211</v>
      </c>
      <c r="J131" s="25">
        <v>1</v>
      </c>
      <c r="L131" s="25" t="s">
        <v>34</v>
      </c>
      <c r="M131" s="25" t="s">
        <v>34</v>
      </c>
      <c r="U131" s="25" t="s">
        <v>126</v>
      </c>
      <c r="X131" s="17">
        <v>0</v>
      </c>
      <c r="Y131" s="17">
        <v>0</v>
      </c>
      <c r="Z131" s="17">
        <v>0</v>
      </c>
      <c r="AA131" s="29"/>
      <c r="AC131" s="27"/>
      <c r="AD131" s="27"/>
      <c r="AE131" s="27"/>
    </row>
    <row r="132" spans="1:31" s="25" customFormat="1" x14ac:dyDescent="0.2">
      <c r="A132" s="60"/>
      <c r="B132" s="32" t="s">
        <v>587</v>
      </c>
      <c r="C132" s="32" t="s">
        <v>591</v>
      </c>
      <c r="D132" s="26" t="s">
        <v>446</v>
      </c>
      <c r="E132" s="25" t="s">
        <v>447</v>
      </c>
      <c r="F132" s="25">
        <f t="shared" si="5"/>
        <v>586.96807999999999</v>
      </c>
      <c r="G132" s="25">
        <v>586.96807999999999</v>
      </c>
      <c r="H132" s="25" t="s">
        <v>32</v>
      </c>
      <c r="I132" s="25" t="s">
        <v>211</v>
      </c>
      <c r="J132" s="25">
        <v>1</v>
      </c>
      <c r="L132" s="25" t="s">
        <v>34</v>
      </c>
      <c r="M132" s="25" t="s">
        <v>34</v>
      </c>
      <c r="U132" s="25" t="s">
        <v>126</v>
      </c>
      <c r="X132" s="17">
        <v>0</v>
      </c>
      <c r="Y132" s="17">
        <v>0</v>
      </c>
      <c r="Z132" s="17">
        <v>0</v>
      </c>
      <c r="AA132" s="29"/>
      <c r="AC132" s="27"/>
      <c r="AD132" s="27"/>
      <c r="AE132" s="27"/>
    </row>
    <row r="133" spans="1:31" s="25" customFormat="1" x14ac:dyDescent="0.2">
      <c r="A133" s="60"/>
      <c r="B133" s="32" t="s">
        <v>587</v>
      </c>
      <c r="C133" s="32" t="s">
        <v>592</v>
      </c>
      <c r="D133" s="26" t="s">
        <v>448</v>
      </c>
      <c r="E133" s="25" t="s">
        <v>449</v>
      </c>
      <c r="F133" s="25">
        <f t="shared" si="5"/>
        <v>636.96487999999999</v>
      </c>
      <c r="G133" s="25">
        <v>636.96487999999999</v>
      </c>
      <c r="H133" s="25" t="s">
        <v>32</v>
      </c>
      <c r="I133" s="25" t="s">
        <v>211</v>
      </c>
      <c r="J133" s="25">
        <v>1</v>
      </c>
      <c r="L133" s="25" t="s">
        <v>34</v>
      </c>
      <c r="M133" s="25" t="s">
        <v>34</v>
      </c>
      <c r="U133" s="25" t="s">
        <v>126</v>
      </c>
      <c r="X133" s="17">
        <v>0</v>
      </c>
      <c r="Y133" s="17">
        <v>0</v>
      </c>
      <c r="Z133" s="17">
        <v>0</v>
      </c>
      <c r="AA133" s="29"/>
      <c r="AC133" s="27"/>
      <c r="AD133" s="27"/>
      <c r="AE133" s="27"/>
    </row>
    <row r="134" spans="1:31" s="25" customFormat="1" x14ac:dyDescent="0.2">
      <c r="A134" s="60"/>
      <c r="B134" s="32" t="s">
        <v>587</v>
      </c>
      <c r="C134" s="32" t="s">
        <v>593</v>
      </c>
      <c r="D134" s="26" t="s">
        <v>450</v>
      </c>
      <c r="E134" s="25" t="s">
        <v>451</v>
      </c>
      <c r="F134" s="25">
        <f t="shared" si="5"/>
        <v>686.96168999999998</v>
      </c>
      <c r="G134" s="25">
        <v>686.96168999999998</v>
      </c>
      <c r="H134" s="25" t="s">
        <v>32</v>
      </c>
      <c r="I134" s="25" t="s">
        <v>211</v>
      </c>
      <c r="J134" s="25">
        <v>1</v>
      </c>
      <c r="L134" s="25" t="s">
        <v>34</v>
      </c>
      <c r="M134" s="25" t="s">
        <v>34</v>
      </c>
      <c r="U134" s="25" t="s">
        <v>126</v>
      </c>
      <c r="X134" s="17">
        <v>0</v>
      </c>
      <c r="Y134" s="17">
        <v>0</v>
      </c>
      <c r="Z134" s="17">
        <v>0</v>
      </c>
      <c r="AA134" s="29"/>
      <c r="AC134" s="27"/>
      <c r="AD134" s="27"/>
      <c r="AE134" s="27"/>
    </row>
    <row r="135" spans="1:31" s="25" customFormat="1" x14ac:dyDescent="0.2">
      <c r="A135" s="60"/>
      <c r="B135" s="32" t="s">
        <v>587</v>
      </c>
      <c r="C135" s="32" t="s">
        <v>594</v>
      </c>
      <c r="D135" s="26" t="s">
        <v>452</v>
      </c>
      <c r="E135" s="25" t="s">
        <v>453</v>
      </c>
      <c r="F135" s="25">
        <f t="shared" si="5"/>
        <v>736.95849999999996</v>
      </c>
      <c r="G135" s="25">
        <v>736.95849999999996</v>
      </c>
      <c r="H135" s="25" t="s">
        <v>32</v>
      </c>
      <c r="I135" s="25" t="s">
        <v>211</v>
      </c>
      <c r="J135" s="25">
        <v>1</v>
      </c>
      <c r="L135" s="25" t="s">
        <v>34</v>
      </c>
      <c r="M135" s="25" t="s">
        <v>34</v>
      </c>
      <c r="U135" s="25" t="s">
        <v>126</v>
      </c>
      <c r="X135" s="17">
        <v>0</v>
      </c>
      <c r="Y135" s="17">
        <v>0</v>
      </c>
      <c r="Z135" s="17">
        <v>0</v>
      </c>
      <c r="AA135" s="29"/>
      <c r="AC135" s="27"/>
      <c r="AD135" s="27"/>
      <c r="AE135" s="27"/>
    </row>
    <row r="136" spans="1:31" s="25" customFormat="1" x14ac:dyDescent="0.2">
      <c r="A136" s="60"/>
      <c r="B136" s="32" t="s">
        <v>587</v>
      </c>
      <c r="C136" s="32" t="s">
        <v>595</v>
      </c>
      <c r="D136" s="26" t="s">
        <v>454</v>
      </c>
      <c r="E136" s="25" t="s">
        <v>455</v>
      </c>
      <c r="F136" s="25">
        <f t="shared" si="5"/>
        <v>786.95529999999997</v>
      </c>
      <c r="G136" s="25">
        <v>786.95529999999997</v>
      </c>
      <c r="H136" s="25" t="s">
        <v>32</v>
      </c>
      <c r="I136" s="25" t="s">
        <v>211</v>
      </c>
      <c r="J136" s="25">
        <v>1</v>
      </c>
      <c r="L136" s="25" t="s">
        <v>34</v>
      </c>
      <c r="M136" s="25" t="s">
        <v>34</v>
      </c>
      <c r="U136" s="25" t="s">
        <v>126</v>
      </c>
      <c r="X136" s="17">
        <v>0</v>
      </c>
      <c r="Y136" s="17">
        <v>0</v>
      </c>
      <c r="Z136" s="17">
        <v>0</v>
      </c>
      <c r="AA136" s="29"/>
      <c r="AC136" s="27"/>
      <c r="AD136" s="27"/>
      <c r="AE136" s="27"/>
    </row>
    <row r="137" spans="1:31" s="25" customFormat="1" ht="34" x14ac:dyDescent="0.2">
      <c r="A137" s="60"/>
      <c r="B137" s="32" t="s">
        <v>587</v>
      </c>
      <c r="C137" s="32" t="s">
        <v>596</v>
      </c>
      <c r="D137" s="26" t="s">
        <v>456</v>
      </c>
      <c r="E137" s="25" t="s">
        <v>457</v>
      </c>
      <c r="F137" s="25">
        <f t="shared" si="5"/>
        <v>836.95210999999995</v>
      </c>
      <c r="G137" s="25">
        <v>836.95210999999995</v>
      </c>
      <c r="H137" s="25" t="s">
        <v>32</v>
      </c>
      <c r="I137" s="25" t="s">
        <v>211</v>
      </c>
      <c r="J137" s="25">
        <v>1</v>
      </c>
      <c r="L137" s="25" t="s">
        <v>34</v>
      </c>
      <c r="M137" s="25" t="s">
        <v>34</v>
      </c>
      <c r="U137" s="25" t="s">
        <v>126</v>
      </c>
      <c r="X137" s="17">
        <v>0</v>
      </c>
      <c r="Y137" s="17">
        <v>0</v>
      </c>
      <c r="Z137" s="17">
        <v>320618.66666666669</v>
      </c>
      <c r="AA137" s="22">
        <v>5.48</v>
      </c>
      <c r="AB137" s="25" t="s">
        <v>126</v>
      </c>
      <c r="AC137" s="27" t="s">
        <v>613</v>
      </c>
      <c r="AD137" s="27"/>
      <c r="AE137" s="27"/>
    </row>
    <row r="138" spans="1:31" s="15" customFormat="1" x14ac:dyDescent="0.2">
      <c r="A138" s="61"/>
      <c r="B138" s="15" t="s">
        <v>458</v>
      </c>
      <c r="C138" s="15" t="s">
        <v>459</v>
      </c>
      <c r="D138" s="16" t="s">
        <v>460</v>
      </c>
      <c r="E138" s="15" t="s">
        <v>461</v>
      </c>
      <c r="F138" s="15">
        <f t="shared" si="4"/>
        <v>313.98060999999996</v>
      </c>
      <c r="G138" s="15">
        <v>312.97280999999998</v>
      </c>
      <c r="H138" s="15" t="s">
        <v>32</v>
      </c>
      <c r="I138" s="15" t="s">
        <v>33</v>
      </c>
      <c r="J138" s="15">
        <v>1</v>
      </c>
      <c r="K138" s="15">
        <v>2.7</v>
      </c>
      <c r="L138" s="15" t="s">
        <v>34</v>
      </c>
      <c r="M138" s="15" t="s">
        <v>34</v>
      </c>
      <c r="P138" s="15" t="s">
        <v>35</v>
      </c>
      <c r="S138" s="15" t="s">
        <v>36</v>
      </c>
      <c r="T138" s="15" t="s">
        <v>37</v>
      </c>
      <c r="U138" s="15" t="s">
        <v>38</v>
      </c>
      <c r="X138" s="17">
        <v>0</v>
      </c>
      <c r="Y138" s="17">
        <v>0</v>
      </c>
      <c r="Z138" s="17">
        <v>0</v>
      </c>
      <c r="AA138" s="34"/>
      <c r="AC138" s="18"/>
      <c r="AD138" s="18"/>
      <c r="AE138" s="18"/>
    </row>
    <row r="139" spans="1:31" s="15" customFormat="1" x14ac:dyDescent="0.2">
      <c r="A139" s="60"/>
      <c r="B139" s="15" t="s">
        <v>458</v>
      </c>
      <c r="C139" s="15" t="s">
        <v>462</v>
      </c>
      <c r="D139" s="16" t="s">
        <v>463</v>
      </c>
      <c r="E139" s="15" t="s">
        <v>464</v>
      </c>
      <c r="F139" s="15">
        <f t="shared" si="4"/>
        <v>363.97742</v>
      </c>
      <c r="G139" s="15">
        <v>362.96962000000002</v>
      </c>
      <c r="H139" s="15" t="s">
        <v>32</v>
      </c>
      <c r="I139" s="15" t="s">
        <v>33</v>
      </c>
      <c r="J139" s="15">
        <v>1</v>
      </c>
      <c r="K139" s="15">
        <v>3.4</v>
      </c>
      <c r="L139" s="15" t="s">
        <v>34</v>
      </c>
      <c r="M139" s="15" t="s">
        <v>34</v>
      </c>
      <c r="P139" s="15" t="s">
        <v>35</v>
      </c>
      <c r="S139" s="15" t="s">
        <v>36</v>
      </c>
      <c r="T139" s="15" t="s">
        <v>37</v>
      </c>
      <c r="U139" s="15" t="s">
        <v>38</v>
      </c>
      <c r="X139" s="17">
        <v>0</v>
      </c>
      <c r="Y139" s="17">
        <v>0</v>
      </c>
      <c r="Z139" s="17">
        <v>6292.5555555555547</v>
      </c>
      <c r="AA139" s="22">
        <v>2.79</v>
      </c>
      <c r="AC139" s="18"/>
      <c r="AD139" s="18"/>
      <c r="AE139" s="18"/>
    </row>
    <row r="140" spans="1:31" s="15" customFormat="1" ht="17" x14ac:dyDescent="0.2">
      <c r="A140" s="60"/>
      <c r="B140" s="15" t="s">
        <v>458</v>
      </c>
      <c r="C140" s="15" t="s">
        <v>465</v>
      </c>
      <c r="D140" s="16" t="s">
        <v>466</v>
      </c>
      <c r="E140" s="15" t="s">
        <v>467</v>
      </c>
      <c r="F140" s="15">
        <f t="shared" si="4"/>
        <v>413.97422999999998</v>
      </c>
      <c r="G140" s="15">
        <v>412.96643</v>
      </c>
      <c r="H140" s="15" t="s">
        <v>32</v>
      </c>
      <c r="I140" s="15" t="s">
        <v>33</v>
      </c>
      <c r="J140" s="15">
        <v>1</v>
      </c>
      <c r="K140" s="15">
        <v>4</v>
      </c>
      <c r="L140" s="15" t="s">
        <v>34</v>
      </c>
      <c r="M140" s="15" t="s">
        <v>34</v>
      </c>
      <c r="P140" s="15" t="s">
        <v>35</v>
      </c>
      <c r="S140" s="15" t="s">
        <v>36</v>
      </c>
      <c r="T140" s="15" t="s">
        <v>37</v>
      </c>
      <c r="U140" s="15" t="s">
        <v>38</v>
      </c>
      <c r="X140" s="17">
        <v>1933203</v>
      </c>
      <c r="Y140" s="17">
        <v>334277.66666666669</v>
      </c>
      <c r="Z140" s="17">
        <v>2583722.3333333335</v>
      </c>
      <c r="AA140" s="22">
        <v>3.24</v>
      </c>
      <c r="AC140" s="18" t="s">
        <v>599</v>
      </c>
      <c r="AD140" s="18"/>
      <c r="AE140" s="18"/>
    </row>
    <row r="141" spans="1:31" s="15" customFormat="1" ht="17" x14ac:dyDescent="0.2">
      <c r="A141" s="60"/>
      <c r="B141" s="15" t="s">
        <v>458</v>
      </c>
      <c r="C141" s="15" t="s">
        <v>468</v>
      </c>
      <c r="D141" s="16" t="s">
        <v>469</v>
      </c>
      <c r="E141" s="15" t="s">
        <v>470</v>
      </c>
      <c r="F141" s="15">
        <f t="shared" si="4"/>
        <v>463.97102999999998</v>
      </c>
      <c r="G141" s="15">
        <v>462.96323000000001</v>
      </c>
      <c r="H141" s="15" t="s">
        <v>32</v>
      </c>
      <c r="I141" s="15" t="s">
        <v>33</v>
      </c>
      <c r="J141" s="15">
        <v>1</v>
      </c>
      <c r="K141" s="15">
        <v>4.5999999999999996</v>
      </c>
      <c r="L141" s="15" t="s">
        <v>34</v>
      </c>
      <c r="M141" s="15" t="s">
        <v>34</v>
      </c>
      <c r="P141" s="15" t="s">
        <v>35</v>
      </c>
      <c r="S141" s="15" t="s">
        <v>36</v>
      </c>
      <c r="T141" s="15" t="s">
        <v>37</v>
      </c>
      <c r="U141" s="15" t="s">
        <v>38</v>
      </c>
      <c r="X141" s="17">
        <v>59935705.333333336</v>
      </c>
      <c r="Y141" s="17">
        <v>17324532.333333332</v>
      </c>
      <c r="Z141" s="17">
        <v>83478200.333333328</v>
      </c>
      <c r="AA141" s="22">
        <v>3.65</v>
      </c>
      <c r="AC141" s="18" t="s">
        <v>599</v>
      </c>
      <c r="AD141" s="18" t="s">
        <v>609</v>
      </c>
      <c r="AE141" s="18" t="s">
        <v>608</v>
      </c>
    </row>
    <row r="142" spans="1:31" s="15" customFormat="1" ht="17" x14ac:dyDescent="0.2">
      <c r="A142" s="60"/>
      <c r="B142" s="15" t="s">
        <v>458</v>
      </c>
      <c r="C142" s="15" t="s">
        <v>471</v>
      </c>
      <c r="D142" s="16" t="s">
        <v>472</v>
      </c>
      <c r="E142" s="15" t="s">
        <v>473</v>
      </c>
      <c r="F142" s="15">
        <f t="shared" si="4"/>
        <v>513.96784000000002</v>
      </c>
      <c r="G142" s="15">
        <v>512.96004000000005</v>
      </c>
      <c r="H142" s="15" t="s">
        <v>32</v>
      </c>
      <c r="I142" s="15" t="s">
        <v>33</v>
      </c>
      <c r="J142" s="15">
        <v>1</v>
      </c>
      <c r="K142" s="15">
        <v>5</v>
      </c>
      <c r="L142" s="15" t="s">
        <v>34</v>
      </c>
      <c r="M142" s="15" t="s">
        <v>34</v>
      </c>
      <c r="P142" s="15" t="s">
        <v>35</v>
      </c>
      <c r="S142" s="15" t="s">
        <v>36</v>
      </c>
      <c r="T142" s="15" t="s">
        <v>37</v>
      </c>
      <c r="U142" s="15" t="s">
        <v>38</v>
      </c>
      <c r="X142" s="17">
        <v>22872243</v>
      </c>
      <c r="Y142" s="17">
        <v>10887658.333333334</v>
      </c>
      <c r="Z142" s="17">
        <v>46142698</v>
      </c>
      <c r="AA142" s="22">
        <v>4.03</v>
      </c>
      <c r="AC142" s="18" t="s">
        <v>599</v>
      </c>
      <c r="AD142" s="18"/>
      <c r="AE142" s="18"/>
    </row>
    <row r="143" spans="1:31" s="15" customFormat="1" ht="17" x14ac:dyDescent="0.2">
      <c r="A143" s="60"/>
      <c r="B143" s="15" t="s">
        <v>458</v>
      </c>
      <c r="C143" s="15" t="s">
        <v>474</v>
      </c>
      <c r="D143" s="16" t="s">
        <v>475</v>
      </c>
      <c r="E143" s="15" t="s">
        <v>476</v>
      </c>
      <c r="F143" s="15">
        <f t="shared" si="4"/>
        <v>563.96464000000003</v>
      </c>
      <c r="G143" s="15">
        <v>562.95684000000006</v>
      </c>
      <c r="H143" s="15" t="s">
        <v>32</v>
      </c>
      <c r="I143" s="15" t="s">
        <v>33</v>
      </c>
      <c r="J143" s="15">
        <v>1</v>
      </c>
      <c r="K143" s="15">
        <v>5.5</v>
      </c>
      <c r="L143" s="15" t="s">
        <v>34</v>
      </c>
      <c r="M143" s="15" t="s">
        <v>34</v>
      </c>
      <c r="P143" s="15" t="s">
        <v>35</v>
      </c>
      <c r="S143" s="15" t="s">
        <v>36</v>
      </c>
      <c r="T143" s="15" t="s">
        <v>37</v>
      </c>
      <c r="U143" s="15" t="s">
        <v>38</v>
      </c>
      <c r="X143" s="17">
        <v>38636165</v>
      </c>
      <c r="Y143" s="17">
        <v>15488098.666666666</v>
      </c>
      <c r="Z143" s="17">
        <v>83646311.333333328</v>
      </c>
      <c r="AA143" s="22">
        <v>4.38</v>
      </c>
      <c r="AC143" s="18" t="s">
        <v>599</v>
      </c>
      <c r="AD143" s="15" t="s">
        <v>610</v>
      </c>
      <c r="AE143" s="18"/>
    </row>
    <row r="144" spans="1:31" s="15" customFormat="1" ht="17" x14ac:dyDescent="0.2">
      <c r="A144" s="60"/>
      <c r="B144" s="15" t="s">
        <v>458</v>
      </c>
      <c r="C144" s="15" t="s">
        <v>477</v>
      </c>
      <c r="D144" s="16" t="s">
        <v>478</v>
      </c>
      <c r="E144" s="15" t="s">
        <v>479</v>
      </c>
      <c r="F144" s="15">
        <f t="shared" si="4"/>
        <v>613.96145000000001</v>
      </c>
      <c r="G144" s="15">
        <v>612.95365000000004</v>
      </c>
      <c r="H144" s="15" t="s">
        <v>32</v>
      </c>
      <c r="I144" s="15" t="s">
        <v>33</v>
      </c>
      <c r="J144" s="15">
        <v>1</v>
      </c>
      <c r="K144" s="15">
        <v>5.9</v>
      </c>
      <c r="L144" s="15" t="s">
        <v>34</v>
      </c>
      <c r="M144" s="15" t="s">
        <v>34</v>
      </c>
      <c r="P144" s="15" t="s">
        <v>35</v>
      </c>
      <c r="S144" s="15" t="s">
        <v>36</v>
      </c>
      <c r="T144" s="15" t="s">
        <v>37</v>
      </c>
      <c r="U144" s="15" t="s">
        <v>38</v>
      </c>
      <c r="X144" s="17">
        <v>13511632</v>
      </c>
      <c r="Y144" s="17">
        <v>5733621.333333333</v>
      </c>
      <c r="Z144" s="17">
        <v>33277148</v>
      </c>
      <c r="AA144" s="22">
        <v>4.72</v>
      </c>
      <c r="AC144" s="18" t="s">
        <v>599</v>
      </c>
      <c r="AD144" s="15" t="s">
        <v>610</v>
      </c>
      <c r="AE144" s="18"/>
    </row>
    <row r="145" spans="1:31" s="15" customFormat="1" ht="17" x14ac:dyDescent="0.2">
      <c r="A145" s="60"/>
      <c r="B145" s="15" t="s">
        <v>458</v>
      </c>
      <c r="C145" s="15" t="s">
        <v>480</v>
      </c>
      <c r="D145" s="16" t="s">
        <v>481</v>
      </c>
      <c r="E145" s="15" t="s">
        <v>482</v>
      </c>
      <c r="F145" s="15">
        <f t="shared" si="4"/>
        <v>663.95826</v>
      </c>
      <c r="G145" s="15">
        <v>662.95046000000002</v>
      </c>
      <c r="H145" s="15" t="s">
        <v>32</v>
      </c>
      <c r="I145" s="15" t="s">
        <v>33</v>
      </c>
      <c r="J145" s="15">
        <v>1</v>
      </c>
      <c r="K145" s="15">
        <v>6.3</v>
      </c>
      <c r="L145" s="15" t="s">
        <v>34</v>
      </c>
      <c r="M145" s="15" t="s">
        <v>34</v>
      </c>
      <c r="P145" s="15" t="s">
        <v>35</v>
      </c>
      <c r="S145" s="15" t="s">
        <v>36</v>
      </c>
      <c r="T145" s="15" t="s">
        <v>37</v>
      </c>
      <c r="U145" s="15" t="s">
        <v>38</v>
      </c>
      <c r="X145" s="17">
        <v>33652630.666666664</v>
      </c>
      <c r="Y145" s="17">
        <v>16425589.333333334</v>
      </c>
      <c r="Z145" s="17">
        <v>45921407.333333336</v>
      </c>
      <c r="AA145" s="22">
        <v>5.05</v>
      </c>
      <c r="AC145" s="18" t="s">
        <v>599</v>
      </c>
      <c r="AD145" s="15" t="s">
        <v>610</v>
      </c>
      <c r="AE145" s="18"/>
    </row>
    <row r="146" spans="1:31" s="15" customFormat="1" ht="17" x14ac:dyDescent="0.2">
      <c r="A146" s="60"/>
      <c r="B146" s="15" t="s">
        <v>458</v>
      </c>
      <c r="C146" s="15" t="s">
        <v>483</v>
      </c>
      <c r="D146" s="16" t="s">
        <v>484</v>
      </c>
      <c r="E146" s="15" t="s">
        <v>485</v>
      </c>
      <c r="F146" s="15">
        <f t="shared" si="4"/>
        <v>713.95506</v>
      </c>
      <c r="G146" s="15">
        <v>712.94726000000003</v>
      </c>
      <c r="H146" s="15" t="s">
        <v>32</v>
      </c>
      <c r="I146" s="15" t="s">
        <v>33</v>
      </c>
      <c r="J146" s="15">
        <v>1</v>
      </c>
      <c r="K146" s="15">
        <v>6.7</v>
      </c>
      <c r="L146" s="15" t="s">
        <v>34</v>
      </c>
      <c r="M146" s="15" t="s">
        <v>34</v>
      </c>
      <c r="P146" s="15" t="s">
        <v>35</v>
      </c>
      <c r="S146" s="15" t="s">
        <v>36</v>
      </c>
      <c r="T146" s="15" t="s">
        <v>37</v>
      </c>
      <c r="U146" s="15" t="s">
        <v>38</v>
      </c>
      <c r="X146" s="17">
        <v>4905438.666666667</v>
      </c>
      <c r="Y146" s="17">
        <v>2628806</v>
      </c>
      <c r="Z146" s="17">
        <v>9187724.333333334</v>
      </c>
      <c r="AA146" s="22">
        <v>5.36</v>
      </c>
      <c r="AC146" s="18" t="s">
        <v>599</v>
      </c>
      <c r="AD146" s="18"/>
      <c r="AE146" s="18"/>
    </row>
    <row r="147" spans="1:31" s="15" customFormat="1" ht="17" x14ac:dyDescent="0.2">
      <c r="A147" s="60"/>
      <c r="B147" s="15" t="s">
        <v>458</v>
      </c>
      <c r="C147" s="15" t="s">
        <v>486</v>
      </c>
      <c r="D147" s="16" t="s">
        <v>487</v>
      </c>
      <c r="E147" s="15" t="s">
        <v>488</v>
      </c>
      <c r="F147" s="15">
        <f t="shared" si="4"/>
        <v>763.95186999999999</v>
      </c>
      <c r="G147" s="15">
        <v>762.94407000000001</v>
      </c>
      <c r="H147" s="15" t="s">
        <v>32</v>
      </c>
      <c r="I147" s="15" t="s">
        <v>33</v>
      </c>
      <c r="J147" s="15">
        <v>1</v>
      </c>
      <c r="K147" s="15">
        <v>7.1</v>
      </c>
      <c r="L147" s="15" t="s">
        <v>34</v>
      </c>
      <c r="M147" s="15" t="s">
        <v>34</v>
      </c>
      <c r="S147" s="15" t="s">
        <v>36</v>
      </c>
      <c r="T147" s="15" t="s">
        <v>37</v>
      </c>
      <c r="U147" s="15" t="s">
        <v>38</v>
      </c>
      <c r="X147" s="17">
        <v>2281666</v>
      </c>
      <c r="Y147" s="17">
        <v>1469493.6666666667</v>
      </c>
      <c r="Z147" s="17">
        <v>3502021.6666666665</v>
      </c>
      <c r="AA147" s="22">
        <v>5.64</v>
      </c>
      <c r="AC147" s="18" t="s">
        <v>599</v>
      </c>
      <c r="AD147" s="18"/>
      <c r="AE147" s="18"/>
    </row>
    <row r="148" spans="1:31" s="15" customFormat="1" x14ac:dyDescent="0.2">
      <c r="A148" s="60"/>
      <c r="B148" s="15" t="s">
        <v>458</v>
      </c>
      <c r="C148" s="15" t="s">
        <v>489</v>
      </c>
      <c r="D148" s="16" t="s">
        <v>490</v>
      </c>
      <c r="E148" s="15" t="s">
        <v>491</v>
      </c>
      <c r="F148" s="15">
        <f t="shared" si="4"/>
        <v>813.94867999999997</v>
      </c>
      <c r="G148" s="15">
        <v>812.94087999999999</v>
      </c>
      <c r="H148" s="15" t="s">
        <v>32</v>
      </c>
      <c r="I148" s="15" t="s">
        <v>33</v>
      </c>
      <c r="J148" s="15">
        <v>1</v>
      </c>
      <c r="K148" s="15">
        <v>8.1</v>
      </c>
      <c r="L148" s="15" t="s">
        <v>34</v>
      </c>
      <c r="M148" s="15" t="s">
        <v>34</v>
      </c>
      <c r="P148" s="15" t="s">
        <v>35</v>
      </c>
      <c r="S148" s="15" t="s">
        <v>36</v>
      </c>
      <c r="T148" s="15" t="s">
        <v>37</v>
      </c>
      <c r="U148" s="15" t="s">
        <v>38</v>
      </c>
      <c r="X148" s="17">
        <v>0</v>
      </c>
      <c r="Y148" s="17">
        <v>0</v>
      </c>
      <c r="Z148" s="17">
        <v>0</v>
      </c>
      <c r="AA148" s="34"/>
      <c r="AC148" s="18"/>
      <c r="AD148" s="18"/>
      <c r="AE148" s="18"/>
    </row>
    <row r="149" spans="1:31" s="25" customFormat="1" x14ac:dyDescent="0.2">
      <c r="A149" s="63"/>
      <c r="B149" s="25" t="s">
        <v>492</v>
      </c>
      <c r="C149" s="25" t="s">
        <v>493</v>
      </c>
      <c r="D149" s="26" t="s">
        <v>494</v>
      </c>
      <c r="E149" s="25" t="s">
        <v>495</v>
      </c>
      <c r="F149" s="25">
        <f t="shared" si="4"/>
        <v>299.95078999999998</v>
      </c>
      <c r="G149" s="25">
        <v>298.94299000000001</v>
      </c>
      <c r="H149" s="25" t="s">
        <v>32</v>
      </c>
      <c r="I149" s="25" t="s">
        <v>33</v>
      </c>
      <c r="J149" s="25">
        <v>1</v>
      </c>
      <c r="K149" s="25">
        <v>2.5</v>
      </c>
      <c r="L149" s="25" t="s">
        <v>34</v>
      </c>
      <c r="M149" s="25" t="s">
        <v>34</v>
      </c>
      <c r="P149" s="25" t="s">
        <v>35</v>
      </c>
      <c r="S149" s="25" t="s">
        <v>36</v>
      </c>
      <c r="T149" s="25" t="s">
        <v>37</v>
      </c>
      <c r="U149" s="25" t="s">
        <v>38</v>
      </c>
      <c r="X149" s="17">
        <v>0</v>
      </c>
      <c r="Y149" s="17">
        <v>0</v>
      </c>
      <c r="Z149" s="17">
        <v>0</v>
      </c>
      <c r="AA149" s="29"/>
      <c r="AC149" s="27"/>
      <c r="AD149" s="27"/>
      <c r="AE149" s="27"/>
    </row>
    <row r="150" spans="1:31" s="25" customFormat="1" x14ac:dyDescent="0.2">
      <c r="A150" s="63"/>
      <c r="B150" s="25" t="s">
        <v>492</v>
      </c>
      <c r="C150" s="25" t="s">
        <v>496</v>
      </c>
      <c r="D150" s="26" t="s">
        <v>497</v>
      </c>
      <c r="E150" s="25" t="s">
        <v>498</v>
      </c>
      <c r="F150" s="25">
        <f t="shared" si="4"/>
        <v>349.94759999999997</v>
      </c>
      <c r="G150" s="25">
        <v>348.93979999999999</v>
      </c>
      <c r="H150" s="25" t="s">
        <v>32</v>
      </c>
      <c r="I150" s="25" t="s">
        <v>33</v>
      </c>
      <c r="J150" s="25">
        <v>1</v>
      </c>
      <c r="K150" s="25">
        <v>3.3</v>
      </c>
      <c r="L150" s="25" t="s">
        <v>34</v>
      </c>
      <c r="M150" s="25" t="s">
        <v>34</v>
      </c>
      <c r="S150" s="25" t="s">
        <v>36</v>
      </c>
      <c r="T150" s="25" t="s">
        <v>37</v>
      </c>
      <c r="U150" s="25" t="s">
        <v>38</v>
      </c>
      <c r="X150" s="17">
        <v>0</v>
      </c>
      <c r="Y150" s="17">
        <v>0</v>
      </c>
      <c r="Z150" s="17">
        <v>0</v>
      </c>
      <c r="AA150" s="29"/>
      <c r="AC150" s="27"/>
      <c r="AD150" s="27"/>
      <c r="AE150" s="27"/>
    </row>
    <row r="151" spans="1:31" s="25" customFormat="1" x14ac:dyDescent="0.2">
      <c r="A151" s="63"/>
      <c r="B151" s="25" t="s">
        <v>492</v>
      </c>
      <c r="C151" s="25" t="s">
        <v>499</v>
      </c>
      <c r="D151" s="26" t="s">
        <v>500</v>
      </c>
      <c r="E151" s="25" t="s">
        <v>501</v>
      </c>
      <c r="F151" s="25">
        <f t="shared" si="4"/>
        <v>399.94439999999997</v>
      </c>
      <c r="G151" s="25">
        <v>398.9366</v>
      </c>
      <c r="H151" s="25" t="s">
        <v>32</v>
      </c>
      <c r="I151" s="25" t="s">
        <v>33</v>
      </c>
      <c r="J151" s="25">
        <v>1</v>
      </c>
      <c r="K151" s="25">
        <v>4.0999999999999996</v>
      </c>
      <c r="L151" s="25" t="s">
        <v>34</v>
      </c>
      <c r="M151" s="25" t="s">
        <v>34</v>
      </c>
      <c r="P151" s="25" t="s">
        <v>35</v>
      </c>
      <c r="S151" s="25" t="s">
        <v>36</v>
      </c>
      <c r="T151" s="25" t="s">
        <v>37</v>
      </c>
      <c r="U151" s="25" t="s">
        <v>38</v>
      </c>
      <c r="X151" s="17">
        <v>9097770.0000000019</v>
      </c>
      <c r="Y151" s="17">
        <v>4286225.666666667</v>
      </c>
      <c r="Z151" s="17">
        <v>18391396.333333332</v>
      </c>
      <c r="AA151" s="22">
        <v>3.27</v>
      </c>
      <c r="AC151" s="27"/>
      <c r="AD151" s="27"/>
      <c r="AE151" s="27"/>
    </row>
    <row r="152" spans="1:31" s="25" customFormat="1" ht="17" x14ac:dyDescent="0.2">
      <c r="A152" s="63"/>
      <c r="B152" s="25" t="s">
        <v>492</v>
      </c>
      <c r="C152" s="25" t="s">
        <v>502</v>
      </c>
      <c r="D152" s="26" t="s">
        <v>503</v>
      </c>
      <c r="E152" s="25" t="s">
        <v>504</v>
      </c>
      <c r="F152" s="25">
        <f t="shared" si="4"/>
        <v>449.94120999999996</v>
      </c>
      <c r="G152" s="25">
        <v>448.93340999999998</v>
      </c>
      <c r="H152" s="25" t="s">
        <v>32</v>
      </c>
      <c r="I152" s="25" t="s">
        <v>33</v>
      </c>
      <c r="J152" s="25">
        <v>1</v>
      </c>
      <c r="K152" s="25">
        <v>4.5999999999999996</v>
      </c>
      <c r="L152" s="25" t="s">
        <v>34</v>
      </c>
      <c r="M152" s="25" t="s">
        <v>34</v>
      </c>
      <c r="S152" s="25" t="s">
        <v>36</v>
      </c>
      <c r="T152" s="25" t="s">
        <v>37</v>
      </c>
      <c r="U152" s="25" t="s">
        <v>38</v>
      </c>
      <c r="X152" s="17">
        <v>15312159</v>
      </c>
      <c r="Y152" s="17">
        <v>2825564</v>
      </c>
      <c r="Z152" s="17">
        <v>44781947</v>
      </c>
      <c r="AA152" s="22">
        <v>3.71</v>
      </c>
      <c r="AC152" s="27" t="s">
        <v>606</v>
      </c>
      <c r="AD152" s="27" t="s">
        <v>611</v>
      </c>
      <c r="AE152" s="27"/>
    </row>
    <row r="153" spans="1:31" s="25" customFormat="1" ht="17" x14ac:dyDescent="0.2">
      <c r="A153" s="63"/>
      <c r="B153" s="25" t="s">
        <v>492</v>
      </c>
      <c r="C153" s="25" t="s">
        <v>505</v>
      </c>
      <c r="D153" s="26" t="s">
        <v>506</v>
      </c>
      <c r="E153" s="25" t="s">
        <v>507</v>
      </c>
      <c r="F153" s="25">
        <f t="shared" si="4"/>
        <v>499.93801999999999</v>
      </c>
      <c r="G153" s="25">
        <v>498.93022000000002</v>
      </c>
      <c r="H153" s="25" t="s">
        <v>32</v>
      </c>
      <c r="I153" s="25" t="s">
        <v>33</v>
      </c>
      <c r="J153" s="25">
        <v>1</v>
      </c>
      <c r="K153" s="25">
        <v>5.0999999999999996</v>
      </c>
      <c r="L153" s="25" t="s">
        <v>34</v>
      </c>
      <c r="M153" s="25" t="s">
        <v>34</v>
      </c>
      <c r="P153" s="25" t="s">
        <v>35</v>
      </c>
      <c r="S153" s="25" t="s">
        <v>36</v>
      </c>
      <c r="T153" s="25" t="s">
        <v>37</v>
      </c>
      <c r="U153" s="25" t="s">
        <v>38</v>
      </c>
      <c r="X153" s="17">
        <v>1286847326.6666667</v>
      </c>
      <c r="Y153" s="17">
        <v>753303957.33333337</v>
      </c>
      <c r="Z153" s="17">
        <v>1603383897.6666667</v>
      </c>
      <c r="AA153" s="22">
        <v>4.0999999999999996</v>
      </c>
      <c r="AC153" s="27" t="s">
        <v>606</v>
      </c>
      <c r="AD153" s="27"/>
      <c r="AE153" s="27"/>
    </row>
    <row r="154" spans="1:31" s="25" customFormat="1" x14ac:dyDescent="0.2">
      <c r="A154" s="63"/>
      <c r="B154" s="25" t="s">
        <v>492</v>
      </c>
      <c r="C154" s="25" t="s">
        <v>508</v>
      </c>
      <c r="D154" s="26" t="s">
        <v>509</v>
      </c>
      <c r="E154" s="25" t="s">
        <v>510</v>
      </c>
      <c r="F154" s="25">
        <f t="shared" si="4"/>
        <v>549.93481999999995</v>
      </c>
      <c r="G154" s="25">
        <v>548.92701999999997</v>
      </c>
      <c r="H154" s="25" t="s">
        <v>32</v>
      </c>
      <c r="I154" s="25" t="s">
        <v>33</v>
      </c>
      <c r="J154" s="25">
        <v>1</v>
      </c>
      <c r="K154" s="25">
        <v>5.4</v>
      </c>
      <c r="L154" s="25" t="s">
        <v>34</v>
      </c>
      <c r="M154" s="25" t="s">
        <v>34</v>
      </c>
      <c r="S154" s="25" t="s">
        <v>36</v>
      </c>
      <c r="T154" s="25" t="s">
        <v>37</v>
      </c>
      <c r="U154" s="25" t="s">
        <v>38</v>
      </c>
      <c r="X154" s="17">
        <v>830529.33333333337</v>
      </c>
      <c r="Y154" s="17">
        <v>169366.33333333334</v>
      </c>
      <c r="Z154" s="17">
        <v>3066967.6666666665</v>
      </c>
      <c r="AA154" s="22">
        <v>4.47</v>
      </c>
      <c r="AC154" s="27"/>
      <c r="AD154" s="27"/>
      <c r="AE154" s="27"/>
    </row>
    <row r="155" spans="1:31" s="25" customFormat="1" x14ac:dyDescent="0.2">
      <c r="A155" s="63"/>
      <c r="B155" s="25" t="s">
        <v>492</v>
      </c>
      <c r="C155" s="25" t="s">
        <v>511</v>
      </c>
      <c r="D155" s="26" t="s">
        <v>512</v>
      </c>
      <c r="E155" s="25" t="s">
        <v>513</v>
      </c>
      <c r="F155" s="25">
        <f t="shared" si="4"/>
        <v>599.93162999999993</v>
      </c>
      <c r="G155" s="25">
        <v>598.92382999999995</v>
      </c>
      <c r="H155" s="25" t="s">
        <v>32</v>
      </c>
      <c r="I155" s="25" t="s">
        <v>33</v>
      </c>
      <c r="J155" s="25">
        <v>1</v>
      </c>
      <c r="K155" s="25">
        <v>5.8</v>
      </c>
      <c r="L155" s="25" t="s">
        <v>34</v>
      </c>
      <c r="M155" s="25" t="s">
        <v>34</v>
      </c>
      <c r="P155" s="25" t="s">
        <v>35</v>
      </c>
      <c r="S155" s="25" t="s">
        <v>36</v>
      </c>
      <c r="T155" s="25" t="s">
        <v>37</v>
      </c>
      <c r="U155" s="25" t="s">
        <v>38</v>
      </c>
      <c r="X155" s="17">
        <v>545327.66666666674</v>
      </c>
      <c r="Y155" s="17">
        <v>63984.111111111124</v>
      </c>
      <c r="Z155" s="17">
        <v>5940209.666666667</v>
      </c>
      <c r="AA155" s="22">
        <v>4.8</v>
      </c>
      <c r="AC155" s="27"/>
      <c r="AD155" s="27"/>
      <c r="AE155" s="27"/>
    </row>
    <row r="156" spans="1:31" s="15" customFormat="1" ht="68" x14ac:dyDescent="0.2">
      <c r="A156" s="61"/>
      <c r="B156" s="15" t="s">
        <v>514</v>
      </c>
      <c r="C156" s="15" t="s">
        <v>515</v>
      </c>
      <c r="D156" s="16" t="s">
        <v>516</v>
      </c>
      <c r="E156" s="15" t="s">
        <v>517</v>
      </c>
      <c r="F156" s="15">
        <f t="shared" si="4"/>
        <v>298.96677999999997</v>
      </c>
      <c r="G156" s="15">
        <v>297.95898</v>
      </c>
      <c r="H156" s="15" t="s">
        <v>32</v>
      </c>
      <c r="I156" s="15" t="s">
        <v>33</v>
      </c>
      <c r="J156" s="15">
        <v>1</v>
      </c>
      <c r="K156" s="15">
        <v>3.5</v>
      </c>
      <c r="L156" s="15">
        <v>77.965000000000003</v>
      </c>
      <c r="M156" s="15" t="s">
        <v>34</v>
      </c>
      <c r="S156" s="15" t="s">
        <v>36</v>
      </c>
      <c r="T156" s="15" t="s">
        <v>37</v>
      </c>
      <c r="U156" s="15" t="s">
        <v>518</v>
      </c>
      <c r="V156" s="15" t="s">
        <v>519</v>
      </c>
      <c r="X156" s="17">
        <v>442448</v>
      </c>
      <c r="Y156" s="17">
        <v>677565</v>
      </c>
      <c r="Z156" s="17">
        <v>614814</v>
      </c>
      <c r="AA156" s="22">
        <v>3.32</v>
      </c>
      <c r="AB156" s="18" t="s">
        <v>518</v>
      </c>
      <c r="AC156" s="18"/>
      <c r="AD156" s="18"/>
      <c r="AE156" s="18"/>
    </row>
    <row r="157" spans="1:31" s="15" customFormat="1" ht="34" x14ac:dyDescent="0.2">
      <c r="A157" s="60"/>
      <c r="B157" s="15" t="s">
        <v>514</v>
      </c>
      <c r="C157" s="15" t="s">
        <v>520</v>
      </c>
      <c r="D157" s="16" t="s">
        <v>521</v>
      </c>
      <c r="E157" s="15" t="s">
        <v>522</v>
      </c>
      <c r="F157" s="15">
        <f t="shared" si="4"/>
        <v>348.96357999999998</v>
      </c>
      <c r="G157" s="15">
        <v>347.95578</v>
      </c>
      <c r="H157" s="15" t="s">
        <v>32</v>
      </c>
      <c r="I157" s="15" t="s">
        <v>33</v>
      </c>
      <c r="J157" s="15">
        <v>1</v>
      </c>
      <c r="K157" s="15">
        <v>4.5</v>
      </c>
      <c r="L157" s="15">
        <v>77.965000000000003</v>
      </c>
      <c r="M157" s="15" t="s">
        <v>34</v>
      </c>
      <c r="S157" s="15" t="s">
        <v>36</v>
      </c>
      <c r="T157" s="15" t="s">
        <v>37</v>
      </c>
      <c r="U157" s="15" t="s">
        <v>188</v>
      </c>
      <c r="X157" s="17">
        <v>0</v>
      </c>
      <c r="Y157" s="17">
        <v>0</v>
      </c>
      <c r="Z157" s="17">
        <v>75817.5</v>
      </c>
      <c r="AA157" s="22">
        <v>3.99</v>
      </c>
      <c r="AB157" s="18" t="s">
        <v>188</v>
      </c>
      <c r="AC157" s="18"/>
      <c r="AD157" s="18"/>
      <c r="AE157" s="18"/>
    </row>
    <row r="158" spans="1:31" s="15" customFormat="1" ht="34" x14ac:dyDescent="0.2">
      <c r="A158" s="60"/>
      <c r="B158" s="15" t="s">
        <v>514</v>
      </c>
      <c r="C158" s="15" t="s">
        <v>523</v>
      </c>
      <c r="D158" s="16" t="s">
        <v>524</v>
      </c>
      <c r="E158" s="15" t="s">
        <v>525</v>
      </c>
      <c r="F158" s="15">
        <f t="shared" si="4"/>
        <v>398.96038999999996</v>
      </c>
      <c r="G158" s="15">
        <v>397.95258999999999</v>
      </c>
      <c r="H158" s="15" t="s">
        <v>32</v>
      </c>
      <c r="I158" s="15" t="s">
        <v>33</v>
      </c>
      <c r="J158" s="15">
        <v>1</v>
      </c>
      <c r="K158" s="15">
        <v>5.2</v>
      </c>
      <c r="L158" s="15">
        <v>77.965000000000003</v>
      </c>
      <c r="M158" s="15" t="s">
        <v>34</v>
      </c>
      <c r="S158" s="15" t="s">
        <v>36</v>
      </c>
      <c r="T158" s="15" t="s">
        <v>37</v>
      </c>
      <c r="U158" s="15" t="s">
        <v>188</v>
      </c>
      <c r="X158" s="17">
        <v>0</v>
      </c>
      <c r="Y158" s="17">
        <v>0</v>
      </c>
      <c r="Z158" s="17">
        <v>53876.333333333336</v>
      </c>
      <c r="AA158" s="22">
        <v>4.5199999999999996</v>
      </c>
      <c r="AB158" s="18" t="s">
        <v>188</v>
      </c>
      <c r="AC158" s="18"/>
      <c r="AD158" s="18"/>
      <c r="AE158" s="18"/>
    </row>
    <row r="159" spans="1:31" s="15" customFormat="1" x14ac:dyDescent="0.2">
      <c r="A159" s="60"/>
      <c r="B159" s="15" t="s">
        <v>514</v>
      </c>
      <c r="C159" s="15" t="s">
        <v>526</v>
      </c>
      <c r="D159" s="16" t="s">
        <v>527</v>
      </c>
      <c r="E159" s="15" t="s">
        <v>528</v>
      </c>
      <c r="F159" s="15">
        <f t="shared" si="4"/>
        <v>448.9572</v>
      </c>
      <c r="G159" s="15">
        <v>447.94940000000003</v>
      </c>
      <c r="H159" s="15" t="s">
        <v>32</v>
      </c>
      <c r="I159" s="15" t="s">
        <v>33</v>
      </c>
      <c r="J159" s="15">
        <v>1</v>
      </c>
      <c r="K159" s="15">
        <v>5.8</v>
      </c>
      <c r="L159" s="15">
        <v>77.965000000000003</v>
      </c>
      <c r="M159" s="15" t="s">
        <v>34</v>
      </c>
      <c r="S159" s="15" t="s">
        <v>36</v>
      </c>
      <c r="T159" s="15" t="s">
        <v>37</v>
      </c>
      <c r="U159" s="15" t="s">
        <v>188</v>
      </c>
      <c r="X159" s="17">
        <v>0</v>
      </c>
      <c r="Y159" s="17">
        <v>0</v>
      </c>
      <c r="Z159" s="17">
        <v>0</v>
      </c>
      <c r="AA159" s="34"/>
      <c r="AC159" s="18"/>
      <c r="AD159" s="18"/>
      <c r="AE159" s="18"/>
    </row>
    <row r="160" spans="1:31" s="15" customFormat="1" x14ac:dyDescent="0.2">
      <c r="A160" s="60"/>
      <c r="B160" s="15" t="s">
        <v>514</v>
      </c>
      <c r="C160" s="15" t="s">
        <v>529</v>
      </c>
      <c r="D160" s="16" t="s">
        <v>530</v>
      </c>
      <c r="E160" s="15" t="s">
        <v>531</v>
      </c>
      <c r="F160" s="15">
        <f t="shared" si="4"/>
        <v>498.95399999999995</v>
      </c>
      <c r="G160" s="15">
        <v>497.94619999999998</v>
      </c>
      <c r="H160" s="15" t="s">
        <v>32</v>
      </c>
      <c r="I160" s="15" t="s">
        <v>33</v>
      </c>
      <c r="J160" s="15">
        <v>1</v>
      </c>
      <c r="K160" s="15">
        <v>6.4</v>
      </c>
      <c r="L160" s="15">
        <v>77.965000000000003</v>
      </c>
      <c r="M160" s="15" t="s">
        <v>34</v>
      </c>
      <c r="P160" s="15" t="s">
        <v>35</v>
      </c>
      <c r="S160" s="15" t="s">
        <v>36</v>
      </c>
      <c r="T160" s="15" t="s">
        <v>37</v>
      </c>
      <c r="U160" s="15" t="s">
        <v>188</v>
      </c>
      <c r="X160" s="17">
        <v>1041574.6666666666</v>
      </c>
      <c r="Y160" s="17">
        <v>330760</v>
      </c>
      <c r="Z160" s="17">
        <v>1129914</v>
      </c>
      <c r="AA160" s="22">
        <v>5.44</v>
      </c>
      <c r="AC160" s="18"/>
      <c r="AD160" s="18"/>
      <c r="AE160" s="18"/>
    </row>
    <row r="161" spans="1:31" s="15" customFormat="1" x14ac:dyDescent="0.2">
      <c r="A161" s="60"/>
      <c r="B161" s="15" t="s">
        <v>514</v>
      </c>
      <c r="C161" s="15" t="s">
        <v>532</v>
      </c>
      <c r="D161" s="16" t="s">
        <v>533</v>
      </c>
      <c r="E161" s="15" t="s">
        <v>534</v>
      </c>
      <c r="F161" s="15">
        <f t="shared" si="4"/>
        <v>548.95080999999993</v>
      </c>
      <c r="G161" s="15">
        <v>547.94300999999996</v>
      </c>
      <c r="H161" s="15" t="s">
        <v>32</v>
      </c>
      <c r="I161" s="15" t="s">
        <v>33</v>
      </c>
      <c r="J161" s="15">
        <v>1</v>
      </c>
      <c r="K161" s="15">
        <v>7</v>
      </c>
      <c r="L161" s="15">
        <v>77.965000000000003</v>
      </c>
      <c r="M161" s="15" t="s">
        <v>34</v>
      </c>
      <c r="S161" s="15" t="s">
        <v>36</v>
      </c>
      <c r="T161" s="15" t="s">
        <v>37</v>
      </c>
      <c r="U161" s="15" t="s">
        <v>38</v>
      </c>
      <c r="X161" s="17">
        <v>0</v>
      </c>
      <c r="Y161" s="17">
        <v>0</v>
      </c>
      <c r="Z161" s="17">
        <v>0</v>
      </c>
      <c r="AA161" s="34"/>
      <c r="AC161" s="18"/>
      <c r="AD161" s="18"/>
      <c r="AE161" s="18"/>
    </row>
    <row r="162" spans="1:31" s="15" customFormat="1" x14ac:dyDescent="0.2">
      <c r="A162" s="60"/>
      <c r="B162" s="15" t="s">
        <v>514</v>
      </c>
      <c r="C162" s="15" t="s">
        <v>535</v>
      </c>
      <c r="D162" s="16" t="s">
        <v>536</v>
      </c>
      <c r="E162" s="15" t="s">
        <v>537</v>
      </c>
      <c r="F162" s="15">
        <f t="shared" si="4"/>
        <v>598.94760999999994</v>
      </c>
      <c r="G162" s="15">
        <v>597.93980999999997</v>
      </c>
      <c r="H162" s="15" t="s">
        <v>32</v>
      </c>
      <c r="I162" s="15" t="s">
        <v>33</v>
      </c>
      <c r="J162" s="15">
        <v>1</v>
      </c>
      <c r="K162" s="15">
        <v>7.6</v>
      </c>
      <c r="L162" s="15">
        <v>77.965000000000003</v>
      </c>
      <c r="M162" s="15" t="s">
        <v>34</v>
      </c>
      <c r="S162" s="15" t="s">
        <v>36</v>
      </c>
      <c r="T162" s="15" t="s">
        <v>37</v>
      </c>
      <c r="U162" s="15" t="s">
        <v>38</v>
      </c>
      <c r="X162" s="17">
        <v>0</v>
      </c>
      <c r="Y162" s="17">
        <v>0</v>
      </c>
      <c r="Z162" s="17">
        <v>0</v>
      </c>
      <c r="AA162" s="34"/>
      <c r="AC162" s="18"/>
      <c r="AD162" s="18"/>
      <c r="AE162" s="18"/>
    </row>
    <row r="163" spans="1:31" s="25" customFormat="1" x14ac:dyDescent="0.2">
      <c r="B163" s="25" t="s">
        <v>538</v>
      </c>
      <c r="C163" s="25" t="s">
        <v>539</v>
      </c>
      <c r="D163" s="26" t="s">
        <v>539</v>
      </c>
      <c r="E163" s="25" t="s">
        <v>540</v>
      </c>
      <c r="F163" s="25">
        <v>558.19036500000004</v>
      </c>
      <c r="G163" s="25">
        <f>F163-1.0078</f>
        <v>557.18256500000007</v>
      </c>
      <c r="H163" s="25" t="s">
        <v>32</v>
      </c>
      <c r="I163" s="25" t="s">
        <v>33</v>
      </c>
      <c r="J163" s="25">
        <v>1</v>
      </c>
      <c r="K163" s="25">
        <v>4.9000000000000004</v>
      </c>
      <c r="L163" s="25" t="s">
        <v>34</v>
      </c>
      <c r="M163" s="25">
        <v>77.965000000000003</v>
      </c>
      <c r="P163" s="25" t="s">
        <v>35</v>
      </c>
      <c r="S163" s="25" t="s">
        <v>36</v>
      </c>
      <c r="T163" s="25" t="s">
        <v>37</v>
      </c>
      <c r="U163" s="25" t="s">
        <v>38</v>
      </c>
      <c r="X163" s="17">
        <v>0</v>
      </c>
      <c r="Y163" s="17">
        <v>0</v>
      </c>
      <c r="Z163" s="17">
        <v>0</v>
      </c>
      <c r="AA163" s="29"/>
      <c r="AC163" s="27"/>
      <c r="AD163" s="27"/>
      <c r="AE163" s="27"/>
    </row>
    <row r="164" spans="1:31" s="25" customFormat="1" x14ac:dyDescent="0.2">
      <c r="A164" s="59"/>
      <c r="B164" s="25" t="s">
        <v>541</v>
      </c>
      <c r="C164" s="25" t="s">
        <v>542</v>
      </c>
      <c r="D164" s="26" t="s">
        <v>543</v>
      </c>
      <c r="E164" s="25" t="s">
        <v>544</v>
      </c>
      <c r="F164" s="25">
        <f t="shared" si="4"/>
        <v>195.99589800000001</v>
      </c>
      <c r="G164" s="25">
        <v>194.98809800000001</v>
      </c>
      <c r="H164" s="25" t="s">
        <v>32</v>
      </c>
      <c r="I164" s="25" t="s">
        <v>33</v>
      </c>
      <c r="J164" s="25">
        <v>1</v>
      </c>
      <c r="S164" s="25" t="s">
        <v>545</v>
      </c>
      <c r="T164" s="25" t="s">
        <v>37</v>
      </c>
      <c r="X164" s="17">
        <v>0</v>
      </c>
      <c r="Y164" s="17">
        <v>0</v>
      </c>
      <c r="Z164" s="17">
        <v>0</v>
      </c>
      <c r="AA164" s="29"/>
      <c r="AC164" s="27"/>
      <c r="AD164" s="27"/>
      <c r="AE164" s="27"/>
    </row>
    <row r="165" spans="1:31" s="25" customFormat="1" x14ac:dyDescent="0.2">
      <c r="A165" s="59"/>
      <c r="B165" s="25" t="s">
        <v>541</v>
      </c>
      <c r="C165" s="25" t="s">
        <v>546</v>
      </c>
      <c r="D165" s="26" t="s">
        <v>547</v>
      </c>
      <c r="E165" s="25" t="s">
        <v>548</v>
      </c>
      <c r="F165" s="25">
        <f t="shared" si="4"/>
        <v>245.992704</v>
      </c>
      <c r="G165" s="25">
        <v>244.984904</v>
      </c>
      <c r="H165" s="25" t="s">
        <v>32</v>
      </c>
      <c r="I165" s="25" t="s">
        <v>33</v>
      </c>
      <c r="J165" s="25">
        <v>1</v>
      </c>
      <c r="S165" s="25" t="s">
        <v>545</v>
      </c>
      <c r="T165" s="25" t="s">
        <v>37</v>
      </c>
      <c r="X165" s="17">
        <v>0</v>
      </c>
      <c r="Y165" s="17">
        <v>0</v>
      </c>
      <c r="Z165" s="17">
        <v>0</v>
      </c>
      <c r="AA165" s="29"/>
      <c r="AC165" s="27"/>
      <c r="AD165" s="27"/>
      <c r="AE165" s="27"/>
    </row>
    <row r="166" spans="1:31" s="25" customFormat="1" x14ac:dyDescent="0.2">
      <c r="A166" s="59"/>
      <c r="B166" s="25" t="s">
        <v>541</v>
      </c>
      <c r="C166" s="25" t="s">
        <v>549</v>
      </c>
      <c r="D166" s="26" t="s">
        <v>550</v>
      </c>
      <c r="E166" s="25" t="s">
        <v>551</v>
      </c>
      <c r="F166" s="25">
        <f t="shared" si="4"/>
        <v>295.98955000000001</v>
      </c>
      <c r="G166" s="25">
        <v>294.98175000000003</v>
      </c>
      <c r="H166" s="25" t="s">
        <v>32</v>
      </c>
      <c r="I166" s="25" t="s">
        <v>33</v>
      </c>
      <c r="J166" s="25">
        <v>1</v>
      </c>
      <c r="S166" s="25" t="s">
        <v>545</v>
      </c>
      <c r="T166" s="25" t="s">
        <v>37</v>
      </c>
      <c r="X166" s="17">
        <v>0</v>
      </c>
      <c r="Y166" s="17">
        <v>0</v>
      </c>
      <c r="Z166" s="17">
        <v>0</v>
      </c>
      <c r="AA166" s="29"/>
      <c r="AC166" s="27"/>
      <c r="AD166" s="27"/>
      <c r="AE166" s="27"/>
    </row>
    <row r="167" spans="1:31" s="25" customFormat="1" x14ac:dyDescent="0.2">
      <c r="A167" s="59"/>
      <c r="B167" s="25" t="s">
        <v>541</v>
      </c>
      <c r="C167" s="25" t="s">
        <v>552</v>
      </c>
      <c r="D167" s="26" t="s">
        <v>553</v>
      </c>
      <c r="E167" s="25" t="s">
        <v>554</v>
      </c>
      <c r="F167" s="25">
        <f t="shared" si="4"/>
        <v>345.98631599999999</v>
      </c>
      <c r="G167" s="25">
        <v>344.97851600000001</v>
      </c>
      <c r="H167" s="25" t="s">
        <v>32</v>
      </c>
      <c r="I167" s="25" t="s">
        <v>33</v>
      </c>
      <c r="J167" s="25">
        <v>1</v>
      </c>
      <c r="L167" s="25">
        <v>280.98320000000001</v>
      </c>
      <c r="S167" s="25" t="s">
        <v>545</v>
      </c>
      <c r="T167" s="25" t="s">
        <v>37</v>
      </c>
      <c r="U167" s="25" t="s">
        <v>555</v>
      </c>
      <c r="V167" s="25" t="s">
        <v>95</v>
      </c>
      <c r="X167" s="17">
        <v>0</v>
      </c>
      <c r="Y167" s="17">
        <v>0</v>
      </c>
      <c r="Z167" s="17">
        <v>0</v>
      </c>
      <c r="AA167" s="29"/>
      <c r="AC167" s="27"/>
      <c r="AD167" s="27"/>
      <c r="AE167" s="27"/>
    </row>
    <row r="168" spans="1:31" s="25" customFormat="1" x14ac:dyDescent="0.2">
      <c r="A168" s="59"/>
      <c r="B168" s="25" t="s">
        <v>541</v>
      </c>
      <c r="C168" s="25" t="s">
        <v>556</v>
      </c>
      <c r="D168" s="26" t="s">
        <v>557</v>
      </c>
      <c r="E168" s="25" t="s">
        <v>558</v>
      </c>
      <c r="F168" s="25">
        <f t="shared" si="4"/>
        <v>395.98320000000001</v>
      </c>
      <c r="G168" s="25">
        <v>394.97540000000004</v>
      </c>
      <c r="H168" s="25" t="s">
        <v>32</v>
      </c>
      <c r="I168" s="25" t="s">
        <v>33</v>
      </c>
      <c r="J168" s="25">
        <v>1</v>
      </c>
      <c r="S168" s="25" t="s">
        <v>545</v>
      </c>
      <c r="T168" s="25" t="s">
        <v>37</v>
      </c>
      <c r="X168" s="17">
        <v>159490</v>
      </c>
      <c r="Y168" s="17">
        <v>122015</v>
      </c>
      <c r="Z168" s="17">
        <v>72837.444444444438</v>
      </c>
      <c r="AA168" s="22">
        <v>2.72</v>
      </c>
      <c r="AC168" s="27"/>
      <c r="AD168" s="27"/>
      <c r="AE168" s="27"/>
    </row>
    <row r="169" spans="1:31" s="25" customFormat="1" x14ac:dyDescent="0.2">
      <c r="A169" s="59"/>
      <c r="B169" s="25" t="s">
        <v>541</v>
      </c>
      <c r="C169" s="25" t="s">
        <v>559</v>
      </c>
      <c r="D169" s="26" t="s">
        <v>560</v>
      </c>
      <c r="E169" s="25" t="s">
        <v>561</v>
      </c>
      <c r="F169" s="25">
        <f t="shared" si="4"/>
        <v>445.97987000000001</v>
      </c>
      <c r="G169" s="25">
        <v>444.97207000000003</v>
      </c>
      <c r="H169" s="25" t="s">
        <v>32</v>
      </c>
      <c r="I169" s="25" t="s">
        <v>33</v>
      </c>
      <c r="J169" s="25">
        <v>1</v>
      </c>
      <c r="L169" s="25">
        <v>380.97620000000001</v>
      </c>
      <c r="M169" s="25">
        <v>318.97989999999999</v>
      </c>
      <c r="N169" s="25">
        <v>168.98869999999999</v>
      </c>
      <c r="S169" s="25" t="s">
        <v>545</v>
      </c>
      <c r="T169" s="25" t="s">
        <v>37</v>
      </c>
      <c r="U169" s="25" t="s">
        <v>555</v>
      </c>
      <c r="V169" s="25" t="s">
        <v>95</v>
      </c>
      <c r="X169" s="17">
        <v>481328</v>
      </c>
      <c r="Y169" s="17">
        <v>217144.66666666666</v>
      </c>
      <c r="Z169" s="17">
        <v>193216.66666666666</v>
      </c>
      <c r="AA169" s="22">
        <v>3.14</v>
      </c>
      <c r="AB169" s="25" t="s">
        <v>555</v>
      </c>
      <c r="AC169" s="27"/>
      <c r="AD169" s="27"/>
      <c r="AE169" s="27"/>
    </row>
    <row r="170" spans="1:31" s="25" customFormat="1" x14ac:dyDescent="0.2">
      <c r="A170" s="59"/>
      <c r="B170" s="25" t="s">
        <v>541</v>
      </c>
      <c r="C170" s="25" t="s">
        <v>562</v>
      </c>
      <c r="D170" s="26" t="s">
        <v>563</v>
      </c>
      <c r="E170" s="25" t="s">
        <v>564</v>
      </c>
      <c r="F170" s="25">
        <f t="shared" si="4"/>
        <v>495.97678999999999</v>
      </c>
      <c r="G170" s="25">
        <v>494.96899000000002</v>
      </c>
      <c r="H170" s="25" t="s">
        <v>32</v>
      </c>
      <c r="I170" s="25" t="s">
        <v>33</v>
      </c>
      <c r="J170" s="25">
        <v>1</v>
      </c>
      <c r="S170" s="25" t="s">
        <v>545</v>
      </c>
      <c r="T170" s="25" t="s">
        <v>37</v>
      </c>
      <c r="X170" s="17">
        <v>600220.66666666663</v>
      </c>
      <c r="Y170" s="17">
        <v>214692.33333333334</v>
      </c>
      <c r="Z170" s="17">
        <v>248889.66666666666</v>
      </c>
      <c r="AA170" s="22">
        <v>3.52</v>
      </c>
      <c r="AC170" s="27"/>
      <c r="AD170" s="27"/>
      <c r="AE170" s="27"/>
    </row>
    <row r="171" spans="1:31" s="25" customFormat="1" x14ac:dyDescent="0.2">
      <c r="A171" s="59"/>
      <c r="B171" s="25" t="s">
        <v>541</v>
      </c>
      <c r="C171" s="25" t="s">
        <v>565</v>
      </c>
      <c r="D171" s="26" t="s">
        <v>566</v>
      </c>
      <c r="E171" s="25" t="s">
        <v>567</v>
      </c>
      <c r="F171" s="25">
        <f t="shared" si="4"/>
        <v>545.97339999999997</v>
      </c>
      <c r="G171" s="25">
        <v>544.96559999999999</v>
      </c>
      <c r="H171" s="25" t="s">
        <v>32</v>
      </c>
      <c r="I171" s="25" t="s">
        <v>33</v>
      </c>
      <c r="J171" s="25">
        <v>1</v>
      </c>
      <c r="S171" s="25" t="s">
        <v>545</v>
      </c>
      <c r="T171" s="25" t="s">
        <v>37</v>
      </c>
      <c r="X171" s="17">
        <v>411908</v>
      </c>
      <c r="Y171" s="17">
        <v>279760.33333333337</v>
      </c>
      <c r="Z171" s="17">
        <v>209110.66666666666</v>
      </c>
      <c r="AA171" s="22">
        <v>3.85</v>
      </c>
      <c r="AC171" s="27"/>
      <c r="AD171" s="27"/>
      <c r="AE171" s="27"/>
    </row>
    <row r="172" spans="1:31" s="25" customFormat="1" x14ac:dyDescent="0.2">
      <c r="A172" s="59"/>
      <c r="B172" s="25" t="s">
        <v>541</v>
      </c>
      <c r="C172" s="25" t="s">
        <v>568</v>
      </c>
      <c r="D172" s="26" t="s">
        <v>569</v>
      </c>
      <c r="E172" s="25" t="s">
        <v>570</v>
      </c>
      <c r="F172" s="25">
        <f t="shared" si="4"/>
        <v>595.97059999999999</v>
      </c>
      <c r="G172" s="25">
        <v>594.96280000000002</v>
      </c>
      <c r="H172" s="25" t="s">
        <v>32</v>
      </c>
      <c r="I172" s="25" t="s">
        <v>33</v>
      </c>
      <c r="J172" s="25">
        <v>1</v>
      </c>
      <c r="L172" s="25">
        <v>530.96640000000002</v>
      </c>
      <c r="S172" s="25" t="s">
        <v>545</v>
      </c>
      <c r="T172" s="25" t="s">
        <v>37</v>
      </c>
      <c r="U172" s="25" t="s">
        <v>555</v>
      </c>
      <c r="V172" s="25" t="s">
        <v>95</v>
      </c>
      <c r="X172" s="17">
        <v>103746.66666666667</v>
      </c>
      <c r="Y172" s="17">
        <v>17668.111111111113</v>
      </c>
      <c r="Z172" s="17">
        <v>135857.66666666666</v>
      </c>
      <c r="AA172" s="22">
        <v>4.2</v>
      </c>
      <c r="AB172" s="25" t="s">
        <v>555</v>
      </c>
      <c r="AC172" s="27"/>
      <c r="AD172" s="27"/>
      <c r="AE172" s="27"/>
    </row>
    <row r="173" spans="1:31" s="15" customFormat="1" x14ac:dyDescent="0.2">
      <c r="A173" s="61"/>
      <c r="B173" s="15" t="s">
        <v>571</v>
      </c>
      <c r="C173" s="15" t="s">
        <v>572</v>
      </c>
      <c r="D173" s="16" t="s">
        <v>573</v>
      </c>
      <c r="E173" s="15" t="s">
        <v>574</v>
      </c>
      <c r="F173" s="15">
        <v>480.962874</v>
      </c>
      <c r="G173" s="36">
        <v>479.95507400000002</v>
      </c>
      <c r="H173" s="15" t="s">
        <v>32</v>
      </c>
      <c r="I173" s="15" t="s">
        <v>33</v>
      </c>
      <c r="J173" s="15">
        <v>1</v>
      </c>
      <c r="K173" s="15">
        <v>5.8</v>
      </c>
      <c r="L173" s="36">
        <v>77.964975999999993</v>
      </c>
      <c r="U173" s="15" t="s">
        <v>575</v>
      </c>
      <c r="V173" s="15" t="s">
        <v>576</v>
      </c>
      <c r="X173" s="17">
        <v>0</v>
      </c>
      <c r="Y173" s="17">
        <v>0</v>
      </c>
      <c r="Z173" s="17">
        <v>0</v>
      </c>
      <c r="AA173" s="34"/>
      <c r="AC173" s="18"/>
      <c r="AD173" s="18"/>
      <c r="AE173" s="18"/>
    </row>
    <row r="174" spans="1:31" s="15" customFormat="1" x14ac:dyDescent="0.2">
      <c r="A174" s="61"/>
      <c r="B174" s="15" t="s">
        <v>571</v>
      </c>
      <c r="C174" s="15" t="s">
        <v>577</v>
      </c>
      <c r="D174" s="16" t="s">
        <v>578</v>
      </c>
      <c r="E174" s="15" t="s">
        <v>579</v>
      </c>
      <c r="F174" s="15">
        <v>580.95648599999993</v>
      </c>
      <c r="G174" s="15">
        <v>579.94868599999995</v>
      </c>
      <c r="H174" s="15" t="s">
        <v>32</v>
      </c>
      <c r="I174" s="15" t="s">
        <v>33</v>
      </c>
      <c r="J174" s="15">
        <v>1</v>
      </c>
      <c r="K174" s="15">
        <v>6.36</v>
      </c>
      <c r="L174" s="15">
        <v>168.988821</v>
      </c>
      <c r="U174" s="15" t="s">
        <v>575</v>
      </c>
      <c r="V174" s="15" t="s">
        <v>576</v>
      </c>
      <c r="X174" s="17">
        <v>0</v>
      </c>
      <c r="Y174" s="17">
        <v>0</v>
      </c>
      <c r="Z174" s="17">
        <v>0</v>
      </c>
      <c r="AA174" s="37"/>
      <c r="AC174" s="18"/>
      <c r="AD174" s="18"/>
      <c r="AE174" s="18"/>
    </row>
    <row r="175" spans="1:31" s="25" customFormat="1" x14ac:dyDescent="0.2">
      <c r="A175" s="59"/>
      <c r="B175" s="25" t="s">
        <v>580</v>
      </c>
      <c r="C175" s="25" t="s">
        <v>581</v>
      </c>
      <c r="D175" s="26" t="s">
        <v>582</v>
      </c>
      <c r="E175" s="25" t="s">
        <v>583</v>
      </c>
      <c r="F175" s="38">
        <v>481.94691499999999</v>
      </c>
      <c r="G175" s="38">
        <f>481.946915-1.0078</f>
        <v>480.93911500000002</v>
      </c>
      <c r="H175" s="25" t="s">
        <v>32</v>
      </c>
      <c r="I175" s="25" t="s">
        <v>33</v>
      </c>
      <c r="J175" s="25">
        <v>1</v>
      </c>
      <c r="K175" s="25">
        <v>5.75</v>
      </c>
      <c r="L175" s="25">
        <v>397.9522</v>
      </c>
      <c r="M175" s="25">
        <v>460.93340000000001</v>
      </c>
      <c r="U175" s="25" t="s">
        <v>575</v>
      </c>
      <c r="V175" s="25" t="s">
        <v>576</v>
      </c>
      <c r="X175" s="17">
        <v>774939.66666666663</v>
      </c>
      <c r="Y175" s="17">
        <v>0</v>
      </c>
      <c r="Z175" s="17">
        <v>1233655.3333333333</v>
      </c>
      <c r="AA175" s="22">
        <v>3.89</v>
      </c>
      <c r="AB175" s="25" t="s">
        <v>575</v>
      </c>
      <c r="AC175" s="27"/>
      <c r="AD175" s="27"/>
      <c r="AE175" s="27"/>
    </row>
    <row r="176" spans="1:31" s="25" customFormat="1" x14ac:dyDescent="0.2">
      <c r="A176" s="59"/>
      <c r="B176" s="25" t="s">
        <v>580</v>
      </c>
      <c r="C176" s="25" t="s">
        <v>584</v>
      </c>
      <c r="D176" s="26" t="s">
        <v>585</v>
      </c>
      <c r="E176" s="25" t="s">
        <v>586</v>
      </c>
      <c r="F176" s="25">
        <v>581.94052699999997</v>
      </c>
      <c r="G176" s="25">
        <f>581.940527-1.0078</f>
        <v>580.932727</v>
      </c>
      <c r="H176" s="25" t="s">
        <v>32</v>
      </c>
      <c r="I176" s="25" t="s">
        <v>33</v>
      </c>
      <c r="J176" s="25">
        <v>1</v>
      </c>
      <c r="K176" s="25">
        <v>5.89</v>
      </c>
      <c r="L176" s="39">
        <v>498.92966799999999</v>
      </c>
      <c r="U176" s="25" t="s">
        <v>575</v>
      </c>
      <c r="V176" s="25" t="s">
        <v>576</v>
      </c>
      <c r="X176" s="17">
        <v>0</v>
      </c>
      <c r="Y176" s="17">
        <v>0</v>
      </c>
      <c r="Z176" s="17">
        <v>102073.83333333333</v>
      </c>
      <c r="AA176" s="22">
        <v>4.09</v>
      </c>
      <c r="AB176" s="25" t="s">
        <v>575</v>
      </c>
      <c r="AC176" s="27"/>
      <c r="AD176" s="27"/>
      <c r="AE176" s="27"/>
    </row>
    <row r="177" spans="24:25" x14ac:dyDescent="0.2">
      <c r="X177" s="40"/>
      <c r="Y177" s="40"/>
    </row>
  </sheetData>
  <mergeCells count="21">
    <mergeCell ref="AC125:AE125"/>
    <mergeCell ref="AC1:AE3"/>
    <mergeCell ref="A149:A155"/>
    <mergeCell ref="A156:A162"/>
    <mergeCell ref="A164:A172"/>
    <mergeCell ref="A173:A174"/>
    <mergeCell ref="A175:A176"/>
    <mergeCell ref="A138:A148"/>
    <mergeCell ref="A23:A29"/>
    <mergeCell ref="A30:A37"/>
    <mergeCell ref="A80:A85"/>
    <mergeCell ref="A86:A92"/>
    <mergeCell ref="A101:A108"/>
    <mergeCell ref="A109:A114"/>
    <mergeCell ref="A115:A122"/>
    <mergeCell ref="A123:A128"/>
    <mergeCell ref="A129:A137"/>
    <mergeCell ref="AA2:AA3"/>
    <mergeCell ref="AF2:AK3"/>
    <mergeCell ref="A4:A12"/>
    <mergeCell ref="A13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 Haque</dc:creator>
  <cp:lastModifiedBy>Faiz Haque</cp:lastModifiedBy>
  <dcterms:created xsi:type="dcterms:W3CDTF">2023-03-12T23:31:19Z</dcterms:created>
  <dcterms:modified xsi:type="dcterms:W3CDTF">2023-07-14T10:53:31Z</dcterms:modified>
</cp:coreProperties>
</file>