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filterPrivacy="1" defaultThemeVersion="124226"/>
  <xr:revisionPtr revIDLastSave="0" documentId="13_ncr:1_{A3696807-7088-44AF-A423-A94E4CDC6AAC}" xr6:coauthVersionLast="47" xr6:coauthVersionMax="47" xr10:uidLastSave="{00000000-0000-0000-0000-000000000000}"/>
  <bookViews>
    <workbookView xWindow="-108" yWindow="-108" windowWidth="23256" windowHeight="12576" firstSheet="1" activeTab="6" xr2:uid="{00000000-000D-0000-FFFF-FFFF00000000}"/>
  </bookViews>
  <sheets>
    <sheet name="kidney CAT" sheetId="4" r:id="rId1"/>
    <sheet name="serum CAT" sheetId="5" r:id="rId2"/>
    <sheet name="kidney GSH-Px" sheetId="6" r:id="rId3"/>
    <sheet name="Serum GSH-Px" sheetId="7" r:id="rId4"/>
    <sheet name="Serum MDA" sheetId="8" r:id="rId5"/>
    <sheet name="Kindey MDA" sheetId="9" r:id="rId6"/>
    <sheet name="kidney SOD" sheetId="10" r:id="rId7"/>
    <sheet name="serum SOD" sheetId="11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" i="11" l="1"/>
  <c r="D3" i="11"/>
  <c r="D4" i="11"/>
  <c r="D5" i="11"/>
  <c r="D6" i="11"/>
  <c r="D7" i="11"/>
  <c r="D8" i="11"/>
  <c r="D9" i="11"/>
  <c r="D10" i="11"/>
  <c r="D11" i="11"/>
  <c r="D12" i="11"/>
  <c r="D13" i="11"/>
  <c r="D14" i="11"/>
  <c r="D15" i="11"/>
  <c r="D16" i="11"/>
  <c r="D17" i="11"/>
  <c r="D18" i="11"/>
  <c r="D19" i="11"/>
  <c r="D20" i="11"/>
  <c r="D21" i="11"/>
  <c r="D22" i="11"/>
  <c r="D23" i="11"/>
  <c r="D24" i="11"/>
  <c r="D25" i="11"/>
  <c r="E2" i="10"/>
  <c r="H2" i="10" s="1"/>
  <c r="E3" i="10"/>
  <c r="H3" i="10"/>
  <c r="E4" i="10"/>
  <c r="H4" i="10"/>
  <c r="E5" i="10"/>
  <c r="H5" i="10"/>
  <c r="E6" i="10"/>
  <c r="H6" i="10"/>
  <c r="E7" i="10"/>
  <c r="H7" i="10"/>
  <c r="E8" i="10"/>
  <c r="H8" i="10"/>
  <c r="E9" i="10"/>
  <c r="H9" i="10"/>
  <c r="E10" i="10"/>
  <c r="H10" i="10"/>
  <c r="E11" i="10"/>
  <c r="H11" i="10"/>
  <c r="E12" i="10"/>
  <c r="H12" i="10"/>
  <c r="E13" i="10"/>
  <c r="H13" i="10"/>
  <c r="E14" i="10"/>
  <c r="H14" i="10"/>
  <c r="E15" i="10"/>
  <c r="H15" i="10"/>
  <c r="E16" i="10"/>
  <c r="H16" i="10"/>
  <c r="E17" i="10"/>
  <c r="H17" i="10"/>
  <c r="E18" i="10"/>
  <c r="H18" i="10"/>
  <c r="E19" i="10"/>
  <c r="H19" i="10"/>
  <c r="E20" i="10"/>
  <c r="H20" i="10"/>
  <c r="E21" i="10"/>
  <c r="H21" i="10"/>
  <c r="E22" i="10"/>
  <c r="H22" i="10"/>
  <c r="E23" i="10"/>
  <c r="H23" i="10"/>
  <c r="E24" i="10"/>
  <c r="H24" i="10"/>
  <c r="E25" i="10"/>
  <c r="H25" i="10"/>
  <c r="F2" i="7"/>
  <c r="F3" i="7"/>
  <c r="F4" i="7"/>
  <c r="F5" i="7"/>
  <c r="F6" i="7"/>
  <c r="F7" i="7"/>
  <c r="F8" i="7"/>
  <c r="F9" i="7"/>
  <c r="F10" i="7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G2" i="6"/>
  <c r="G3" i="6"/>
  <c r="G4" i="6"/>
  <c r="G5" i="6"/>
  <c r="G6" i="6"/>
  <c r="G7" i="6"/>
  <c r="G8" i="6"/>
  <c r="G9" i="6"/>
  <c r="G10" i="6"/>
  <c r="G11" i="6"/>
  <c r="G12" i="6"/>
  <c r="G13" i="6"/>
  <c r="G14" i="6"/>
  <c r="G15" i="6"/>
  <c r="G16" i="6"/>
  <c r="G17" i="6"/>
  <c r="G18" i="6"/>
  <c r="G19" i="6"/>
  <c r="G20" i="6"/>
  <c r="G21" i="6"/>
  <c r="G22" i="6"/>
  <c r="G23" i="6"/>
  <c r="G24" i="6"/>
  <c r="G25" i="6"/>
  <c r="G26" i="6"/>
  <c r="G27" i="6"/>
  <c r="G28" i="6"/>
  <c r="G29" i="6"/>
  <c r="G30" i="6"/>
  <c r="G31" i="6"/>
  <c r="G32" i="6"/>
  <c r="G33" i="6"/>
  <c r="G34" i="6"/>
  <c r="G35" i="6"/>
  <c r="G36" i="6"/>
  <c r="G37" i="6"/>
  <c r="D2" i="5"/>
  <c r="D3" i="5"/>
  <c r="D4" i="5"/>
  <c r="D5" i="5"/>
  <c r="D6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E2" i="4"/>
  <c r="E3" i="4"/>
  <c r="E4" i="4"/>
  <c r="E5" i="4"/>
  <c r="E6" i="4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</calcChain>
</file>

<file path=xl/sharedStrings.xml><?xml version="1.0" encoding="utf-8"?>
<sst xmlns="http://schemas.openxmlformats.org/spreadsheetml/2006/main" count="38" uniqueCount="10">
  <si>
    <t>ADR+HU</t>
  </si>
  <si>
    <t>ADR+U</t>
  </si>
  <si>
    <t>ADR</t>
  </si>
  <si>
    <t>NOR</t>
  </si>
  <si>
    <t>CAT ACTIVITY</t>
  </si>
  <si>
    <t>HU</t>
  </si>
  <si>
    <t>U</t>
  </si>
  <si>
    <t>GSH-Px activity</t>
  </si>
  <si>
    <t>SOD ACTIVITY</t>
  </si>
  <si>
    <t xml:space="preserve"> SOD ACTIVITY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</si>
</sst>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8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sz val="11"/>
      <name val="Calibri"/>
      <family val="2"/>
    </font>
    <font>
      <sz val="11"/>
      <color rgb="FF000000"/>
      <name val="Calibri"/>
      <family val="2"/>
    </font>
    <font>
      <sz val="11"/>
      <name val="宋体"/>
      <charset val="134"/>
    </font>
    <font>
      <sz val="11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13">
    <xf numFmtId="0" fontId="0" fillId="0" borderId="0" xfId="0">
      <alignment vertical="center"/>
    </xf>
    <xf numFmtId="0" fontId="3" fillId="0" borderId="0" xfId="1" applyFont="1">
      <alignment vertical="center"/>
    </xf>
    <xf numFmtId="176" fontId="3" fillId="0" borderId="0" xfId="1" applyNumberFormat="1" applyFont="1">
      <alignment vertical="center"/>
    </xf>
    <xf numFmtId="0" fontId="4" fillId="0" borderId="0" xfId="1" applyFont="1" applyAlignment="1"/>
    <xf numFmtId="0" fontId="3" fillId="0" borderId="0" xfId="1" applyFont="1" applyAlignment="1">
      <alignment horizontal="center" vertical="center"/>
    </xf>
    <xf numFmtId="0" fontId="5" fillId="0" borderId="0" xfId="1" applyFont="1" applyAlignment="1"/>
    <xf numFmtId="0" fontId="6" fillId="0" borderId="0" xfId="1" applyFont="1" applyAlignment="1"/>
    <xf numFmtId="0" fontId="3" fillId="0" borderId="0" xfId="1" applyFont="1" applyAlignment="1">
      <alignment horizontal="center" vertical="center"/>
    </xf>
    <xf numFmtId="0" fontId="2" fillId="0" borderId="0" xfId="1" applyAlignment="1">
      <alignment horizontal="center" vertical="center"/>
    </xf>
    <xf numFmtId="0" fontId="4" fillId="0" borderId="0" xfId="1" applyFont="1" applyAlignment="1">
      <alignment horizontal="center"/>
    </xf>
    <xf numFmtId="0" fontId="5" fillId="0" borderId="0" xfId="1" applyFont="1" applyAlignment="1">
      <alignment horizontal="center"/>
    </xf>
    <xf numFmtId="0" fontId="2" fillId="0" borderId="0" xfId="1" applyAlignment="1">
      <alignment horizontal="center" vertical="center"/>
    </xf>
    <xf numFmtId="0" fontId="7" fillId="0" borderId="0" xfId="1" applyFont="1" applyAlignment="1">
      <alignment horizontal="center" vertical="center"/>
    </xf>
  </cellXfs>
  <cellStyles count="2">
    <cellStyle name="常规" xfId="0" builtinId="0"/>
    <cellStyle name="常规 2" xfId="1" xr:uid="{0CA76FB0-B781-4BD0-9965-9A6D3A927C2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A589CE-3A7D-4E02-9037-2B354F444B1B}">
  <dimension ref="A1:E25"/>
  <sheetViews>
    <sheetView zoomScaleSheetLayoutView="100" workbookViewId="0">
      <selection activeCell="J21" sqref="J21"/>
    </sheetView>
  </sheetViews>
  <sheetFormatPr defaultColWidth="10" defaultRowHeight="14.4"/>
  <cols>
    <col min="1" max="1" width="10" style="1"/>
    <col min="2" max="3" width="12.33203125" style="1" bestFit="1" customWidth="1"/>
    <col min="4" max="4" width="12.44140625" style="3" bestFit="1" customWidth="1"/>
    <col min="5" max="5" width="14" style="2" bestFit="1" customWidth="1"/>
    <col min="6" max="16384" width="10" style="1"/>
  </cols>
  <sheetData>
    <row r="1" spans="1:5">
      <c r="D1" s="6"/>
      <c r="E1" s="2" t="s">
        <v>4</v>
      </c>
    </row>
    <row r="2" spans="1:5">
      <c r="A2" s="4" t="s">
        <v>3</v>
      </c>
      <c r="B2" s="5">
        <v>0.60913333333333297</v>
      </c>
      <c r="C2" s="5">
        <v>6.5799999999999997E-2</v>
      </c>
      <c r="D2" s="3">
        <v>4.4551648000000004</v>
      </c>
      <c r="E2" s="2">
        <f>(B2-C2)*235.65/60/0.1/D2</f>
        <v>4.7898153322334229</v>
      </c>
    </row>
    <row r="3" spans="1:5">
      <c r="A3" s="4"/>
      <c r="B3" s="5">
        <v>0.59726666666666695</v>
      </c>
      <c r="C3" s="5">
        <v>6.5066666666666703E-2</v>
      </c>
      <c r="D3" s="3">
        <v>4.4701628749999998</v>
      </c>
      <c r="E3" s="2">
        <f>(B3-C3)*235.65/60/0.1/D3</f>
        <v>4.67592693700227</v>
      </c>
    </row>
    <row r="4" spans="1:5">
      <c r="A4" s="4"/>
      <c r="B4" s="5">
        <v>0.58989999999999998</v>
      </c>
      <c r="C4" s="5">
        <v>6.4666666666666706E-2</v>
      </c>
      <c r="D4" s="3">
        <v>4.4697249750000001</v>
      </c>
      <c r="E4" s="2">
        <f>(B4-C4)*235.65/60/0.1/D4</f>
        <v>4.615169676444502</v>
      </c>
    </row>
    <row r="5" spans="1:5">
      <c r="A5" s="4"/>
      <c r="B5" s="5">
        <v>0.58589999999999998</v>
      </c>
      <c r="C5" s="5">
        <v>6.3100000000000003E-2</v>
      </c>
      <c r="D5" s="3">
        <v>4.3253274499999996</v>
      </c>
      <c r="E5" s="2">
        <f>(B5-C5)*235.65/60/0.1/D5</f>
        <v>4.7471481032031448</v>
      </c>
    </row>
    <row r="6" spans="1:5">
      <c r="A6" s="4"/>
      <c r="B6" s="3">
        <v>0.59489999999999998</v>
      </c>
      <c r="C6" s="3">
        <v>6.2733333333333294E-2</v>
      </c>
      <c r="D6" s="3">
        <v>4.4195854250000002</v>
      </c>
      <c r="E6" s="2">
        <f>(B6-C6)*235.65/60/0.1/D6</f>
        <v>4.7291417233627371</v>
      </c>
    </row>
    <row r="7" spans="1:5">
      <c r="A7" s="4"/>
      <c r="B7" s="3">
        <v>0.59423333333333295</v>
      </c>
      <c r="C7" s="3">
        <v>6.2799999999999995E-2</v>
      </c>
      <c r="D7" s="3">
        <v>4.4837377749999998</v>
      </c>
      <c r="E7" s="2">
        <f>(B7-C7)*235.65/60/0.1/D7</f>
        <v>4.6550546026672244</v>
      </c>
    </row>
    <row r="8" spans="1:5">
      <c r="A8" s="4" t="s">
        <v>2</v>
      </c>
      <c r="B8" s="5">
        <v>0.60273333333333301</v>
      </c>
      <c r="C8" s="5">
        <v>0.40279999999999999</v>
      </c>
      <c r="D8" s="3">
        <v>4.1328703999999998</v>
      </c>
      <c r="E8" s="2">
        <f>(B8-C8)*235.65/60/0.1/D8</f>
        <v>1.8999825561107977</v>
      </c>
    </row>
    <row r="9" spans="1:5">
      <c r="A9" s="4"/>
      <c r="B9" s="5">
        <v>0.65256666666666696</v>
      </c>
      <c r="C9" s="5">
        <v>0.25026666666666703</v>
      </c>
      <c r="D9" s="3">
        <v>4.1328703999999998</v>
      </c>
      <c r="E9" s="2">
        <f>(B9-C9)*235.65/60/0.1/D9</f>
        <v>3.8230892747084444</v>
      </c>
    </row>
    <row r="10" spans="1:5">
      <c r="A10" s="4"/>
      <c r="B10" s="5">
        <v>0.66143333333333298</v>
      </c>
      <c r="C10" s="5">
        <v>0.47456666666666703</v>
      </c>
      <c r="D10" s="3">
        <v>4.0119005249999997</v>
      </c>
      <c r="E10" s="2">
        <f>(B10-C10)*235.65/60/0.1/D10</f>
        <v>1.8293545135527272</v>
      </c>
    </row>
    <row r="11" spans="1:5">
      <c r="A11" s="4"/>
      <c r="B11" s="5">
        <v>0.59503333333333297</v>
      </c>
      <c r="C11" s="5">
        <v>0.28439999999999999</v>
      </c>
      <c r="D11" s="3">
        <v>4.0119005249999997</v>
      </c>
      <c r="E11" s="2">
        <f>(B11-C11)*235.65/60/0.1/D11</f>
        <v>3.0409837159825028</v>
      </c>
    </row>
    <row r="12" spans="1:5">
      <c r="A12" s="4"/>
      <c r="B12" s="3">
        <v>0.59570000000000001</v>
      </c>
      <c r="C12" s="3">
        <v>0.29820000000000002</v>
      </c>
      <c r="D12" s="3">
        <v>4.0471514749999997</v>
      </c>
      <c r="E12" s="2">
        <f>(B12-C12)*235.65/60/0.1/D12</f>
        <v>2.8870460056106499</v>
      </c>
    </row>
    <row r="13" spans="1:5">
      <c r="A13" s="4"/>
      <c r="B13" s="5">
        <v>0.65369999999999995</v>
      </c>
      <c r="C13" s="5">
        <v>0.41803333333333298</v>
      </c>
      <c r="D13" s="3">
        <v>4.0471514749999997</v>
      </c>
      <c r="E13" s="2">
        <f>(B13-C13)*235.65/60/0.1/D13</f>
        <v>2.2869933064053023</v>
      </c>
    </row>
    <row r="14" spans="1:5">
      <c r="A14" s="4" t="s">
        <v>1</v>
      </c>
      <c r="B14" s="5">
        <v>0.61966666666666703</v>
      </c>
      <c r="C14" s="5">
        <v>0.387633333333333</v>
      </c>
      <c r="D14" s="3">
        <v>4.1825720500000001</v>
      </c>
      <c r="E14" s="2">
        <f>(B14-C14)*235.65/60/0.1/D14</f>
        <v>2.1788289735897544</v>
      </c>
    </row>
    <row r="15" spans="1:5">
      <c r="A15" s="4"/>
      <c r="B15" s="5">
        <v>0.65896666666666703</v>
      </c>
      <c r="C15" s="5">
        <v>0.46820000000000001</v>
      </c>
      <c r="D15" s="3">
        <v>4.1825720500000001</v>
      </c>
      <c r="E15" s="2">
        <f>(B15-C15)*235.65/60/0.1/D15</f>
        <v>1.7913285757583894</v>
      </c>
    </row>
    <row r="16" spans="1:5">
      <c r="A16" s="4"/>
      <c r="B16" s="5">
        <v>0.62753333333333305</v>
      </c>
      <c r="C16" s="5">
        <v>0.22146666666666701</v>
      </c>
      <c r="D16" s="3">
        <v>4.2039196749999999</v>
      </c>
      <c r="E16" s="2">
        <f>(B16-C16)*235.65/60/0.1/D16</f>
        <v>3.7936662843904858</v>
      </c>
    </row>
    <row r="17" spans="1:5">
      <c r="A17" s="4"/>
      <c r="B17" s="3">
        <v>0.64539999999999997</v>
      </c>
      <c r="C17" s="3">
        <v>0.28996666666666698</v>
      </c>
      <c r="D17" s="3">
        <v>4.3039798249999999</v>
      </c>
      <c r="E17" s="2">
        <f>(B17-C17)*235.65/60/0.1/D17</f>
        <v>3.2434269523246786</v>
      </c>
    </row>
    <row r="18" spans="1:5">
      <c r="A18" s="4"/>
      <c r="B18" s="3">
        <v>0.65343333333333298</v>
      </c>
      <c r="C18" s="3">
        <v>0.33863333333333301</v>
      </c>
      <c r="D18" s="3">
        <v>4.1819151999999997</v>
      </c>
      <c r="E18" s="2">
        <f>(B18-C18)*235.65/60/0.1/D18</f>
        <v>2.9564851051977334</v>
      </c>
    </row>
    <row r="19" spans="1:5">
      <c r="A19" s="4"/>
      <c r="B19" s="5">
        <v>0.62250000000000005</v>
      </c>
      <c r="C19" s="5">
        <v>0.24936666666666699</v>
      </c>
      <c r="D19" s="3">
        <v>4.1819151999999997</v>
      </c>
      <c r="E19" s="2">
        <f>(B19-C19)*235.65/60/0.1/D19</f>
        <v>3.5043301850469515</v>
      </c>
    </row>
    <row r="20" spans="1:5">
      <c r="A20" s="4" t="s">
        <v>0</v>
      </c>
      <c r="B20" s="5">
        <v>0.60596666666666699</v>
      </c>
      <c r="C20" s="5">
        <v>0.119333333333333</v>
      </c>
      <c r="D20" s="3">
        <v>4.0607263749999998</v>
      </c>
      <c r="E20" s="2">
        <f>(B20-C20)*235.65/60/0.1/D20</f>
        <v>4.706676195750001</v>
      </c>
    </row>
    <row r="21" spans="1:5">
      <c r="A21" s="4"/>
      <c r="B21" s="5">
        <v>0.61603333333333299</v>
      </c>
      <c r="C21" s="5">
        <v>0.194333333333333</v>
      </c>
      <c r="D21" s="3">
        <v>4.027445975</v>
      </c>
      <c r="E21" s="2">
        <f>(B21-C21)*235.65/60/0.1/D21</f>
        <v>4.1123500111010172</v>
      </c>
    </row>
    <row r="22" spans="1:5">
      <c r="A22" s="4"/>
      <c r="B22" s="5">
        <v>0.62426666666666697</v>
      </c>
      <c r="C22" s="5">
        <v>0.13873333333333299</v>
      </c>
      <c r="D22" s="3">
        <v>4.0467135750000001</v>
      </c>
      <c r="E22" s="2">
        <f>(B22-C22)*235.65/60/0.1/D22</f>
        <v>4.7122983411710058</v>
      </c>
    </row>
    <row r="23" spans="1:5">
      <c r="A23" s="4"/>
      <c r="B23" s="3">
        <v>0.605833333333333</v>
      </c>
      <c r="C23" s="3">
        <v>0.106833333333333</v>
      </c>
      <c r="D23" s="3">
        <v>4.2437685749999998</v>
      </c>
      <c r="E23" s="2">
        <f>(B23-C23)*235.65/60/0.1/D23</f>
        <v>4.618118225261612</v>
      </c>
    </row>
    <row r="24" spans="1:5">
      <c r="A24" s="4"/>
      <c r="B24" s="3">
        <v>0.63436666666666697</v>
      </c>
      <c r="C24" s="3">
        <v>0.20256666666666701</v>
      </c>
      <c r="D24" s="3">
        <v>4.2437685749999998</v>
      </c>
      <c r="E24" s="2">
        <f>(B24-C24)*235.65/60/0.1/D24</f>
        <v>3.996199297931792</v>
      </c>
    </row>
    <row r="25" spans="1:5">
      <c r="A25" s="4"/>
      <c r="B25" s="3">
        <v>0.61960000000000004</v>
      </c>
      <c r="C25" s="3">
        <v>6.4233333333333295E-2</v>
      </c>
      <c r="D25" s="3">
        <v>4.4557121750000004</v>
      </c>
      <c r="E25" s="2">
        <f>(B25-C25)*235.65/60/0.1/D25</f>
        <v>4.8952950676921434</v>
      </c>
    </row>
  </sheetData>
  <mergeCells count="4">
    <mergeCell ref="A2:A7"/>
    <mergeCell ref="A8:A13"/>
    <mergeCell ref="A14:A19"/>
    <mergeCell ref="A20:A25"/>
  </mergeCells>
  <phoneticPr fontId="1" type="noConversion"/>
  <pageMargins left="0.75" right="0.75" top="1" bottom="1" header="0.51180555555555551" footer="0.51180555555555551"/>
  <pageSetup paperSize="9" orientation="portrait" horizontalDpi="0" verticalDpi="0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522D79-3438-4532-AC87-E306E48ACA0E}">
  <dimension ref="A1:D25"/>
  <sheetViews>
    <sheetView zoomScaleSheetLayoutView="100" workbookViewId="0">
      <selection activeCell="J21" sqref="J21"/>
    </sheetView>
  </sheetViews>
  <sheetFormatPr defaultColWidth="10" defaultRowHeight="14.4"/>
  <cols>
    <col min="1" max="1" width="10" style="1"/>
    <col min="2" max="3" width="12.33203125" style="7" bestFit="1" customWidth="1"/>
    <col min="4" max="4" width="14" style="2" bestFit="1" customWidth="1"/>
    <col min="5" max="16384" width="10" style="1"/>
  </cols>
  <sheetData>
    <row r="1" spans="1:4">
      <c r="D1" s="2" t="s">
        <v>4</v>
      </c>
    </row>
    <row r="2" spans="1:4">
      <c r="A2" s="4" t="s">
        <v>3</v>
      </c>
      <c r="B2" s="5">
        <v>0.68416666666666703</v>
      </c>
      <c r="C2" s="5">
        <v>0.4924</v>
      </c>
      <c r="D2" s="2">
        <f>(B2-C2)*235.65/(60*0.1)</f>
        <v>7.5316358333333477</v>
      </c>
    </row>
    <row r="3" spans="1:4">
      <c r="A3" s="4"/>
      <c r="B3" s="5">
        <v>0.663266666666667</v>
      </c>
      <c r="C3" s="5">
        <v>0.42066666666666702</v>
      </c>
      <c r="D3" s="2">
        <f>(B3-C3)*235.65/(60*0.1)</f>
        <v>9.5281149999999997</v>
      </c>
    </row>
    <row r="4" spans="1:4">
      <c r="A4" s="4"/>
      <c r="B4" s="5">
        <v>0.68420000000000003</v>
      </c>
      <c r="C4" s="5">
        <v>0.448066666666667</v>
      </c>
      <c r="D4" s="2">
        <f>(B4-C4)*235.65/(60*0.1)</f>
        <v>9.2741366666666547</v>
      </c>
    </row>
    <row r="5" spans="1:4">
      <c r="A5" s="4"/>
      <c r="B5" s="5">
        <v>0.66753333333333298</v>
      </c>
      <c r="C5" s="5">
        <v>0.43253333333333299</v>
      </c>
      <c r="D5" s="2">
        <f>(B5-C5)*235.65/(60*0.1)</f>
        <v>9.2296250000000004</v>
      </c>
    </row>
    <row r="6" spans="1:4">
      <c r="A6" s="4"/>
      <c r="B6" s="5">
        <v>0.67889999999999995</v>
      </c>
      <c r="C6" s="5">
        <v>0.43869999999999998</v>
      </c>
      <c r="D6" s="2">
        <f>(B6-C6)*235.65/(60*0.1)</f>
        <v>9.4338549999999994</v>
      </c>
    </row>
    <row r="7" spans="1:4">
      <c r="A7" s="4"/>
      <c r="B7" s="5">
        <v>0.67376666666666696</v>
      </c>
      <c r="C7" s="5">
        <v>0.461233333333333</v>
      </c>
      <c r="D7" s="2">
        <f>(B7-C7)*235.65/(60*0.1)</f>
        <v>8.3472466666666918</v>
      </c>
    </row>
    <row r="8" spans="1:4">
      <c r="A8" s="4" t="s">
        <v>2</v>
      </c>
      <c r="B8" s="5">
        <v>0.79056666666666697</v>
      </c>
      <c r="C8" s="5">
        <v>0.73823333333333296</v>
      </c>
      <c r="D8" s="2">
        <f>(B8-C8)*235.65/(60*0.1)</f>
        <v>2.0553916666666932</v>
      </c>
    </row>
    <row r="9" spans="1:4">
      <c r="A9" s="4"/>
      <c r="B9" s="5">
        <v>0.82066666666666699</v>
      </c>
      <c r="C9" s="5">
        <v>0.75263333333333304</v>
      </c>
      <c r="D9" s="2">
        <f>(B9-C9)*235.65/(60*0.1)</f>
        <v>2.6720091666666907</v>
      </c>
    </row>
    <row r="10" spans="1:4">
      <c r="A10" s="4"/>
      <c r="B10" s="5">
        <v>0.82346666666666701</v>
      </c>
      <c r="C10" s="5">
        <v>0.76593333333333302</v>
      </c>
      <c r="D10" s="2">
        <f>(B10-C10)*235.65/(60*0.1)</f>
        <v>2.2596216666666926</v>
      </c>
    </row>
    <row r="11" spans="1:4">
      <c r="A11" s="4"/>
      <c r="B11" s="3">
        <v>0.87073333333333303</v>
      </c>
      <c r="C11" s="3">
        <v>0.79866666666666697</v>
      </c>
      <c r="D11" s="2">
        <f>(B11-C11)*235.65/(60*0.1)</f>
        <v>2.8304183333333093</v>
      </c>
    </row>
    <row r="12" spans="1:4">
      <c r="A12" s="4"/>
      <c r="B12" s="3">
        <v>0.78686666666666705</v>
      </c>
      <c r="C12" s="3">
        <v>0.72903333333333298</v>
      </c>
      <c r="D12" s="2">
        <f>(B12-C12)*235.65/(60*0.1)</f>
        <v>2.2714041666666955</v>
      </c>
    </row>
    <row r="13" spans="1:4">
      <c r="A13" s="4"/>
      <c r="B13" s="5">
        <v>0.62373333333333303</v>
      </c>
      <c r="C13" s="5">
        <v>0.55469999999999997</v>
      </c>
      <c r="D13" s="2">
        <f>(B13-C13)*235.65/(60*0.1)</f>
        <v>2.7112841666666561</v>
      </c>
    </row>
    <row r="14" spans="1:4">
      <c r="A14" s="4" t="s">
        <v>1</v>
      </c>
      <c r="B14" s="5">
        <v>0.61350000000000005</v>
      </c>
      <c r="C14" s="5">
        <v>0.56846666666666701</v>
      </c>
      <c r="D14" s="2">
        <f>(B14-C14)*235.65/(60*0.1)</f>
        <v>1.7686841666666551</v>
      </c>
    </row>
    <row r="15" spans="1:4">
      <c r="A15" s="4"/>
      <c r="B15" s="5">
        <v>0.68996666666666695</v>
      </c>
      <c r="C15" s="5">
        <v>0.55493333333333295</v>
      </c>
      <c r="D15" s="2">
        <f>(B15-C15)*235.65/(60*0.1)</f>
        <v>5.3034341666666931</v>
      </c>
    </row>
    <row r="16" spans="1:4">
      <c r="A16" s="4"/>
      <c r="B16" s="5">
        <v>0.65753333333333297</v>
      </c>
      <c r="C16" s="5">
        <v>0.62466666666666704</v>
      </c>
      <c r="D16" s="2">
        <f>(B16-C16)*235.65/(60*0.1)</f>
        <v>1.2908383333333047</v>
      </c>
    </row>
    <row r="17" spans="1:4">
      <c r="A17" s="4"/>
      <c r="B17" s="5">
        <v>0.77229999999999999</v>
      </c>
      <c r="C17" s="5">
        <v>0.65449999999999997</v>
      </c>
      <c r="D17" s="2">
        <f>(B17-C17)*235.65/(60*0.1)</f>
        <v>4.6265950000000009</v>
      </c>
    </row>
    <row r="18" spans="1:4">
      <c r="A18" s="4"/>
      <c r="B18" s="5">
        <v>0.64743333333333297</v>
      </c>
      <c r="C18" s="5">
        <v>0.54146666666666698</v>
      </c>
      <c r="D18" s="2">
        <f>(B18-C18)*235.65/(60*0.1)</f>
        <v>4.161840833333307</v>
      </c>
    </row>
    <row r="19" spans="1:4">
      <c r="A19" s="4"/>
      <c r="B19" s="5">
        <v>0.97309999999999997</v>
      </c>
      <c r="C19" s="5">
        <v>0.88596666666666701</v>
      </c>
      <c r="D19" s="2">
        <f>(B19-C19)*235.65/(60*0.1)</f>
        <v>3.4221616666666517</v>
      </c>
    </row>
    <row r="20" spans="1:4">
      <c r="A20" s="4" t="s">
        <v>0</v>
      </c>
      <c r="B20" s="5">
        <v>0.63149999999999995</v>
      </c>
      <c r="C20" s="5">
        <v>0.51953333333333296</v>
      </c>
      <c r="D20" s="2">
        <f>(B20-C20)*235.65/(60*0.1)</f>
        <v>4.3974908333333458</v>
      </c>
    </row>
    <row r="21" spans="1:4">
      <c r="A21" s="4"/>
      <c r="B21" s="3">
        <v>0.62076666666666702</v>
      </c>
      <c r="C21" s="3">
        <v>0.488366666666667</v>
      </c>
      <c r="D21" s="2">
        <f>(B21-C21)*235.65/(60*0.1)</f>
        <v>5.2000100000000007</v>
      </c>
    </row>
    <row r="22" spans="1:4">
      <c r="A22" s="4"/>
      <c r="B22" s="3">
        <v>0.65580000000000005</v>
      </c>
      <c r="C22" s="3">
        <v>0.55559999999999998</v>
      </c>
      <c r="D22" s="2">
        <f>(B22-C22)*235.65/(60*0.1)</f>
        <v>3.9353550000000026</v>
      </c>
    </row>
    <row r="23" spans="1:4">
      <c r="A23" s="4"/>
      <c r="B23" s="5">
        <v>0.618966666666667</v>
      </c>
      <c r="C23" s="5">
        <v>0.52776666666666705</v>
      </c>
      <c r="D23" s="2">
        <f>(B23-C23)*235.65/(60*0.1)</f>
        <v>3.5818799999999982</v>
      </c>
    </row>
    <row r="24" spans="1:4">
      <c r="A24" s="4"/>
      <c r="B24" s="5">
        <v>0.646133333333333</v>
      </c>
      <c r="C24" s="5">
        <v>0.460166666666667</v>
      </c>
      <c r="D24" s="2">
        <f>(B24-C24)*235.65/(60*0.1)</f>
        <v>7.3038408333333074</v>
      </c>
    </row>
    <row r="25" spans="1:4">
      <c r="A25" s="4"/>
      <c r="B25" s="5">
        <v>0.629066666666667</v>
      </c>
      <c r="C25" s="5">
        <v>0.44366666666666699</v>
      </c>
      <c r="D25" s="2">
        <f>(B25-C25)*235.65/(60*0.1)</f>
        <v>7.2815850000000006</v>
      </c>
    </row>
  </sheetData>
  <mergeCells count="4">
    <mergeCell ref="A2:A7"/>
    <mergeCell ref="A8:A13"/>
    <mergeCell ref="A14:A19"/>
    <mergeCell ref="A20:A25"/>
  </mergeCells>
  <phoneticPr fontId="1" type="noConversion"/>
  <pageMargins left="0.75" right="0.75" top="1" bottom="1" header="0.51180555555555551" footer="0.51180555555555551"/>
  <pageSetup paperSize="9" orientation="portrait" horizontalDpi="0" verticalDpi="0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C64E04-ED2C-425D-A0B8-E390D06CA2DF}">
  <dimension ref="A1:G37"/>
  <sheetViews>
    <sheetView zoomScaleSheetLayoutView="100" workbookViewId="0">
      <selection activeCell="I12" sqref="I12"/>
    </sheetView>
  </sheetViews>
  <sheetFormatPr defaultColWidth="10" defaultRowHeight="14.4"/>
  <cols>
    <col min="1" max="1" width="10" style="1"/>
    <col min="2" max="3" width="12.33203125" style="1" bestFit="1" customWidth="1"/>
    <col min="4" max="4" width="10" style="1"/>
    <col min="5" max="5" width="12.33203125" style="1" bestFit="1" customWidth="1"/>
    <col min="6" max="6" width="10" style="1"/>
    <col min="7" max="7" width="14" style="1" bestFit="1" customWidth="1"/>
    <col min="8" max="16384" width="10" style="1"/>
  </cols>
  <sheetData>
    <row r="1" spans="1:7">
      <c r="G1" s="1" t="s">
        <v>7</v>
      </c>
    </row>
    <row r="2" spans="1:7">
      <c r="A2" s="4" t="s">
        <v>3</v>
      </c>
      <c r="B2" s="5">
        <v>0.17773333333333299</v>
      </c>
      <c r="C2" s="5">
        <v>0.37793333333333301</v>
      </c>
      <c r="D2" s="5">
        <v>9.1300000000000006E-2</v>
      </c>
      <c r="E2" s="5">
        <v>0.18090000000000001</v>
      </c>
      <c r="F2" s="3">
        <v>0.55289968</v>
      </c>
      <c r="G2" s="1">
        <f>(C2-B2)/(E2-D2)*20*5/5/(F2*0.2)</f>
        <v>404.11942361768052</v>
      </c>
    </row>
    <row r="3" spans="1:7">
      <c r="A3" s="4"/>
      <c r="B3" s="5">
        <v>0.180966666666667</v>
      </c>
      <c r="C3" s="5">
        <v>0.37583333333333302</v>
      </c>
      <c r="D3" s="5">
        <v>9.1300000000000006E-2</v>
      </c>
      <c r="E3" s="5">
        <v>0.18090000000000001</v>
      </c>
      <c r="F3" s="3">
        <v>0.54861928000000004</v>
      </c>
      <c r="G3" s="1">
        <f>(C3-B3)/(E3-D3)*20*5/5/(F3*0.2)</f>
        <v>396.42266864485384</v>
      </c>
    </row>
    <row r="4" spans="1:7">
      <c r="A4" s="4"/>
      <c r="B4" s="5">
        <v>0.20456666666666701</v>
      </c>
      <c r="C4" s="5">
        <v>0.37316666666666698</v>
      </c>
      <c r="D4" s="5">
        <v>9.1300000000000006E-2</v>
      </c>
      <c r="E4" s="5">
        <v>0.18090000000000001</v>
      </c>
      <c r="F4" s="3">
        <v>0.54196551999999998</v>
      </c>
      <c r="G4" s="1">
        <f>(C4-B4)/(E4-D4)*20*5/5/(F4*0.2)</f>
        <v>347.19855030102809</v>
      </c>
    </row>
    <row r="5" spans="1:7">
      <c r="A5" s="4"/>
      <c r="B5" s="3">
        <v>0.1618</v>
      </c>
      <c r="C5" s="3">
        <v>0.4083</v>
      </c>
      <c r="D5" s="5">
        <v>8.6699999999999999E-2</v>
      </c>
      <c r="E5" s="5">
        <v>0.15946666666666701</v>
      </c>
      <c r="F5" s="3">
        <v>0.54655215999999995</v>
      </c>
      <c r="G5" s="1">
        <f>(C5-B5)/(E5-D5)*20*5/5/(F5*0.2)</f>
        <v>619.80179210257279</v>
      </c>
    </row>
    <row r="6" spans="1:7">
      <c r="A6" s="4"/>
      <c r="B6" s="3">
        <v>0.15846666666666701</v>
      </c>
      <c r="C6" s="3">
        <v>0.35659999999999997</v>
      </c>
      <c r="D6" s="5">
        <v>8.6699999999999999E-2</v>
      </c>
      <c r="E6" s="5">
        <v>0.15946666666666701</v>
      </c>
      <c r="F6" s="3">
        <v>0.54660783999999996</v>
      </c>
      <c r="G6" s="1">
        <f>(C6-B6)/(E6-D6)*20*5/5/(F6*0.2)</f>
        <v>498.13746756211782</v>
      </c>
    </row>
    <row r="7" spans="1:7">
      <c r="A7" s="4"/>
      <c r="B7" s="3">
        <v>0.15943333333333301</v>
      </c>
      <c r="C7" s="3">
        <v>0.36066666666666702</v>
      </c>
      <c r="D7" s="5">
        <v>8.6699999999999999E-2</v>
      </c>
      <c r="E7" s="5">
        <v>0.15946666666666701</v>
      </c>
      <c r="F7" s="3">
        <v>0.55076296000000002</v>
      </c>
      <c r="G7" s="1">
        <f>(C7-B7)/(E7-D7)*20*5/5/(F7*0.2)</f>
        <v>502.1144442302118</v>
      </c>
    </row>
    <row r="8" spans="1:7">
      <c r="A8" s="4"/>
      <c r="B8" s="3">
        <v>0.19266666666666701</v>
      </c>
      <c r="C8" s="3">
        <v>0.35696666666666699</v>
      </c>
      <c r="D8" s="5">
        <v>8.6699999999999999E-2</v>
      </c>
      <c r="E8" s="5">
        <v>0.15946666666666701</v>
      </c>
      <c r="F8" s="3">
        <v>0.54634684</v>
      </c>
      <c r="G8" s="1">
        <f>(C8-B8)/(E8-D8)*20*5/5/(F8*0.2)</f>
        <v>413.27263277780935</v>
      </c>
    </row>
    <row r="9" spans="1:7">
      <c r="A9" s="4"/>
      <c r="B9" s="5">
        <v>0.16930000000000001</v>
      </c>
      <c r="C9" s="5">
        <v>0.34449999999999997</v>
      </c>
      <c r="D9" s="5">
        <v>8.6699999999999999E-2</v>
      </c>
      <c r="E9" s="5">
        <v>0.15946666666666701</v>
      </c>
      <c r="F9" s="3">
        <v>0.54835827999999998</v>
      </c>
      <c r="G9" s="1">
        <f>(C9-B9)/(E9-D9)*20*5/5/(F9*0.2)</f>
        <v>439.07348885561333</v>
      </c>
    </row>
    <row r="10" spans="1:7">
      <c r="A10" s="4"/>
      <c r="B10" s="5">
        <v>0.15536666666666701</v>
      </c>
      <c r="C10" s="5">
        <v>0.35916666666666702</v>
      </c>
      <c r="D10" s="5">
        <v>8.6699999999999999E-2</v>
      </c>
      <c r="E10" s="5">
        <v>0.15946666666666701</v>
      </c>
      <c r="F10" s="3">
        <v>0.54833392000000003</v>
      </c>
      <c r="G10" s="1">
        <f>(C10-B10)/(E10-D10)*20*5/5/(F10*0.2)</f>
        <v>510.77141759279516</v>
      </c>
    </row>
    <row r="11" spans="1:7">
      <c r="A11" s="4" t="s">
        <v>2</v>
      </c>
      <c r="B11" s="5">
        <v>0.16996666666666699</v>
      </c>
      <c r="C11" s="5">
        <v>0.355833333333333</v>
      </c>
      <c r="D11" s="5">
        <v>8.6699999999999999E-2</v>
      </c>
      <c r="E11" s="5">
        <v>0.15946666666666701</v>
      </c>
      <c r="F11" s="3">
        <v>0.54315219999999997</v>
      </c>
      <c r="G11" s="1">
        <f>(C11-B11)/(E11-D11)*20*5/5/(F11*0.2)</f>
        <v>470.27022934933473</v>
      </c>
    </row>
    <row r="12" spans="1:7">
      <c r="A12" s="4"/>
      <c r="B12" s="5">
        <v>0.199633333333333</v>
      </c>
      <c r="C12" s="5">
        <v>0.37303333333333299</v>
      </c>
      <c r="D12" s="5">
        <v>9.1300000000000006E-2</v>
      </c>
      <c r="E12" s="5">
        <v>0.18090000000000001</v>
      </c>
      <c r="F12" s="3">
        <v>0.53457399999999999</v>
      </c>
      <c r="G12" s="1">
        <f>(C12-B12)/(E12-D12)*20*5/5/(F12*0.2)</f>
        <v>362.02057285667786</v>
      </c>
    </row>
    <row r="13" spans="1:7">
      <c r="A13" s="4"/>
      <c r="B13" s="5">
        <v>0.17829999999999999</v>
      </c>
      <c r="C13" s="5">
        <v>0.38490000000000002</v>
      </c>
      <c r="D13" s="5">
        <v>9.1300000000000006E-2</v>
      </c>
      <c r="E13" s="5">
        <v>0.18090000000000001</v>
      </c>
      <c r="F13" s="3">
        <v>0.53694388000000004</v>
      </c>
      <c r="G13" s="1">
        <f>(C13-B13)/(E13-D13)*20*5/5/(F13*0.2)</f>
        <v>429.4310182711406</v>
      </c>
    </row>
    <row r="14" spans="1:7">
      <c r="A14" s="4"/>
      <c r="B14" s="5">
        <v>0.19070000000000001</v>
      </c>
      <c r="C14" s="5">
        <v>0.3705</v>
      </c>
      <c r="D14" s="5">
        <v>9.1300000000000006E-2</v>
      </c>
      <c r="E14" s="5">
        <v>0.18090000000000001</v>
      </c>
      <c r="F14" s="3">
        <v>0.53868388</v>
      </c>
      <c r="G14" s="1">
        <f>(C14-B14)/(E14-D14)*20*5/5/(F14*0.2)</f>
        <v>372.51837359072789</v>
      </c>
    </row>
    <row r="15" spans="1:7">
      <c r="A15" s="4"/>
      <c r="B15" s="5">
        <v>0.167833333333333</v>
      </c>
      <c r="C15" s="5">
        <v>0.36780000000000002</v>
      </c>
      <c r="D15" s="5">
        <v>9.1300000000000006E-2</v>
      </c>
      <c r="E15" s="5">
        <v>0.18090000000000001</v>
      </c>
      <c r="F15" s="3">
        <v>0.53983228000000005</v>
      </c>
      <c r="G15" s="1">
        <f>(C15-B15)/(E15-D15)*20*5/5/(F15*0.2)</f>
        <v>413.41930003395441</v>
      </c>
    </row>
    <row r="16" spans="1:7">
      <c r="A16" s="4"/>
      <c r="B16" s="3">
        <v>0.16719999999999999</v>
      </c>
      <c r="C16" s="3">
        <v>0.345733333333333</v>
      </c>
      <c r="D16" s="5">
        <v>9.1300000000000006E-2</v>
      </c>
      <c r="E16" s="5">
        <v>0.18090000000000001</v>
      </c>
      <c r="F16" s="3">
        <v>0.53648103999999996</v>
      </c>
      <c r="G16" s="1">
        <f>(C16-B16)/(E16-D16)*20*5/5/(F16*0.2)</f>
        <v>371.41285064044769</v>
      </c>
    </row>
    <row r="17" spans="1:7">
      <c r="A17" s="4"/>
      <c r="B17" s="3">
        <v>0.20556666666666701</v>
      </c>
      <c r="C17" s="3">
        <v>0.35916666666666702</v>
      </c>
      <c r="D17" s="5">
        <v>9.1300000000000006E-2</v>
      </c>
      <c r="E17" s="5">
        <v>0.18090000000000001</v>
      </c>
      <c r="F17" s="3">
        <v>0.54384471999999995</v>
      </c>
      <c r="G17" s="1">
        <f>(C17-B17)/(E17-D17)*20*5/5/(F17*0.2)</f>
        <v>315.21602605348721</v>
      </c>
    </row>
    <row r="18" spans="1:7">
      <c r="A18" s="4"/>
      <c r="B18" s="3">
        <v>0.15846666666666701</v>
      </c>
      <c r="C18" s="3">
        <v>0.35406666666666697</v>
      </c>
      <c r="D18" s="5">
        <v>9.1300000000000006E-2</v>
      </c>
      <c r="E18" s="5">
        <v>0.18090000000000001</v>
      </c>
      <c r="F18" s="3">
        <v>0.54142612000000001</v>
      </c>
      <c r="G18" s="1">
        <f>(C18-B18)/(E18-D18)*20*5/5/(F18*0.2)</f>
        <v>403.20103401840191</v>
      </c>
    </row>
    <row r="19" spans="1:7">
      <c r="A19" s="4"/>
      <c r="B19" s="3">
        <v>0.18990000000000001</v>
      </c>
      <c r="C19" s="3">
        <v>0.36263333333333297</v>
      </c>
      <c r="D19" s="5">
        <v>9.1300000000000006E-2</v>
      </c>
      <c r="E19" s="5">
        <v>0.18090000000000001</v>
      </c>
      <c r="F19" s="3">
        <v>0.53978356000000005</v>
      </c>
      <c r="G19" s="1">
        <f>(C19-B19)/(E19-D19)*20*5/5/(F19*0.2)</f>
        <v>357.1482208447357</v>
      </c>
    </row>
    <row r="20" spans="1:7">
      <c r="A20" s="4" t="s">
        <v>6</v>
      </c>
      <c r="B20" s="3">
        <v>0.18643333333333301</v>
      </c>
      <c r="C20" s="3">
        <v>0.37590000000000001</v>
      </c>
      <c r="D20" s="3">
        <v>8.5900000000000004E-2</v>
      </c>
      <c r="E20" s="3">
        <v>0.179666666666667</v>
      </c>
      <c r="F20" s="3">
        <v>0.54541419999999996</v>
      </c>
      <c r="G20" s="1">
        <f>(C20-B20)/(E20-D20)*20*5/5/(F20*0.2)</f>
        <v>370.47413813227217</v>
      </c>
    </row>
    <row r="21" spans="1:7">
      <c r="A21" s="4"/>
      <c r="B21" s="3">
        <v>0.18379999999999999</v>
      </c>
      <c r="C21" s="3">
        <v>0.38083333333333302</v>
      </c>
      <c r="D21" s="3">
        <v>8.5900000000000004E-2</v>
      </c>
      <c r="E21" s="3">
        <v>0.179666666666667</v>
      </c>
      <c r="F21" s="3">
        <v>0.54101200000000005</v>
      </c>
      <c r="G21" s="1">
        <f>(C21-B21)/(E21-D21)*20*5/5/(F21*0.2)</f>
        <v>388.40456805404915</v>
      </c>
    </row>
    <row r="22" spans="1:7">
      <c r="A22" s="4"/>
      <c r="B22" s="3">
        <v>0.195333333333333</v>
      </c>
      <c r="C22" s="3">
        <v>0.37773333333333298</v>
      </c>
      <c r="D22" s="3">
        <v>8.5900000000000004E-2</v>
      </c>
      <c r="E22" s="3">
        <v>0.179666666666667</v>
      </c>
      <c r="F22" s="3">
        <v>0.53346735999999995</v>
      </c>
      <c r="G22" s="1">
        <f>(C22-B22)/(E22-D22)*20*5/5/(F22*0.2)</f>
        <v>364.64352327669803</v>
      </c>
    </row>
    <row r="23" spans="1:7">
      <c r="A23" s="4"/>
      <c r="B23" s="5">
        <v>0.21086666666666701</v>
      </c>
      <c r="C23" s="5">
        <v>0.38219999999999998</v>
      </c>
      <c r="D23" s="5">
        <v>8.7633333333333299E-2</v>
      </c>
      <c r="E23" s="5">
        <v>0.18110000000000001</v>
      </c>
      <c r="F23" s="3">
        <v>0.54146092000000001</v>
      </c>
      <c r="G23" s="1">
        <f>(C23-B23)/(E23-D23)*20*5/5/(F23*0.2)</f>
        <v>338.54623852559331</v>
      </c>
    </row>
    <row r="24" spans="1:7">
      <c r="A24" s="4"/>
      <c r="B24" s="5">
        <v>0.18706666666666699</v>
      </c>
      <c r="C24" s="5">
        <v>0.37926666666666697</v>
      </c>
      <c r="D24" s="5">
        <v>8.7633333333333299E-2</v>
      </c>
      <c r="E24" s="5">
        <v>0.18110000000000001</v>
      </c>
      <c r="F24" s="3">
        <v>0.54467991999999998</v>
      </c>
      <c r="G24" s="1">
        <f>(C24-B24)/(E24-D24)*20*5/5/(F24*0.2)</f>
        <v>377.533299589921</v>
      </c>
    </row>
    <row r="25" spans="1:7">
      <c r="A25" s="4"/>
      <c r="B25" s="5">
        <v>0.21460000000000001</v>
      </c>
      <c r="C25" s="5">
        <v>0.38126666666666698</v>
      </c>
      <c r="D25" s="5">
        <v>8.7633333333333299E-2</v>
      </c>
      <c r="E25" s="5">
        <v>0.18110000000000001</v>
      </c>
      <c r="F25" s="3">
        <v>0.53894140000000001</v>
      </c>
      <c r="G25" s="1">
        <f>(C25-B25)/(E25-D25)*20*5/5/(F25*0.2)</f>
        <v>330.86471078715715</v>
      </c>
    </row>
    <row r="26" spans="1:7">
      <c r="A26" s="4"/>
      <c r="B26" s="5">
        <v>0.2024</v>
      </c>
      <c r="C26" s="5">
        <v>0.37969999999999998</v>
      </c>
      <c r="D26" s="5">
        <v>8.7633333333333299E-2</v>
      </c>
      <c r="E26" s="5">
        <v>0.18110000000000001</v>
      </c>
      <c r="F26" s="3">
        <v>0.54996255999999999</v>
      </c>
      <c r="G26" s="1">
        <f>(C26-B26)/(E26-D26)*20*5/5/(F26*0.2)</f>
        <v>344.92038020268006</v>
      </c>
    </row>
    <row r="27" spans="1:7">
      <c r="A27" s="4"/>
      <c r="B27" s="5">
        <v>0.18956666666666699</v>
      </c>
      <c r="C27" s="5">
        <v>0.37986666666666702</v>
      </c>
      <c r="D27" s="5">
        <v>8.7633333333333299E-2</v>
      </c>
      <c r="E27" s="5">
        <v>0.18110000000000001</v>
      </c>
      <c r="F27" s="3">
        <v>0.54426927999999997</v>
      </c>
      <c r="G27" s="1">
        <f>(C27-B27)/(E27-D27)*20*5/5/(F27*0.2)</f>
        <v>374.08320592140149</v>
      </c>
    </row>
    <row r="28" spans="1:7">
      <c r="A28" s="4"/>
      <c r="B28" s="5">
        <v>0.21659999999999999</v>
      </c>
      <c r="C28" s="5">
        <v>0.382033333333333</v>
      </c>
      <c r="D28" s="5">
        <v>8.7633333333333299E-2</v>
      </c>
      <c r="E28" s="5">
        <v>0.18110000000000001</v>
      </c>
      <c r="F28" s="3">
        <v>0.53982532000000005</v>
      </c>
      <c r="G28" s="1">
        <f>(C28-B28)/(E28-D28)*20*5/5/(F28*0.2)</f>
        <v>327.87855696163433</v>
      </c>
    </row>
    <row r="29" spans="1:7">
      <c r="A29" s="4" t="s">
        <v>5</v>
      </c>
      <c r="B29" s="5">
        <v>0.19016666666666701</v>
      </c>
      <c r="C29" s="5">
        <v>0.38113333333333299</v>
      </c>
      <c r="D29" s="5">
        <v>8.7633333333333299E-2</v>
      </c>
      <c r="E29" s="5">
        <v>0.18110000000000001</v>
      </c>
      <c r="F29" s="3">
        <v>0.53809227999999998</v>
      </c>
      <c r="G29" s="1">
        <f>(C29-B29)/(E29-D29)*20*5/5/(F29*0.2)</f>
        <v>379.7030202862249</v>
      </c>
    </row>
    <row r="30" spans="1:7">
      <c r="A30" s="4"/>
      <c r="B30" s="5">
        <v>0.178133333333333</v>
      </c>
      <c r="C30" s="5">
        <v>0.38543333333333302</v>
      </c>
      <c r="D30" s="5">
        <v>8.7633333333333299E-2</v>
      </c>
      <c r="E30" s="5">
        <v>0.18110000000000001</v>
      </c>
      <c r="F30" s="3">
        <v>0.53983228000000005</v>
      </c>
      <c r="G30" s="1">
        <f>(C30-B30)/(E30-D30)*20*5/5/(F30*0.2)</f>
        <v>410.85038407121527</v>
      </c>
    </row>
    <row r="31" spans="1:7">
      <c r="A31" s="4"/>
      <c r="B31" s="5">
        <v>0.20003333333333301</v>
      </c>
      <c r="C31" s="5">
        <v>0.387566666666667</v>
      </c>
      <c r="D31" s="5">
        <v>8.7633333333333299E-2</v>
      </c>
      <c r="E31" s="5">
        <v>0.18110000000000001</v>
      </c>
      <c r="F31" s="3">
        <v>0.53619567999999995</v>
      </c>
      <c r="G31" s="1">
        <f>(C31-B31)/(E31-D31)*20*5/5/(F31*0.2)</f>
        <v>374.19536853708451</v>
      </c>
    </row>
    <row r="32" spans="1:7">
      <c r="A32" s="4"/>
      <c r="B32" s="5">
        <v>0.199366666666667</v>
      </c>
      <c r="C32" s="5">
        <v>0.38023333333333298</v>
      </c>
      <c r="D32" s="5">
        <v>8.7633333333333299E-2</v>
      </c>
      <c r="E32" s="5">
        <v>0.18110000000000001</v>
      </c>
      <c r="F32" s="3">
        <v>0.53433039999999998</v>
      </c>
      <c r="G32" s="1">
        <f>(C32-B32)/(E32-D32)*20*5/5/(F32*0.2)</f>
        <v>362.15284114080384</v>
      </c>
    </row>
    <row r="33" spans="1:7">
      <c r="A33" s="4"/>
      <c r="B33" s="5">
        <v>0.2094</v>
      </c>
      <c r="C33" s="5">
        <v>0.38476666666666698</v>
      </c>
      <c r="D33" s="5">
        <v>8.7633333333333299E-2</v>
      </c>
      <c r="E33" s="5">
        <v>0.18110000000000001</v>
      </c>
      <c r="F33" s="3">
        <v>0.54301299999999997</v>
      </c>
      <c r="G33" s="1">
        <f>(C33-B33)/(E33-D33)*20*5/5/(F33*0.2)</f>
        <v>345.52546934108358</v>
      </c>
    </row>
    <row r="34" spans="1:7">
      <c r="A34" s="4"/>
      <c r="B34" s="3">
        <v>0.20433333333333301</v>
      </c>
      <c r="C34" s="3">
        <v>0.38393333333333302</v>
      </c>
      <c r="D34" s="5">
        <v>8.7633333333333299E-2</v>
      </c>
      <c r="E34" s="5">
        <v>0.18110000000000001</v>
      </c>
      <c r="F34" s="3">
        <v>0.54622852</v>
      </c>
      <c r="G34" s="1">
        <f>(C34-B34)/(E34-D34)*20*5/5/(F34*0.2)</f>
        <v>351.78328956631924</v>
      </c>
    </row>
    <row r="35" spans="1:7">
      <c r="A35" s="4"/>
      <c r="B35" s="3">
        <v>0.21253333333333299</v>
      </c>
      <c r="C35" s="3">
        <v>0.38433333333333303</v>
      </c>
      <c r="D35" s="5">
        <v>8.7633333333333299E-2</v>
      </c>
      <c r="E35" s="5">
        <v>0.18110000000000001</v>
      </c>
      <c r="F35" s="3">
        <v>0.54202815999999998</v>
      </c>
      <c r="G35" s="1">
        <f>(C35-B35)/(E35-D35)*20*5/5/(F35*0.2)</f>
        <v>339.1130905594386</v>
      </c>
    </row>
    <row r="36" spans="1:7">
      <c r="A36" s="4"/>
      <c r="B36" s="3">
        <v>0.20266666666666699</v>
      </c>
      <c r="C36" s="3">
        <v>0.38700000000000001</v>
      </c>
      <c r="D36" s="5">
        <v>8.7633333333333299E-2</v>
      </c>
      <c r="E36" s="5">
        <v>0.18110000000000001</v>
      </c>
      <c r="F36" s="3">
        <v>0.54256059999999995</v>
      </c>
      <c r="G36" s="1">
        <f>(C36-B36)/(E36-D36)*20*5/5/(F36*0.2)</f>
        <v>363.4953581758441</v>
      </c>
    </row>
    <row r="37" spans="1:7">
      <c r="A37" s="4"/>
      <c r="B37" s="3">
        <v>0.179733333333333</v>
      </c>
      <c r="C37" s="3">
        <v>0.38363333333333299</v>
      </c>
      <c r="D37" s="5">
        <v>8.7633333333333299E-2</v>
      </c>
      <c r="E37" s="5">
        <v>0.18110000000000001</v>
      </c>
      <c r="F37" s="3">
        <v>0.54248056</v>
      </c>
      <c r="G37" s="1">
        <f>(C37-B37)/(E37-D37)*20*5/5/(F37*0.2)</f>
        <v>402.13909063767818</v>
      </c>
    </row>
  </sheetData>
  <mergeCells count="4">
    <mergeCell ref="A2:A10"/>
    <mergeCell ref="A11:A19"/>
    <mergeCell ref="A20:A28"/>
    <mergeCell ref="A29:A37"/>
  </mergeCells>
  <phoneticPr fontId="1" type="noConversion"/>
  <pageMargins left="0.75" right="0.75" top="1" bottom="1" header="0.51180555555555551" footer="0.51180555555555551"/>
  <pageSetup paperSize="9" orientation="portrait" horizontalDpi="0" verticalDpi="0"/>
  <headerFooter scaleWithDoc="0"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9F6B2C-9A7A-4C33-BBAC-B6BADC7C4E34}">
  <dimension ref="A1:F25"/>
  <sheetViews>
    <sheetView zoomScaleSheetLayoutView="100" workbookViewId="0">
      <selection activeCell="I12" sqref="I12"/>
    </sheetView>
  </sheetViews>
  <sheetFormatPr defaultColWidth="10" defaultRowHeight="15.6"/>
  <cols>
    <col min="1" max="1" width="10" style="8"/>
    <col min="2" max="5" width="12.33203125" style="8" bestFit="1" customWidth="1"/>
    <col min="6" max="6" width="18" style="8" customWidth="1"/>
    <col min="7" max="16384" width="10" style="8"/>
  </cols>
  <sheetData>
    <row r="1" spans="1:6">
      <c r="F1" s="8" t="s">
        <v>7</v>
      </c>
    </row>
    <row r="2" spans="1:6">
      <c r="A2" s="11" t="s">
        <v>3</v>
      </c>
      <c r="B2" s="10">
        <v>0.36389999999999995</v>
      </c>
      <c r="C2" s="10">
        <v>0.10486666666666666</v>
      </c>
      <c r="D2" s="9">
        <v>8.8433333333333322E-2</v>
      </c>
      <c r="E2" s="9">
        <v>0.17633333333333331</v>
      </c>
      <c r="F2" s="8">
        <f>(B2-C2)/(E2-D2)*20*6*5</f>
        <v>1768.1456200227531</v>
      </c>
    </row>
    <row r="3" spans="1:6">
      <c r="A3" s="11"/>
      <c r="B3" s="10">
        <v>0.35883333333333334</v>
      </c>
      <c r="C3" s="10">
        <v>0.10316666666666667</v>
      </c>
      <c r="D3" s="9">
        <v>8.8433333333333322E-2</v>
      </c>
      <c r="E3" s="9">
        <v>0.17633333333333331</v>
      </c>
      <c r="F3" s="8">
        <f>(B3-C3)/(E3-D3)*20*6*5</f>
        <v>1745.164960182025</v>
      </c>
    </row>
    <row r="4" spans="1:6">
      <c r="A4" s="11"/>
      <c r="B4" s="10">
        <v>0.3605666666666667</v>
      </c>
      <c r="C4" s="10">
        <v>0.10599999999999998</v>
      </c>
      <c r="D4" s="9">
        <v>8.8433333333333322E-2</v>
      </c>
      <c r="E4" s="9">
        <v>0.17633333333333331</v>
      </c>
      <c r="F4" s="8">
        <f>(B4-C4)/(E4-D4)*20*6*5</f>
        <v>1737.6564277588177</v>
      </c>
    </row>
    <row r="5" spans="1:6">
      <c r="A5" s="11"/>
      <c r="B5" s="10">
        <v>0.36406666666666659</v>
      </c>
      <c r="C5" s="10">
        <v>0.10980000000000001</v>
      </c>
      <c r="D5" s="9">
        <v>8.8433333333333322E-2</v>
      </c>
      <c r="E5" s="9">
        <v>0.17633333333333331</v>
      </c>
      <c r="F5" s="8">
        <f>(B5-C5)/(E5-D5)*20*6*5</f>
        <v>1735.6086461888506</v>
      </c>
    </row>
    <row r="6" spans="1:6">
      <c r="A6" s="11"/>
      <c r="B6" s="10">
        <v>0.36336666666666667</v>
      </c>
      <c r="C6" s="10">
        <v>0.10403333333333335</v>
      </c>
      <c r="D6" s="9">
        <v>8.8433333333333322E-2</v>
      </c>
      <c r="E6" s="9">
        <v>0.17633333333333331</v>
      </c>
      <c r="F6" s="8">
        <f>(B6-C6)/(E6-D6)*20*6*5</f>
        <v>1770.1934015927191</v>
      </c>
    </row>
    <row r="7" spans="1:6">
      <c r="A7" s="11"/>
      <c r="B7" s="10">
        <v>0.35743333333333333</v>
      </c>
      <c r="C7" s="10">
        <v>0.10303333333333332</v>
      </c>
      <c r="D7" s="9">
        <v>8.8433333333333322E-2</v>
      </c>
      <c r="E7" s="9">
        <v>0.17633333333333331</v>
      </c>
      <c r="F7" s="8">
        <f>(B7-C7)/(E7-D7)*20*6*5</f>
        <v>1736.5187713310581</v>
      </c>
    </row>
    <row r="8" spans="1:6">
      <c r="A8" s="11" t="s">
        <v>2</v>
      </c>
      <c r="B8" s="10">
        <v>0.36970000000000008</v>
      </c>
      <c r="C8" s="10">
        <v>0.1201</v>
      </c>
      <c r="D8" s="9">
        <v>8.8433333333333322E-2</v>
      </c>
      <c r="E8" s="9">
        <v>0.17633333333333331</v>
      </c>
      <c r="F8" s="8">
        <f>(B8-C8)/(E8-D8)*20*5*5</f>
        <v>1419.7952218430041</v>
      </c>
    </row>
    <row r="9" spans="1:6">
      <c r="A9" s="11"/>
      <c r="B9" s="10">
        <v>0.3681666666666667</v>
      </c>
      <c r="C9" s="10">
        <v>0.12560000000000002</v>
      </c>
      <c r="D9" s="9">
        <v>8.8433333333333322E-2</v>
      </c>
      <c r="E9" s="9">
        <v>0.17633333333333331</v>
      </c>
      <c r="F9" s="8">
        <f>(B9-C9)/(E9-D9)*20*5*5</f>
        <v>1379.7876374668185</v>
      </c>
    </row>
    <row r="10" spans="1:6">
      <c r="A10" s="11"/>
      <c r="B10" s="9">
        <v>0.37133333333333335</v>
      </c>
      <c r="C10" s="9">
        <v>0.15920000000000001</v>
      </c>
      <c r="D10" s="9">
        <v>8.8433333333333322E-2</v>
      </c>
      <c r="E10" s="9">
        <v>0.17633333333333331</v>
      </c>
      <c r="F10" s="8">
        <f>(B10-C10)/(E10-D10)*20*5*5</f>
        <v>1206.6742510428519</v>
      </c>
    </row>
    <row r="11" spans="1:6">
      <c r="A11" s="11"/>
      <c r="B11" s="10">
        <v>0.37063333333333337</v>
      </c>
      <c r="C11" s="10">
        <v>0.1328</v>
      </c>
      <c r="D11" s="9">
        <v>8.8433333333333322E-2</v>
      </c>
      <c r="E11" s="9">
        <v>0.17633333333333331</v>
      </c>
      <c r="F11" s="8">
        <f>(B11-C11)/(E11-D11)*20*5*5</f>
        <v>1352.8631020098601</v>
      </c>
    </row>
    <row r="12" spans="1:6">
      <c r="A12" s="11"/>
      <c r="B12" s="10">
        <v>0.36660000000000004</v>
      </c>
      <c r="C12" s="10">
        <v>0.11956666666666667</v>
      </c>
      <c r="D12" s="9">
        <v>8.8433333333333322E-2</v>
      </c>
      <c r="E12" s="9">
        <v>0.17633333333333331</v>
      </c>
      <c r="F12" s="8">
        <f>(B12-C12)/(E12-D12)*20*5*5</f>
        <v>1405.1952976867656</v>
      </c>
    </row>
    <row r="13" spans="1:6">
      <c r="A13" s="11"/>
      <c r="B13" s="10">
        <v>0.37236666666666668</v>
      </c>
      <c r="C13" s="10">
        <v>0.14923333333333333</v>
      </c>
      <c r="D13" s="9">
        <v>8.8433333333333322E-2</v>
      </c>
      <c r="E13" s="9">
        <v>0.17633333333333331</v>
      </c>
      <c r="F13" s="8">
        <f>(B13-C13)/(E13-D13)*20*5*5</f>
        <v>1269.2453545695869</v>
      </c>
    </row>
    <row r="14" spans="1:6">
      <c r="A14" s="11" t="s">
        <v>1</v>
      </c>
      <c r="B14" s="10">
        <v>0.37486666666666668</v>
      </c>
      <c r="C14" s="10">
        <v>0.13086666666666669</v>
      </c>
      <c r="D14" s="9">
        <v>8.553333333333335E-2</v>
      </c>
      <c r="E14" s="9">
        <v>0.17523333333333335</v>
      </c>
      <c r="F14" s="8">
        <f>(B14-C14)/(E14-D14)*20*6*5</f>
        <v>1632.1070234113711</v>
      </c>
    </row>
    <row r="15" spans="1:6">
      <c r="A15" s="11"/>
      <c r="B15" s="10">
        <v>0.38500000000000001</v>
      </c>
      <c r="C15" s="10">
        <v>0.20406666666666665</v>
      </c>
      <c r="D15" s="9">
        <v>8.553333333333335E-2</v>
      </c>
      <c r="E15" s="9">
        <v>0.17523333333333335</v>
      </c>
      <c r="F15" s="8">
        <f>(B15-C15)/(E15-D15)*20*6*5</f>
        <v>1210.2564102564106</v>
      </c>
    </row>
    <row r="16" spans="1:6">
      <c r="A16" s="11"/>
      <c r="B16" s="10">
        <v>0.37733333333333335</v>
      </c>
      <c r="C16" s="10">
        <v>0.15026666666666666</v>
      </c>
      <c r="D16" s="9">
        <v>8.553333333333335E-2</v>
      </c>
      <c r="E16" s="9">
        <v>0.17523333333333335</v>
      </c>
      <c r="F16" s="8">
        <f>(B16-C16)/(E16-D16)*20*6*5</f>
        <v>1518.840579710145</v>
      </c>
    </row>
    <row r="17" spans="1:6">
      <c r="A17" s="11"/>
      <c r="B17" s="10">
        <v>0.37266666666666665</v>
      </c>
      <c r="C17" s="10">
        <v>0.11876666666666667</v>
      </c>
      <c r="D17" s="9">
        <v>8.553333333333335E-2</v>
      </c>
      <c r="E17" s="9">
        <v>0.17523333333333335</v>
      </c>
      <c r="F17" s="8">
        <f>(B17-C17)/(E17-D17)*20*6*5</f>
        <v>1698.327759197324</v>
      </c>
    </row>
    <row r="18" spans="1:6">
      <c r="A18" s="11"/>
      <c r="B18" s="10">
        <v>0.37759999999999999</v>
      </c>
      <c r="C18" s="10">
        <v>0.14266666666666666</v>
      </c>
      <c r="D18" s="9">
        <v>8.553333333333335E-2</v>
      </c>
      <c r="E18" s="9">
        <v>0.17523333333333335</v>
      </c>
      <c r="F18" s="8">
        <f>(B18-C18)/(E18-D18)*20*6*5</f>
        <v>1571.4604236343368</v>
      </c>
    </row>
    <row r="19" spans="1:6">
      <c r="A19" s="11"/>
      <c r="B19" s="10">
        <v>0.36849999999999999</v>
      </c>
      <c r="C19" s="10">
        <v>0.14503333333333335</v>
      </c>
      <c r="D19" s="9">
        <v>8.5033333333333336E-2</v>
      </c>
      <c r="E19" s="9">
        <v>0.17423333333333332</v>
      </c>
      <c r="F19" s="8">
        <f>(B19-C19)/(E19-D19)*20*6*5</f>
        <v>1503.1390134529149</v>
      </c>
    </row>
    <row r="20" spans="1:6">
      <c r="A20" s="11" t="s">
        <v>0</v>
      </c>
      <c r="B20" s="9">
        <v>0.3751666666666667</v>
      </c>
      <c r="C20" s="9">
        <v>0.11449999999999999</v>
      </c>
      <c r="D20" s="9">
        <v>8.553333333333335E-2</v>
      </c>
      <c r="E20" s="9">
        <v>0.17523333333333335</v>
      </c>
      <c r="F20" s="8">
        <f>(B20-C20)/(E20-D20)*20*6*5</f>
        <v>1743.5897435897436</v>
      </c>
    </row>
    <row r="21" spans="1:6">
      <c r="A21" s="11"/>
      <c r="B21" s="9">
        <v>0.38186666666666663</v>
      </c>
      <c r="C21" s="9">
        <v>0.13689999999999999</v>
      </c>
      <c r="D21" s="9">
        <v>8.553333333333335E-2</v>
      </c>
      <c r="E21" s="9">
        <v>0.17523333333333335</v>
      </c>
      <c r="F21" s="8">
        <f>(B21-C21)/(E21-D21)*20*6*5</f>
        <v>1638.5730211817165</v>
      </c>
    </row>
    <row r="22" spans="1:6">
      <c r="A22" s="11"/>
      <c r="B22" s="10">
        <v>0.37836666666666668</v>
      </c>
      <c r="C22" s="10">
        <v>0.12230000000000001</v>
      </c>
      <c r="D22" s="9">
        <v>8.553333333333335E-2</v>
      </c>
      <c r="E22" s="9">
        <v>0.17523333333333335</v>
      </c>
      <c r="F22" s="8">
        <f>(B22-C22)/(E22-D22)*20*6*5</f>
        <v>1712.8205128205129</v>
      </c>
    </row>
    <row r="23" spans="1:6">
      <c r="A23" s="11"/>
      <c r="B23" s="10">
        <v>0.37453333333333333</v>
      </c>
      <c r="C23" s="10">
        <v>0.11753333333333334</v>
      </c>
      <c r="D23" s="9">
        <v>8.553333333333335E-2</v>
      </c>
      <c r="E23" s="9">
        <v>0.17523333333333335</v>
      </c>
      <c r="F23" s="8">
        <f>(B23-C23)/(E23-D23)*20*6*5</f>
        <v>1719.0635451505018</v>
      </c>
    </row>
    <row r="24" spans="1:6">
      <c r="A24" s="11"/>
      <c r="B24" s="10">
        <v>0.3751666666666667</v>
      </c>
      <c r="C24" s="10">
        <v>0.11106666666666666</v>
      </c>
      <c r="D24" s="9">
        <v>8.553333333333335E-2</v>
      </c>
      <c r="E24" s="9">
        <v>0.17523333333333335</v>
      </c>
      <c r="F24" s="8">
        <f>(B24-C24)/(E24-D24)*20*6*5</f>
        <v>1766.5551839464888</v>
      </c>
    </row>
    <row r="25" spans="1:6">
      <c r="A25" s="11"/>
      <c r="B25" s="10">
        <v>0.37743333333333334</v>
      </c>
      <c r="C25" s="10">
        <v>0.13143333333333332</v>
      </c>
      <c r="D25" s="9">
        <v>8.553333333333335E-2</v>
      </c>
      <c r="E25" s="9">
        <v>0.17523333333333335</v>
      </c>
      <c r="F25" s="8">
        <f>(B25-C25)/(E25-D25)*20*6*5</f>
        <v>1645.4849498327762</v>
      </c>
    </row>
  </sheetData>
  <mergeCells count="4">
    <mergeCell ref="A2:A7"/>
    <mergeCell ref="A8:A13"/>
    <mergeCell ref="A14:A19"/>
    <mergeCell ref="A20:A25"/>
  </mergeCells>
  <phoneticPr fontId="1" type="noConversion"/>
  <pageMargins left="0.75" right="0.75" top="1" bottom="1" header="0.51180555555555551" footer="0.51180555555555551"/>
  <pageSetup paperSize="9" orientation="portrait" horizontalDpi="0" verticalDpi="0"/>
  <headerFooter scaleWithDoc="0"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DA7ADA-1CF7-4648-9C49-BD4682B15AD5}">
  <dimension ref="A1:D7"/>
  <sheetViews>
    <sheetView workbookViewId="0">
      <selection activeCell="A7" sqref="A7"/>
    </sheetView>
  </sheetViews>
  <sheetFormatPr defaultRowHeight="14.4"/>
  <sheetData>
    <row r="1" spans="1:4">
      <c r="A1" t="s">
        <v>3</v>
      </c>
      <c r="B1" t="s">
        <v>2</v>
      </c>
      <c r="C1" t="s">
        <v>0</v>
      </c>
      <c r="D1" t="s">
        <v>1</v>
      </c>
    </row>
    <row r="2" spans="1:4">
      <c r="A2">
        <v>5.78</v>
      </c>
      <c r="B2">
        <v>19.03</v>
      </c>
      <c r="C2">
        <v>10.83</v>
      </c>
      <c r="D2">
        <v>17.649999999999999</v>
      </c>
    </row>
    <row r="3" spans="1:4">
      <c r="A3">
        <v>4.1100000000000003</v>
      </c>
      <c r="B3">
        <v>18.75</v>
      </c>
      <c r="C3">
        <v>19.28</v>
      </c>
      <c r="D3">
        <v>16.09</v>
      </c>
    </row>
    <row r="4" spans="1:4">
      <c r="A4">
        <v>2.0699999999999998</v>
      </c>
      <c r="B4">
        <v>23.04</v>
      </c>
      <c r="C4">
        <v>9.84</v>
      </c>
      <c r="D4">
        <v>15.22</v>
      </c>
    </row>
    <row r="5" spans="1:4">
      <c r="A5">
        <v>2.5499999999999998</v>
      </c>
      <c r="B5">
        <v>17.68</v>
      </c>
      <c r="C5">
        <v>14.98</v>
      </c>
      <c r="D5">
        <v>18.38</v>
      </c>
    </row>
    <row r="6" spans="1:4">
      <c r="A6">
        <v>3.11</v>
      </c>
      <c r="B6">
        <v>19.670000000000002</v>
      </c>
      <c r="C6">
        <v>11.02</v>
      </c>
      <c r="D6">
        <v>15.72</v>
      </c>
    </row>
    <row r="7" spans="1:4">
      <c r="A7">
        <v>9.2100000000000009</v>
      </c>
      <c r="B7">
        <v>17.48</v>
      </c>
      <c r="C7">
        <v>10.86</v>
      </c>
      <c r="D7">
        <v>17.09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34A3EF-CE99-44F5-9A8B-641E9698585B}">
  <dimension ref="A1:D7"/>
  <sheetViews>
    <sheetView workbookViewId="0">
      <selection activeCell="A7" sqref="A7"/>
    </sheetView>
  </sheetViews>
  <sheetFormatPr defaultRowHeight="14.4"/>
  <sheetData>
    <row r="1" spans="1:4">
      <c r="A1" t="s">
        <v>3</v>
      </c>
      <c r="B1" t="s">
        <v>2</v>
      </c>
      <c r="C1" t="s">
        <v>0</v>
      </c>
      <c r="D1" t="s">
        <v>1</v>
      </c>
    </row>
    <row r="2" spans="1:4">
      <c r="A2">
        <v>47.74</v>
      </c>
      <c r="B2">
        <v>84.32</v>
      </c>
      <c r="C2">
        <v>41.55</v>
      </c>
      <c r="D2">
        <v>63.97</v>
      </c>
    </row>
    <row r="3" spans="1:4">
      <c r="A3">
        <v>50.3</v>
      </c>
      <c r="B3">
        <v>75.88</v>
      </c>
      <c r="C3">
        <v>64.16</v>
      </c>
      <c r="D3">
        <v>97.38</v>
      </c>
    </row>
    <row r="4" spans="1:4">
      <c r="A4">
        <v>43.05</v>
      </c>
      <c r="B4">
        <v>72.2</v>
      </c>
      <c r="C4">
        <v>55.33</v>
      </c>
      <c r="D4">
        <v>96.09</v>
      </c>
    </row>
    <row r="5" spans="1:4">
      <c r="A5">
        <v>40.450000000000003</v>
      </c>
      <c r="B5">
        <v>77.53</v>
      </c>
      <c r="C5">
        <v>56.11</v>
      </c>
      <c r="D5">
        <v>59.36</v>
      </c>
    </row>
    <row r="6" spans="1:4">
      <c r="A6">
        <v>39.409999999999997</v>
      </c>
      <c r="B6">
        <v>84.36</v>
      </c>
      <c r="C6">
        <v>51.34</v>
      </c>
      <c r="D6">
        <v>69.2</v>
      </c>
    </row>
    <row r="7" spans="1:4">
      <c r="A7">
        <v>57.41</v>
      </c>
      <c r="B7">
        <v>76.91</v>
      </c>
      <c r="C7">
        <v>66.760000000000005</v>
      </c>
      <c r="D7">
        <v>63.27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A4D5B3-C6C0-43F0-A87E-54874238F545}">
  <dimension ref="A1:H25"/>
  <sheetViews>
    <sheetView tabSelected="1" zoomScaleSheetLayoutView="100" workbookViewId="0">
      <selection activeCell="G22" sqref="G22"/>
    </sheetView>
  </sheetViews>
  <sheetFormatPr defaultColWidth="10" defaultRowHeight="15.6"/>
  <cols>
    <col min="1" max="4" width="10" style="8"/>
    <col min="5" max="7" width="14" style="8" bestFit="1" customWidth="1"/>
    <col min="8" max="8" width="16.33203125" style="8" customWidth="1"/>
    <col min="9" max="16384" width="10" style="8"/>
  </cols>
  <sheetData>
    <row r="1" spans="1:8">
      <c r="A1" s="7"/>
      <c r="B1" s="4"/>
      <c r="C1" s="4"/>
      <c r="D1" s="4"/>
      <c r="E1" s="7"/>
      <c r="F1" s="7"/>
      <c r="G1" s="7"/>
      <c r="H1" s="7" t="s">
        <v>8</v>
      </c>
    </row>
    <row r="2" spans="1:8">
      <c r="A2" s="4" t="s">
        <v>3</v>
      </c>
      <c r="B2" s="10">
        <v>0.1326</v>
      </c>
      <c r="C2" s="10">
        <v>0.13239999999999999</v>
      </c>
      <c r="D2" s="10">
        <v>0.1283</v>
      </c>
      <c r="E2" s="7">
        <f>AVERAGE(B2:D2)</f>
        <v>0.13109999999999999</v>
      </c>
      <c r="F2" s="7">
        <v>0.30648102399999999</v>
      </c>
      <c r="G2" s="7">
        <v>0.2959</v>
      </c>
      <c r="H2" s="12">
        <f>(G2-E2)/G2/0.5*34/F2</f>
        <v>123.57128557464011</v>
      </c>
    </row>
    <row r="3" spans="1:8">
      <c r="A3" s="4"/>
      <c r="B3" s="10">
        <v>0.13650000000000001</v>
      </c>
      <c r="C3" s="10">
        <v>0.13350000000000001</v>
      </c>
      <c r="D3" s="10">
        <v>0.12989999999999999</v>
      </c>
      <c r="E3" s="7">
        <f>AVERAGE(B3:D3)</f>
        <v>0.1333</v>
      </c>
      <c r="F3" s="7">
        <v>0.30648102399999999</v>
      </c>
      <c r="G3" s="7">
        <v>0.2959</v>
      </c>
      <c r="H3" s="12">
        <f>(G3-E3)/G3/0.5*34/F3</f>
        <v>121.92166889827962</v>
      </c>
    </row>
    <row r="4" spans="1:8">
      <c r="A4" s="4"/>
      <c r="B4" s="10">
        <v>0.12509999999999999</v>
      </c>
      <c r="C4" s="10">
        <v>0.1245</v>
      </c>
      <c r="D4" s="10">
        <v>0.12280000000000001</v>
      </c>
      <c r="E4" s="7">
        <f>AVERAGE(B4:D4)</f>
        <v>0.12413333333333333</v>
      </c>
      <c r="F4" s="7">
        <v>0.30648102399999999</v>
      </c>
      <c r="G4" s="7">
        <v>0.2959</v>
      </c>
      <c r="H4" s="12">
        <f>(G4-E4)/G4/0.5*34/F4</f>
        <v>128.79507171644835</v>
      </c>
    </row>
    <row r="5" spans="1:8">
      <c r="A5" s="4"/>
      <c r="B5" s="10">
        <v>0.1147</v>
      </c>
      <c r="C5" s="10">
        <v>0.1139</v>
      </c>
      <c r="D5" s="10">
        <v>0.11310000000000001</v>
      </c>
      <c r="E5" s="7">
        <f>AVERAGE(B5:D5)</f>
        <v>0.1139</v>
      </c>
      <c r="F5" s="7">
        <v>0.30648102399999999</v>
      </c>
      <c r="G5" s="7">
        <v>0.2959</v>
      </c>
      <c r="H5" s="12">
        <f>(G5-E5)/G5/0.5*34/F5</f>
        <v>136.46828868073118</v>
      </c>
    </row>
    <row r="6" spans="1:8" s="7" customFormat="1" ht="14.4">
      <c r="A6" s="4"/>
      <c r="B6" s="10">
        <v>0.13869999999999999</v>
      </c>
      <c r="C6" s="10">
        <v>0.1391</v>
      </c>
      <c r="D6" s="10">
        <v>0.13919999999999999</v>
      </c>
      <c r="E6" s="7">
        <f>AVERAGE(B6:D6)</f>
        <v>0.13899999999999998</v>
      </c>
      <c r="F6" s="7">
        <v>0.34004748000000001</v>
      </c>
      <c r="G6" s="7">
        <v>0.40583333333333299</v>
      </c>
      <c r="H6" s="7">
        <f>(G6-E6)/G6/0.5*34/F6</f>
        <v>131.48061242513731</v>
      </c>
    </row>
    <row r="7" spans="1:8" s="7" customFormat="1" ht="14.4">
      <c r="A7" s="4"/>
      <c r="B7" s="10">
        <v>0.14580000000000001</v>
      </c>
      <c r="C7" s="10">
        <v>0.14099999999999999</v>
      </c>
      <c r="D7" s="10">
        <v>0.14180000000000001</v>
      </c>
      <c r="E7" s="7">
        <f>AVERAGE(B7:D7)</f>
        <v>0.14286666666666667</v>
      </c>
      <c r="F7" s="7">
        <v>0.36007446666666698</v>
      </c>
      <c r="G7" s="7">
        <v>0.40583333333333299</v>
      </c>
      <c r="H7" s="7">
        <f>(G7-E7)/G7/0.5*34/F7</f>
        <v>122.3684820577604</v>
      </c>
    </row>
    <row r="8" spans="1:8" s="7" customFormat="1" ht="14.4">
      <c r="A8" s="4" t="s">
        <v>2</v>
      </c>
      <c r="B8" s="10">
        <v>0.1895</v>
      </c>
      <c r="C8" s="10">
        <v>0.188</v>
      </c>
      <c r="D8" s="10">
        <v>0.18690000000000001</v>
      </c>
      <c r="E8" s="7">
        <f>AVERAGE(B8:D8)</f>
        <v>0.18813333333333335</v>
      </c>
      <c r="F8" s="7">
        <v>0.343332268</v>
      </c>
      <c r="G8" s="7">
        <v>0.2959</v>
      </c>
      <c r="H8" s="12">
        <f>(G8-E8)/G8/0.5*34/F8</f>
        <v>72.132963497520805</v>
      </c>
    </row>
    <row r="9" spans="1:8" s="7" customFormat="1" ht="14.4">
      <c r="A9" s="4"/>
      <c r="B9" s="10">
        <v>0.15540000000000001</v>
      </c>
      <c r="C9" s="10">
        <v>0.15079999999999999</v>
      </c>
      <c r="D9" s="10">
        <v>0.1487</v>
      </c>
      <c r="E9" s="7">
        <f>AVERAGE(B9:D9)</f>
        <v>0.15163333333333334</v>
      </c>
      <c r="F9" s="7">
        <v>0.343332268</v>
      </c>
      <c r="G9" s="7">
        <v>0.2959</v>
      </c>
      <c r="H9" s="12">
        <f>(G9-E9)/G9/0.5*34/F9</f>
        <v>96.56401670809467</v>
      </c>
    </row>
    <row r="10" spans="1:8" s="7" customFormat="1" ht="14.4">
      <c r="A10" s="4"/>
      <c r="B10" s="10">
        <v>0.12520000000000001</v>
      </c>
      <c r="C10" s="10">
        <v>0.12230000000000001</v>
      </c>
      <c r="D10" s="10">
        <v>0.1197</v>
      </c>
      <c r="E10" s="7">
        <f>AVERAGE(B10:D10)</f>
        <v>0.12239999999999999</v>
      </c>
      <c r="F10" s="7">
        <v>0.343332268</v>
      </c>
      <c r="G10" s="7">
        <v>0.2959</v>
      </c>
      <c r="H10" s="12">
        <f>(G10-E10)/G10/0.5*34/F10</f>
        <v>116.13117074067301</v>
      </c>
    </row>
    <row r="11" spans="1:8" s="7" customFormat="1" ht="14.4">
      <c r="A11" s="4"/>
      <c r="B11" s="10">
        <v>0.13769999999999999</v>
      </c>
      <c r="C11" s="10">
        <v>0.13689999999999999</v>
      </c>
      <c r="D11" s="10">
        <v>0.1351</v>
      </c>
      <c r="E11" s="7">
        <f>AVERAGE(B11:D11)</f>
        <v>0.13656666666666664</v>
      </c>
      <c r="F11" s="7">
        <v>0.343332268</v>
      </c>
      <c r="G11" s="7">
        <v>0.2959</v>
      </c>
      <c r="H11" s="12">
        <f>(G11-E11)/G11/0.5*34/F11</f>
        <v>106.64879848999367</v>
      </c>
    </row>
    <row r="12" spans="1:8" s="7" customFormat="1" ht="14.4">
      <c r="A12" s="4"/>
      <c r="B12" s="10">
        <v>0.12379999999999999</v>
      </c>
      <c r="C12" s="10">
        <v>0.12230000000000001</v>
      </c>
      <c r="D12" s="10">
        <v>0.1208</v>
      </c>
      <c r="E12" s="7">
        <f>AVERAGE(B12:D12)</f>
        <v>0.12230000000000001</v>
      </c>
      <c r="F12" s="7">
        <v>0.343332268</v>
      </c>
      <c r="G12" s="7">
        <v>0.2959</v>
      </c>
      <c r="H12" s="12">
        <f>(G12-E12)/G12/0.5*34/F12</f>
        <v>116.19810513303075</v>
      </c>
    </row>
    <row r="13" spans="1:8" s="7" customFormat="1" ht="14.4">
      <c r="A13" s="4"/>
      <c r="B13" s="10">
        <v>0.1913</v>
      </c>
      <c r="C13" s="10">
        <v>0.18940000000000001</v>
      </c>
      <c r="D13" s="10">
        <v>0.18290000000000001</v>
      </c>
      <c r="E13" s="7">
        <f>AVERAGE(B13:D13)</f>
        <v>0.18786666666666671</v>
      </c>
      <c r="F13" s="7">
        <v>0.32583985333333298</v>
      </c>
      <c r="G13" s="7">
        <v>0.40583333333333299</v>
      </c>
      <c r="H13" s="7">
        <f>(G13-E13)/G13/0.5*34/F13</f>
        <v>112.0848922327321</v>
      </c>
    </row>
    <row r="14" spans="1:8" s="7" customFormat="1" ht="14.4">
      <c r="A14" s="4" t="s">
        <v>1</v>
      </c>
      <c r="B14" s="10">
        <v>0.14949999999999999</v>
      </c>
      <c r="C14" s="10">
        <v>0.1502</v>
      </c>
      <c r="D14" s="10">
        <v>0.1482</v>
      </c>
      <c r="E14" s="7">
        <f>AVERAGE(B14:D14)</f>
        <v>0.14929999999999999</v>
      </c>
      <c r="F14" s="7">
        <v>0.32108030799999998</v>
      </c>
      <c r="G14" s="7">
        <v>0.2959</v>
      </c>
      <c r="H14" s="12">
        <f>(G14-E14)/G14/0.5*34/F14</f>
        <v>104.92627300604285</v>
      </c>
    </row>
    <row r="15" spans="1:8" s="7" customFormat="1" ht="14.4">
      <c r="A15" s="4"/>
      <c r="B15" s="10">
        <v>0.1186</v>
      </c>
      <c r="C15" s="10">
        <v>0.1178</v>
      </c>
      <c r="D15" s="10">
        <v>0.11609999999999999</v>
      </c>
      <c r="E15" s="7">
        <f>AVERAGE(B15:D15)</f>
        <v>0.11749999999999999</v>
      </c>
      <c r="F15" s="7">
        <v>0.32108030799999998</v>
      </c>
      <c r="G15" s="7">
        <v>0.2959</v>
      </c>
      <c r="H15" s="12">
        <f>(G15-E15)/G15/0.5*34/F15</f>
        <v>127.68654232113262</v>
      </c>
    </row>
    <row r="16" spans="1:8" s="7" customFormat="1" ht="14.4">
      <c r="A16" s="4"/>
      <c r="B16" s="10">
        <v>0.15590000000000001</v>
      </c>
      <c r="C16" s="10">
        <v>0.15629999999999999</v>
      </c>
      <c r="D16" s="10">
        <v>0.15540000000000001</v>
      </c>
      <c r="E16" s="7">
        <f>AVERAGE(B16:D16)</f>
        <v>0.15586666666666668</v>
      </c>
      <c r="F16" s="7">
        <v>0.32108030799999998</v>
      </c>
      <c r="G16" s="7">
        <v>0.2959</v>
      </c>
      <c r="H16" s="12">
        <f>(G16-E16)/G16/0.5*34/F16</f>
        <v>100.22630125020144</v>
      </c>
    </row>
    <row r="17" spans="1:8" s="7" customFormat="1" ht="14.4">
      <c r="A17" s="4"/>
      <c r="B17" s="10">
        <v>0.1321</v>
      </c>
      <c r="C17" s="10">
        <v>0.13189999999999999</v>
      </c>
      <c r="D17" s="10">
        <v>0.12889999999999999</v>
      </c>
      <c r="E17" s="7">
        <f>AVERAGE(B17:D17)</f>
        <v>0.13096666666666668</v>
      </c>
      <c r="F17" s="7">
        <v>0.32108030799999998</v>
      </c>
      <c r="G17" s="7">
        <v>0.2959</v>
      </c>
      <c r="H17" s="12">
        <f>(G17-E17)/G17/0.5*34/F17</f>
        <v>118.04802156296044</v>
      </c>
    </row>
    <row r="18" spans="1:8" s="7" customFormat="1" ht="14.4">
      <c r="A18" s="4"/>
      <c r="B18" s="10">
        <v>0.1227</v>
      </c>
      <c r="C18" s="10">
        <v>0.1207</v>
      </c>
      <c r="D18" s="10">
        <v>0.1206</v>
      </c>
      <c r="E18" s="7">
        <f>AVERAGE(B18:D18)</f>
        <v>0.12133333333333333</v>
      </c>
      <c r="F18" s="7">
        <v>0.32108030799999998</v>
      </c>
      <c r="G18" s="7">
        <v>0.2959</v>
      </c>
      <c r="H18" s="12">
        <f>(G18-E18)/G18/0.5*34/F18</f>
        <v>124.9429039865044</v>
      </c>
    </row>
    <row r="19" spans="1:8" s="7" customFormat="1" ht="14.4">
      <c r="A19" s="4"/>
      <c r="B19" s="10">
        <v>0.13189999999999999</v>
      </c>
      <c r="C19" s="10">
        <v>0.13139999999999999</v>
      </c>
      <c r="D19" s="10">
        <v>0.1336</v>
      </c>
      <c r="E19" s="7">
        <f>AVERAGE(B19:D19)</f>
        <v>0.1323</v>
      </c>
      <c r="F19" s="7">
        <v>0.39548867999999998</v>
      </c>
      <c r="G19" s="7">
        <v>0.40583333333333299</v>
      </c>
      <c r="H19" s="7">
        <f>(G19-E19)/G19/0.5*34/F19</f>
        <v>115.88771456310778</v>
      </c>
    </row>
    <row r="20" spans="1:8" s="7" customFormat="1" ht="14.4">
      <c r="A20" s="4" t="s">
        <v>0</v>
      </c>
      <c r="B20" s="10">
        <v>0.11700000000000001</v>
      </c>
      <c r="C20" s="10">
        <v>0.1157</v>
      </c>
      <c r="D20" s="10">
        <v>0.1145</v>
      </c>
      <c r="E20" s="7">
        <f>AVERAGE(B20:D20)</f>
        <v>0.11573333333333334</v>
      </c>
      <c r="F20" s="7">
        <v>0.30737521600000001</v>
      </c>
      <c r="G20" s="7">
        <v>0.2959</v>
      </c>
      <c r="H20" s="12">
        <f>(G20-E20)/G20/0.5*34/F20</f>
        <v>134.70060433103606</v>
      </c>
    </row>
    <row r="21" spans="1:8" s="7" customFormat="1" ht="14.4">
      <c r="A21" s="4"/>
      <c r="B21" s="10">
        <v>0.1384</v>
      </c>
      <c r="C21" s="10">
        <v>0.1391</v>
      </c>
      <c r="D21" s="10">
        <v>0.1361</v>
      </c>
      <c r="E21" s="7">
        <f>AVERAGE(B21:D21)</f>
        <v>0.13786666666666667</v>
      </c>
      <c r="F21" s="7">
        <v>0.30737521600000001</v>
      </c>
      <c r="G21" s="7">
        <v>0.2959</v>
      </c>
      <c r="H21" s="12">
        <f>(G21-E21)/G21/0.5*34/F21</f>
        <v>118.15274100526216</v>
      </c>
    </row>
    <row r="22" spans="1:8" s="7" customFormat="1" ht="14.4">
      <c r="A22" s="4"/>
      <c r="B22" s="10">
        <v>0.127</v>
      </c>
      <c r="C22" s="10">
        <v>0.1249</v>
      </c>
      <c r="D22" s="10">
        <v>0.12540000000000001</v>
      </c>
      <c r="E22" s="7">
        <f>AVERAGE(B22:D22)</f>
        <v>0.12576666666666667</v>
      </c>
      <c r="F22" s="7">
        <v>0.30737521600000001</v>
      </c>
      <c r="G22" s="7">
        <v>0.2959</v>
      </c>
      <c r="H22" s="12">
        <f>(G22-E22)/G22/0.5*34/F22</f>
        <v>127.19923857643072</v>
      </c>
    </row>
    <row r="23" spans="1:8" s="7" customFormat="1" ht="14.4">
      <c r="A23" s="4"/>
      <c r="B23" s="10">
        <v>0.12540000000000001</v>
      </c>
      <c r="C23" s="10">
        <v>0.12429999999999999</v>
      </c>
      <c r="D23" s="10">
        <v>0.1217</v>
      </c>
      <c r="E23" s="7">
        <f>AVERAGE(B23:D23)</f>
        <v>0.12380000000000001</v>
      </c>
      <c r="F23" s="7">
        <v>0.30737521600000001</v>
      </c>
      <c r="G23" s="7">
        <v>0.2959</v>
      </c>
      <c r="H23" s="12">
        <f>(G23-E23)/G23/0.5*34/F23</f>
        <v>128.66960595025699</v>
      </c>
    </row>
    <row r="24" spans="1:8" s="7" customFormat="1" ht="14.4">
      <c r="A24" s="4"/>
      <c r="B24" s="10">
        <v>0.13020000000000001</v>
      </c>
      <c r="C24" s="10">
        <v>0.13009999999999999</v>
      </c>
      <c r="D24" s="10">
        <v>0.1288</v>
      </c>
      <c r="E24" s="7">
        <f>AVERAGE(B24:D24)</f>
        <v>0.12970000000000001</v>
      </c>
      <c r="F24" s="7">
        <v>0.30737521600000001</v>
      </c>
      <c r="G24" s="7">
        <v>0.2959</v>
      </c>
      <c r="H24" s="12">
        <f>(G24-E24)/G24/0.5*34/F24</f>
        <v>124.25850382877812</v>
      </c>
    </row>
    <row r="25" spans="1:8" s="7" customFormat="1" ht="14.4">
      <c r="A25" s="4"/>
      <c r="B25" s="10">
        <v>0.13880000000000001</v>
      </c>
      <c r="C25" s="10">
        <v>0.14330000000000001</v>
      </c>
      <c r="D25" s="10">
        <v>0.14280000000000001</v>
      </c>
      <c r="E25" s="7">
        <f>AVERAGE(B25:D25)</f>
        <v>0.14163333333333336</v>
      </c>
      <c r="F25" s="7">
        <v>0.35660120000000001</v>
      </c>
      <c r="G25" s="7">
        <v>0.40583333333333299</v>
      </c>
      <c r="H25" s="7">
        <f>(G25-E25)/G25/0.5*34/F25</f>
        <v>124.13984835488608</v>
      </c>
    </row>
  </sheetData>
  <mergeCells count="5">
    <mergeCell ref="B1:D1"/>
    <mergeCell ref="A2:A7"/>
    <mergeCell ref="A8:A13"/>
    <mergeCell ref="A14:A19"/>
    <mergeCell ref="A20:A25"/>
  </mergeCells>
  <phoneticPr fontId="1" type="noConversion"/>
  <pageMargins left="0.75" right="0.75" top="1" bottom="1" header="0.51180555555555551" footer="0.51180555555555551"/>
  <pageSetup paperSize="9" orientation="portrait" horizontalDpi="0" verticalDpi="0"/>
  <headerFooter scaleWithDoc="0"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A9BCDB-D06D-4AB1-AEEB-D560AFE4C042}">
  <dimension ref="A1:D25"/>
  <sheetViews>
    <sheetView zoomScaleSheetLayoutView="100" workbookViewId="0">
      <selection activeCell="G22" sqref="G22"/>
    </sheetView>
  </sheetViews>
  <sheetFormatPr defaultColWidth="10" defaultRowHeight="15.6"/>
  <cols>
    <col min="1" max="1" width="10" style="8"/>
    <col min="2" max="3" width="12.33203125" style="8" bestFit="1" customWidth="1"/>
    <col min="4" max="4" width="15.5546875" style="8" customWidth="1"/>
    <col min="5" max="16384" width="10" style="8"/>
  </cols>
  <sheetData>
    <row r="1" spans="1:4">
      <c r="A1" s="7"/>
      <c r="B1" s="7"/>
      <c r="C1" s="7"/>
      <c r="D1" s="7" t="s">
        <v>9</v>
      </c>
    </row>
    <row r="2" spans="1:4">
      <c r="A2" s="4" t="s">
        <v>3</v>
      </c>
      <c r="B2" s="10">
        <v>0.32193333333333302</v>
      </c>
      <c r="C2" s="10">
        <v>8.2100000000000006E-2</v>
      </c>
      <c r="D2" s="7">
        <f>(B2-C2)/B2/0.5*67*8</f>
        <v>798.6166908262577</v>
      </c>
    </row>
    <row r="3" spans="1:4">
      <c r="A3" s="4"/>
      <c r="B3" s="10">
        <v>0.31240000000000001</v>
      </c>
      <c r="C3" s="10">
        <v>8.5599999999999996E-2</v>
      </c>
      <c r="D3" s="7">
        <f>(B3-C3)/B3/0.5*67*8</f>
        <v>778.26376440460945</v>
      </c>
    </row>
    <row r="4" spans="1:4">
      <c r="A4" s="4"/>
      <c r="B4" s="10">
        <v>0.31409999999999999</v>
      </c>
      <c r="C4" s="10">
        <v>8.2433333333333303E-2</v>
      </c>
      <c r="D4" s="7">
        <f>(B4-C4)/B4/0.5*67*8</f>
        <v>790.66114825427155</v>
      </c>
    </row>
    <row r="5" spans="1:4">
      <c r="A5" s="4"/>
      <c r="B5" s="10">
        <v>0.32123333333333298</v>
      </c>
      <c r="C5" s="10">
        <v>8.4599999999999995E-2</v>
      </c>
      <c r="D5" s="7">
        <f>(B5-C5)/B5/0.5*67*8</f>
        <v>789.67811559613961</v>
      </c>
    </row>
    <row r="6" spans="1:4">
      <c r="A6" s="4"/>
      <c r="B6" s="10">
        <v>0.31380000000000002</v>
      </c>
      <c r="C6" s="10">
        <v>8.2666666666666694E-2</v>
      </c>
      <c r="D6" s="7">
        <f>(B6-C6)/B6/0.5*67*8</f>
        <v>789.59507117059695</v>
      </c>
    </row>
    <row r="7" spans="1:4">
      <c r="A7" s="4"/>
      <c r="B7" s="10">
        <v>0.31330000000000002</v>
      </c>
      <c r="C7" s="10">
        <v>8.1000000000000003E-2</v>
      </c>
      <c r="D7" s="7">
        <f>(B7-C7)/B7/0.5*67*8</f>
        <v>794.8471113948292</v>
      </c>
    </row>
    <row r="8" spans="1:4">
      <c r="A8" s="4" t="s">
        <v>2</v>
      </c>
      <c r="B8" s="10">
        <v>0.32340000000000002</v>
      </c>
      <c r="C8" s="10">
        <v>0.20196666666666699</v>
      </c>
      <c r="D8" s="7">
        <f>(B8-C8)/B8/0.5*67*8</f>
        <v>402.52484023912496</v>
      </c>
    </row>
    <row r="9" spans="1:4">
      <c r="A9" s="4"/>
      <c r="B9" s="10">
        <v>0.33153333333333301</v>
      </c>
      <c r="C9" s="10">
        <v>0.22063333333333299</v>
      </c>
      <c r="D9" s="7">
        <f>(B9-C9)/B9/0.5*67*8</f>
        <v>358.59079026744462</v>
      </c>
    </row>
    <row r="10" spans="1:4">
      <c r="A10" s="4"/>
      <c r="B10" s="10">
        <v>0.302433333333333</v>
      </c>
      <c r="C10" s="10">
        <v>0.20730000000000001</v>
      </c>
      <c r="D10" s="7">
        <f>(B10-C10)/B10/0.5*67*8</f>
        <v>337.20797972004766</v>
      </c>
    </row>
    <row r="11" spans="1:4">
      <c r="A11" s="4"/>
      <c r="B11" s="10">
        <v>0.30730000000000002</v>
      </c>
      <c r="C11" s="10">
        <v>0.21360000000000001</v>
      </c>
      <c r="D11" s="7">
        <f>(B11-C11)/B11/0.5*67*8</f>
        <v>326.86755613407098</v>
      </c>
    </row>
    <row r="12" spans="1:4">
      <c r="A12" s="4"/>
      <c r="B12" s="9">
        <v>0.30880000000000002</v>
      </c>
      <c r="C12" s="9">
        <v>0.21879999999999999</v>
      </c>
      <c r="D12" s="7">
        <f>(B12-C12)/B12/0.5*67*8</f>
        <v>312.43523316062181</v>
      </c>
    </row>
    <row r="13" spans="1:4">
      <c r="A13" s="4"/>
      <c r="B13" s="9">
        <v>0.30940000000000001</v>
      </c>
      <c r="C13" s="9">
        <v>0.21263333333333301</v>
      </c>
      <c r="D13" s="7">
        <f>(B13-C13)/B13/0.5*67*8</f>
        <v>335.27429433311897</v>
      </c>
    </row>
    <row r="14" spans="1:4">
      <c r="A14" s="4" t="s">
        <v>1</v>
      </c>
      <c r="B14" s="10">
        <v>0.32546666666666701</v>
      </c>
      <c r="C14" s="10">
        <v>0.203366666666667</v>
      </c>
      <c r="D14" s="7">
        <f>(B14-C14)/B14/0.5*67*8</f>
        <v>402.16468660385044</v>
      </c>
    </row>
    <row r="15" spans="1:4">
      <c r="A15" s="4"/>
      <c r="B15" s="9">
        <v>0.33976666666666699</v>
      </c>
      <c r="C15" s="9">
        <v>0.21713333333333301</v>
      </c>
      <c r="D15" s="7">
        <f>(B15-C15)/B15/0.5*67*8</f>
        <v>386.92122044540537</v>
      </c>
    </row>
    <row r="16" spans="1:4">
      <c r="A16" s="4"/>
      <c r="B16" s="9">
        <v>0.32833333333333298</v>
      </c>
      <c r="C16" s="9">
        <v>0.21453333333333299</v>
      </c>
      <c r="D16" s="7">
        <f>(B16-C16)/B16/0.5*67*8</f>
        <v>371.55411167512722</v>
      </c>
    </row>
    <row r="17" spans="1:4">
      <c r="A17" s="4"/>
      <c r="B17" s="9">
        <v>0.32046666666666701</v>
      </c>
      <c r="C17" s="9">
        <v>0.1807</v>
      </c>
      <c r="D17" s="7">
        <f>(B17-C17)/B17/0.5*67*8</f>
        <v>467.53650925733371</v>
      </c>
    </row>
    <row r="18" spans="1:4">
      <c r="A18" s="4"/>
      <c r="B18" s="10">
        <v>0.32446666666666701</v>
      </c>
      <c r="C18" s="10">
        <v>0.17886666666666701</v>
      </c>
      <c r="D18" s="7">
        <f>(B18-C18)/B18/0.5*67*8</f>
        <v>481.04540784877696</v>
      </c>
    </row>
    <row r="19" spans="1:4">
      <c r="A19" s="4"/>
      <c r="B19" s="10">
        <v>0.33173333333333299</v>
      </c>
      <c r="C19" s="10">
        <v>0.212733333333333</v>
      </c>
      <c r="D19" s="7">
        <f>(B19-C19)/B19/0.5*67*8</f>
        <v>384.54983922829621</v>
      </c>
    </row>
    <row r="20" spans="1:4">
      <c r="A20" s="4" t="s">
        <v>5</v>
      </c>
      <c r="B20" s="9">
        <v>0.34616666666666701</v>
      </c>
      <c r="C20" s="9">
        <v>0.19819999999999999</v>
      </c>
      <c r="D20" s="7">
        <f>(B20-C20)/B20/0.5*67*8</f>
        <v>458.21935483871033</v>
      </c>
    </row>
    <row r="21" spans="1:4">
      <c r="A21" s="4"/>
      <c r="B21" s="10">
        <v>0.341766666666667</v>
      </c>
      <c r="C21" s="10">
        <v>0.180466666666667</v>
      </c>
      <c r="D21" s="7">
        <f>(B21-C21)/B21/0.5*67*8</f>
        <v>505.94050521798448</v>
      </c>
    </row>
    <row r="22" spans="1:4">
      <c r="A22" s="4"/>
      <c r="B22" s="10">
        <v>0.33829999999999999</v>
      </c>
      <c r="C22" s="10">
        <v>0.19716666666666699</v>
      </c>
      <c r="D22" s="7">
        <f>(B22-C22)/B22/0.5*67*8</f>
        <v>447.22120405951222</v>
      </c>
    </row>
    <row r="23" spans="1:4">
      <c r="A23" s="4"/>
      <c r="B23" s="9">
        <v>0.32926666666666699</v>
      </c>
      <c r="C23" s="9">
        <v>0.20053333333333301</v>
      </c>
      <c r="D23" s="7">
        <f>(B23-C23)/B23/0.5*67*8</f>
        <v>419.11965985017378</v>
      </c>
    </row>
    <row r="24" spans="1:4">
      <c r="A24" s="4"/>
      <c r="B24" s="9">
        <v>0.325633333333333</v>
      </c>
      <c r="C24" s="9">
        <v>0.19946666666666699</v>
      </c>
      <c r="D24" s="7">
        <f>(B24-C24)/B24/0.5*67*8</f>
        <v>415.34650424813009</v>
      </c>
    </row>
    <row r="25" spans="1:4">
      <c r="A25" s="4"/>
      <c r="B25" s="9">
        <v>0.3382</v>
      </c>
      <c r="C25" s="9">
        <v>0.21313333333333301</v>
      </c>
      <c r="D25" s="7">
        <f>(B25-C25)/B25/0.5*67*8</f>
        <v>396.42657204809882</v>
      </c>
    </row>
  </sheetData>
  <mergeCells count="4">
    <mergeCell ref="A2:A7"/>
    <mergeCell ref="A8:A13"/>
    <mergeCell ref="A14:A19"/>
    <mergeCell ref="A20:A25"/>
  </mergeCells>
  <phoneticPr fontId="1" type="noConversion"/>
  <pageMargins left="0.75" right="0.75" top="1" bottom="1" header="0.51180555555555551" footer="0.51180555555555551"/>
  <pageSetup paperSize="9" orientation="portrait" horizontalDpi="0" verticalDpi="0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kidney CAT</vt:lpstr>
      <vt:lpstr>serum CAT</vt:lpstr>
      <vt:lpstr>kidney GSH-Px</vt:lpstr>
      <vt:lpstr>Serum GSH-Px</vt:lpstr>
      <vt:lpstr>Serum MDA</vt:lpstr>
      <vt:lpstr>Kindey MDA</vt:lpstr>
      <vt:lpstr>kidney SOD</vt:lpstr>
      <vt:lpstr>serum SOD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2023-08-27T08:56:10Z</dcterms:created>
  <dcterms:modified xsi:type="dcterms:W3CDTF">2023-08-27T08:58:21Z</dcterms:modified>
</cp:coreProperties>
</file>