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86137\Desktop\"/>
    </mc:Choice>
  </mc:AlternateContent>
  <xr:revisionPtr revIDLastSave="0" documentId="13_ncr:1_{94106D09-6250-4575-A46D-1827A2975AD8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Aorta_CNTN5" sheetId="1" r:id="rId1"/>
    <sheet name="Aorta_Lnc18620" sheetId="2" r:id="rId2"/>
    <sheet name="Aorta_Lnc20441" sheetId="3" r:id="rId3"/>
    <sheet name="Aorta_Lnc5.1" sheetId="4" r:id="rId4"/>
    <sheet name="Aorta_Lnc11370" sheetId="5" r:id="rId5"/>
    <sheet name="Aorta_circ8678" sheetId="6" r:id="rId6"/>
    <sheet name="Aorta_circ4291" sheetId="7" r:id="rId7"/>
    <sheet name="Aorta_Mir9a5p" sheetId="8" r:id="rId8"/>
    <sheet name="Aorta_Mir3255p" sheetId="9" r:id="rId9"/>
    <sheet name="Aorta_Mir3845p" sheetId="10" r:id="rId10"/>
    <sheet name="Aorta_Mir5043p" sheetId="11" r:id="rId11"/>
    <sheet name="Aorta_Mir6675p" sheetId="12" r:id="rId12"/>
    <sheet name="Blood_CNTN5" sheetId="17" r:id="rId13"/>
    <sheet name="Blood_Lnc5.1" sheetId="13" r:id="rId14"/>
    <sheet name="Blood_Lnc18620" sheetId="14" r:id="rId15"/>
    <sheet name="Blood_mir3255p" sheetId="15" r:id="rId16"/>
    <sheet name="Blood_mir3845p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7" l="1"/>
  <c r="H17" i="5"/>
  <c r="K5" i="17"/>
  <c r="K8" i="17"/>
  <c r="K11" i="17"/>
  <c r="K14" i="17"/>
  <c r="K2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2" i="17"/>
  <c r="I2" i="17" s="1"/>
  <c r="K5" i="16"/>
  <c r="K8" i="16"/>
  <c r="K11" i="16"/>
  <c r="K14" i="16"/>
  <c r="K2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I11" i="16"/>
  <c r="L11" i="16" s="1"/>
  <c r="H10" i="16"/>
  <c r="H9" i="16"/>
  <c r="H8" i="16"/>
  <c r="H7" i="16"/>
  <c r="H6" i="16"/>
  <c r="H5" i="16"/>
  <c r="H4" i="16"/>
  <c r="H3" i="16"/>
  <c r="H2" i="16"/>
  <c r="K23" i="15"/>
  <c r="H25" i="15"/>
  <c r="H24" i="15"/>
  <c r="H23" i="15"/>
  <c r="I23" i="15" s="1"/>
  <c r="H22" i="15"/>
  <c r="H21" i="15"/>
  <c r="H20" i="15"/>
  <c r="I20" i="15" s="1"/>
  <c r="K20" i="15" s="1"/>
  <c r="H19" i="15"/>
  <c r="H18" i="15"/>
  <c r="H17" i="15"/>
  <c r="H16" i="15"/>
  <c r="H15" i="15"/>
  <c r="H14" i="15"/>
  <c r="I14" i="15" s="1"/>
  <c r="H13" i="15"/>
  <c r="H12" i="15"/>
  <c r="H11" i="15"/>
  <c r="H10" i="15"/>
  <c r="H9" i="15"/>
  <c r="H8" i="15"/>
  <c r="H7" i="15"/>
  <c r="H6" i="15"/>
  <c r="H5" i="15"/>
  <c r="H4" i="15"/>
  <c r="H3" i="15"/>
  <c r="H2" i="15"/>
  <c r="K5" i="14"/>
  <c r="K8" i="14"/>
  <c r="K11" i="14"/>
  <c r="K14" i="14"/>
  <c r="K17" i="14"/>
  <c r="K2" i="14"/>
  <c r="H37" i="14"/>
  <c r="H36" i="14"/>
  <c r="H35" i="14"/>
  <c r="H34" i="14"/>
  <c r="H33" i="14"/>
  <c r="H32" i="14"/>
  <c r="I32" i="14" s="1"/>
  <c r="K32" i="14" s="1"/>
  <c r="H31" i="14"/>
  <c r="H30" i="14"/>
  <c r="H29" i="14"/>
  <c r="H28" i="14"/>
  <c r="H27" i="14"/>
  <c r="H26" i="14"/>
  <c r="H25" i="14"/>
  <c r="H24" i="14"/>
  <c r="H23" i="14"/>
  <c r="I23" i="14" s="1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H5" i="13"/>
  <c r="H6" i="13"/>
  <c r="H7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I11" i="13" s="1"/>
  <c r="K11" i="13" s="1"/>
  <c r="H10" i="13"/>
  <c r="H9" i="13"/>
  <c r="H8" i="13"/>
  <c r="I8" i="13" s="1"/>
  <c r="K8" i="13" s="1"/>
  <c r="H4" i="13"/>
  <c r="H3" i="13"/>
  <c r="H2" i="13"/>
  <c r="I35" i="14" l="1"/>
  <c r="K35" i="14" s="1"/>
  <c r="L35" i="14" s="1"/>
  <c r="I26" i="14"/>
  <c r="K26" i="14" s="1"/>
  <c r="L26" i="14" s="1"/>
  <c r="K23" i="14"/>
  <c r="L23" i="14" s="1"/>
  <c r="I29" i="14"/>
  <c r="K29" i="14" s="1"/>
  <c r="L29" i="14" s="1"/>
  <c r="I23" i="17"/>
  <c r="K23" i="17" s="1"/>
  <c r="L23" i="17" s="1"/>
  <c r="I5" i="17"/>
  <c r="L5" i="17" s="1"/>
  <c r="I14" i="17"/>
  <c r="L14" i="17" s="1"/>
  <c r="I20" i="17"/>
  <c r="I8" i="17"/>
  <c r="L8" i="17" s="1"/>
  <c r="I17" i="17"/>
  <c r="I11" i="17"/>
  <c r="L11" i="17" s="1"/>
  <c r="L2" i="17"/>
  <c r="I23" i="16"/>
  <c r="I5" i="16"/>
  <c r="L5" i="16" s="1"/>
  <c r="I20" i="16"/>
  <c r="I8" i="16"/>
  <c r="L8" i="16" s="1"/>
  <c r="I17" i="16"/>
  <c r="I2" i="16"/>
  <c r="L2" i="16" s="1"/>
  <c r="I14" i="16"/>
  <c r="L14" i="16" s="1"/>
  <c r="I8" i="15"/>
  <c r="I11" i="15"/>
  <c r="K11" i="15" s="1"/>
  <c r="L11" i="15" s="1"/>
  <c r="K14" i="15"/>
  <c r="L14" i="15" s="1"/>
  <c r="K8" i="15"/>
  <c r="L8" i="15" s="1"/>
  <c r="L20" i="15"/>
  <c r="I5" i="15"/>
  <c r="K5" i="15" s="1"/>
  <c r="L5" i="15" s="1"/>
  <c r="L23" i="15"/>
  <c r="I2" i="15"/>
  <c r="I17" i="15"/>
  <c r="L32" i="14"/>
  <c r="I11" i="14"/>
  <c r="L11" i="14" s="1"/>
  <c r="I2" i="14"/>
  <c r="L2" i="14" s="1"/>
  <c r="I20" i="14"/>
  <c r="I8" i="14"/>
  <c r="L8" i="14" s="1"/>
  <c r="I17" i="14"/>
  <c r="L17" i="14" s="1"/>
  <c r="I5" i="14"/>
  <c r="L5" i="14" s="1"/>
  <c r="I14" i="14"/>
  <c r="L14" i="14" s="1"/>
  <c r="I5" i="13"/>
  <c r="L8" i="13"/>
  <c r="I29" i="13"/>
  <c r="L11" i="13"/>
  <c r="I26" i="13"/>
  <c r="K26" i="13" s="1"/>
  <c r="I14" i="13"/>
  <c r="K14" i="13" s="1"/>
  <c r="L26" i="13"/>
  <c r="I2" i="13"/>
  <c r="K2" i="13" s="1"/>
  <c r="I23" i="13"/>
  <c r="K23" i="13" s="1"/>
  <c r="I20" i="13"/>
  <c r="K20" i="13" s="1"/>
  <c r="I17" i="13"/>
  <c r="K17" i="13" s="1"/>
  <c r="M22" i="14" l="1"/>
  <c r="K20" i="17"/>
  <c r="L20" i="17" s="1"/>
  <c r="K17" i="17"/>
  <c r="L17" i="17" s="1"/>
  <c r="J1" i="17"/>
  <c r="K23" i="16"/>
  <c r="L23" i="16" s="1"/>
  <c r="K20" i="16"/>
  <c r="L20" i="16" s="1"/>
  <c r="K17" i="16"/>
  <c r="L17" i="16" s="1"/>
  <c r="J1" i="16"/>
  <c r="K17" i="15"/>
  <c r="L17" i="15" s="1"/>
  <c r="K2" i="15"/>
  <c r="L2" i="15" s="1"/>
  <c r="J1" i="15"/>
  <c r="K20" i="14"/>
  <c r="L20" i="14" s="1"/>
  <c r="J1" i="14"/>
  <c r="K29" i="13"/>
  <c r="L29" i="13" s="1"/>
  <c r="K5" i="13"/>
  <c r="L5" i="13" s="1"/>
  <c r="L20" i="13"/>
  <c r="L23" i="13"/>
  <c r="L17" i="13"/>
  <c r="L14" i="13"/>
  <c r="L2" i="13"/>
  <c r="J1" i="13"/>
  <c r="H18" i="12" l="1"/>
  <c r="H34" i="12"/>
  <c r="H33" i="12"/>
  <c r="H32" i="12"/>
  <c r="I32" i="12" s="1"/>
  <c r="K32" i="12" s="1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7" i="12"/>
  <c r="H16" i="12"/>
  <c r="H15" i="12"/>
  <c r="H14" i="12"/>
  <c r="H13" i="12"/>
  <c r="H12" i="12"/>
  <c r="H11" i="12"/>
  <c r="I11" i="12" s="1"/>
  <c r="H10" i="12"/>
  <c r="H9" i="12"/>
  <c r="H8" i="12"/>
  <c r="H7" i="12"/>
  <c r="H6" i="12"/>
  <c r="H5" i="12"/>
  <c r="H4" i="12"/>
  <c r="H3" i="12"/>
  <c r="H2" i="12"/>
  <c r="H20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2" i="11"/>
  <c r="H31" i="11"/>
  <c r="H30" i="11"/>
  <c r="H29" i="11"/>
  <c r="H28" i="11"/>
  <c r="H27" i="11"/>
  <c r="H26" i="11"/>
  <c r="H25" i="11"/>
  <c r="H24" i="11"/>
  <c r="H23" i="11"/>
  <c r="H22" i="11"/>
  <c r="H21" i="11"/>
  <c r="H19" i="11"/>
  <c r="H18" i="11"/>
  <c r="H17" i="1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K5" i="9"/>
  <c r="K8" i="9"/>
  <c r="K11" i="9"/>
  <c r="K14" i="9"/>
  <c r="K17" i="9"/>
  <c r="K2" i="9"/>
  <c r="H37" i="9"/>
  <c r="H36" i="9"/>
  <c r="H35" i="9"/>
  <c r="H34" i="9"/>
  <c r="H33" i="9"/>
  <c r="H32" i="9"/>
  <c r="H31" i="9"/>
  <c r="H30" i="9"/>
  <c r="H29" i="9"/>
  <c r="H28" i="9"/>
  <c r="H27" i="9"/>
  <c r="H26" i="9"/>
  <c r="I26" i="9" s="1"/>
  <c r="K26" i="9" s="1"/>
  <c r="H25" i="9"/>
  <c r="H24" i="9"/>
  <c r="H23" i="9"/>
  <c r="H22" i="9"/>
  <c r="H21" i="9"/>
  <c r="H20" i="9"/>
  <c r="H19" i="9"/>
  <c r="H18" i="9"/>
  <c r="H17" i="9"/>
  <c r="H16" i="9"/>
  <c r="H15" i="9"/>
  <c r="H14" i="9"/>
  <c r="I14" i="9" s="1"/>
  <c r="L14" i="9" s="1"/>
  <c r="H13" i="9"/>
  <c r="H12" i="9"/>
  <c r="I11" i="9" s="1"/>
  <c r="L11" i="9" s="1"/>
  <c r="H11" i="9"/>
  <c r="H10" i="9"/>
  <c r="H9" i="9"/>
  <c r="H8" i="9"/>
  <c r="I8" i="9" s="1"/>
  <c r="L8" i="9" s="1"/>
  <c r="H7" i="9"/>
  <c r="H6" i="9"/>
  <c r="H5" i="9"/>
  <c r="H4" i="9"/>
  <c r="H3" i="9"/>
  <c r="H2" i="9"/>
  <c r="I2" i="9" s="1"/>
  <c r="K5" i="8"/>
  <c r="K8" i="8"/>
  <c r="K11" i="8"/>
  <c r="K14" i="8"/>
  <c r="K17" i="8"/>
  <c r="K26" i="8"/>
  <c r="K32" i="8"/>
  <c r="K35" i="8"/>
  <c r="K2" i="8"/>
  <c r="I32" i="10" l="1"/>
  <c r="K32" i="10" s="1"/>
  <c r="L32" i="10" s="1"/>
  <c r="I26" i="12"/>
  <c r="K26" i="12" s="1"/>
  <c r="L26" i="12" s="1"/>
  <c r="K11" i="12"/>
  <c r="L11" i="12" s="1"/>
  <c r="L32" i="12"/>
  <c r="I14" i="12"/>
  <c r="I5" i="12"/>
  <c r="I8" i="12"/>
  <c r="I29" i="12"/>
  <c r="I2" i="12"/>
  <c r="I17" i="12"/>
  <c r="I23" i="12"/>
  <c r="I20" i="12"/>
  <c r="I20" i="11"/>
  <c r="K20" i="11" s="1"/>
  <c r="L20" i="11" s="1"/>
  <c r="I26" i="11"/>
  <c r="K26" i="11" s="1"/>
  <c r="L26" i="11" s="1"/>
  <c r="I2" i="11"/>
  <c r="I14" i="11"/>
  <c r="I23" i="11"/>
  <c r="I29" i="11"/>
  <c r="I5" i="11"/>
  <c r="I8" i="11"/>
  <c r="I17" i="11"/>
  <c r="I11" i="11"/>
  <c r="I5" i="10"/>
  <c r="K5" i="10" s="1"/>
  <c r="I23" i="10"/>
  <c r="K23" i="10" s="1"/>
  <c r="L23" i="10" s="1"/>
  <c r="I20" i="10"/>
  <c r="K20" i="10" s="1"/>
  <c r="L20" i="10" s="1"/>
  <c r="L5" i="10"/>
  <c r="I11" i="10"/>
  <c r="I8" i="10"/>
  <c r="I29" i="10"/>
  <c r="I17" i="10"/>
  <c r="I2" i="10"/>
  <c r="K2" i="10" s="1"/>
  <c r="I14" i="10"/>
  <c r="I26" i="10"/>
  <c r="I32" i="9"/>
  <c r="K32" i="9" s="1"/>
  <c r="L32" i="9"/>
  <c r="L26" i="9"/>
  <c r="I23" i="9"/>
  <c r="K23" i="9" s="1"/>
  <c r="L23" i="9" s="1"/>
  <c r="I17" i="9"/>
  <c r="L17" i="9" s="1"/>
  <c r="I20" i="9"/>
  <c r="I35" i="9"/>
  <c r="I5" i="9"/>
  <c r="L5" i="9" s="1"/>
  <c r="I29" i="9"/>
  <c r="J1" i="9"/>
  <c r="L2" i="9"/>
  <c r="K5" i="12" l="1"/>
  <c r="L5" i="12" s="1"/>
  <c r="K8" i="12"/>
  <c r="L8" i="12" s="1"/>
  <c r="K17" i="12"/>
  <c r="L17" i="12" s="1"/>
  <c r="K20" i="12"/>
  <c r="L20" i="12" s="1"/>
  <c r="K23" i="12"/>
  <c r="L23" i="12" s="1"/>
  <c r="K2" i="12"/>
  <c r="L2" i="12" s="1"/>
  <c r="K14" i="12"/>
  <c r="L14" i="12" s="1"/>
  <c r="K29" i="12"/>
  <c r="L29" i="12" s="1"/>
  <c r="J1" i="12"/>
  <c r="K23" i="11"/>
  <c r="L23" i="11" s="1"/>
  <c r="K29" i="11"/>
  <c r="L29" i="11" s="1"/>
  <c r="K14" i="11"/>
  <c r="L14" i="11" s="1"/>
  <c r="K8" i="11"/>
  <c r="L8" i="11" s="1"/>
  <c r="K2" i="11"/>
  <c r="L2" i="11" s="1"/>
  <c r="K17" i="11"/>
  <c r="L17" i="11" s="1"/>
  <c r="K5" i="11"/>
  <c r="L5" i="11" s="1"/>
  <c r="K11" i="11"/>
  <c r="L11" i="11" s="1"/>
  <c r="J1" i="11"/>
  <c r="K8" i="10"/>
  <c r="L8" i="10" s="1"/>
  <c r="K14" i="10"/>
  <c r="L14" i="10" s="1"/>
  <c r="K11" i="10"/>
  <c r="L11" i="10" s="1"/>
  <c r="K17" i="10"/>
  <c r="L17" i="10" s="1"/>
  <c r="K29" i="10"/>
  <c r="L29" i="10" s="1"/>
  <c r="K26" i="10"/>
  <c r="L26" i="10" s="1"/>
  <c r="J1" i="10"/>
  <c r="L2" i="10"/>
  <c r="K35" i="9"/>
  <c r="L35" i="9" s="1"/>
  <c r="K29" i="9"/>
  <c r="L29" i="9" s="1"/>
  <c r="K20" i="9"/>
  <c r="L20" i="9" s="1"/>
  <c r="H37" i="8" l="1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I23" i="8" s="1"/>
  <c r="H22" i="8"/>
  <c r="H21" i="8"/>
  <c r="I20" i="8" s="1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K5" i="7"/>
  <c r="K8" i="7"/>
  <c r="K17" i="7"/>
  <c r="K23" i="7"/>
  <c r="K2" i="7"/>
  <c r="H37" i="7"/>
  <c r="H36" i="7"/>
  <c r="I35" i="7"/>
  <c r="K35" i="7" s="1"/>
  <c r="H34" i="7"/>
  <c r="H33" i="7"/>
  <c r="H32" i="7"/>
  <c r="H31" i="7"/>
  <c r="H30" i="7"/>
  <c r="H29" i="7"/>
  <c r="H28" i="7"/>
  <c r="H27" i="7"/>
  <c r="H26" i="7"/>
  <c r="H25" i="7"/>
  <c r="H24" i="7"/>
  <c r="I23" i="7"/>
  <c r="H23" i="7"/>
  <c r="H22" i="7"/>
  <c r="H21" i="7"/>
  <c r="H20" i="7"/>
  <c r="H19" i="7"/>
  <c r="H18" i="7"/>
  <c r="I17" i="7" s="1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7" i="6"/>
  <c r="H4" i="6"/>
  <c r="H2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6" i="6"/>
  <c r="H5" i="6"/>
  <c r="H3" i="6"/>
  <c r="I2" i="6" s="1"/>
  <c r="H31" i="5"/>
  <c r="H30" i="5"/>
  <c r="H29" i="5"/>
  <c r="H28" i="5"/>
  <c r="H27" i="5"/>
  <c r="H26" i="5"/>
  <c r="I26" i="5" s="1"/>
  <c r="K26" i="5" s="1"/>
  <c r="H25" i="5"/>
  <c r="H24" i="5"/>
  <c r="H23" i="5"/>
  <c r="H22" i="5"/>
  <c r="H21" i="5"/>
  <c r="H20" i="5"/>
  <c r="H19" i="5"/>
  <c r="H18" i="5"/>
  <c r="H16" i="5"/>
  <c r="H15" i="5"/>
  <c r="H14" i="5"/>
  <c r="H13" i="5"/>
  <c r="H12" i="5"/>
  <c r="H11" i="5"/>
  <c r="I11" i="5" s="1"/>
  <c r="H10" i="5"/>
  <c r="H9" i="5"/>
  <c r="H8" i="5"/>
  <c r="H7" i="5"/>
  <c r="H6" i="5"/>
  <c r="H5" i="5"/>
  <c r="H4" i="5"/>
  <c r="H3" i="5"/>
  <c r="H2" i="5"/>
  <c r="K5" i="4"/>
  <c r="K8" i="4"/>
  <c r="K11" i="4"/>
  <c r="K14" i="4"/>
  <c r="K17" i="4"/>
  <c r="K2" i="4"/>
  <c r="H37" i="4"/>
  <c r="H36" i="4"/>
  <c r="H35" i="4"/>
  <c r="H34" i="4"/>
  <c r="H33" i="4"/>
  <c r="H32" i="4"/>
  <c r="H31" i="4"/>
  <c r="H30" i="4"/>
  <c r="H29" i="4"/>
  <c r="H28" i="4"/>
  <c r="H27" i="4"/>
  <c r="H26" i="4"/>
  <c r="I26" i="4" s="1"/>
  <c r="K26" i="4" s="1"/>
  <c r="H25" i="4"/>
  <c r="H24" i="4"/>
  <c r="H23" i="4"/>
  <c r="H22" i="4"/>
  <c r="H21" i="4"/>
  <c r="H20" i="4"/>
  <c r="I20" i="4" s="1"/>
  <c r="H19" i="4"/>
  <c r="H18" i="4"/>
  <c r="H17" i="4"/>
  <c r="H16" i="4"/>
  <c r="H15" i="4"/>
  <c r="H14" i="4"/>
  <c r="H13" i="4"/>
  <c r="H12" i="4"/>
  <c r="H11" i="4"/>
  <c r="H10" i="4"/>
  <c r="H9" i="4"/>
  <c r="I8" i="4" s="1"/>
  <c r="H8" i="4"/>
  <c r="H7" i="4"/>
  <c r="H6" i="4"/>
  <c r="H5" i="4"/>
  <c r="H4" i="4"/>
  <c r="H3" i="4"/>
  <c r="H2" i="4"/>
  <c r="K5" i="2"/>
  <c r="K8" i="2"/>
  <c r="K11" i="2"/>
  <c r="K14" i="2"/>
  <c r="K17" i="2"/>
  <c r="K20" i="2"/>
  <c r="K23" i="2"/>
  <c r="K26" i="2"/>
  <c r="K29" i="2"/>
  <c r="K32" i="2"/>
  <c r="K35" i="2"/>
  <c r="K2" i="2"/>
  <c r="J1" i="2"/>
  <c r="H34" i="3"/>
  <c r="H33" i="3"/>
  <c r="H32" i="3"/>
  <c r="H31" i="3"/>
  <c r="H30" i="3"/>
  <c r="H29" i="3"/>
  <c r="H28" i="3"/>
  <c r="H27" i="3"/>
  <c r="H26" i="3"/>
  <c r="H25" i="3"/>
  <c r="I23" i="3" s="1"/>
  <c r="K23" i="3" s="1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I11" i="3" s="1"/>
  <c r="K11" i="3" s="1"/>
  <c r="H10" i="3"/>
  <c r="H9" i="3"/>
  <c r="I8" i="3" s="1"/>
  <c r="H8" i="3"/>
  <c r="H7" i="3"/>
  <c r="H6" i="3"/>
  <c r="H5" i="3"/>
  <c r="H4" i="3"/>
  <c r="H3" i="3"/>
  <c r="H2" i="3"/>
  <c r="H32" i="2"/>
  <c r="H33" i="2"/>
  <c r="H34" i="2"/>
  <c r="H35" i="2"/>
  <c r="H36" i="2"/>
  <c r="H37" i="2"/>
  <c r="H14" i="2"/>
  <c r="H15" i="2"/>
  <c r="H16" i="2"/>
  <c r="H17" i="2"/>
  <c r="H18" i="2"/>
  <c r="H19" i="2"/>
  <c r="H31" i="2"/>
  <c r="H30" i="2"/>
  <c r="H29" i="2"/>
  <c r="H28" i="2"/>
  <c r="H27" i="2"/>
  <c r="H26" i="2"/>
  <c r="H25" i="2"/>
  <c r="H24" i="2"/>
  <c r="H23" i="2"/>
  <c r="H22" i="2"/>
  <c r="H21" i="2"/>
  <c r="H20" i="2"/>
  <c r="H13" i="2"/>
  <c r="H12" i="2"/>
  <c r="H11" i="2"/>
  <c r="H10" i="2"/>
  <c r="H9" i="2"/>
  <c r="H8" i="2"/>
  <c r="H7" i="2"/>
  <c r="H6" i="2"/>
  <c r="H5" i="2"/>
  <c r="H4" i="2"/>
  <c r="H3" i="2"/>
  <c r="H2" i="2"/>
  <c r="I2" i="2" s="1"/>
  <c r="L35" i="7" l="1"/>
  <c r="I32" i="3"/>
  <c r="K32" i="3" s="1"/>
  <c r="L32" i="3" s="1"/>
  <c r="K23" i="8"/>
  <c r="L23" i="8" s="1"/>
  <c r="K20" i="8"/>
  <c r="L20" i="8" s="1"/>
  <c r="I14" i="8"/>
  <c r="L14" i="8" s="1"/>
  <c r="I29" i="8"/>
  <c r="I8" i="8"/>
  <c r="L8" i="8" s="1"/>
  <c r="I32" i="8"/>
  <c r="L32" i="8" s="1"/>
  <c r="I5" i="8"/>
  <c r="L5" i="8" s="1"/>
  <c r="I2" i="8"/>
  <c r="I17" i="8"/>
  <c r="L17" i="8" s="1"/>
  <c r="I26" i="8"/>
  <c r="L26" i="8" s="1"/>
  <c r="I11" i="8"/>
  <c r="L11" i="8" s="1"/>
  <c r="I35" i="8"/>
  <c r="L35" i="8" s="1"/>
  <c r="I32" i="7"/>
  <c r="L23" i="7"/>
  <c r="L17" i="7"/>
  <c r="I5" i="7"/>
  <c r="L5" i="7" s="1"/>
  <c r="I20" i="7"/>
  <c r="I8" i="7"/>
  <c r="L8" i="7" s="1"/>
  <c r="I11" i="7"/>
  <c r="I2" i="7"/>
  <c r="L2" i="7" s="1"/>
  <c r="I26" i="7"/>
  <c r="I14" i="7"/>
  <c r="I29" i="7"/>
  <c r="L2" i="6"/>
  <c r="K2" i="6"/>
  <c r="I26" i="6"/>
  <c r="I23" i="6"/>
  <c r="I5" i="6"/>
  <c r="I20" i="6"/>
  <c r="K20" i="6" s="1"/>
  <c r="I14" i="6"/>
  <c r="K14" i="6" s="1"/>
  <c r="I11" i="6"/>
  <c r="K11" i="6" s="1"/>
  <c r="I17" i="6"/>
  <c r="K17" i="6" s="1"/>
  <c r="I8" i="6"/>
  <c r="K8" i="6" s="1"/>
  <c r="I23" i="5"/>
  <c r="K23" i="5" s="1"/>
  <c r="L23" i="5" s="1"/>
  <c r="K11" i="5"/>
  <c r="L11" i="5" s="1"/>
  <c r="L26" i="5"/>
  <c r="I5" i="5"/>
  <c r="I8" i="5"/>
  <c r="I29" i="5"/>
  <c r="I2" i="5"/>
  <c r="I14" i="5"/>
  <c r="I20" i="5"/>
  <c r="I17" i="5"/>
  <c r="K20" i="4"/>
  <c r="L20" i="4" s="1"/>
  <c r="I35" i="4"/>
  <c r="K35" i="4" s="1"/>
  <c r="L35" i="4" s="1"/>
  <c r="I29" i="4"/>
  <c r="K29" i="4" s="1"/>
  <c r="L29" i="4" s="1"/>
  <c r="L26" i="4"/>
  <c r="L8" i="4"/>
  <c r="I23" i="4"/>
  <c r="I2" i="4"/>
  <c r="I17" i="4"/>
  <c r="L17" i="4" s="1"/>
  <c r="I32" i="4"/>
  <c r="I11" i="4"/>
  <c r="L11" i="4" s="1"/>
  <c r="I5" i="4"/>
  <c r="L5" i="4" s="1"/>
  <c r="I14" i="4"/>
  <c r="L14" i="4" s="1"/>
  <c r="L2" i="4"/>
  <c r="L8" i="3"/>
  <c r="I26" i="3"/>
  <c r="K8" i="3"/>
  <c r="I29" i="3"/>
  <c r="L23" i="3"/>
  <c r="I20" i="3"/>
  <c r="L11" i="3"/>
  <c r="I17" i="3"/>
  <c r="K17" i="3" s="1"/>
  <c r="I5" i="3"/>
  <c r="K5" i="3" s="1"/>
  <c r="I14" i="3"/>
  <c r="I2" i="3"/>
  <c r="I29" i="2"/>
  <c r="I35" i="2"/>
  <c r="L35" i="2" s="1"/>
  <c r="I17" i="2"/>
  <c r="L17" i="2" s="1"/>
  <c r="I32" i="2"/>
  <c r="L32" i="2" s="1"/>
  <c r="I11" i="2"/>
  <c r="L11" i="2" s="1"/>
  <c r="I14" i="2"/>
  <c r="L14" i="2" s="1"/>
  <c r="L29" i="2"/>
  <c r="I23" i="2"/>
  <c r="I20" i="2"/>
  <c r="I26" i="2"/>
  <c r="I5" i="2"/>
  <c r="I8" i="2"/>
  <c r="L2" i="2"/>
  <c r="K11" i="7" l="1"/>
  <c r="L11" i="7" s="1"/>
  <c r="J1" i="7"/>
  <c r="K29" i="8"/>
  <c r="L29" i="8" s="1"/>
  <c r="J1" i="8"/>
  <c r="L2" i="8"/>
  <c r="K32" i="7"/>
  <c r="L32" i="7" s="1"/>
  <c r="K29" i="7"/>
  <c r="L29" i="7" s="1"/>
  <c r="K26" i="7"/>
  <c r="L26" i="7" s="1"/>
  <c r="K20" i="7"/>
  <c r="L20" i="7" s="1"/>
  <c r="K14" i="7"/>
  <c r="L14" i="7" s="1"/>
  <c r="K5" i="6"/>
  <c r="L5" i="6" s="1"/>
  <c r="K23" i="6"/>
  <c r="L23" i="6" s="1"/>
  <c r="K26" i="6"/>
  <c r="L26" i="6" s="1"/>
  <c r="L20" i="6"/>
  <c r="L8" i="6"/>
  <c r="L14" i="6"/>
  <c r="L17" i="6"/>
  <c r="L11" i="6"/>
  <c r="J1" i="6"/>
  <c r="K29" i="5"/>
  <c r="L29" i="5" s="1"/>
  <c r="K8" i="5"/>
  <c r="L8" i="5" s="1"/>
  <c r="K5" i="5"/>
  <c r="L5" i="5" s="1"/>
  <c r="K20" i="5"/>
  <c r="L20" i="5" s="1"/>
  <c r="K2" i="5"/>
  <c r="L2" i="5" s="1"/>
  <c r="K17" i="5"/>
  <c r="L17" i="5" s="1"/>
  <c r="K14" i="5"/>
  <c r="L14" i="5" s="1"/>
  <c r="J1" i="5"/>
  <c r="K32" i="4"/>
  <c r="L32" i="4" s="1"/>
  <c r="K23" i="4"/>
  <c r="L23" i="4" s="1"/>
  <c r="J1" i="4"/>
  <c r="K2" i="3"/>
  <c r="L2" i="3" s="1"/>
  <c r="J1" i="3"/>
  <c r="K14" i="3"/>
  <c r="L14" i="3" s="1"/>
  <c r="K29" i="3"/>
  <c r="L29" i="3" s="1"/>
  <c r="K26" i="3"/>
  <c r="L26" i="3" s="1"/>
  <c r="K20" i="3"/>
  <c r="L20" i="3" s="1"/>
  <c r="L17" i="3"/>
  <c r="L5" i="3"/>
  <c r="L26" i="2"/>
  <c r="L8" i="2"/>
  <c r="L23" i="2"/>
  <c r="L5" i="2"/>
  <c r="L20" i="2"/>
  <c r="L5" i="1" l="1"/>
  <c r="L8" i="1"/>
  <c r="L11" i="1"/>
  <c r="L14" i="1"/>
  <c r="L17" i="1"/>
  <c r="L20" i="1"/>
  <c r="L2" i="1"/>
  <c r="K5" i="1"/>
  <c r="K8" i="1"/>
  <c r="K11" i="1"/>
  <c r="K14" i="1"/>
  <c r="K17" i="1"/>
  <c r="K20" i="1"/>
  <c r="K2" i="1"/>
  <c r="J1" i="1"/>
  <c r="H13" i="1"/>
  <c r="H3" i="1"/>
  <c r="H4" i="1"/>
  <c r="H5" i="1"/>
  <c r="I5" i="1" s="1"/>
  <c r="H6" i="1"/>
  <c r="H7" i="1"/>
  <c r="H8" i="1"/>
  <c r="H9" i="1"/>
  <c r="H10" i="1"/>
  <c r="H11" i="1"/>
  <c r="H12" i="1"/>
  <c r="H14" i="1"/>
  <c r="I14" i="1" s="1"/>
  <c r="H15" i="1"/>
  <c r="H16" i="1"/>
  <c r="H17" i="1"/>
  <c r="H18" i="1"/>
  <c r="H19" i="1"/>
  <c r="H20" i="1"/>
  <c r="H21" i="1"/>
  <c r="H22" i="1"/>
  <c r="H23" i="1"/>
  <c r="H24" i="1"/>
  <c r="H25" i="1"/>
  <c r="H2" i="1"/>
  <c r="I23" i="1" l="1"/>
  <c r="K23" i="1" s="1"/>
  <c r="L23" i="1" s="1"/>
  <c r="I20" i="1"/>
  <c r="I17" i="1"/>
  <c r="I2" i="1"/>
  <c r="I8" i="1"/>
  <c r="I11" i="1"/>
</calcChain>
</file>

<file path=xl/sharedStrings.xml><?xml version="1.0" encoding="utf-8"?>
<sst xmlns="http://schemas.openxmlformats.org/spreadsheetml/2006/main" count="1737" uniqueCount="35">
  <si>
    <t>GAPDH</t>
  </si>
  <si>
    <t>Sample</t>
  </si>
  <si>
    <t>Target</t>
  </si>
  <si>
    <t>CT</t>
  </si>
  <si>
    <t>CNTR1</t>
    <phoneticPr fontId="2" type="noConversion"/>
  </si>
  <si>
    <t>CNTR3</t>
    <phoneticPr fontId="2" type="noConversion"/>
  </si>
  <si>
    <t>CNTR4</t>
    <phoneticPr fontId="2" type="noConversion"/>
  </si>
  <si>
    <t>CNTR6</t>
    <phoneticPr fontId="2" type="noConversion"/>
  </si>
  <si>
    <t>CNTN5</t>
    <phoneticPr fontId="2" type="noConversion"/>
  </si>
  <si>
    <t>HIGH1</t>
    <phoneticPr fontId="2" type="noConversion"/>
  </si>
  <si>
    <t>HIGH3</t>
    <phoneticPr fontId="2" type="noConversion"/>
  </si>
  <si>
    <t>HIGH4</t>
    <phoneticPr fontId="2" type="noConversion"/>
  </si>
  <si>
    <t>HIGH5</t>
    <phoneticPr fontId="2" type="noConversion"/>
  </si>
  <si>
    <t>Fold change</t>
    <phoneticPr fontId="2" type="noConversion"/>
  </si>
  <si>
    <t>CNTN2</t>
    <phoneticPr fontId="2" type="noConversion"/>
  </si>
  <si>
    <t>CNTR5</t>
    <phoneticPr fontId="2" type="noConversion"/>
  </si>
  <si>
    <t>HIGH2</t>
    <phoneticPr fontId="2" type="noConversion"/>
  </si>
  <si>
    <t>HIGH6</t>
    <phoneticPr fontId="2" type="noConversion"/>
  </si>
  <si>
    <t>Lnc18620</t>
    <phoneticPr fontId="2" type="noConversion"/>
  </si>
  <si>
    <r>
      <rPr>
        <sz val="10"/>
        <color theme="1"/>
        <rFont val="宋体"/>
        <family val="3"/>
        <charset val="134"/>
      </rPr>
      <t>△</t>
    </r>
    <r>
      <rPr>
        <sz val="10"/>
        <color theme="1"/>
        <rFont val="Arial"/>
        <family val="2"/>
      </rPr>
      <t>CT</t>
    </r>
    <phoneticPr fontId="2" type="noConversion"/>
  </si>
  <si>
    <t>Lnc20441</t>
    <phoneticPr fontId="2" type="noConversion"/>
  </si>
  <si>
    <t>Lnc5.1</t>
    <phoneticPr fontId="2" type="noConversion"/>
  </si>
  <si>
    <t>Lnc11370</t>
    <phoneticPr fontId="2" type="noConversion"/>
  </si>
  <si>
    <t>circ8678</t>
    <phoneticPr fontId="2" type="noConversion"/>
  </si>
  <si>
    <t>circ4291</t>
    <phoneticPr fontId="2" type="noConversion"/>
  </si>
  <si>
    <t>mir9a5p</t>
    <phoneticPr fontId="2" type="noConversion"/>
  </si>
  <si>
    <t>U6</t>
  </si>
  <si>
    <t>U6</t>
    <phoneticPr fontId="2" type="noConversion"/>
  </si>
  <si>
    <r>
      <t xml:space="preserve">Average </t>
    </r>
    <r>
      <rPr>
        <sz val="10"/>
        <color theme="1"/>
        <rFont val="等线"/>
        <family val="2"/>
      </rPr>
      <t>△</t>
    </r>
    <r>
      <rPr>
        <sz val="10"/>
        <color theme="1"/>
        <rFont val="Arial"/>
        <family val="2"/>
      </rPr>
      <t>CT</t>
    </r>
    <phoneticPr fontId="2" type="noConversion"/>
  </si>
  <si>
    <r>
      <rPr>
        <sz val="10"/>
        <color theme="1"/>
        <rFont val="等线"/>
        <family val="2"/>
      </rPr>
      <t>△△</t>
    </r>
    <r>
      <rPr>
        <sz val="10"/>
        <color theme="1"/>
        <rFont val="Arial"/>
        <family val="2"/>
      </rPr>
      <t>CT</t>
    </r>
    <phoneticPr fontId="2" type="noConversion"/>
  </si>
  <si>
    <t>mir3255p</t>
    <phoneticPr fontId="2" type="noConversion"/>
  </si>
  <si>
    <t>mir3845p</t>
    <phoneticPr fontId="2" type="noConversion"/>
  </si>
  <si>
    <t>mir5043p</t>
    <phoneticPr fontId="2" type="noConversion"/>
  </si>
  <si>
    <t>mir6675p</t>
    <phoneticPr fontId="2" type="noConversion"/>
  </si>
  <si>
    <t xml:space="preserve">CNTN5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</si>
</sst>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4" workbookViewId="0">
      <selection activeCell="G45" sqref="G45"/>
    </sheetView>
  </sheetViews>
  <sheetFormatPr defaultRowHeight="12.75" x14ac:dyDescent="0.35"/>
  <cols>
    <col min="1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2" t="s">
        <v>2</v>
      </c>
      <c r="F1" s="2" t="s">
        <v>3</v>
      </c>
      <c r="H1" s="2" t="s">
        <v>19</v>
      </c>
      <c r="I1" s="2" t="s">
        <v>28</v>
      </c>
      <c r="J1" s="2">
        <f>AVERAGE(I2:I13)</f>
        <v>21.349188219706203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12.2093725204468</v>
      </c>
      <c r="E2" s="2" t="s">
        <v>8</v>
      </c>
      <c r="F2" s="2">
        <v>32.911483764648402</v>
      </c>
      <c r="H2" s="2">
        <f>F2-C2</f>
        <v>20.702111244201603</v>
      </c>
      <c r="I2" s="4">
        <f>AVERAGE(H2:H4)</f>
        <v>21.007524172464969</v>
      </c>
      <c r="K2" s="4">
        <f>I2-21.34919</f>
        <v>-0.3416658275350315</v>
      </c>
      <c r="L2" s="4">
        <f>2^-K2</f>
        <v>1.2672189612194227</v>
      </c>
    </row>
    <row r="3" spans="1:12" x14ac:dyDescent="0.35">
      <c r="A3" s="2" t="s">
        <v>4</v>
      </c>
      <c r="B3" s="1" t="s">
        <v>0</v>
      </c>
      <c r="C3" s="1">
        <v>12.219032287597701</v>
      </c>
      <c r="E3" s="2" t="s">
        <v>8</v>
      </c>
      <c r="F3" s="2">
        <v>33.429611206054702</v>
      </c>
      <c r="H3" s="2">
        <f t="shared" ref="H3:H25" si="0">F3-C3</f>
        <v>21.210578918457003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12.6196403503418</v>
      </c>
      <c r="E4" s="2" t="s">
        <v>8</v>
      </c>
      <c r="F4" s="2">
        <v>33.729522705078097</v>
      </c>
      <c r="H4" s="2">
        <f t="shared" si="0"/>
        <v>21.109882354736296</v>
      </c>
      <c r="I4" s="4"/>
      <c r="K4" s="4"/>
      <c r="L4" s="4"/>
    </row>
    <row r="5" spans="1:12" x14ac:dyDescent="0.35">
      <c r="A5" s="2" t="s">
        <v>5</v>
      </c>
      <c r="B5" s="1" t="s">
        <v>0</v>
      </c>
      <c r="C5" s="1">
        <v>11.908058166503899</v>
      </c>
      <c r="E5" s="2" t="s">
        <v>8</v>
      </c>
      <c r="F5" s="2">
        <v>32.717494964599602</v>
      </c>
      <c r="H5" s="2">
        <f t="shared" si="0"/>
        <v>20.809436798095703</v>
      </c>
      <c r="I5" s="4">
        <f t="shared" ref="I5" si="1">AVERAGE(H5:H7)</f>
        <v>21.218673070271802</v>
      </c>
      <c r="K5" s="4">
        <f t="shared" ref="K5" si="2">I5-21.34919</f>
        <v>-0.13051692972819851</v>
      </c>
      <c r="L5" s="4">
        <f t="shared" ref="L5" si="3">2^-K5</f>
        <v>1.0946858661218579</v>
      </c>
    </row>
    <row r="6" spans="1:12" x14ac:dyDescent="0.35">
      <c r="A6" s="2" t="s">
        <v>5</v>
      </c>
      <c r="B6" s="1" t="s">
        <v>0</v>
      </c>
      <c r="C6" s="1">
        <v>12.0811309814453</v>
      </c>
      <c r="E6" s="2" t="s">
        <v>8</v>
      </c>
      <c r="F6" s="2">
        <v>33.424102783203097</v>
      </c>
      <c r="H6" s="2">
        <f t="shared" si="0"/>
        <v>21.342971801757798</v>
      </c>
      <c r="I6" s="4"/>
      <c r="K6" s="4"/>
      <c r="L6" s="4"/>
    </row>
    <row r="7" spans="1:12" x14ac:dyDescent="0.35">
      <c r="A7" s="2" t="s">
        <v>5</v>
      </c>
      <c r="B7" s="1" t="s">
        <v>0</v>
      </c>
      <c r="C7" s="1">
        <v>12.3042087554932</v>
      </c>
      <c r="E7" s="2" t="s">
        <v>8</v>
      </c>
      <c r="F7" s="2">
        <v>33.807819366455099</v>
      </c>
      <c r="H7" s="2">
        <f t="shared" si="0"/>
        <v>21.5036106109619</v>
      </c>
      <c r="I7" s="4"/>
      <c r="K7" s="4"/>
      <c r="L7" s="4"/>
    </row>
    <row r="8" spans="1:12" x14ac:dyDescent="0.35">
      <c r="A8" s="2" t="s">
        <v>6</v>
      </c>
      <c r="B8" s="1" t="s">
        <v>0</v>
      </c>
      <c r="C8" s="1">
        <v>12.261949539184601</v>
      </c>
      <c r="E8" s="2" t="s">
        <v>8</v>
      </c>
      <c r="F8" s="2">
        <v>32.636528015136697</v>
      </c>
      <c r="H8" s="2">
        <f t="shared" si="0"/>
        <v>20.374578475952099</v>
      </c>
      <c r="I8" s="4">
        <f t="shared" ref="I8" si="4">AVERAGE(H8:H10)</f>
        <v>21.679938634236635</v>
      </c>
      <c r="K8" s="4">
        <f t="shared" ref="K8" si="5">I8-21.34919</f>
        <v>0.33074863423663459</v>
      </c>
      <c r="L8" s="4">
        <f t="shared" ref="L8" si="6">2^-K8</f>
        <v>0.79512377605548235</v>
      </c>
    </row>
    <row r="9" spans="1:12" x14ac:dyDescent="0.35">
      <c r="A9" s="2" t="s">
        <v>6</v>
      </c>
      <c r="B9" s="1" t="s">
        <v>0</v>
      </c>
      <c r="C9" s="1">
        <v>12.2900133132935</v>
      </c>
      <c r="E9" s="2" t="s">
        <v>8</v>
      </c>
      <c r="F9" s="2">
        <v>32.722076416015597</v>
      </c>
      <c r="H9" s="2">
        <f t="shared" si="0"/>
        <v>20.432063102722097</v>
      </c>
      <c r="I9" s="4"/>
      <c r="K9" s="4"/>
      <c r="L9" s="4"/>
    </row>
    <row r="10" spans="1:12" x14ac:dyDescent="0.35">
      <c r="A10" s="2" t="s">
        <v>6</v>
      </c>
      <c r="B10" s="1" t="s">
        <v>0</v>
      </c>
      <c r="C10" s="1">
        <v>12.800784111022899</v>
      </c>
      <c r="E10" s="2" t="s">
        <v>8</v>
      </c>
      <c r="F10" s="2">
        <v>37.033958435058601</v>
      </c>
      <c r="H10" s="2">
        <f t="shared" si="0"/>
        <v>24.233174324035701</v>
      </c>
      <c r="I10" s="4"/>
      <c r="K10" s="4"/>
      <c r="L10" s="4"/>
    </row>
    <row r="11" spans="1:12" x14ac:dyDescent="0.35">
      <c r="A11" s="2" t="s">
        <v>7</v>
      </c>
      <c r="B11" s="1" t="s">
        <v>0</v>
      </c>
      <c r="C11" s="1">
        <v>11.920625686645501</v>
      </c>
      <c r="E11" s="2" t="s">
        <v>8</v>
      </c>
      <c r="F11" s="2">
        <v>33.113399505615199</v>
      </c>
      <c r="H11" s="2">
        <f t="shared" si="0"/>
        <v>21.192773818969698</v>
      </c>
      <c r="I11" s="4">
        <f t="shared" ref="I11" si="7">AVERAGE(H11:H13)</f>
        <v>21.490617001851401</v>
      </c>
      <c r="K11" s="4">
        <f t="shared" ref="K11" si="8">I11-21.34919</f>
        <v>0.141427001851401</v>
      </c>
      <c r="L11" s="4">
        <f t="shared" ref="L11" si="9">2^-K11</f>
        <v>0.90662195166914905</v>
      </c>
    </row>
    <row r="12" spans="1:12" x14ac:dyDescent="0.35">
      <c r="A12" s="2" t="s">
        <v>7</v>
      </c>
      <c r="B12" s="1" t="s">
        <v>0</v>
      </c>
      <c r="C12" s="1">
        <v>11.949616432189901</v>
      </c>
      <c r="E12" s="2" t="s">
        <v>8</v>
      </c>
      <c r="F12" s="2">
        <v>33.743488311767599</v>
      </c>
      <c r="H12" s="2">
        <f t="shared" si="0"/>
        <v>21.793871879577701</v>
      </c>
      <c r="I12" s="4"/>
      <c r="K12" s="4"/>
      <c r="L12" s="4"/>
    </row>
    <row r="13" spans="1:12" x14ac:dyDescent="0.35">
      <c r="A13" s="2" t="s">
        <v>7</v>
      </c>
      <c r="B13" s="1" t="s">
        <v>0</v>
      </c>
      <c r="C13" s="1">
        <v>12.0013828277588</v>
      </c>
      <c r="E13" s="2" t="s">
        <v>8</v>
      </c>
      <c r="F13" s="2">
        <v>33.486588134765597</v>
      </c>
      <c r="H13" s="2">
        <f t="shared" si="0"/>
        <v>21.485205307006797</v>
      </c>
      <c r="I13" s="4"/>
      <c r="K13" s="4"/>
      <c r="L13" s="4"/>
    </row>
    <row r="14" spans="1:12" x14ac:dyDescent="0.35">
      <c r="A14" s="2" t="s">
        <v>9</v>
      </c>
      <c r="B14" s="1" t="s">
        <v>0</v>
      </c>
      <c r="C14" s="1">
        <v>12.2878713607788</v>
      </c>
      <c r="E14" s="2" t="s">
        <v>8</v>
      </c>
      <c r="F14" s="2">
        <v>31.800460815429702</v>
      </c>
      <c r="H14" s="2">
        <f t="shared" si="0"/>
        <v>19.5125894546509</v>
      </c>
      <c r="I14" s="4">
        <f t="shared" ref="I14" si="10">AVERAGE(H14:H16)</f>
        <v>19.795761108398434</v>
      </c>
      <c r="K14" s="4">
        <f t="shared" ref="K14" si="11">I14-21.34919</f>
        <v>-1.5534288916015662</v>
      </c>
      <c r="L14" s="4">
        <f t="shared" ref="L14" si="12">2^-K14</f>
        <v>2.9351391314956832</v>
      </c>
    </row>
    <row r="15" spans="1:12" x14ac:dyDescent="0.35">
      <c r="A15" s="2" t="s">
        <v>9</v>
      </c>
      <c r="B15" s="1" t="s">
        <v>0</v>
      </c>
      <c r="C15" s="1">
        <v>12.3594417572021</v>
      </c>
      <c r="E15" s="2" t="s">
        <v>8</v>
      </c>
      <c r="F15" s="2">
        <v>32.164859771728501</v>
      </c>
      <c r="H15" s="2">
        <f t="shared" si="0"/>
        <v>19.805418014526403</v>
      </c>
      <c r="I15" s="4"/>
      <c r="K15" s="4"/>
      <c r="L15" s="4"/>
    </row>
    <row r="16" spans="1:12" x14ac:dyDescent="0.35">
      <c r="A16" s="2" t="s">
        <v>9</v>
      </c>
      <c r="B16" s="1" t="s">
        <v>0</v>
      </c>
      <c r="C16" s="1">
        <v>12.635100364685099</v>
      </c>
      <c r="E16" s="2" t="s">
        <v>8</v>
      </c>
      <c r="F16" s="2">
        <v>32.704376220703097</v>
      </c>
      <c r="H16" s="2">
        <f t="shared" si="0"/>
        <v>20.069275856017995</v>
      </c>
      <c r="I16" s="4"/>
      <c r="K16" s="4"/>
      <c r="L16" s="4"/>
    </row>
    <row r="17" spans="1:12" x14ac:dyDescent="0.35">
      <c r="A17" s="2" t="s">
        <v>10</v>
      </c>
      <c r="B17" s="1" t="s">
        <v>0</v>
      </c>
      <c r="C17" s="1">
        <v>11.732408523559601</v>
      </c>
      <c r="E17" s="2" t="s">
        <v>8</v>
      </c>
      <c r="F17" s="2">
        <v>32.141677856445298</v>
      </c>
      <c r="H17" s="2">
        <f t="shared" si="0"/>
        <v>20.4092693328857</v>
      </c>
      <c r="I17" s="4">
        <f t="shared" ref="I17" si="13">AVERAGE(H17:H19)</f>
        <v>20.408214124043766</v>
      </c>
      <c r="K17" s="4">
        <f t="shared" ref="K17" si="14">I17-21.34919</f>
        <v>-0.94097587595623366</v>
      </c>
      <c r="L17" s="4">
        <f t="shared" ref="L17" si="15">2^-K17</f>
        <v>1.9198264194071373</v>
      </c>
    </row>
    <row r="18" spans="1:12" x14ac:dyDescent="0.35">
      <c r="A18" s="2" t="s">
        <v>10</v>
      </c>
      <c r="B18" s="1" t="s">
        <v>0</v>
      </c>
      <c r="C18" s="1">
        <v>11.733232498168899</v>
      </c>
      <c r="E18" s="2" t="s">
        <v>8</v>
      </c>
      <c r="F18" s="2">
        <v>32.2053840637207</v>
      </c>
      <c r="H18" s="2">
        <f t="shared" si="0"/>
        <v>20.472151565551801</v>
      </c>
      <c r="I18" s="4"/>
      <c r="K18" s="4"/>
      <c r="L18" s="4"/>
    </row>
    <row r="19" spans="1:12" x14ac:dyDescent="0.35">
      <c r="A19" s="2" t="s">
        <v>10</v>
      </c>
      <c r="B19" s="1" t="s">
        <v>0</v>
      </c>
      <c r="C19" s="1">
        <v>11.943804740905801</v>
      </c>
      <c r="E19" s="2" t="s">
        <v>8</v>
      </c>
      <c r="F19" s="2">
        <v>32.287026214599599</v>
      </c>
      <c r="H19" s="2">
        <f t="shared" si="0"/>
        <v>20.343221473693799</v>
      </c>
      <c r="I19" s="4"/>
      <c r="K19" s="4"/>
      <c r="L19" s="4"/>
    </row>
    <row r="20" spans="1:12" x14ac:dyDescent="0.35">
      <c r="A20" s="2" t="s">
        <v>11</v>
      </c>
      <c r="B20" s="1" t="s">
        <v>0</v>
      </c>
      <c r="C20" s="1">
        <v>11.2814130783081</v>
      </c>
      <c r="E20" s="2" t="s">
        <v>8</v>
      </c>
      <c r="F20" s="2">
        <v>32.292640686035199</v>
      </c>
      <c r="H20" s="2">
        <f t="shared" si="0"/>
        <v>21.011227607727101</v>
      </c>
      <c r="I20" s="4">
        <f t="shared" ref="I20" si="16">AVERAGE(H20:H22)</f>
        <v>20.918945376078298</v>
      </c>
      <c r="K20" s="4">
        <f t="shared" ref="K20" si="17">I20-21.34919</f>
        <v>-0.43024462392170193</v>
      </c>
      <c r="L20" s="4">
        <f t="shared" ref="L20" si="18">2^-K20</f>
        <v>1.3474620336731862</v>
      </c>
    </row>
    <row r="21" spans="1:12" x14ac:dyDescent="0.35">
      <c r="A21" s="2" t="s">
        <v>11</v>
      </c>
      <c r="B21" s="1" t="s">
        <v>0</v>
      </c>
      <c r="C21" s="1">
        <v>11.926952362060501</v>
      </c>
      <c r="E21" s="2" t="s">
        <v>8</v>
      </c>
      <c r="F21" s="2">
        <v>32.045699310302702</v>
      </c>
      <c r="H21" s="2">
        <f t="shared" si="0"/>
        <v>20.118746948242201</v>
      </c>
      <c r="I21" s="4"/>
      <c r="K21" s="4"/>
      <c r="L21" s="4"/>
    </row>
    <row r="22" spans="1:12" x14ac:dyDescent="0.35">
      <c r="A22" s="2" t="s">
        <v>11</v>
      </c>
      <c r="B22" s="1" t="s">
        <v>0</v>
      </c>
      <c r="C22" s="1">
        <v>11.5162239074707</v>
      </c>
      <c r="E22" s="2" t="s">
        <v>8</v>
      </c>
      <c r="F22" s="2">
        <v>33.1430854797363</v>
      </c>
      <c r="H22" s="2">
        <f t="shared" si="0"/>
        <v>21.6268615722656</v>
      </c>
      <c r="I22" s="4"/>
      <c r="K22" s="4"/>
      <c r="L22" s="4"/>
    </row>
    <row r="23" spans="1:12" x14ac:dyDescent="0.35">
      <c r="A23" s="2" t="s">
        <v>12</v>
      </c>
      <c r="B23" s="1" t="s">
        <v>0</v>
      </c>
      <c r="C23" s="1">
        <v>12.4659719467163</v>
      </c>
      <c r="E23" s="2" t="s">
        <v>8</v>
      </c>
      <c r="F23" s="2">
        <v>32.413017120361303</v>
      </c>
      <c r="H23" s="2">
        <f t="shared" si="0"/>
        <v>19.947045173645002</v>
      </c>
      <c r="I23" s="4">
        <f t="shared" ref="I23" si="19">AVERAGE(H23:H25)</f>
        <v>19.744284451802532</v>
      </c>
      <c r="K23" s="4">
        <f t="shared" ref="K23" si="20">I23-21.34919</f>
        <v>-1.6049055481974683</v>
      </c>
      <c r="L23" s="4">
        <f t="shared" ref="L23" si="21">2^-K23</f>
        <v>3.0417583590831914</v>
      </c>
    </row>
    <row r="24" spans="1:12" x14ac:dyDescent="0.35">
      <c r="A24" s="2" t="s">
        <v>12</v>
      </c>
      <c r="B24" s="1" t="s">
        <v>0</v>
      </c>
      <c r="C24" s="1">
        <v>12.5791721343994</v>
      </c>
      <c r="E24" s="2" t="s">
        <v>8</v>
      </c>
      <c r="F24" s="2">
        <v>32.549398803710901</v>
      </c>
      <c r="H24" s="2">
        <f t="shared" si="0"/>
        <v>19.970226669311501</v>
      </c>
      <c r="I24" s="4"/>
      <c r="K24" s="4"/>
      <c r="L24" s="4"/>
    </row>
    <row r="25" spans="1:12" x14ac:dyDescent="0.35">
      <c r="A25" s="2" t="s">
        <v>12</v>
      </c>
      <c r="B25" s="1" t="s">
        <v>0</v>
      </c>
      <c r="C25" s="1">
        <v>12.737907409668001</v>
      </c>
      <c r="E25" s="2" t="s">
        <v>8</v>
      </c>
      <c r="F25" s="2">
        <v>32.053488922119101</v>
      </c>
      <c r="H25" s="2">
        <f t="shared" si="0"/>
        <v>19.3155815124511</v>
      </c>
      <c r="I25" s="4"/>
      <c r="K25" s="4"/>
      <c r="L25" s="4"/>
    </row>
  </sheetData>
  <mergeCells count="24">
    <mergeCell ref="I20:I22"/>
    <mergeCell ref="I23:I25"/>
    <mergeCell ref="K2:K4"/>
    <mergeCell ref="K5:K7"/>
    <mergeCell ref="K8:K10"/>
    <mergeCell ref="K11:K13"/>
    <mergeCell ref="K14:K16"/>
    <mergeCell ref="K17:K19"/>
    <mergeCell ref="I2:I4"/>
    <mergeCell ref="I5:I7"/>
    <mergeCell ref="I8:I10"/>
    <mergeCell ref="I11:I13"/>
    <mergeCell ref="I14:I16"/>
    <mergeCell ref="I17:I19"/>
    <mergeCell ref="K20:K22"/>
    <mergeCell ref="K23:K25"/>
    <mergeCell ref="L2:L4"/>
    <mergeCell ref="L5:L7"/>
    <mergeCell ref="L8:L10"/>
    <mergeCell ref="L11:L13"/>
    <mergeCell ref="L14:L16"/>
    <mergeCell ref="L17:L19"/>
    <mergeCell ref="L20:L22"/>
    <mergeCell ref="L23:L2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B850-018A-4675-AED9-41F50C182876}">
  <dimension ref="A1:L34"/>
  <sheetViews>
    <sheetView topLeftCell="A10" workbookViewId="0">
      <selection activeCell="M22" sqref="M22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21.072503036922875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26</v>
      </c>
      <c r="C2" s="1">
        <v>12.542066574096699</v>
      </c>
      <c r="E2" s="3" t="s">
        <v>31</v>
      </c>
      <c r="F2" s="2">
        <v>32.716394424438505</v>
      </c>
      <c r="H2" s="2">
        <f>F2-C2</f>
        <v>20.174327850341804</v>
      </c>
      <c r="I2" s="4">
        <f>AVERAGE(H2:H4)</f>
        <v>20.232764879862465</v>
      </c>
      <c r="K2" s="4">
        <f>I2-21.0725</f>
        <v>-0.83973512013753648</v>
      </c>
      <c r="L2" s="4">
        <f>2^-K2</f>
        <v>1.789721517512183</v>
      </c>
    </row>
    <row r="3" spans="1:12" x14ac:dyDescent="0.35">
      <c r="A3" s="2" t="s">
        <v>4</v>
      </c>
      <c r="B3" s="1" t="s">
        <v>26</v>
      </c>
      <c r="C3" s="1">
        <v>12.5510358810425</v>
      </c>
      <c r="E3" s="3" t="s">
        <v>31</v>
      </c>
      <c r="F3" s="2">
        <v>32.871803283691399</v>
      </c>
      <c r="H3" s="2">
        <f t="shared" ref="H3:H19" si="0">F3-C3</f>
        <v>20.320767402648897</v>
      </c>
      <c r="I3" s="4"/>
      <c r="K3" s="4"/>
      <c r="L3" s="4"/>
    </row>
    <row r="4" spans="1:12" x14ac:dyDescent="0.35">
      <c r="A4" s="2" t="s">
        <v>4</v>
      </c>
      <c r="B4" s="1" t="s">
        <v>26</v>
      </c>
      <c r="C4" s="1">
        <v>12.7044429779053</v>
      </c>
      <c r="E4" s="3" t="s">
        <v>31</v>
      </c>
      <c r="F4" s="2">
        <v>32.907642364501996</v>
      </c>
      <c r="H4" s="2">
        <f t="shared" si="0"/>
        <v>20.203199386596694</v>
      </c>
      <c r="I4" s="4"/>
      <c r="K4" s="4"/>
      <c r="L4" s="4"/>
    </row>
    <row r="5" spans="1:12" x14ac:dyDescent="0.35">
      <c r="A5" s="2" t="s">
        <v>14</v>
      </c>
      <c r="B5" s="1" t="s">
        <v>26</v>
      </c>
      <c r="C5" s="1">
        <v>11.733995437622101</v>
      </c>
      <c r="E5" s="3" t="s">
        <v>31</v>
      </c>
      <c r="F5" s="2">
        <v>33.087013244628899</v>
      </c>
      <c r="H5" s="2">
        <f t="shared" si="0"/>
        <v>21.3530178070068</v>
      </c>
      <c r="I5" s="4">
        <f t="shared" ref="I5" si="1">AVERAGE(H5:H7)</f>
        <v>21.436333974202469</v>
      </c>
      <c r="K5" s="4">
        <f t="shared" ref="K5" si="2">I5-21.0725</f>
        <v>0.36383397420246766</v>
      </c>
      <c r="L5" s="4">
        <f t="shared" ref="L5" si="3">2^-K5</f>
        <v>0.77709669216943855</v>
      </c>
    </row>
    <row r="6" spans="1:12" x14ac:dyDescent="0.35">
      <c r="A6" s="2" t="s">
        <v>14</v>
      </c>
      <c r="B6" s="1" t="s">
        <v>26</v>
      </c>
      <c r="C6" s="1">
        <v>11.745365142822299</v>
      </c>
      <c r="E6" s="3" t="s">
        <v>31</v>
      </c>
      <c r="F6" s="2">
        <v>33.269687652587905</v>
      </c>
      <c r="H6" s="2">
        <f t="shared" si="0"/>
        <v>21.524322509765604</v>
      </c>
      <c r="I6" s="4"/>
      <c r="K6" s="4"/>
      <c r="L6" s="4"/>
    </row>
    <row r="7" spans="1:12" x14ac:dyDescent="0.35">
      <c r="A7" s="2" t="s">
        <v>14</v>
      </c>
      <c r="B7" s="1" t="s">
        <v>26</v>
      </c>
      <c r="C7" s="1">
        <v>11.9320888519287</v>
      </c>
      <c r="E7" s="3" t="s">
        <v>31</v>
      </c>
      <c r="F7" s="2">
        <v>33.3637504577637</v>
      </c>
      <c r="H7" s="2">
        <f t="shared" si="0"/>
        <v>21.431661605835</v>
      </c>
      <c r="I7" s="4"/>
      <c r="K7" s="4"/>
      <c r="L7" s="4"/>
    </row>
    <row r="8" spans="1:12" x14ac:dyDescent="0.35">
      <c r="A8" s="2" t="s">
        <v>5</v>
      </c>
      <c r="B8" s="1" t="s">
        <v>26</v>
      </c>
      <c r="C8" s="1">
        <v>11.4855079650879</v>
      </c>
      <c r="E8" s="3" t="s">
        <v>31</v>
      </c>
      <c r="F8" s="2">
        <v>32.839838027954102</v>
      </c>
      <c r="H8" s="2">
        <f t="shared" si="0"/>
        <v>21.354330062866204</v>
      </c>
      <c r="I8" s="4">
        <f t="shared" ref="I8" si="4">AVERAGE(H8:H10)</f>
        <v>20.740376790364568</v>
      </c>
      <c r="K8" s="4">
        <f t="shared" ref="K8" si="5">I8-21.0725</f>
        <v>-0.33212320963543362</v>
      </c>
      <c r="L8" s="4">
        <f t="shared" ref="L8" si="6">2^-K8</f>
        <v>1.2588646789934141</v>
      </c>
    </row>
    <row r="9" spans="1:12" x14ac:dyDescent="0.35">
      <c r="A9" s="2" t="s">
        <v>5</v>
      </c>
      <c r="B9" s="1" t="s">
        <v>26</v>
      </c>
      <c r="C9" s="1">
        <v>11.566617012023899</v>
      </c>
      <c r="E9" s="3" t="s">
        <v>31</v>
      </c>
      <c r="F9" s="2">
        <v>32.003650665283203</v>
      </c>
      <c r="H9" s="2">
        <f t="shared" si="0"/>
        <v>20.437033653259306</v>
      </c>
      <c r="I9" s="4"/>
      <c r="K9" s="4"/>
      <c r="L9" s="4"/>
    </row>
    <row r="10" spans="1:12" x14ac:dyDescent="0.35">
      <c r="A10" s="2" t="s">
        <v>5</v>
      </c>
      <c r="B10" s="1" t="s">
        <v>26</v>
      </c>
      <c r="C10" s="1">
        <v>11.6022806167603</v>
      </c>
      <c r="E10" s="3" t="s">
        <v>31</v>
      </c>
      <c r="F10" s="2">
        <v>32.032047271728501</v>
      </c>
      <c r="H10" s="2">
        <f t="shared" si="0"/>
        <v>20.429766654968201</v>
      </c>
      <c r="I10" s="4"/>
      <c r="K10" s="4"/>
      <c r="L10" s="4"/>
    </row>
    <row r="11" spans="1:12" x14ac:dyDescent="0.35">
      <c r="A11" s="2" t="s">
        <v>6</v>
      </c>
      <c r="B11" s="1" t="s">
        <v>26</v>
      </c>
      <c r="C11" s="1">
        <v>10.752779960632299</v>
      </c>
      <c r="E11" s="3" t="s">
        <v>31</v>
      </c>
      <c r="F11" s="2">
        <v>31.951171875</v>
      </c>
      <c r="H11" s="2">
        <f t="shared" si="0"/>
        <v>21.198391914367701</v>
      </c>
      <c r="I11" s="4">
        <f t="shared" ref="I11" si="7">AVERAGE(H11:H13)</f>
        <v>20.663558959960934</v>
      </c>
      <c r="K11" s="4">
        <f t="shared" ref="K11" si="8">I11-21.0725</f>
        <v>-0.40894104003906762</v>
      </c>
      <c r="L11" s="4">
        <f t="shared" ref="L11" si="9">2^-K11</f>
        <v>1.327710896476771</v>
      </c>
    </row>
    <row r="12" spans="1:12" x14ac:dyDescent="0.35">
      <c r="A12" s="2" t="s">
        <v>6</v>
      </c>
      <c r="B12" s="1" t="s">
        <v>26</v>
      </c>
      <c r="C12" s="1">
        <v>10.7984771728516</v>
      </c>
      <c r="E12" s="3" t="s">
        <v>31</v>
      </c>
      <c r="F12" s="2">
        <v>31.1451511383057</v>
      </c>
      <c r="H12" s="2">
        <f t="shared" si="0"/>
        <v>20.346673965454102</v>
      </c>
      <c r="I12" s="4"/>
      <c r="K12" s="4"/>
      <c r="L12" s="4"/>
    </row>
    <row r="13" spans="1:12" x14ac:dyDescent="0.35">
      <c r="A13" s="2" t="s">
        <v>6</v>
      </c>
      <c r="B13" s="1" t="s">
        <v>26</v>
      </c>
      <c r="C13" s="1">
        <v>10.841404914856</v>
      </c>
      <c r="E13" s="3" t="s">
        <v>31</v>
      </c>
      <c r="F13" s="2">
        <v>31.287015914916999</v>
      </c>
      <c r="H13" s="2">
        <f t="shared" si="0"/>
        <v>20.445611000061</v>
      </c>
      <c r="I13" s="4"/>
      <c r="K13" s="4"/>
      <c r="L13" s="4"/>
    </row>
    <row r="14" spans="1:12" x14ac:dyDescent="0.35">
      <c r="A14" s="2" t="s">
        <v>15</v>
      </c>
      <c r="B14" s="1" t="s">
        <v>26</v>
      </c>
      <c r="C14" s="1">
        <v>10.7184953689575</v>
      </c>
      <c r="E14" s="3" t="s">
        <v>31</v>
      </c>
      <c r="F14" s="2">
        <v>31.913312911987301</v>
      </c>
      <c r="H14" s="2">
        <f t="shared" si="0"/>
        <v>21.194817543029799</v>
      </c>
      <c r="I14" s="4">
        <f t="shared" ref="I14:I17" si="10">AVERAGE(H14:H16)</f>
        <v>21.267152468363435</v>
      </c>
      <c r="K14" s="4">
        <f t="shared" ref="K14" si="11">I14-21.0725</f>
        <v>0.19465246836343297</v>
      </c>
      <c r="L14" s="4">
        <f t="shared" ref="L14:L17" si="12">2^-K14</f>
        <v>0.87378335674105578</v>
      </c>
    </row>
    <row r="15" spans="1:12" x14ac:dyDescent="0.35">
      <c r="A15" s="2" t="s">
        <v>15</v>
      </c>
      <c r="B15" s="1" t="s">
        <v>26</v>
      </c>
      <c r="C15" s="1">
        <v>10.7420644760132</v>
      </c>
      <c r="E15" s="3" t="s">
        <v>31</v>
      </c>
      <c r="F15" s="2">
        <v>31.970552444458001</v>
      </c>
      <c r="H15" s="2">
        <f t="shared" si="0"/>
        <v>21.228487968444803</v>
      </c>
      <c r="I15" s="4"/>
      <c r="K15" s="4"/>
      <c r="L15" s="4"/>
    </row>
    <row r="16" spans="1:12" x14ac:dyDescent="0.35">
      <c r="A16" s="2" t="s">
        <v>15</v>
      </c>
      <c r="B16" s="1" t="s">
        <v>26</v>
      </c>
      <c r="C16" s="1">
        <v>10.766526222229</v>
      </c>
      <c r="E16" s="3" t="s">
        <v>31</v>
      </c>
      <c r="F16" s="2">
        <v>32.144678115844698</v>
      </c>
      <c r="H16" s="2">
        <f t="shared" si="0"/>
        <v>21.378151893615698</v>
      </c>
      <c r="I16" s="4"/>
      <c r="K16" s="4"/>
      <c r="L16" s="4"/>
    </row>
    <row r="17" spans="1:12" x14ac:dyDescent="0.35">
      <c r="A17" s="2" t="s">
        <v>7</v>
      </c>
      <c r="B17" s="1" t="s">
        <v>26</v>
      </c>
      <c r="C17" s="1">
        <v>10.7476558685303</v>
      </c>
      <c r="E17" s="3" t="s">
        <v>31</v>
      </c>
      <c r="F17" s="2">
        <v>32.799432754516602</v>
      </c>
      <c r="H17" s="2">
        <f t="shared" si="0"/>
        <v>22.0517768859863</v>
      </c>
      <c r="I17" s="4">
        <f t="shared" si="10"/>
        <v>22.094831148783367</v>
      </c>
      <c r="K17" s="4">
        <f t="shared" ref="K17" si="13">I17-21.0725</f>
        <v>1.0223311487833655</v>
      </c>
      <c r="L17" s="4">
        <f t="shared" si="12"/>
        <v>0.49232020383558994</v>
      </c>
    </row>
    <row r="18" spans="1:12" x14ac:dyDescent="0.35">
      <c r="A18" s="2" t="s">
        <v>7</v>
      </c>
      <c r="B18" s="1" t="s">
        <v>26</v>
      </c>
      <c r="C18" s="1">
        <v>10.780942916870099</v>
      </c>
      <c r="E18" s="3" t="s">
        <v>31</v>
      </c>
      <c r="F18" s="2">
        <v>32.838493347167997</v>
      </c>
      <c r="H18" s="2">
        <f t="shared" si="0"/>
        <v>22.057550430297898</v>
      </c>
      <c r="I18" s="4"/>
      <c r="K18" s="4"/>
      <c r="L18" s="4"/>
    </row>
    <row r="19" spans="1:12" x14ac:dyDescent="0.35">
      <c r="A19" s="2" t="s">
        <v>7</v>
      </c>
      <c r="B19" s="1" t="s">
        <v>26</v>
      </c>
      <c r="C19" s="1">
        <v>10.790259361267101</v>
      </c>
      <c r="E19" s="3" t="s">
        <v>31</v>
      </c>
      <c r="F19" s="2">
        <v>32.965425491333001</v>
      </c>
      <c r="H19" s="2">
        <f t="shared" si="0"/>
        <v>22.1751661300659</v>
      </c>
      <c r="I19" s="4"/>
      <c r="K19" s="4"/>
      <c r="L19" s="4"/>
    </row>
    <row r="20" spans="1:12" x14ac:dyDescent="0.35">
      <c r="A20" s="2" t="s">
        <v>16</v>
      </c>
      <c r="B20" s="1" t="s">
        <v>26</v>
      </c>
      <c r="C20" s="1">
        <v>8.9823188781738299</v>
      </c>
      <c r="E20" s="3" t="s">
        <v>31</v>
      </c>
      <c r="F20" s="2">
        <v>28.252880096435501</v>
      </c>
      <c r="H20" s="2">
        <f t="shared" ref="H20:H34" si="14">F20-C20</f>
        <v>19.270561218261669</v>
      </c>
      <c r="I20" s="4">
        <f t="shared" ref="I20" si="15">AVERAGE(H20:H22)</f>
        <v>19.523652394612622</v>
      </c>
      <c r="K20" s="4">
        <f t="shared" ref="K20" si="16">I20-21.0725</f>
        <v>-1.5488476053873796</v>
      </c>
      <c r="L20" s="4">
        <f t="shared" ref="L20" si="17">2^-K20</f>
        <v>2.9258333637589118</v>
      </c>
    </row>
    <row r="21" spans="1:12" x14ac:dyDescent="0.35">
      <c r="A21" s="2" t="s">
        <v>16</v>
      </c>
      <c r="B21" s="1" t="s">
        <v>26</v>
      </c>
      <c r="C21" s="1">
        <v>9.0186109542846697</v>
      </c>
      <c r="E21" s="3" t="s">
        <v>31</v>
      </c>
      <c r="F21" s="2">
        <v>28.693567276001001</v>
      </c>
      <c r="H21" s="2">
        <f t="shared" si="14"/>
        <v>19.67495632171633</v>
      </c>
      <c r="I21" s="4"/>
      <c r="K21" s="4"/>
      <c r="L21" s="4"/>
    </row>
    <row r="22" spans="1:12" x14ac:dyDescent="0.35">
      <c r="A22" s="2" t="s">
        <v>16</v>
      </c>
      <c r="B22" s="1" t="s">
        <v>26</v>
      </c>
      <c r="C22" s="1">
        <v>9.1634073257446307</v>
      </c>
      <c r="E22" s="3" t="s">
        <v>31</v>
      </c>
      <c r="F22" s="2">
        <v>28.788846969604499</v>
      </c>
      <c r="H22" s="2">
        <f t="shared" si="14"/>
        <v>19.62543964385987</v>
      </c>
      <c r="I22" s="4"/>
      <c r="K22" s="4"/>
      <c r="L22" s="4"/>
    </row>
    <row r="23" spans="1:12" x14ac:dyDescent="0.35">
      <c r="A23" s="2" t="s">
        <v>10</v>
      </c>
      <c r="B23" s="1" t="s">
        <v>26</v>
      </c>
      <c r="C23" s="1">
        <v>9.9658765792846697</v>
      </c>
      <c r="E23" s="3" t="s">
        <v>31</v>
      </c>
      <c r="F23" s="2">
        <v>30.159362411499</v>
      </c>
      <c r="H23" s="2">
        <f t="shared" si="14"/>
        <v>20.193485832214328</v>
      </c>
      <c r="I23" s="4">
        <f t="shared" ref="I23" si="18">AVERAGE(H23:H25)</f>
        <v>20.154407437642377</v>
      </c>
      <c r="K23" s="4">
        <f t="shared" ref="K23" si="19">I23-21.0725</f>
        <v>-0.91809256235762504</v>
      </c>
      <c r="L23" s="4">
        <f t="shared" ref="L23" si="20">2^-K23</f>
        <v>1.8896153145714416</v>
      </c>
    </row>
    <row r="24" spans="1:12" x14ac:dyDescent="0.35">
      <c r="A24" s="2" t="s">
        <v>10</v>
      </c>
      <c r="B24" s="1" t="s">
        <v>26</v>
      </c>
      <c r="C24" s="1">
        <v>10.0534658432007</v>
      </c>
      <c r="E24" s="3" t="s">
        <v>31</v>
      </c>
      <c r="F24" s="2">
        <v>30.3114013671875</v>
      </c>
      <c r="H24" s="2">
        <f t="shared" si="14"/>
        <v>20.257935523986802</v>
      </c>
      <c r="I24" s="4"/>
      <c r="K24" s="4"/>
      <c r="L24" s="4"/>
    </row>
    <row r="25" spans="1:12" x14ac:dyDescent="0.35">
      <c r="A25" s="2" t="s">
        <v>10</v>
      </c>
      <c r="B25" s="1" t="s">
        <v>26</v>
      </c>
      <c r="C25" s="1">
        <v>10.067990303039601</v>
      </c>
      <c r="E25" s="3" t="s">
        <v>31</v>
      </c>
      <c r="F25" s="2">
        <v>30.079791259765599</v>
      </c>
      <c r="H25" s="2">
        <f t="shared" si="14"/>
        <v>20.011800956725999</v>
      </c>
      <c r="I25" s="4"/>
      <c r="K25" s="4"/>
      <c r="L25" s="4"/>
    </row>
    <row r="26" spans="1:12" x14ac:dyDescent="0.35">
      <c r="A26" s="2" t="s">
        <v>11</v>
      </c>
      <c r="B26" s="1" t="s">
        <v>26</v>
      </c>
      <c r="C26" s="1">
        <v>10.141655921936</v>
      </c>
      <c r="E26" s="3" t="s">
        <v>31</v>
      </c>
      <c r="F26" s="2">
        <v>30.1751308441162</v>
      </c>
      <c r="H26" s="2">
        <f t="shared" si="14"/>
        <v>20.033474922180201</v>
      </c>
      <c r="I26" s="4">
        <f t="shared" ref="I26" si="21">AVERAGE(H26:H28)</f>
        <v>20.374396642049167</v>
      </c>
      <c r="K26" s="4">
        <f t="shared" ref="K26" si="22">I26-21.0725</f>
        <v>-0.69810335795083489</v>
      </c>
      <c r="L26" s="4">
        <f t="shared" ref="L26" si="23">2^-K26</f>
        <v>1.6223705373023414</v>
      </c>
    </row>
    <row r="27" spans="1:12" x14ac:dyDescent="0.35">
      <c r="A27" s="2" t="s">
        <v>11</v>
      </c>
      <c r="B27" s="1" t="s">
        <v>26</v>
      </c>
      <c r="C27" s="1">
        <v>10.184889793396</v>
      </c>
      <c r="E27" s="3" t="s">
        <v>31</v>
      </c>
      <c r="F27" s="2">
        <v>30.6389560699463</v>
      </c>
      <c r="H27" s="2">
        <f t="shared" si="14"/>
        <v>20.4540662765503</v>
      </c>
      <c r="I27" s="4"/>
      <c r="K27" s="4"/>
      <c r="L27" s="4"/>
    </row>
    <row r="28" spans="1:12" x14ac:dyDescent="0.35">
      <c r="A28" s="2" t="s">
        <v>11</v>
      </c>
      <c r="B28" s="1" t="s">
        <v>26</v>
      </c>
      <c r="C28" s="1">
        <v>10.3363914489746</v>
      </c>
      <c r="E28" s="3" t="s">
        <v>31</v>
      </c>
      <c r="F28" s="2">
        <v>30.972040176391602</v>
      </c>
      <c r="H28" s="2">
        <f t="shared" si="14"/>
        <v>20.635648727416999</v>
      </c>
      <c r="I28" s="4"/>
      <c r="K28" s="4"/>
      <c r="L28" s="4"/>
    </row>
    <row r="29" spans="1:12" x14ac:dyDescent="0.35">
      <c r="A29" s="2" t="s">
        <v>12</v>
      </c>
      <c r="B29" s="1" t="s">
        <v>26</v>
      </c>
      <c r="C29" s="2">
        <v>10.0374841690063</v>
      </c>
      <c r="E29" s="3" t="s">
        <v>31</v>
      </c>
      <c r="F29" s="2">
        <v>30.340038299560501</v>
      </c>
      <c r="H29" s="2">
        <f t="shared" si="14"/>
        <v>20.302554130554199</v>
      </c>
      <c r="I29" s="4">
        <f t="shared" ref="I29:I32" si="24">AVERAGE(H29:H31)</f>
        <v>20.383317629496233</v>
      </c>
      <c r="K29" s="4">
        <f t="shared" ref="K29" si="25">I29-21.0725</f>
        <v>-0.68918237050376874</v>
      </c>
      <c r="L29" s="4">
        <f t="shared" ref="L29:L32" si="26">2^-K29</f>
        <v>1.6123694690845929</v>
      </c>
    </row>
    <row r="30" spans="1:12" x14ac:dyDescent="0.35">
      <c r="A30" s="2" t="s">
        <v>12</v>
      </c>
      <c r="B30" s="1" t="s">
        <v>26</v>
      </c>
      <c r="C30" s="2">
        <v>10.0958518981934</v>
      </c>
      <c r="E30" s="3" t="s">
        <v>31</v>
      </c>
      <c r="F30" s="2">
        <v>30.429857254028299</v>
      </c>
      <c r="H30" s="2">
        <f t="shared" si="14"/>
        <v>20.334005355834897</v>
      </c>
      <c r="I30" s="4"/>
      <c r="K30" s="4"/>
      <c r="L30" s="4"/>
    </row>
    <row r="31" spans="1:12" x14ac:dyDescent="0.35">
      <c r="A31" s="2" t="s">
        <v>12</v>
      </c>
      <c r="B31" s="1" t="s">
        <v>26</v>
      </c>
      <c r="C31" s="2">
        <v>10.217832565307599</v>
      </c>
      <c r="E31" s="3" t="s">
        <v>31</v>
      </c>
      <c r="F31" s="2">
        <v>30.731225967407202</v>
      </c>
      <c r="H31" s="2">
        <f t="shared" si="14"/>
        <v>20.513393402099602</v>
      </c>
      <c r="I31" s="4"/>
      <c r="K31" s="4"/>
      <c r="L31" s="4"/>
    </row>
    <row r="32" spans="1:12" x14ac:dyDescent="0.35">
      <c r="A32" s="2" t="s">
        <v>17</v>
      </c>
      <c r="B32" s="1" t="s">
        <v>26</v>
      </c>
      <c r="C32" s="2">
        <v>10.7165679931641</v>
      </c>
      <c r="E32" s="3" t="s">
        <v>31</v>
      </c>
      <c r="F32" s="2">
        <v>31.1349689483643</v>
      </c>
      <c r="H32" s="2">
        <f t="shared" si="14"/>
        <v>20.418400955200198</v>
      </c>
      <c r="I32" s="4">
        <f t="shared" si="24"/>
        <v>20.337735493977899</v>
      </c>
      <c r="K32" s="4">
        <f t="shared" ref="K32" si="27">I32-21.0725</f>
        <v>-0.73476450602210264</v>
      </c>
      <c r="L32" s="4">
        <f t="shared" si="26"/>
        <v>1.6641258086897233</v>
      </c>
    </row>
    <row r="33" spans="1:12" x14ac:dyDescent="0.35">
      <c r="A33" s="2" t="s">
        <v>17</v>
      </c>
      <c r="B33" s="1" t="s">
        <v>26</v>
      </c>
      <c r="C33" s="2">
        <v>10.728267669677701</v>
      </c>
      <c r="E33" s="3" t="s">
        <v>31</v>
      </c>
      <c r="F33" s="2">
        <v>31.068931198120101</v>
      </c>
      <c r="H33" s="2">
        <f t="shared" si="14"/>
        <v>20.340663528442398</v>
      </c>
      <c r="I33" s="4"/>
      <c r="K33" s="4"/>
      <c r="L33" s="4"/>
    </row>
    <row r="34" spans="1:12" x14ac:dyDescent="0.35">
      <c r="A34" s="2" t="s">
        <v>17</v>
      </c>
      <c r="B34" s="1" t="s">
        <v>27</v>
      </c>
      <c r="C34" s="2">
        <v>10.944414138793899</v>
      </c>
      <c r="E34" s="3" t="s">
        <v>31</v>
      </c>
      <c r="F34" s="2">
        <v>31.198556137084999</v>
      </c>
      <c r="H34" s="2">
        <f t="shared" si="14"/>
        <v>20.2541419982911</v>
      </c>
      <c r="I34" s="4"/>
      <c r="K34" s="4"/>
      <c r="L34" s="4"/>
    </row>
  </sheetData>
  <mergeCells count="33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20:I22"/>
    <mergeCell ref="K20:K22"/>
    <mergeCell ref="L20:L22"/>
    <mergeCell ref="I14:I16"/>
    <mergeCell ref="K14:K16"/>
    <mergeCell ref="L14:L16"/>
    <mergeCell ref="I17:I19"/>
    <mergeCell ref="K17:K19"/>
    <mergeCell ref="L17:L19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D783-FB65-4DF3-809E-B939FDEE1B4E}">
  <dimension ref="A1:L31"/>
  <sheetViews>
    <sheetView topLeftCell="A7" workbookViewId="0">
      <selection activeCell="N20" sqref="N20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AVERAGE(I2:I16)</f>
        <v>22.204626134236641</v>
      </c>
      <c r="K1" s="2" t="s">
        <v>29</v>
      </c>
      <c r="L1" s="2" t="s">
        <v>13</v>
      </c>
    </row>
    <row r="2" spans="1:12" x14ac:dyDescent="0.35">
      <c r="A2" s="2" t="s">
        <v>14</v>
      </c>
      <c r="B2" s="1" t="s">
        <v>26</v>
      </c>
      <c r="C2" s="1">
        <v>11.733995437622101</v>
      </c>
      <c r="E2" s="3" t="s">
        <v>32</v>
      </c>
      <c r="F2" s="2">
        <v>33.654710006713898</v>
      </c>
      <c r="H2" s="2">
        <f>F2-C2</f>
        <v>21.9207145690918</v>
      </c>
      <c r="I2" s="4">
        <f t="shared" ref="I2" si="0">AVERAGE(H2:H4)</f>
        <v>22.134848531087233</v>
      </c>
      <c r="K2" s="4">
        <f>I2-22.20463</f>
        <v>-6.9781468912768929E-2</v>
      </c>
      <c r="L2" s="4">
        <f t="shared" ref="L2" si="1">2^-K2</f>
        <v>1.0495576906628332</v>
      </c>
    </row>
    <row r="3" spans="1:12" x14ac:dyDescent="0.35">
      <c r="A3" s="2" t="s">
        <v>14</v>
      </c>
      <c r="B3" s="1" t="s">
        <v>26</v>
      </c>
      <c r="C3" s="1">
        <v>11.745365142822299</v>
      </c>
      <c r="E3" s="3" t="s">
        <v>32</v>
      </c>
      <c r="F3" s="2">
        <v>34.0663452148438</v>
      </c>
      <c r="H3" s="2">
        <f t="shared" ref="H3:H16" si="2">F3-C3</f>
        <v>22.320980072021499</v>
      </c>
      <c r="I3" s="4"/>
      <c r="K3" s="4"/>
      <c r="L3" s="4"/>
    </row>
    <row r="4" spans="1:12" x14ac:dyDescent="0.35">
      <c r="A4" s="2" t="s">
        <v>14</v>
      </c>
      <c r="B4" s="1" t="s">
        <v>26</v>
      </c>
      <c r="C4" s="1">
        <v>11.9320888519287</v>
      </c>
      <c r="E4" s="3" t="s">
        <v>32</v>
      </c>
      <c r="F4" s="2">
        <v>34.0949398040771</v>
      </c>
      <c r="H4" s="2">
        <f t="shared" si="2"/>
        <v>22.1628509521484</v>
      </c>
      <c r="I4" s="4"/>
      <c r="K4" s="4"/>
      <c r="L4" s="4"/>
    </row>
    <row r="5" spans="1:12" x14ac:dyDescent="0.35">
      <c r="A5" s="2" t="s">
        <v>5</v>
      </c>
      <c r="B5" s="1" t="s">
        <v>26</v>
      </c>
      <c r="C5" s="1">
        <v>11.4855079650879</v>
      </c>
      <c r="E5" s="3" t="s">
        <v>32</v>
      </c>
      <c r="F5" s="2">
        <v>33.3284301757813</v>
      </c>
      <c r="H5" s="2">
        <f t="shared" si="2"/>
        <v>21.842922210693402</v>
      </c>
      <c r="I5" s="4">
        <f t="shared" ref="I5" si="3">AVERAGE(H5:H7)</f>
        <v>22.229271570841501</v>
      </c>
      <c r="K5" s="4">
        <f t="shared" ref="K5" si="4">I5-22.20463</f>
        <v>2.4641570841499316E-2</v>
      </c>
      <c r="L5" s="4">
        <f t="shared" ref="L5" si="5">2^-K5</f>
        <v>0.98306480491848902</v>
      </c>
    </row>
    <row r="6" spans="1:12" x14ac:dyDescent="0.35">
      <c r="A6" s="2" t="s">
        <v>5</v>
      </c>
      <c r="B6" s="1" t="s">
        <v>26</v>
      </c>
      <c r="C6" s="1">
        <v>11.566617012023899</v>
      </c>
      <c r="E6" s="3" t="s">
        <v>32</v>
      </c>
      <c r="F6" s="2">
        <v>33.5651664733887</v>
      </c>
      <c r="H6" s="2">
        <f t="shared" si="2"/>
        <v>21.998549461364803</v>
      </c>
      <c r="I6" s="4"/>
      <c r="K6" s="4"/>
      <c r="L6" s="4"/>
    </row>
    <row r="7" spans="1:12" x14ac:dyDescent="0.35">
      <c r="A7" s="2" t="s">
        <v>5</v>
      </c>
      <c r="B7" s="1" t="s">
        <v>26</v>
      </c>
      <c r="C7" s="1">
        <v>11.6022806167603</v>
      </c>
      <c r="E7" s="3" t="s">
        <v>32</v>
      </c>
      <c r="F7" s="2">
        <v>34.448623657226598</v>
      </c>
      <c r="H7" s="2">
        <f t="shared" si="2"/>
        <v>22.846343040466298</v>
      </c>
      <c r="I7" s="4"/>
      <c r="K7" s="4"/>
      <c r="L7" s="4"/>
    </row>
    <row r="8" spans="1:12" x14ac:dyDescent="0.35">
      <c r="A8" s="2" t="s">
        <v>6</v>
      </c>
      <c r="B8" s="1" t="s">
        <v>26</v>
      </c>
      <c r="C8" s="1">
        <v>10.752779960632299</v>
      </c>
      <c r="E8" s="3" t="s">
        <v>32</v>
      </c>
      <c r="F8" s="2">
        <v>33.019050598144503</v>
      </c>
      <c r="H8" s="2">
        <f t="shared" si="2"/>
        <v>22.266270637512203</v>
      </c>
      <c r="I8" s="4">
        <f t="shared" ref="I8" si="6">AVERAGE(H8:H10)</f>
        <v>22.399724324544234</v>
      </c>
      <c r="K8" s="4">
        <f t="shared" ref="K8" si="7">I8-22.20463</f>
        <v>0.19509432454423248</v>
      </c>
      <c r="L8" s="4">
        <f t="shared" ref="L8" si="8">2^-K8</f>
        <v>0.87351578289605114</v>
      </c>
    </row>
    <row r="9" spans="1:12" x14ac:dyDescent="0.35">
      <c r="A9" s="2" t="s">
        <v>6</v>
      </c>
      <c r="B9" s="1" t="s">
        <v>26</v>
      </c>
      <c r="C9" s="1">
        <v>10.7984771728516</v>
      </c>
      <c r="E9" s="3" t="s">
        <v>32</v>
      </c>
      <c r="F9" s="2">
        <v>33.227817535400398</v>
      </c>
      <c r="H9" s="2">
        <f t="shared" si="2"/>
        <v>22.4293403625488</v>
      </c>
      <c r="I9" s="4"/>
      <c r="K9" s="4"/>
      <c r="L9" s="4"/>
    </row>
    <row r="10" spans="1:12" x14ac:dyDescent="0.35">
      <c r="A10" s="2" t="s">
        <v>6</v>
      </c>
      <c r="B10" s="1" t="s">
        <v>26</v>
      </c>
      <c r="C10" s="1">
        <v>10.841404914856</v>
      </c>
      <c r="E10" s="3" t="s">
        <v>32</v>
      </c>
      <c r="F10" s="2">
        <v>33.344966888427699</v>
      </c>
      <c r="H10" s="2">
        <f t="shared" si="2"/>
        <v>22.503561973571699</v>
      </c>
      <c r="I10" s="4"/>
      <c r="K10" s="4"/>
      <c r="L10" s="4"/>
    </row>
    <row r="11" spans="1:12" x14ac:dyDescent="0.35">
      <c r="A11" s="2" t="s">
        <v>15</v>
      </c>
      <c r="B11" s="1" t="s">
        <v>26</v>
      </c>
      <c r="C11" s="1">
        <v>10.7184953689575</v>
      </c>
      <c r="E11" s="3" t="s">
        <v>32</v>
      </c>
      <c r="F11" s="2">
        <v>32.286506652832003</v>
      </c>
      <c r="H11" s="2">
        <f t="shared" si="2"/>
        <v>21.568011283874505</v>
      </c>
      <c r="I11" s="4">
        <f t="shared" ref="I11:I14" si="9">AVERAGE(H11:H13)</f>
        <v>21.825704892476367</v>
      </c>
      <c r="K11" s="4">
        <f t="shared" ref="K11" si="10">I11-22.20463</f>
        <v>-0.37892510752363506</v>
      </c>
      <c r="L11" s="4">
        <f t="shared" ref="L11:L14" si="11">2^-K11</f>
        <v>1.300372640490506</v>
      </c>
    </row>
    <row r="12" spans="1:12" x14ac:dyDescent="0.35">
      <c r="A12" s="2" t="s">
        <v>15</v>
      </c>
      <c r="B12" s="1" t="s">
        <v>26</v>
      </c>
      <c r="C12" s="1">
        <v>10.7420644760132</v>
      </c>
      <c r="E12" s="3" t="s">
        <v>32</v>
      </c>
      <c r="F12" s="2">
        <v>32.675144195556598</v>
      </c>
      <c r="H12" s="2">
        <f t="shared" si="2"/>
        <v>21.9330797195434</v>
      </c>
      <c r="I12" s="4"/>
      <c r="K12" s="4"/>
      <c r="L12" s="4"/>
    </row>
    <row r="13" spans="1:12" x14ac:dyDescent="0.35">
      <c r="A13" s="2" t="s">
        <v>15</v>
      </c>
      <c r="B13" s="1" t="s">
        <v>26</v>
      </c>
      <c r="C13" s="1">
        <v>10.766526222229</v>
      </c>
      <c r="E13" s="3" t="s">
        <v>32</v>
      </c>
      <c r="F13" s="2">
        <v>32.742549896240199</v>
      </c>
      <c r="H13" s="2">
        <f t="shared" si="2"/>
        <v>21.976023674011198</v>
      </c>
      <c r="I13" s="4"/>
      <c r="K13" s="4"/>
      <c r="L13" s="4"/>
    </row>
    <row r="14" spans="1:12" x14ac:dyDescent="0.35">
      <c r="A14" s="2" t="s">
        <v>7</v>
      </c>
      <c r="B14" s="1" t="s">
        <v>26</v>
      </c>
      <c r="C14" s="1">
        <v>10.7476558685303</v>
      </c>
      <c r="E14" s="3" t="s">
        <v>32</v>
      </c>
      <c r="F14" s="2">
        <v>33.142406463622997</v>
      </c>
      <c r="H14" s="2">
        <f t="shared" si="2"/>
        <v>22.394750595092695</v>
      </c>
      <c r="I14" s="4">
        <f t="shared" si="9"/>
        <v>22.433581352233869</v>
      </c>
      <c r="K14" s="4">
        <f t="shared" ref="K14" si="12">I14-22.20463</f>
        <v>0.22895135223386731</v>
      </c>
      <c r="L14" s="4">
        <f t="shared" si="11"/>
        <v>0.85325486943402329</v>
      </c>
    </row>
    <row r="15" spans="1:12" x14ac:dyDescent="0.35">
      <c r="A15" s="2" t="s">
        <v>7</v>
      </c>
      <c r="B15" s="1" t="s">
        <v>26</v>
      </c>
      <c r="C15" s="1">
        <v>10.780942916870099</v>
      </c>
      <c r="E15" s="3" t="s">
        <v>32</v>
      </c>
      <c r="F15" s="2">
        <v>33.16064453125</v>
      </c>
      <c r="H15" s="2">
        <f t="shared" si="2"/>
        <v>22.379701614379901</v>
      </c>
      <c r="I15" s="4"/>
      <c r="K15" s="4"/>
      <c r="L15" s="4"/>
    </row>
    <row r="16" spans="1:12" x14ac:dyDescent="0.35">
      <c r="A16" s="2" t="s">
        <v>7</v>
      </c>
      <c r="B16" s="1" t="s">
        <v>26</v>
      </c>
      <c r="C16" s="1">
        <v>10.790259361267101</v>
      </c>
      <c r="E16" s="3" t="s">
        <v>32</v>
      </c>
      <c r="F16" s="2">
        <v>33.316551208496101</v>
      </c>
      <c r="H16" s="2">
        <f t="shared" si="2"/>
        <v>22.526291847229</v>
      </c>
      <c r="I16" s="4"/>
      <c r="K16" s="4"/>
      <c r="L16" s="4"/>
    </row>
    <row r="17" spans="1:12" x14ac:dyDescent="0.35">
      <c r="A17" s="2" t="s">
        <v>9</v>
      </c>
      <c r="B17" s="1" t="s">
        <v>26</v>
      </c>
      <c r="C17" s="1">
        <v>10.8185157775879</v>
      </c>
      <c r="E17" s="3" t="s">
        <v>32</v>
      </c>
      <c r="F17" s="2">
        <v>29.625827026367201</v>
      </c>
      <c r="H17" s="2">
        <f t="shared" ref="H17:H31" si="13">F17-C17</f>
        <v>18.8073112487793</v>
      </c>
      <c r="I17" s="4">
        <f t="shared" ref="I17" si="14">AVERAGE(H17:H19)</f>
        <v>18.879543368021633</v>
      </c>
      <c r="K17" s="4">
        <f t="shared" ref="K17" si="15">I17-22.20463</f>
        <v>-3.325086631978369</v>
      </c>
      <c r="L17" s="4">
        <f t="shared" ref="L17" si="16">2^-K17</f>
        <v>10.02191729414543</v>
      </c>
    </row>
    <row r="18" spans="1:12" x14ac:dyDescent="0.35">
      <c r="A18" s="2" t="s">
        <v>9</v>
      </c>
      <c r="B18" s="1" t="s">
        <v>26</v>
      </c>
      <c r="C18" s="1">
        <v>10.8510284423828</v>
      </c>
      <c r="E18" s="3" t="s">
        <v>32</v>
      </c>
      <c r="F18" s="2">
        <v>29.710451126098601</v>
      </c>
      <c r="H18" s="2">
        <f t="shared" si="13"/>
        <v>18.859422683715799</v>
      </c>
      <c r="I18" s="4"/>
      <c r="K18" s="4"/>
      <c r="L18" s="4"/>
    </row>
    <row r="19" spans="1:12" x14ac:dyDescent="0.35">
      <c r="A19" s="2" t="s">
        <v>9</v>
      </c>
      <c r="B19" s="1" t="s">
        <v>26</v>
      </c>
      <c r="C19" s="1">
        <v>10.9163980484009</v>
      </c>
      <c r="E19" s="3" t="s">
        <v>32</v>
      </c>
      <c r="F19" s="2">
        <v>29.8882942199707</v>
      </c>
      <c r="H19" s="2">
        <f t="shared" si="13"/>
        <v>18.971896171569799</v>
      </c>
      <c r="I19" s="4"/>
      <c r="K19" s="4"/>
      <c r="L19" s="4"/>
    </row>
    <row r="20" spans="1:12" x14ac:dyDescent="0.35">
      <c r="A20" s="2" t="s">
        <v>10</v>
      </c>
      <c r="B20" s="1" t="s">
        <v>26</v>
      </c>
      <c r="C20" s="1">
        <v>9.9658765792846697</v>
      </c>
      <c r="E20" s="3" t="s">
        <v>32</v>
      </c>
      <c r="F20" s="2">
        <v>30.4933479309082</v>
      </c>
      <c r="H20" s="2">
        <f t="shared" si="13"/>
        <v>20.527471351623532</v>
      </c>
      <c r="I20" s="4">
        <f t="shared" ref="I20" si="17">AVERAGE(H20:H22)</f>
        <v>20.43504034678141</v>
      </c>
      <c r="K20" s="4">
        <f t="shared" ref="K20" si="18">I20-22.20463</f>
        <v>-1.769589653218592</v>
      </c>
      <c r="L20" s="4">
        <f t="shared" ref="L20" si="19">2^-K20</f>
        <v>3.4095696428103093</v>
      </c>
    </row>
    <row r="21" spans="1:12" x14ac:dyDescent="0.35">
      <c r="A21" s="2" t="s">
        <v>10</v>
      </c>
      <c r="B21" s="1" t="s">
        <v>26</v>
      </c>
      <c r="C21" s="1">
        <v>10.0534658432007</v>
      </c>
      <c r="E21" s="3" t="s">
        <v>32</v>
      </c>
      <c r="F21" s="2">
        <v>30.5615745544434</v>
      </c>
      <c r="H21" s="2">
        <f t="shared" si="13"/>
        <v>20.508108711242699</v>
      </c>
      <c r="I21" s="4"/>
      <c r="K21" s="4"/>
      <c r="L21" s="4"/>
    </row>
    <row r="22" spans="1:12" x14ac:dyDescent="0.35">
      <c r="A22" s="2" t="s">
        <v>10</v>
      </c>
      <c r="B22" s="1" t="s">
        <v>26</v>
      </c>
      <c r="C22" s="1">
        <v>10.067990303039601</v>
      </c>
      <c r="E22" s="3" t="s">
        <v>32</v>
      </c>
      <c r="F22" s="2">
        <v>30.337531280517599</v>
      </c>
      <c r="H22" s="2">
        <f t="shared" si="13"/>
        <v>20.269540977477998</v>
      </c>
      <c r="I22" s="4"/>
      <c r="K22" s="4"/>
      <c r="L22" s="4"/>
    </row>
    <row r="23" spans="1:12" ht="13.9" customHeight="1" x14ac:dyDescent="0.35">
      <c r="A23" s="2" t="s">
        <v>11</v>
      </c>
      <c r="B23" s="1" t="s">
        <v>26</v>
      </c>
      <c r="C23" s="1">
        <v>10.141655921936</v>
      </c>
      <c r="E23" s="3" t="s">
        <v>32</v>
      </c>
      <c r="F23" s="2">
        <v>31.604204177856399</v>
      </c>
      <c r="H23" s="2">
        <f t="shared" si="13"/>
        <v>21.462548255920399</v>
      </c>
      <c r="I23" s="4">
        <f t="shared" ref="I23" si="20">AVERAGE(H23:H25)</f>
        <v>21.492913564046201</v>
      </c>
      <c r="K23" s="4">
        <f t="shared" ref="K23" si="21">I23-22.20463</f>
        <v>-0.71171643595380019</v>
      </c>
      <c r="L23" s="4">
        <f t="shared" ref="L23" si="22">2^-K23</f>
        <v>1.6377514613808644</v>
      </c>
    </row>
    <row r="24" spans="1:12" x14ac:dyDescent="0.35">
      <c r="A24" s="2" t="s">
        <v>11</v>
      </c>
      <c r="B24" s="1" t="s">
        <v>26</v>
      </c>
      <c r="C24" s="1">
        <v>10.184889793396</v>
      </c>
      <c r="E24" s="3" t="s">
        <v>32</v>
      </c>
      <c r="F24" s="2">
        <v>31.6059246063232</v>
      </c>
      <c r="H24" s="2">
        <f t="shared" si="13"/>
        <v>21.4210348129272</v>
      </c>
      <c r="I24" s="4"/>
      <c r="K24" s="4"/>
      <c r="L24" s="4"/>
    </row>
    <row r="25" spans="1:12" x14ac:dyDescent="0.35">
      <c r="A25" s="2" t="s">
        <v>11</v>
      </c>
      <c r="B25" s="1" t="s">
        <v>26</v>
      </c>
      <c r="C25" s="1">
        <v>10.3363914489746</v>
      </c>
      <c r="E25" s="3" t="s">
        <v>32</v>
      </c>
      <c r="F25" s="2">
        <v>31.9315490722656</v>
      </c>
      <c r="H25" s="2">
        <f t="shared" si="13"/>
        <v>21.595157623291001</v>
      </c>
      <c r="I25" s="4"/>
      <c r="K25" s="4"/>
      <c r="L25" s="4"/>
    </row>
    <row r="26" spans="1:12" x14ac:dyDescent="0.35">
      <c r="A26" s="2" t="s">
        <v>12</v>
      </c>
      <c r="B26" s="1" t="s">
        <v>26</v>
      </c>
      <c r="C26" s="2">
        <v>10.0374841690063</v>
      </c>
      <c r="E26" s="3" t="s">
        <v>32</v>
      </c>
      <c r="F26" s="2">
        <v>31.952716827392599</v>
      </c>
      <c r="H26" s="2">
        <f t="shared" si="13"/>
        <v>21.915232658386302</v>
      </c>
      <c r="I26" s="4">
        <f t="shared" ref="I26:I29" si="23">AVERAGE(H26:H28)</f>
        <v>21.394015312194867</v>
      </c>
      <c r="K26" s="4">
        <f t="shared" ref="K26" si="24">I26-22.20463</f>
        <v>-0.81061468780513479</v>
      </c>
      <c r="L26" s="4">
        <f t="shared" ref="L26:L29" si="25">2^-K26</f>
        <v>1.7539585910440774</v>
      </c>
    </row>
    <row r="27" spans="1:12" x14ac:dyDescent="0.35">
      <c r="A27" s="2" t="s">
        <v>12</v>
      </c>
      <c r="B27" s="1" t="s">
        <v>26</v>
      </c>
      <c r="C27" s="2">
        <v>10.0958518981934</v>
      </c>
      <c r="E27" s="3" t="s">
        <v>32</v>
      </c>
      <c r="F27" s="2">
        <v>31.0913696289063</v>
      </c>
      <c r="H27" s="2">
        <f t="shared" si="13"/>
        <v>20.995517730712898</v>
      </c>
      <c r="I27" s="4"/>
      <c r="K27" s="4"/>
      <c r="L27" s="4"/>
    </row>
    <row r="28" spans="1:12" x14ac:dyDescent="0.35">
      <c r="A28" s="2" t="s">
        <v>12</v>
      </c>
      <c r="B28" s="1" t="s">
        <v>26</v>
      </c>
      <c r="C28" s="2">
        <v>10.217832565307599</v>
      </c>
      <c r="E28" s="3" t="s">
        <v>32</v>
      </c>
      <c r="F28" s="2">
        <v>31.489128112793001</v>
      </c>
      <c r="H28" s="2">
        <f t="shared" si="13"/>
        <v>21.271295547485401</v>
      </c>
      <c r="I28" s="4"/>
      <c r="K28" s="4"/>
      <c r="L28" s="4"/>
    </row>
    <row r="29" spans="1:12" x14ac:dyDescent="0.35">
      <c r="A29" s="2" t="s">
        <v>17</v>
      </c>
      <c r="B29" s="1" t="s">
        <v>26</v>
      </c>
      <c r="C29" s="2">
        <v>10.7165679931641</v>
      </c>
      <c r="E29" s="3" t="s">
        <v>32</v>
      </c>
      <c r="F29" s="2">
        <v>31.903337478637699</v>
      </c>
      <c r="H29" s="2">
        <f t="shared" si="13"/>
        <v>21.186769485473597</v>
      </c>
      <c r="I29" s="4">
        <f t="shared" si="23"/>
        <v>20.869536081949899</v>
      </c>
      <c r="K29" s="4">
        <f t="shared" ref="K29" si="26">I29-22.20463</f>
        <v>-1.3350939180501022</v>
      </c>
      <c r="L29" s="4">
        <f t="shared" si="25"/>
        <v>2.5229190519038611</v>
      </c>
    </row>
    <row r="30" spans="1:12" x14ac:dyDescent="0.35">
      <c r="A30" s="2" t="s">
        <v>17</v>
      </c>
      <c r="B30" s="1" t="s">
        <v>26</v>
      </c>
      <c r="C30" s="2">
        <v>10.728267669677701</v>
      </c>
      <c r="E30" s="3" t="s">
        <v>32</v>
      </c>
      <c r="F30" s="2">
        <v>31.521854400634801</v>
      </c>
      <c r="H30" s="2">
        <f t="shared" si="13"/>
        <v>20.793586730957102</v>
      </c>
      <c r="I30" s="4"/>
      <c r="K30" s="4"/>
      <c r="L30" s="4"/>
    </row>
    <row r="31" spans="1:12" x14ac:dyDescent="0.35">
      <c r="A31" s="2" t="s">
        <v>17</v>
      </c>
      <c r="B31" s="1" t="s">
        <v>27</v>
      </c>
      <c r="C31" s="2">
        <v>10.944414138793899</v>
      </c>
      <c r="E31" s="3" t="s">
        <v>32</v>
      </c>
      <c r="F31" s="2">
        <v>31.572666168212901</v>
      </c>
      <c r="H31" s="2">
        <f t="shared" si="13"/>
        <v>20.628252029419002</v>
      </c>
      <c r="I31" s="4"/>
      <c r="K31" s="4"/>
      <c r="L31" s="4"/>
    </row>
  </sheetData>
  <mergeCells count="30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7:I19"/>
    <mergeCell ref="K17:K19"/>
    <mergeCell ref="L17:L19"/>
    <mergeCell ref="I11:I13"/>
    <mergeCell ref="K11:K13"/>
    <mergeCell ref="L11:L13"/>
    <mergeCell ref="I14:I16"/>
    <mergeCell ref="K14:K16"/>
    <mergeCell ref="L14:L16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31E6-7FDE-4569-848C-5F97292EC3AC}">
  <dimension ref="A1:L34"/>
  <sheetViews>
    <sheetView topLeftCell="A10" workbookViewId="0">
      <selection activeCell="N20" sqref="N20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16.413451671600324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26</v>
      </c>
      <c r="C2" s="1">
        <v>12.542066574096699</v>
      </c>
      <c r="E2" s="3" t="s">
        <v>33</v>
      </c>
      <c r="F2" s="2">
        <v>28.296440124511701</v>
      </c>
      <c r="H2" s="2">
        <f>F2-C2</f>
        <v>15.754373550415002</v>
      </c>
      <c r="I2" s="4">
        <f>AVERAGE(H2:H4)</f>
        <v>15.809018135070767</v>
      </c>
      <c r="K2" s="4">
        <f>I2-16.41345</f>
        <v>-0.60443186492923395</v>
      </c>
      <c r="L2" s="4">
        <f>2^-K2</f>
        <v>1.5203799078693776</v>
      </c>
    </row>
    <row r="3" spans="1:12" x14ac:dyDescent="0.35">
      <c r="A3" s="2" t="s">
        <v>4</v>
      </c>
      <c r="B3" s="1" t="s">
        <v>26</v>
      </c>
      <c r="C3" s="1">
        <v>12.5510358810425</v>
      </c>
      <c r="E3" s="3" t="s">
        <v>33</v>
      </c>
      <c r="F3" s="2">
        <v>28.366645812988299</v>
      </c>
      <c r="H3" s="2">
        <f t="shared" ref="H3:H34" si="0">F3-C3</f>
        <v>15.815609931945799</v>
      </c>
      <c r="I3" s="4"/>
      <c r="K3" s="4"/>
      <c r="L3" s="4"/>
    </row>
    <row r="4" spans="1:12" x14ac:dyDescent="0.35">
      <c r="A4" s="2" t="s">
        <v>4</v>
      </c>
      <c r="B4" s="1" t="s">
        <v>26</v>
      </c>
      <c r="C4" s="1">
        <v>12.7044429779053</v>
      </c>
      <c r="E4" s="3" t="s">
        <v>33</v>
      </c>
      <c r="F4" s="2">
        <v>28.5615139007568</v>
      </c>
      <c r="H4" s="2">
        <f t="shared" si="0"/>
        <v>15.8570709228515</v>
      </c>
      <c r="I4" s="4"/>
      <c r="K4" s="4"/>
      <c r="L4" s="4"/>
    </row>
    <row r="5" spans="1:12" x14ac:dyDescent="0.35">
      <c r="A5" s="2" t="s">
        <v>14</v>
      </c>
      <c r="B5" s="1" t="s">
        <v>26</v>
      </c>
      <c r="C5" s="1">
        <v>11.733995437622101</v>
      </c>
      <c r="E5" s="3" t="s">
        <v>33</v>
      </c>
      <c r="F5" s="2">
        <v>28.575319290161101</v>
      </c>
      <c r="H5" s="2">
        <f t="shared" si="0"/>
        <v>16.841323852538999</v>
      </c>
      <c r="I5" s="4">
        <f t="shared" ref="I5" si="1">AVERAGE(H5:H7)</f>
        <v>16.8833510080973</v>
      </c>
      <c r="K5" s="4">
        <f t="shared" ref="K5" si="2">I5-16.41345</f>
        <v>0.46990100809729896</v>
      </c>
      <c r="L5" s="4">
        <f t="shared" ref="L5" si="3">2^-K5</f>
        <v>0.72201413775354761</v>
      </c>
    </row>
    <row r="6" spans="1:12" x14ac:dyDescent="0.35">
      <c r="A6" s="2" t="s">
        <v>14</v>
      </c>
      <c r="B6" s="1" t="s">
        <v>26</v>
      </c>
      <c r="C6" s="1">
        <v>11.745365142822299</v>
      </c>
      <c r="E6" s="3" t="s">
        <v>33</v>
      </c>
      <c r="F6" s="2">
        <v>28.685560226440401</v>
      </c>
      <c r="H6" s="2">
        <f t="shared" si="0"/>
        <v>16.9401950836181</v>
      </c>
      <c r="I6" s="4"/>
      <c r="K6" s="4"/>
      <c r="L6" s="4"/>
    </row>
    <row r="7" spans="1:12" x14ac:dyDescent="0.35">
      <c r="A7" s="2" t="s">
        <v>14</v>
      </c>
      <c r="B7" s="1" t="s">
        <v>26</v>
      </c>
      <c r="C7" s="1">
        <v>11.9320888519287</v>
      </c>
      <c r="E7" s="3" t="s">
        <v>33</v>
      </c>
      <c r="F7" s="2">
        <v>28.800622940063501</v>
      </c>
      <c r="H7" s="2">
        <f t="shared" si="0"/>
        <v>16.868534088134801</v>
      </c>
      <c r="I7" s="4"/>
      <c r="K7" s="4"/>
      <c r="L7" s="4"/>
    </row>
    <row r="8" spans="1:12" x14ac:dyDescent="0.35">
      <c r="A8" s="2" t="s">
        <v>5</v>
      </c>
      <c r="B8" s="1" t="s">
        <v>26</v>
      </c>
      <c r="C8" s="1">
        <v>11.4855079650879</v>
      </c>
      <c r="E8" s="3" t="s">
        <v>33</v>
      </c>
      <c r="F8" s="2">
        <v>28.013950347900401</v>
      </c>
      <c r="H8" s="2">
        <f t="shared" si="0"/>
        <v>16.5284423828125</v>
      </c>
      <c r="I8" s="4">
        <f t="shared" ref="I8" si="4">AVERAGE(H8:H10)</f>
        <v>16.556245803832997</v>
      </c>
      <c r="K8" s="4">
        <f t="shared" ref="K8" si="5">I8-16.41345</f>
        <v>0.14279580383299617</v>
      </c>
      <c r="L8" s="4">
        <f t="shared" ref="L8" si="6">2^-K8</f>
        <v>0.90576217370990564</v>
      </c>
    </row>
    <row r="9" spans="1:12" x14ac:dyDescent="0.35">
      <c r="A9" s="2" t="s">
        <v>5</v>
      </c>
      <c r="B9" s="1" t="s">
        <v>26</v>
      </c>
      <c r="C9" s="1">
        <v>11.566617012023899</v>
      </c>
      <c r="E9" s="3" t="s">
        <v>33</v>
      </c>
      <c r="F9" s="2">
        <v>28.1169834136963</v>
      </c>
      <c r="H9" s="2">
        <f t="shared" si="0"/>
        <v>16.550366401672399</v>
      </c>
      <c r="I9" s="4"/>
      <c r="K9" s="4"/>
      <c r="L9" s="4"/>
    </row>
    <row r="10" spans="1:12" x14ac:dyDescent="0.35">
      <c r="A10" s="2" t="s">
        <v>5</v>
      </c>
      <c r="B10" s="1" t="s">
        <v>26</v>
      </c>
      <c r="C10" s="1">
        <v>11.6022806167603</v>
      </c>
      <c r="E10" s="3" t="s">
        <v>33</v>
      </c>
      <c r="F10" s="2">
        <v>28.1922092437744</v>
      </c>
      <c r="H10" s="2">
        <f t="shared" si="0"/>
        <v>16.5899286270141</v>
      </c>
      <c r="I10" s="4"/>
      <c r="K10" s="4"/>
      <c r="L10" s="4"/>
    </row>
    <row r="11" spans="1:12" x14ac:dyDescent="0.35">
      <c r="A11" s="2" t="s">
        <v>6</v>
      </c>
      <c r="B11" s="1" t="s">
        <v>26</v>
      </c>
      <c r="C11" s="1">
        <v>10.752779960632299</v>
      </c>
      <c r="E11" s="3" t="s">
        <v>33</v>
      </c>
      <c r="F11" s="2">
        <v>26.701417922973601</v>
      </c>
      <c r="H11" s="2">
        <f t="shared" si="0"/>
        <v>15.948637962341301</v>
      </c>
      <c r="I11" s="4">
        <f t="shared" ref="I11" si="7">AVERAGE(H11:H13)</f>
        <v>16.156457901000934</v>
      </c>
      <c r="K11" s="4">
        <f t="shared" ref="K11" si="8">I11-16.41345</f>
        <v>-0.25699209899906705</v>
      </c>
      <c r="L11" s="4">
        <f t="shared" ref="L11" si="9">2^-K11</f>
        <v>1.194984660437828</v>
      </c>
    </row>
    <row r="12" spans="1:12" x14ac:dyDescent="0.35">
      <c r="A12" s="2" t="s">
        <v>6</v>
      </c>
      <c r="B12" s="1" t="s">
        <v>26</v>
      </c>
      <c r="C12" s="1">
        <v>10.7984771728516</v>
      </c>
      <c r="E12" s="3" t="s">
        <v>33</v>
      </c>
      <c r="F12" s="2">
        <v>27.058855056762699</v>
      </c>
      <c r="H12" s="2">
        <f t="shared" si="0"/>
        <v>16.260377883911097</v>
      </c>
      <c r="I12" s="4"/>
      <c r="K12" s="4"/>
      <c r="L12" s="4"/>
    </row>
    <row r="13" spans="1:12" x14ac:dyDescent="0.35">
      <c r="A13" s="2" t="s">
        <v>6</v>
      </c>
      <c r="B13" s="1" t="s">
        <v>26</v>
      </c>
      <c r="C13" s="1">
        <v>10.841404914856</v>
      </c>
      <c r="E13" s="3" t="s">
        <v>33</v>
      </c>
      <c r="F13" s="2">
        <v>27.101762771606399</v>
      </c>
      <c r="H13" s="2">
        <f t="shared" si="0"/>
        <v>16.260357856750399</v>
      </c>
      <c r="I13" s="4"/>
      <c r="K13" s="4"/>
      <c r="L13" s="4"/>
    </row>
    <row r="14" spans="1:12" x14ac:dyDescent="0.35">
      <c r="A14" s="2" t="s">
        <v>15</v>
      </c>
      <c r="B14" s="1" t="s">
        <v>26</v>
      </c>
      <c r="C14" s="1">
        <v>10.7184953689575</v>
      </c>
      <c r="E14" s="3" t="s">
        <v>33</v>
      </c>
      <c r="F14" s="2">
        <v>28.290105819702099</v>
      </c>
      <c r="H14" s="2">
        <f t="shared" si="0"/>
        <v>17.5716104507446</v>
      </c>
      <c r="I14" s="4">
        <f t="shared" ref="I14:I17" si="10">AVERAGE(H14:H16)</f>
        <v>17.800880114237469</v>
      </c>
      <c r="K14" s="4">
        <f t="shared" ref="K14" si="11">I14-16.41345</f>
        <v>1.3874301142374676</v>
      </c>
      <c r="L14" s="4">
        <f t="shared" ref="L14:L17" si="12">2^-K14</f>
        <v>0.38224509280741031</v>
      </c>
    </row>
    <row r="15" spans="1:12" x14ac:dyDescent="0.35">
      <c r="A15" s="2" t="s">
        <v>15</v>
      </c>
      <c r="B15" s="1" t="s">
        <v>26</v>
      </c>
      <c r="C15" s="1">
        <v>10.7420644760132</v>
      </c>
      <c r="E15" s="3" t="s">
        <v>33</v>
      </c>
      <c r="F15" s="2">
        <v>28.491720199585</v>
      </c>
      <c r="H15" s="2">
        <f t="shared" si="0"/>
        <v>17.749655723571799</v>
      </c>
      <c r="I15" s="4"/>
      <c r="K15" s="4"/>
      <c r="L15" s="4"/>
    </row>
    <row r="16" spans="1:12" x14ac:dyDescent="0.35">
      <c r="A16" s="2" t="s">
        <v>15</v>
      </c>
      <c r="B16" s="1" t="s">
        <v>26</v>
      </c>
      <c r="C16" s="1">
        <v>10.766526222229</v>
      </c>
      <c r="E16" s="3" t="s">
        <v>33</v>
      </c>
      <c r="F16" s="2">
        <v>28.847900390625</v>
      </c>
      <c r="H16" s="2">
        <f t="shared" si="0"/>
        <v>18.081374168396</v>
      </c>
      <c r="I16" s="4"/>
      <c r="K16" s="4"/>
      <c r="L16" s="4"/>
    </row>
    <row r="17" spans="1:12" x14ac:dyDescent="0.35">
      <c r="A17" s="2" t="s">
        <v>7</v>
      </c>
      <c r="B17" s="1" t="s">
        <v>26</v>
      </c>
      <c r="C17" s="1">
        <v>10.7476558685303</v>
      </c>
      <c r="E17" s="3" t="s">
        <v>33</v>
      </c>
      <c r="F17" s="2">
        <v>24.530807495117202</v>
      </c>
      <c r="H17" s="2">
        <f t="shared" si="0"/>
        <v>13.783151626586902</v>
      </c>
      <c r="I17" s="4">
        <f t="shared" si="10"/>
        <v>15.274757067362467</v>
      </c>
      <c r="K17" s="4">
        <f t="shared" ref="K17" si="13">I17-16.41345</f>
        <v>-1.1386929326375341</v>
      </c>
      <c r="L17" s="4">
        <f t="shared" si="12"/>
        <v>2.2018145057859804</v>
      </c>
    </row>
    <row r="18" spans="1:12" x14ac:dyDescent="0.35">
      <c r="A18" s="2" t="s">
        <v>7</v>
      </c>
      <c r="B18" s="1" t="s">
        <v>26</v>
      </c>
      <c r="C18" s="1">
        <v>10.780942916870099</v>
      </c>
      <c r="E18" s="3" t="s">
        <v>33</v>
      </c>
      <c r="F18" s="2">
        <v>26.6778049468994</v>
      </c>
      <c r="H18" s="2">
        <f t="shared" si="0"/>
        <v>15.8968620300293</v>
      </c>
      <c r="I18" s="4"/>
      <c r="K18" s="4"/>
      <c r="L18" s="4"/>
    </row>
    <row r="19" spans="1:12" x14ac:dyDescent="0.35">
      <c r="A19" s="2" t="s">
        <v>7</v>
      </c>
      <c r="B19" s="1" t="s">
        <v>26</v>
      </c>
      <c r="C19" s="1">
        <v>10.790259361267101</v>
      </c>
      <c r="E19" s="3" t="s">
        <v>33</v>
      </c>
      <c r="F19" s="2">
        <v>26.934516906738299</v>
      </c>
      <c r="H19" s="2">
        <f t="shared" si="0"/>
        <v>16.144257545471199</v>
      </c>
      <c r="I19" s="4"/>
      <c r="K19" s="4"/>
      <c r="L19" s="4"/>
    </row>
    <row r="20" spans="1:12" x14ac:dyDescent="0.35">
      <c r="A20" s="2" t="s">
        <v>9</v>
      </c>
      <c r="B20" s="1" t="s">
        <v>26</v>
      </c>
      <c r="C20" s="1">
        <v>10.8185157775879</v>
      </c>
      <c r="E20" s="3" t="s">
        <v>33</v>
      </c>
      <c r="F20" s="2">
        <v>24.6373600006104</v>
      </c>
      <c r="H20" s="2">
        <f t="shared" si="0"/>
        <v>13.8188442230225</v>
      </c>
      <c r="I20" s="4">
        <f t="shared" ref="I20" si="14">AVERAGE(H20:H22)</f>
        <v>13.811974906921401</v>
      </c>
      <c r="K20" s="4">
        <f t="shared" ref="K20" si="15">I20-16.41345</f>
        <v>-2.6014750930785997</v>
      </c>
      <c r="L20" s="4">
        <f t="shared" ref="L20" si="16">2^-K20</f>
        <v>6.0690684539153938</v>
      </c>
    </row>
    <row r="21" spans="1:12" x14ac:dyDescent="0.35">
      <c r="A21" s="2" t="s">
        <v>9</v>
      </c>
      <c r="B21" s="1" t="s">
        <v>26</v>
      </c>
      <c r="C21" s="1">
        <v>10.8510284423828</v>
      </c>
      <c r="E21" s="3" t="s">
        <v>33</v>
      </c>
      <c r="F21" s="2">
        <v>24.516056060791001</v>
      </c>
      <c r="H21" s="2">
        <f t="shared" si="0"/>
        <v>13.665027618408201</v>
      </c>
      <c r="I21" s="4"/>
      <c r="K21" s="4"/>
      <c r="L21" s="4"/>
    </row>
    <row r="22" spans="1:12" x14ac:dyDescent="0.35">
      <c r="A22" s="2" t="s">
        <v>9</v>
      </c>
      <c r="B22" s="1" t="s">
        <v>26</v>
      </c>
      <c r="C22" s="1">
        <v>10.9163980484009</v>
      </c>
      <c r="E22" s="3" t="s">
        <v>33</v>
      </c>
      <c r="F22" s="2">
        <v>24.868450927734401</v>
      </c>
      <c r="H22" s="2">
        <f t="shared" si="0"/>
        <v>13.9520528793335</v>
      </c>
      <c r="I22" s="4"/>
      <c r="K22" s="4"/>
      <c r="L22" s="4"/>
    </row>
    <row r="23" spans="1:12" x14ac:dyDescent="0.35">
      <c r="A23" s="2" t="s">
        <v>10</v>
      </c>
      <c r="B23" s="1" t="s">
        <v>26</v>
      </c>
      <c r="C23" s="1">
        <v>9.9658765792846697</v>
      </c>
      <c r="E23" s="3" t="s">
        <v>33</v>
      </c>
      <c r="F23" s="2">
        <v>25.570662689209001</v>
      </c>
      <c r="H23" s="2">
        <f t="shared" si="0"/>
        <v>15.604786109924332</v>
      </c>
      <c r="I23" s="4">
        <f t="shared" ref="I23" si="17">AVERAGE(H23:H25)</f>
        <v>15.450977261861178</v>
      </c>
      <c r="K23" s="4">
        <f t="shared" ref="K23" si="18">I23-16.41345</f>
        <v>-0.96247273813882295</v>
      </c>
      <c r="L23" s="4">
        <f t="shared" ref="L23" si="19">2^-K23</f>
        <v>1.9486469594828968</v>
      </c>
    </row>
    <row r="24" spans="1:12" x14ac:dyDescent="0.35">
      <c r="A24" s="2" t="s">
        <v>10</v>
      </c>
      <c r="B24" s="1" t="s">
        <v>26</v>
      </c>
      <c r="C24" s="1">
        <v>10.0534658432007</v>
      </c>
      <c r="E24" s="3" t="s">
        <v>33</v>
      </c>
      <c r="F24" s="2">
        <v>25.570864868164101</v>
      </c>
      <c r="H24" s="2">
        <f t="shared" si="0"/>
        <v>15.517399024963401</v>
      </c>
      <c r="I24" s="4"/>
      <c r="K24" s="4"/>
      <c r="L24" s="4"/>
    </row>
    <row r="25" spans="1:12" x14ac:dyDescent="0.35">
      <c r="A25" s="2" t="s">
        <v>10</v>
      </c>
      <c r="B25" s="1" t="s">
        <v>26</v>
      </c>
      <c r="C25" s="1">
        <v>10.067990303039601</v>
      </c>
      <c r="E25" s="3" t="s">
        <v>33</v>
      </c>
      <c r="F25" s="2">
        <v>25.2987369537354</v>
      </c>
      <c r="H25" s="2">
        <f t="shared" si="0"/>
        <v>15.230746650695799</v>
      </c>
      <c r="I25" s="4"/>
      <c r="K25" s="4"/>
      <c r="L25" s="4"/>
    </row>
    <row r="26" spans="1:12" x14ac:dyDescent="0.35">
      <c r="A26" s="2" t="s">
        <v>11</v>
      </c>
      <c r="B26" s="1" t="s">
        <v>26</v>
      </c>
      <c r="C26" s="1">
        <v>10.141655921936</v>
      </c>
      <c r="E26" s="3" t="s">
        <v>33</v>
      </c>
      <c r="F26" s="2">
        <v>25.536790847778299</v>
      </c>
      <c r="H26" s="2">
        <f t="shared" si="0"/>
        <v>15.395134925842299</v>
      </c>
      <c r="I26" s="4">
        <f t="shared" ref="I26" si="20">AVERAGE(H26:H28)</f>
        <v>15.519086837768567</v>
      </c>
      <c r="K26" s="4">
        <f t="shared" ref="K26" si="21">I26-16.41345</f>
        <v>-0.89436316223143386</v>
      </c>
      <c r="L26" s="4">
        <f t="shared" ref="L26" si="22">2^-K26</f>
        <v>1.8587891930959319</v>
      </c>
    </row>
    <row r="27" spans="1:12" x14ac:dyDescent="0.35">
      <c r="A27" s="2" t="s">
        <v>11</v>
      </c>
      <c r="B27" s="1" t="s">
        <v>26</v>
      </c>
      <c r="C27" s="1">
        <v>10.184889793396</v>
      </c>
      <c r="E27" s="3" t="s">
        <v>33</v>
      </c>
      <c r="F27" s="2">
        <v>25.801521301269499</v>
      </c>
      <c r="H27" s="2">
        <f t="shared" si="0"/>
        <v>15.6166315078735</v>
      </c>
      <c r="I27" s="4"/>
      <c r="K27" s="4"/>
      <c r="L27" s="4"/>
    </row>
    <row r="28" spans="1:12" x14ac:dyDescent="0.35">
      <c r="A28" s="2" t="s">
        <v>11</v>
      </c>
      <c r="B28" s="1" t="s">
        <v>26</v>
      </c>
      <c r="C28" s="1">
        <v>10.3363914489746</v>
      </c>
      <c r="E28" s="3" t="s">
        <v>33</v>
      </c>
      <c r="F28" s="2">
        <v>25.881885528564499</v>
      </c>
      <c r="H28" s="2">
        <f t="shared" si="0"/>
        <v>15.545494079589899</v>
      </c>
      <c r="I28" s="4"/>
      <c r="K28" s="4"/>
      <c r="L28" s="4"/>
    </row>
    <row r="29" spans="1:12" x14ac:dyDescent="0.35">
      <c r="A29" s="2" t="s">
        <v>12</v>
      </c>
      <c r="B29" s="1" t="s">
        <v>26</v>
      </c>
      <c r="C29" s="2">
        <v>10.0374841690063</v>
      </c>
      <c r="E29" s="3" t="s">
        <v>33</v>
      </c>
      <c r="F29" s="2">
        <v>25.8419486999512</v>
      </c>
      <c r="H29" s="2">
        <f t="shared" si="0"/>
        <v>15.8044645309449</v>
      </c>
      <c r="I29" s="4">
        <f t="shared" ref="I29:I32" si="23">AVERAGE(H29:H31)</f>
        <v>15.698626391092967</v>
      </c>
      <c r="K29" s="4">
        <f t="shared" ref="K29" si="24">I29-16.41345</f>
        <v>-0.71482360890703411</v>
      </c>
      <c r="L29" s="4">
        <f t="shared" ref="L29:L32" si="25">2^-K29</f>
        <v>1.6412825339623787</v>
      </c>
    </row>
    <row r="30" spans="1:12" x14ac:dyDescent="0.35">
      <c r="A30" s="2" t="s">
        <v>12</v>
      </c>
      <c r="B30" s="1" t="s">
        <v>26</v>
      </c>
      <c r="C30" s="2">
        <v>10.0958518981934</v>
      </c>
      <c r="E30" s="3" t="s">
        <v>33</v>
      </c>
      <c r="F30" s="2">
        <v>25.866724395752001</v>
      </c>
      <c r="H30" s="2">
        <f t="shared" si="0"/>
        <v>15.770872497558601</v>
      </c>
      <c r="I30" s="4"/>
      <c r="K30" s="4"/>
      <c r="L30" s="4"/>
    </row>
    <row r="31" spans="1:12" x14ac:dyDescent="0.35">
      <c r="A31" s="2" t="s">
        <v>12</v>
      </c>
      <c r="B31" s="1" t="s">
        <v>26</v>
      </c>
      <c r="C31" s="2">
        <v>10.217832565307599</v>
      </c>
      <c r="E31" s="3" t="s">
        <v>33</v>
      </c>
      <c r="F31" s="2">
        <v>25.738374710083001</v>
      </c>
      <c r="H31" s="2">
        <f t="shared" si="0"/>
        <v>15.520542144775401</v>
      </c>
      <c r="I31" s="4"/>
      <c r="K31" s="4"/>
      <c r="L31" s="4"/>
    </row>
    <row r="32" spans="1:12" x14ac:dyDescent="0.35">
      <c r="A32" s="2" t="s">
        <v>17</v>
      </c>
      <c r="B32" s="1" t="s">
        <v>26</v>
      </c>
      <c r="C32" s="2">
        <v>10.7165679931641</v>
      </c>
      <c r="E32" s="3" t="s">
        <v>33</v>
      </c>
      <c r="F32" s="2">
        <v>25.874191665649398</v>
      </c>
      <c r="H32" s="2">
        <f t="shared" si="0"/>
        <v>15.157623672485299</v>
      </c>
      <c r="I32" s="4">
        <f t="shared" si="23"/>
        <v>15.031044133504233</v>
      </c>
      <c r="K32" s="4">
        <f t="shared" ref="K32" si="26">I32-16.41345</f>
        <v>-1.3824058664957679</v>
      </c>
      <c r="L32" s="4">
        <f t="shared" si="25"/>
        <v>2.607027618182121</v>
      </c>
    </row>
    <row r="33" spans="1:12" x14ac:dyDescent="0.35">
      <c r="A33" s="2" t="s">
        <v>17</v>
      </c>
      <c r="B33" s="1" t="s">
        <v>26</v>
      </c>
      <c r="C33" s="2">
        <v>10.728267669677701</v>
      </c>
      <c r="E33" s="3" t="s">
        <v>33</v>
      </c>
      <c r="F33" s="2">
        <v>25.763168334960898</v>
      </c>
      <c r="H33" s="2">
        <f t="shared" si="0"/>
        <v>15.034900665283198</v>
      </c>
      <c r="I33" s="4"/>
      <c r="K33" s="4"/>
      <c r="L33" s="4"/>
    </row>
    <row r="34" spans="1:12" x14ac:dyDescent="0.35">
      <c r="A34" s="2" t="s">
        <v>17</v>
      </c>
      <c r="B34" s="1" t="s">
        <v>27</v>
      </c>
      <c r="C34" s="2">
        <v>10.944414138793899</v>
      </c>
      <c r="E34" s="3" t="s">
        <v>33</v>
      </c>
      <c r="F34" s="2">
        <v>25.8450222015381</v>
      </c>
      <c r="H34" s="2">
        <f t="shared" si="0"/>
        <v>14.900608062744201</v>
      </c>
      <c r="I34" s="4"/>
      <c r="K34" s="4"/>
      <c r="L34" s="4"/>
    </row>
  </sheetData>
  <mergeCells count="33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20:I22"/>
    <mergeCell ref="K20:K22"/>
    <mergeCell ref="L20:L22"/>
    <mergeCell ref="I14:I16"/>
    <mergeCell ref="K14:K16"/>
    <mergeCell ref="L14:L16"/>
    <mergeCell ref="I17:I19"/>
    <mergeCell ref="K17:K19"/>
    <mergeCell ref="L17:L19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FF29-D10E-4E16-AA65-E9B3F0B81AB1}">
  <dimension ref="A1:L37"/>
  <sheetViews>
    <sheetView workbookViewId="0">
      <selection activeCell="M17" sqref="M17"/>
    </sheetView>
  </sheetViews>
  <sheetFormatPr defaultRowHeight="13.9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AVERAGE(I2:I13)</f>
        <v>1.2249513308207165</v>
      </c>
      <c r="K1" s="2" t="s">
        <v>29</v>
      </c>
      <c r="L1" s="2" t="s">
        <v>13</v>
      </c>
    </row>
    <row r="2" spans="1:12" ht="12.75" x14ac:dyDescent="0.35">
      <c r="A2" s="2" t="s">
        <v>4</v>
      </c>
      <c r="B2" s="1" t="s">
        <v>0</v>
      </c>
      <c r="C2" s="1">
        <v>29.865564346313501</v>
      </c>
      <c r="E2" s="3" t="s">
        <v>34</v>
      </c>
      <c r="F2" s="2">
        <v>31.522232055664102</v>
      </c>
      <c r="H2" s="2">
        <f>F2-C2</f>
        <v>1.6566677093506001</v>
      </c>
      <c r="I2" s="4">
        <f>AVERAGE(H2:H4)</f>
        <v>1.3180478413899988</v>
      </c>
      <c r="K2" s="4">
        <f>I2-1.224951</f>
        <v>9.3096841389998852E-2</v>
      </c>
      <c r="L2" s="4">
        <f>2^-K2</f>
        <v>0.93750816379403623</v>
      </c>
    </row>
    <row r="3" spans="1:12" ht="12.75" x14ac:dyDescent="0.35">
      <c r="A3" s="2" t="s">
        <v>4</v>
      </c>
      <c r="B3" s="1" t="s">
        <v>0</v>
      </c>
      <c r="C3" s="1">
        <v>30.085147857666001</v>
      </c>
      <c r="E3" s="3" t="s">
        <v>34</v>
      </c>
      <c r="F3" s="2">
        <v>31.263490676879901</v>
      </c>
      <c r="H3" s="2">
        <f t="shared" ref="H3:H25" si="0">F3-C3</f>
        <v>1.1783428192138992</v>
      </c>
      <c r="I3" s="4"/>
      <c r="K3" s="4"/>
      <c r="L3" s="4"/>
    </row>
    <row r="4" spans="1:12" ht="12.75" x14ac:dyDescent="0.35">
      <c r="A4" s="2" t="s">
        <v>4</v>
      </c>
      <c r="B4" s="1" t="s">
        <v>0</v>
      </c>
      <c r="C4" s="1">
        <v>30.197555541992202</v>
      </c>
      <c r="E4" s="3" t="s">
        <v>34</v>
      </c>
      <c r="F4" s="2">
        <v>31.316688537597699</v>
      </c>
      <c r="H4" s="2">
        <f t="shared" si="0"/>
        <v>1.1191329956054972</v>
      </c>
      <c r="I4" s="4"/>
      <c r="K4" s="4"/>
      <c r="L4" s="4"/>
    </row>
    <row r="5" spans="1:12" ht="12.75" x14ac:dyDescent="0.35">
      <c r="A5" s="2" t="s">
        <v>14</v>
      </c>
      <c r="B5" s="1" t="s">
        <v>0</v>
      </c>
      <c r="C5" s="1">
        <v>29.048032760620099</v>
      </c>
      <c r="E5" s="3" t="s">
        <v>34</v>
      </c>
      <c r="F5" s="2">
        <v>30.187566757202099</v>
      </c>
      <c r="H5" s="2">
        <f t="shared" si="0"/>
        <v>1.1395339965819993</v>
      </c>
      <c r="I5" s="4">
        <f t="shared" ref="I5" si="1">AVERAGE(H5:H7)</f>
        <v>1.1395804087321</v>
      </c>
      <c r="K5" s="4">
        <f t="shared" ref="K5:K25" si="2">I5-1.224951</f>
        <v>-8.537059126789992E-2</v>
      </c>
      <c r="L5" s="4">
        <f t="shared" ref="L5" si="3">2^-K5</f>
        <v>1.0609602397787481</v>
      </c>
    </row>
    <row r="6" spans="1:12" ht="12.75" x14ac:dyDescent="0.35">
      <c r="A6" s="2" t="s">
        <v>14</v>
      </c>
      <c r="B6" s="1" t="s">
        <v>0</v>
      </c>
      <c r="C6" s="1">
        <v>29.485401153564499</v>
      </c>
      <c r="E6" s="3" t="s">
        <v>34</v>
      </c>
      <c r="F6" s="2">
        <v>30.5122394561768</v>
      </c>
      <c r="H6" s="2">
        <f t="shared" si="0"/>
        <v>1.0268383026123011</v>
      </c>
      <c r="I6" s="4"/>
      <c r="K6" s="4"/>
      <c r="L6" s="4"/>
    </row>
    <row r="7" spans="1:12" ht="12.75" x14ac:dyDescent="0.35">
      <c r="A7" s="2" t="s">
        <v>14</v>
      </c>
      <c r="B7" s="1" t="s">
        <v>0</v>
      </c>
      <c r="C7" s="1">
        <v>29.7226161956787</v>
      </c>
      <c r="E7" s="3" t="s">
        <v>34</v>
      </c>
      <c r="F7" s="2">
        <v>30.9749851226807</v>
      </c>
      <c r="H7" s="2">
        <f t="shared" si="0"/>
        <v>1.2523689270019993</v>
      </c>
      <c r="I7" s="4"/>
      <c r="K7" s="4"/>
      <c r="L7" s="4"/>
    </row>
    <row r="8" spans="1:12" ht="12.75" x14ac:dyDescent="0.35">
      <c r="A8" s="2" t="s">
        <v>5</v>
      </c>
      <c r="B8" s="1" t="s">
        <v>0</v>
      </c>
      <c r="C8" s="1">
        <v>28.925331115722699</v>
      </c>
      <c r="E8" s="3" t="s">
        <v>34</v>
      </c>
      <c r="F8" s="2">
        <v>30.136637878418</v>
      </c>
      <c r="H8" s="2">
        <f t="shared" si="0"/>
        <v>1.2113067626953011</v>
      </c>
      <c r="I8" s="4">
        <f t="shared" ref="I8" si="4">AVERAGE(H8:H10)</f>
        <v>1.2512260437011331</v>
      </c>
      <c r="K8" s="4">
        <f t="shared" ref="K8:K25" si="5">I8-1.224951</f>
        <v>2.6275043701133205E-2</v>
      </c>
      <c r="L8" s="4">
        <f t="shared" ref="L8" si="6">2^-K8</f>
        <v>0.9819523723551562</v>
      </c>
    </row>
    <row r="9" spans="1:12" ht="12.75" x14ac:dyDescent="0.35">
      <c r="A9" s="2" t="s">
        <v>5</v>
      </c>
      <c r="B9" s="1" t="s">
        <v>0</v>
      </c>
      <c r="C9" s="1">
        <v>29.204221725463899</v>
      </c>
      <c r="E9" s="3" t="s">
        <v>34</v>
      </c>
      <c r="F9" s="2">
        <v>30.715591049194298</v>
      </c>
      <c r="H9" s="2">
        <f t="shared" si="0"/>
        <v>1.5113693237303991</v>
      </c>
      <c r="I9" s="4"/>
      <c r="K9" s="4"/>
      <c r="L9" s="4"/>
    </row>
    <row r="10" spans="1:12" ht="12.75" x14ac:dyDescent="0.35">
      <c r="A10" s="2" t="s">
        <v>5</v>
      </c>
      <c r="B10" s="1" t="s">
        <v>0</v>
      </c>
      <c r="C10" s="1">
        <v>29.677494049072301</v>
      </c>
      <c r="E10" s="3" t="s">
        <v>34</v>
      </c>
      <c r="F10" s="2">
        <v>30.70849609375</v>
      </c>
      <c r="H10" s="2">
        <f t="shared" si="0"/>
        <v>1.0310020446776988</v>
      </c>
      <c r="I10" s="4"/>
      <c r="K10" s="4"/>
      <c r="L10" s="4"/>
    </row>
    <row r="11" spans="1:12" ht="12.75" x14ac:dyDescent="0.35">
      <c r="A11" s="2" t="s">
        <v>7</v>
      </c>
      <c r="B11" s="1" t="s">
        <v>0</v>
      </c>
      <c r="C11" s="1">
        <v>29.3950309753418</v>
      </c>
      <c r="E11" s="3" t="s">
        <v>34</v>
      </c>
      <c r="F11" s="2">
        <v>29.963809967041001</v>
      </c>
      <c r="H11" s="2">
        <f t="shared" si="0"/>
        <v>0.56877899169920099</v>
      </c>
      <c r="I11" s="4">
        <f t="shared" ref="I11" si="7">AVERAGE(H11:H13)</f>
        <v>1.1909510294596342</v>
      </c>
      <c r="K11" s="4">
        <f t="shared" ref="K11:K25" si="8">I11-1.224951</f>
        <v>-3.3999970540365743E-2</v>
      </c>
      <c r="L11" s="4">
        <f t="shared" ref="L11" si="9">2^-K11</f>
        <v>1.0238468795216298</v>
      </c>
    </row>
    <row r="12" spans="1:12" ht="12.75" x14ac:dyDescent="0.35">
      <c r="A12" s="2" t="s">
        <v>7</v>
      </c>
      <c r="B12" s="1" t="s">
        <v>0</v>
      </c>
      <c r="C12" s="1">
        <v>29.891984939575199</v>
      </c>
      <c r="E12" s="3" t="s">
        <v>34</v>
      </c>
      <c r="F12" s="2">
        <v>30.926895141601602</v>
      </c>
      <c r="H12" s="2">
        <f t="shared" si="0"/>
        <v>1.0349102020264027</v>
      </c>
      <c r="I12" s="4"/>
      <c r="K12" s="4"/>
      <c r="L12" s="4"/>
    </row>
    <row r="13" spans="1:12" ht="12.75" x14ac:dyDescent="0.35">
      <c r="A13" s="2" t="s">
        <v>7</v>
      </c>
      <c r="B13" s="1" t="s">
        <v>0</v>
      </c>
      <c r="C13" s="1">
        <v>29.9659118652344</v>
      </c>
      <c r="E13" s="3" t="s">
        <v>34</v>
      </c>
      <c r="F13" s="2">
        <v>31.935075759887699</v>
      </c>
      <c r="H13" s="2">
        <f t="shared" si="0"/>
        <v>1.969163894653299</v>
      </c>
      <c r="I13" s="4"/>
      <c r="K13" s="4"/>
      <c r="L13" s="4"/>
    </row>
    <row r="14" spans="1:12" ht="12.75" x14ac:dyDescent="0.35">
      <c r="A14" s="2" t="s">
        <v>9</v>
      </c>
      <c r="B14" s="1" t="s">
        <v>0</v>
      </c>
      <c r="C14" s="1">
        <v>29.467584609985401</v>
      </c>
      <c r="E14" s="3" t="s">
        <v>34</v>
      </c>
      <c r="F14" s="2">
        <v>29.4037380218506</v>
      </c>
      <c r="H14" s="2">
        <f t="shared" si="0"/>
        <v>-6.3846588134801152E-2</v>
      </c>
      <c r="I14" s="4">
        <f t="shared" ref="I14" si="10">AVERAGE(H14:H16)</f>
        <v>0.47582689921063209</v>
      </c>
      <c r="K14" s="4">
        <f t="shared" ref="K14:K25" si="11">I14-1.224951</f>
        <v>-0.74912410078936786</v>
      </c>
      <c r="L14" s="4">
        <f t="shared" ref="L14" si="12">2^-K14</f>
        <v>1.6807720784512039</v>
      </c>
    </row>
    <row r="15" spans="1:12" ht="12.75" x14ac:dyDescent="0.35">
      <c r="A15" s="2" t="s">
        <v>9</v>
      </c>
      <c r="B15" s="1" t="s">
        <v>0</v>
      </c>
      <c r="C15" s="1">
        <v>30.1326580047607</v>
      </c>
      <c r="E15" s="3" t="s">
        <v>34</v>
      </c>
      <c r="F15" s="2">
        <v>30.794919967651399</v>
      </c>
      <c r="H15" s="2">
        <f t="shared" si="0"/>
        <v>0.66226196289069961</v>
      </c>
      <c r="I15" s="4"/>
      <c r="K15" s="4"/>
      <c r="L15" s="4"/>
    </row>
    <row r="16" spans="1:12" ht="12.75" x14ac:dyDescent="0.35">
      <c r="A16" s="2" t="s">
        <v>9</v>
      </c>
      <c r="B16" s="1" t="s">
        <v>0</v>
      </c>
      <c r="C16" s="1">
        <v>31.082328796386701</v>
      </c>
      <c r="E16" s="3" t="s">
        <v>34</v>
      </c>
      <c r="F16" s="2">
        <v>31.911394119262699</v>
      </c>
      <c r="H16" s="2">
        <f t="shared" si="0"/>
        <v>0.82906532287599788</v>
      </c>
      <c r="I16" s="4"/>
      <c r="K16" s="4"/>
      <c r="L16" s="4"/>
    </row>
    <row r="17" spans="1:12" ht="12.75" x14ac:dyDescent="0.35">
      <c r="A17" s="2" t="s">
        <v>16</v>
      </c>
      <c r="B17" s="1" t="s">
        <v>0</v>
      </c>
      <c r="C17" s="1">
        <v>29.679172515869102</v>
      </c>
      <c r="E17" s="3" t="s">
        <v>34</v>
      </c>
      <c r="F17" s="2">
        <v>29.2859992980957</v>
      </c>
      <c r="H17" s="2">
        <f t="shared" si="0"/>
        <v>-0.39317321777340197</v>
      </c>
      <c r="I17" s="4">
        <f t="shared" ref="I17" si="13">AVERAGE(H17:H19)</f>
        <v>-0.25921630859370143</v>
      </c>
      <c r="K17" s="4">
        <f t="shared" ref="K17:K25" si="14">I17-1.224951</f>
        <v>-1.4841673085937013</v>
      </c>
      <c r="L17" s="4">
        <f t="shared" ref="L17" si="15">2^-K17</f>
        <v>2.7975565778472165</v>
      </c>
    </row>
    <row r="18" spans="1:12" ht="12.75" x14ac:dyDescent="0.35">
      <c r="A18" s="2" t="s">
        <v>16</v>
      </c>
      <c r="B18" s="1" t="s">
        <v>0</v>
      </c>
      <c r="C18" s="1">
        <v>29.731540679931602</v>
      </c>
      <c r="E18" s="3" t="s">
        <v>34</v>
      </c>
      <c r="F18" s="2">
        <v>29.400714874267599</v>
      </c>
      <c r="H18" s="2">
        <f t="shared" si="0"/>
        <v>-0.3308258056640021</v>
      </c>
      <c r="I18" s="4"/>
      <c r="K18" s="4"/>
      <c r="L18" s="4"/>
    </row>
    <row r="19" spans="1:12" ht="12.75" x14ac:dyDescent="0.35">
      <c r="A19" s="2" t="s">
        <v>16</v>
      </c>
      <c r="B19" s="1" t="s">
        <v>0</v>
      </c>
      <c r="C19" s="1">
        <v>30.032819747924801</v>
      </c>
      <c r="E19" s="3" t="s">
        <v>34</v>
      </c>
      <c r="F19" s="2">
        <v>29.979169845581101</v>
      </c>
      <c r="H19" s="2">
        <f t="shared" si="0"/>
        <v>-5.3649902343700262E-2</v>
      </c>
      <c r="I19" s="4"/>
      <c r="K19" s="4"/>
      <c r="L19" s="4"/>
    </row>
    <row r="20" spans="1:12" ht="12.75" x14ac:dyDescent="0.35">
      <c r="A20" s="2" t="s">
        <v>10</v>
      </c>
      <c r="B20" s="1" t="s">
        <v>0</v>
      </c>
      <c r="C20" s="1">
        <v>29.976518630981399</v>
      </c>
      <c r="E20" s="3" t="s">
        <v>34</v>
      </c>
      <c r="F20" s="2">
        <v>30.6110111236572</v>
      </c>
      <c r="H20" s="2">
        <f t="shared" si="0"/>
        <v>0.63449249267580043</v>
      </c>
      <c r="I20" s="4">
        <f t="shared" ref="I20" si="16">AVERAGE(H20:H22)</f>
        <v>0.10579261779790035</v>
      </c>
      <c r="K20" s="4">
        <f t="shared" ref="K20:K25" si="17">I20-1.224951</f>
        <v>-1.1191583822020996</v>
      </c>
      <c r="L20" s="4">
        <f t="shared" ref="L20" si="18">2^-K20</f>
        <v>2.1722021686378414</v>
      </c>
    </row>
    <row r="21" spans="1:12" ht="12.75" x14ac:dyDescent="0.35">
      <c r="A21" s="2" t="s">
        <v>10</v>
      </c>
      <c r="B21" s="1" t="s">
        <v>0</v>
      </c>
      <c r="C21" s="1">
        <v>30.2925109863281</v>
      </c>
      <c r="E21" s="3" t="s">
        <v>34</v>
      </c>
      <c r="F21" s="2">
        <v>30.508702468872102</v>
      </c>
      <c r="H21" s="2">
        <f t="shared" si="0"/>
        <v>0.21619148254400145</v>
      </c>
      <c r="I21" s="4"/>
      <c r="K21" s="4"/>
      <c r="L21" s="4"/>
    </row>
    <row r="22" spans="1:12" ht="12.75" x14ac:dyDescent="0.35">
      <c r="A22" s="2" t="s">
        <v>10</v>
      </c>
      <c r="B22" s="1" t="s">
        <v>0</v>
      </c>
      <c r="C22" s="1">
        <v>30.836509704589801</v>
      </c>
      <c r="E22" s="3" t="s">
        <v>34</v>
      </c>
      <c r="F22" s="2">
        <v>30.3032035827637</v>
      </c>
      <c r="H22" s="2">
        <f t="shared" si="0"/>
        <v>-0.53330612182610082</v>
      </c>
      <c r="I22" s="4"/>
      <c r="K22" s="4"/>
      <c r="L22" s="4"/>
    </row>
    <row r="23" spans="1:12" ht="12.75" x14ac:dyDescent="0.35">
      <c r="A23" s="2" t="s">
        <v>17</v>
      </c>
      <c r="B23" s="1" t="s">
        <v>0</v>
      </c>
      <c r="C23" s="2">
        <v>29.8299369812012</v>
      </c>
      <c r="E23" s="3" t="s">
        <v>34</v>
      </c>
      <c r="F23" s="2">
        <v>29.482854080200202</v>
      </c>
      <c r="H23" s="2">
        <f t="shared" si="0"/>
        <v>-0.34708290100099859</v>
      </c>
      <c r="I23" s="4">
        <f t="shared" ref="I23" si="19">AVERAGE(H23:H25)</f>
        <v>-0.47458864847823296</v>
      </c>
      <c r="K23" s="4">
        <f t="shared" ref="K23:K25" si="20">I23-1.224951</f>
        <v>-1.6995396484782328</v>
      </c>
      <c r="L23" s="4">
        <f t="shared" ref="L23" si="21">2^-K23</f>
        <v>3.2479730199280339</v>
      </c>
    </row>
    <row r="24" spans="1:12" ht="12.75" x14ac:dyDescent="0.35">
      <c r="A24" s="2" t="s">
        <v>17</v>
      </c>
      <c r="B24" s="1" t="s">
        <v>0</v>
      </c>
      <c r="C24" s="2">
        <v>29.918500900268601</v>
      </c>
      <c r="E24" s="3" t="s">
        <v>34</v>
      </c>
      <c r="F24" s="2">
        <v>29.247116088867202</v>
      </c>
      <c r="H24" s="2">
        <f t="shared" si="0"/>
        <v>-0.67138481140139916</v>
      </c>
      <c r="I24" s="4"/>
      <c r="K24" s="4"/>
      <c r="L24" s="4"/>
    </row>
    <row r="25" spans="1:12" ht="12.75" x14ac:dyDescent="0.35">
      <c r="A25" s="2" t="s">
        <v>17</v>
      </c>
      <c r="B25" s="1" t="s">
        <v>0</v>
      </c>
      <c r="C25" s="2">
        <v>30.2000827789307</v>
      </c>
      <c r="E25" s="3" t="s">
        <v>34</v>
      </c>
      <c r="F25" s="2">
        <v>29.794784545898398</v>
      </c>
      <c r="H25" s="2">
        <f t="shared" si="0"/>
        <v>-0.40529823303230117</v>
      </c>
      <c r="I25" s="4"/>
      <c r="K25" s="4"/>
      <c r="L25" s="4"/>
    </row>
    <row r="26" spans="1:12" ht="12.75" x14ac:dyDescent="0.35"/>
    <row r="27" spans="1:12" ht="12.75" x14ac:dyDescent="0.35"/>
    <row r="28" spans="1:12" ht="12.75" x14ac:dyDescent="0.35"/>
    <row r="29" spans="1:12" ht="12.75" x14ac:dyDescent="0.35"/>
    <row r="30" spans="1:12" ht="12.75" x14ac:dyDescent="0.35"/>
    <row r="31" spans="1:12" ht="12.75" x14ac:dyDescent="0.35"/>
    <row r="32" spans="1:12" ht="12.75" x14ac:dyDescent="0.35"/>
    <row r="33" ht="12.75" x14ac:dyDescent="0.35"/>
    <row r="34" ht="12.75" x14ac:dyDescent="0.35"/>
    <row r="35" ht="12.75" x14ac:dyDescent="0.35"/>
    <row r="36" ht="12.75" x14ac:dyDescent="0.35"/>
    <row r="37" ht="12.75" x14ac:dyDescent="0.35"/>
  </sheetData>
  <mergeCells count="24">
    <mergeCell ref="K23:K25"/>
    <mergeCell ref="I23:I25"/>
    <mergeCell ref="L23:L25"/>
    <mergeCell ref="I17:I19"/>
    <mergeCell ref="K17:K19"/>
    <mergeCell ref="L17:L19"/>
    <mergeCell ref="I20:I22"/>
    <mergeCell ref="K20:K22"/>
    <mergeCell ref="L20:L22"/>
    <mergeCell ref="I11:I13"/>
    <mergeCell ref="K11:K13"/>
    <mergeCell ref="L11:L13"/>
    <mergeCell ref="I14:I16"/>
    <mergeCell ref="K14:K16"/>
    <mergeCell ref="L14:L16"/>
    <mergeCell ref="I8:I10"/>
    <mergeCell ref="K8:K10"/>
    <mergeCell ref="L8:L10"/>
    <mergeCell ref="I2:I4"/>
    <mergeCell ref="K2:K4"/>
    <mergeCell ref="L2:L4"/>
    <mergeCell ref="I5:I7"/>
    <mergeCell ref="K5:K7"/>
    <mergeCell ref="L5:L7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F600-62ED-4570-9C64-910ECA023AA9}">
  <dimension ref="A1:L35"/>
  <sheetViews>
    <sheetView topLeftCell="A7" workbookViewId="0">
      <selection activeCell="M19" sqref="M19"/>
    </sheetView>
  </sheetViews>
  <sheetFormatPr defaultRowHeight="13.9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AVERAGE(I2:I16)</f>
        <v>2.9316946919758928</v>
      </c>
      <c r="K1" s="2" t="s">
        <v>29</v>
      </c>
      <c r="L1" s="2" t="s">
        <v>13</v>
      </c>
    </row>
    <row r="2" spans="1:12" ht="12.75" x14ac:dyDescent="0.35">
      <c r="A2" s="2" t="s">
        <v>4</v>
      </c>
      <c r="B2" s="1" t="s">
        <v>0</v>
      </c>
      <c r="C2" s="1">
        <v>29.865564346313501</v>
      </c>
      <c r="E2" s="3" t="s">
        <v>21</v>
      </c>
      <c r="F2" s="2">
        <v>32.215812683105497</v>
      </c>
      <c r="H2" s="2">
        <f>F2-C2</f>
        <v>2.3502483367919957</v>
      </c>
      <c r="I2" s="4">
        <f>AVERAGE(H2:H4)</f>
        <v>2.3738442738850964</v>
      </c>
      <c r="K2" s="4">
        <f>I2-2.931965</f>
        <v>-0.55812072611490349</v>
      </c>
      <c r="L2" s="4">
        <f>2^-K2</f>
        <v>1.4723500646892</v>
      </c>
    </row>
    <row r="3" spans="1:12" ht="12.75" x14ac:dyDescent="0.35">
      <c r="A3" s="2" t="s">
        <v>4</v>
      </c>
      <c r="B3" s="1" t="s">
        <v>0</v>
      </c>
      <c r="C3" s="1">
        <v>30.085147857666001</v>
      </c>
      <c r="E3" s="3" t="s">
        <v>21</v>
      </c>
      <c r="F3" s="2">
        <v>32.501966857910197</v>
      </c>
      <c r="H3" s="2">
        <f t="shared" ref="H3:H31" si="0">F3-C3</f>
        <v>2.416819000244196</v>
      </c>
      <c r="I3" s="4"/>
      <c r="K3" s="4"/>
      <c r="L3" s="4"/>
    </row>
    <row r="4" spans="1:12" ht="12.75" x14ac:dyDescent="0.35">
      <c r="A4" s="2" t="s">
        <v>4</v>
      </c>
      <c r="B4" s="1" t="s">
        <v>0</v>
      </c>
      <c r="C4" s="1">
        <v>30.197555541992202</v>
      </c>
      <c r="E4" s="3" t="s">
        <v>21</v>
      </c>
      <c r="F4" s="2">
        <v>32.5520210266113</v>
      </c>
      <c r="H4" s="2">
        <f t="shared" si="0"/>
        <v>2.354465484619098</v>
      </c>
      <c r="I4" s="4"/>
      <c r="K4" s="4"/>
      <c r="L4" s="4"/>
    </row>
    <row r="5" spans="1:12" ht="12.75" x14ac:dyDescent="0.35">
      <c r="A5" s="2" t="s">
        <v>14</v>
      </c>
      <c r="B5" s="1" t="s">
        <v>0</v>
      </c>
      <c r="C5" s="1">
        <v>29.048032760620099</v>
      </c>
      <c r="E5" s="3" t="s">
        <v>21</v>
      </c>
      <c r="F5" s="2">
        <v>31.774408340454102</v>
      </c>
      <c r="H5" s="2">
        <f t="shared" si="0"/>
        <v>2.7263755798340021</v>
      </c>
      <c r="I5" s="4">
        <f t="shared" ref="I5" si="1">AVERAGE(H5:H7)</f>
        <v>2.391674041748034</v>
      </c>
      <c r="K5" s="4">
        <f t="shared" ref="K5" si="2">I5-2.931965</f>
        <v>-0.54029095825196594</v>
      </c>
      <c r="L5" s="4">
        <f t="shared" ref="L5" si="3">2^-K5</f>
        <v>1.4542657795497864</v>
      </c>
    </row>
    <row r="6" spans="1:12" ht="12.75" x14ac:dyDescent="0.35">
      <c r="A6" s="2" t="s">
        <v>14</v>
      </c>
      <c r="B6" s="1" t="s">
        <v>0</v>
      </c>
      <c r="C6" s="1">
        <v>29.485401153564499</v>
      </c>
      <c r="E6" s="3" t="s">
        <v>21</v>
      </c>
      <c r="F6" s="2">
        <v>31.975788116455099</v>
      </c>
      <c r="H6" s="2">
        <f t="shared" si="0"/>
        <v>2.4903869628906001</v>
      </c>
      <c r="I6" s="4"/>
      <c r="K6" s="4"/>
      <c r="L6" s="4"/>
    </row>
    <row r="7" spans="1:12" ht="12.75" x14ac:dyDescent="0.35">
      <c r="A7" s="2" t="s">
        <v>14</v>
      </c>
      <c r="B7" s="1" t="s">
        <v>0</v>
      </c>
      <c r="C7" s="1">
        <v>29.7226161956787</v>
      </c>
      <c r="E7" s="3" t="s">
        <v>21</v>
      </c>
      <c r="F7" s="2">
        <v>31.6808757781982</v>
      </c>
      <c r="H7" s="2">
        <f t="shared" si="0"/>
        <v>1.9582595825194993</v>
      </c>
      <c r="I7" s="4"/>
      <c r="K7" s="4"/>
      <c r="L7" s="4"/>
    </row>
    <row r="8" spans="1:12" ht="12.75" x14ac:dyDescent="0.35">
      <c r="A8" s="2" t="s">
        <v>5</v>
      </c>
      <c r="B8" s="1" t="s">
        <v>0</v>
      </c>
      <c r="C8" s="1">
        <v>28.925331115722699</v>
      </c>
      <c r="E8" s="3" t="s">
        <v>21</v>
      </c>
      <c r="F8" s="2">
        <v>31.4196262359619</v>
      </c>
      <c r="H8" s="2">
        <f t="shared" si="0"/>
        <v>2.494295120239201</v>
      </c>
      <c r="I8" s="4">
        <f t="shared" ref="I8" si="4">AVERAGE(H8:H10)</f>
        <v>3.0339736938476007</v>
      </c>
      <c r="K8" s="4">
        <f t="shared" ref="K8" si="5">I8-2.931965</f>
        <v>0.10200869384760081</v>
      </c>
      <c r="L8" s="4">
        <f t="shared" ref="L8" si="6">2^-K8</f>
        <v>0.93173481454582596</v>
      </c>
    </row>
    <row r="9" spans="1:12" ht="12.75" x14ac:dyDescent="0.35">
      <c r="A9" s="2" t="s">
        <v>5</v>
      </c>
      <c r="B9" s="1" t="s">
        <v>0</v>
      </c>
      <c r="C9" s="1">
        <v>29.204221725463899</v>
      </c>
      <c r="E9" s="3" t="s">
        <v>21</v>
      </c>
      <c r="F9" s="2">
        <v>32.088096618652301</v>
      </c>
      <c r="H9" s="2">
        <f t="shared" si="0"/>
        <v>2.883874893188402</v>
      </c>
      <c r="I9" s="4"/>
      <c r="K9" s="4"/>
      <c r="L9" s="4"/>
    </row>
    <row r="10" spans="1:12" ht="12.75" x14ac:dyDescent="0.35">
      <c r="A10" s="2" t="s">
        <v>5</v>
      </c>
      <c r="B10" s="1" t="s">
        <v>0</v>
      </c>
      <c r="C10" s="1">
        <v>29.677494049072301</v>
      </c>
      <c r="E10" s="3" t="s">
        <v>21</v>
      </c>
      <c r="F10" s="2">
        <v>33.4012451171875</v>
      </c>
      <c r="H10" s="2">
        <f t="shared" si="0"/>
        <v>3.7237510681151988</v>
      </c>
      <c r="I10" s="4"/>
      <c r="K10" s="4"/>
      <c r="L10" s="4"/>
    </row>
    <row r="11" spans="1:12" ht="12.75" x14ac:dyDescent="0.35">
      <c r="A11" s="2" t="s">
        <v>15</v>
      </c>
      <c r="B11" s="1" t="s">
        <v>0</v>
      </c>
      <c r="C11" s="1">
        <v>29.988496780395501</v>
      </c>
      <c r="E11" s="3" t="s">
        <v>21</v>
      </c>
      <c r="F11" s="2">
        <v>32.356925964355497</v>
      </c>
      <c r="H11" s="2">
        <f t="shared" si="0"/>
        <v>2.3684291839599965</v>
      </c>
      <c r="I11" s="4">
        <f t="shared" ref="I11:I14" si="7">AVERAGE(H11:H13)</f>
        <v>3.6740341186523309</v>
      </c>
      <c r="K11" s="4">
        <f t="shared" ref="K11" si="8">I11-2.931965</f>
        <v>0.74206911865233094</v>
      </c>
      <c r="L11" s="4">
        <f t="shared" ref="L11:L14" si="9">2^-K11</f>
        <v>0.59788125357036515</v>
      </c>
    </row>
    <row r="12" spans="1:12" ht="12.75" x14ac:dyDescent="0.35">
      <c r="A12" s="2" t="s">
        <v>15</v>
      </c>
      <c r="B12" s="1" t="s">
        <v>0</v>
      </c>
      <c r="C12" s="1">
        <v>30.397785186767599</v>
      </c>
      <c r="E12" s="3" t="s">
        <v>21</v>
      </c>
      <c r="F12" s="2">
        <v>34.161880493164098</v>
      </c>
      <c r="H12" s="2">
        <f t="shared" si="0"/>
        <v>3.7640953063964986</v>
      </c>
      <c r="I12" s="4"/>
      <c r="K12" s="4"/>
      <c r="L12" s="4"/>
    </row>
    <row r="13" spans="1:12" ht="12.75" x14ac:dyDescent="0.35">
      <c r="A13" s="2" t="s">
        <v>15</v>
      </c>
      <c r="B13" s="1" t="s">
        <v>0</v>
      </c>
      <c r="C13" s="1">
        <v>30.6498012542725</v>
      </c>
      <c r="E13" s="3" t="s">
        <v>21</v>
      </c>
      <c r="F13" s="2">
        <v>35.539379119872997</v>
      </c>
      <c r="H13" s="2">
        <f t="shared" si="0"/>
        <v>4.8895778656004971</v>
      </c>
      <c r="I13" s="4"/>
      <c r="K13" s="4"/>
      <c r="L13" s="4"/>
    </row>
    <row r="14" spans="1:12" ht="12.75" x14ac:dyDescent="0.35">
      <c r="A14" s="2" t="s">
        <v>7</v>
      </c>
      <c r="B14" s="1" t="s">
        <v>0</v>
      </c>
      <c r="C14" s="1">
        <v>29.3950309753418</v>
      </c>
      <c r="E14" s="3" t="s">
        <v>21</v>
      </c>
      <c r="F14" s="2">
        <v>32.430915832519503</v>
      </c>
      <c r="H14" s="2">
        <f t="shared" si="0"/>
        <v>3.0358848571777024</v>
      </c>
      <c r="I14" s="4">
        <f t="shared" si="7"/>
        <v>3.1849473317464017</v>
      </c>
      <c r="K14" s="4">
        <f t="shared" ref="K14" si="10">I14-2.931965</f>
        <v>0.25298233174640172</v>
      </c>
      <c r="L14" s="4">
        <f t="shared" si="9"/>
        <v>0.83915991398347123</v>
      </c>
    </row>
    <row r="15" spans="1:12" ht="12.75" x14ac:dyDescent="0.35">
      <c r="A15" s="2" t="s">
        <v>7</v>
      </c>
      <c r="B15" s="1" t="s">
        <v>0</v>
      </c>
      <c r="C15" s="1">
        <v>29.891984939575199</v>
      </c>
      <c r="E15" s="3" t="s">
        <v>21</v>
      </c>
      <c r="F15" s="2">
        <v>32.983928680419901</v>
      </c>
      <c r="H15" s="2">
        <f t="shared" si="0"/>
        <v>3.0919437408447017</v>
      </c>
      <c r="I15" s="4"/>
      <c r="K15" s="4"/>
      <c r="L15" s="4"/>
    </row>
    <row r="16" spans="1:12" ht="12.75" x14ac:dyDescent="0.35">
      <c r="A16" s="2" t="s">
        <v>7</v>
      </c>
      <c r="B16" s="1" t="s">
        <v>0</v>
      </c>
      <c r="C16" s="1">
        <v>29.9659118652344</v>
      </c>
      <c r="E16" s="3" t="s">
        <v>21</v>
      </c>
      <c r="F16" s="2">
        <v>33.3929252624512</v>
      </c>
      <c r="H16" s="2">
        <f t="shared" si="0"/>
        <v>3.4270133972168004</v>
      </c>
      <c r="I16" s="4"/>
      <c r="K16" s="4"/>
      <c r="L16" s="4"/>
    </row>
    <row r="17" spans="1:12" ht="12.75" x14ac:dyDescent="0.35">
      <c r="A17" s="2" t="s">
        <v>9</v>
      </c>
      <c r="B17" s="1" t="s">
        <v>0</v>
      </c>
      <c r="C17" s="1">
        <v>29.467584609985401</v>
      </c>
      <c r="E17" s="3" t="s">
        <v>21</v>
      </c>
      <c r="F17" s="2">
        <v>30.4325656890869</v>
      </c>
      <c r="H17" s="2">
        <f t="shared" si="0"/>
        <v>0.96498107910149855</v>
      </c>
      <c r="I17" s="4">
        <f t="shared" ref="I17" si="11">AVERAGE(H17:H19)</f>
        <v>1.1439056396484339</v>
      </c>
      <c r="K17" s="4">
        <f t="shared" ref="K17" si="12">I17-2.931965</f>
        <v>-1.788059360351566</v>
      </c>
      <c r="L17" s="4">
        <f t="shared" ref="L17" si="13">2^-K17</f>
        <v>3.4535003272350844</v>
      </c>
    </row>
    <row r="18" spans="1:12" ht="12.75" x14ac:dyDescent="0.35">
      <c r="A18" s="2" t="s">
        <v>9</v>
      </c>
      <c r="B18" s="1" t="s">
        <v>0</v>
      </c>
      <c r="C18" s="1">
        <v>30.1326580047607</v>
      </c>
      <c r="E18" s="3" t="s">
        <v>21</v>
      </c>
      <c r="F18" s="2">
        <v>31.545667648315401</v>
      </c>
      <c r="H18" s="2">
        <f t="shared" si="0"/>
        <v>1.4130096435547017</v>
      </c>
      <c r="I18" s="4"/>
      <c r="K18" s="4"/>
      <c r="L18" s="4"/>
    </row>
    <row r="19" spans="1:12" ht="12.75" x14ac:dyDescent="0.35">
      <c r="A19" s="2" t="s">
        <v>9</v>
      </c>
      <c r="B19" s="1" t="s">
        <v>0</v>
      </c>
      <c r="C19" s="1">
        <v>31.082328796386701</v>
      </c>
      <c r="E19" s="3" t="s">
        <v>21</v>
      </c>
      <c r="F19" s="2">
        <v>32.136054992675803</v>
      </c>
      <c r="H19" s="2">
        <f t="shared" si="0"/>
        <v>1.0537261962891016</v>
      </c>
      <c r="I19" s="4"/>
      <c r="K19" s="4"/>
      <c r="L19" s="4"/>
    </row>
    <row r="20" spans="1:12" ht="12.75" x14ac:dyDescent="0.35">
      <c r="A20" s="2" t="s">
        <v>16</v>
      </c>
      <c r="B20" s="1" t="s">
        <v>0</v>
      </c>
      <c r="C20" s="1">
        <v>29.679172515869102</v>
      </c>
      <c r="E20" s="3" t="s">
        <v>21</v>
      </c>
      <c r="F20" s="2">
        <v>30.488162994384801</v>
      </c>
      <c r="H20" s="2">
        <f t="shared" si="0"/>
        <v>0.80899047851569961</v>
      </c>
      <c r="I20" s="4">
        <f t="shared" ref="I20" si="14">AVERAGE(H20:H22)</f>
        <v>1.6217085520426646</v>
      </c>
      <c r="K20" s="4">
        <f t="shared" ref="K20" si="15">I20-2.931965</f>
        <v>-1.3102564479573353</v>
      </c>
      <c r="L20" s="4">
        <f t="shared" ref="L20" si="16">2^-K20</f>
        <v>2.4798561704582722</v>
      </c>
    </row>
    <row r="21" spans="1:12" ht="12.75" x14ac:dyDescent="0.35">
      <c r="A21" s="2" t="s">
        <v>16</v>
      </c>
      <c r="B21" s="1" t="s">
        <v>0</v>
      </c>
      <c r="C21" s="1">
        <v>29.731540679931602</v>
      </c>
      <c r="E21" s="3" t="s">
        <v>21</v>
      </c>
      <c r="F21" s="2">
        <v>31.252548217773398</v>
      </c>
      <c r="H21" s="2">
        <f t="shared" si="0"/>
        <v>1.5210075378417969</v>
      </c>
      <c r="I21" s="4"/>
      <c r="K21" s="4"/>
      <c r="L21" s="4"/>
    </row>
    <row r="22" spans="1:12" ht="12.75" x14ac:dyDescent="0.35">
      <c r="A22" s="2" t="s">
        <v>16</v>
      </c>
      <c r="B22" s="1" t="s">
        <v>0</v>
      </c>
      <c r="C22" s="1">
        <v>30.032819747924801</v>
      </c>
      <c r="E22" s="3" t="s">
        <v>21</v>
      </c>
      <c r="F22" s="2">
        <v>32.567947387695298</v>
      </c>
      <c r="H22" s="2">
        <f t="shared" si="0"/>
        <v>2.5351276397704972</v>
      </c>
      <c r="I22" s="4"/>
      <c r="K22" s="4"/>
      <c r="L22" s="4"/>
    </row>
    <row r="23" spans="1:12" ht="12.75" x14ac:dyDescent="0.35">
      <c r="A23" s="2" t="s">
        <v>10</v>
      </c>
      <c r="B23" s="1" t="s">
        <v>0</v>
      </c>
      <c r="C23" s="1">
        <v>29.976518630981399</v>
      </c>
      <c r="E23" s="3" t="s">
        <v>21</v>
      </c>
      <c r="F23" s="2">
        <v>31.912162780761701</v>
      </c>
      <c r="H23" s="2">
        <f t="shared" si="0"/>
        <v>1.9356441497803019</v>
      </c>
      <c r="I23" s="4">
        <f t="shared" ref="I23" si="17">AVERAGE(H23:H25)</f>
        <v>1.4934583028157664</v>
      </c>
      <c r="K23" s="4">
        <f t="shared" ref="K23" si="18">I23-2.931965</f>
        <v>-1.4385066971842335</v>
      </c>
      <c r="L23" s="4">
        <f t="shared" ref="L23" si="19">2^-K23</f>
        <v>2.7104017235283293</v>
      </c>
    </row>
    <row r="24" spans="1:12" ht="12.75" x14ac:dyDescent="0.35">
      <c r="A24" s="2" t="s">
        <v>10</v>
      </c>
      <c r="B24" s="1" t="s">
        <v>0</v>
      </c>
      <c r="C24" s="1">
        <v>30.2925109863281</v>
      </c>
      <c r="E24" s="3" t="s">
        <v>21</v>
      </c>
      <c r="F24" s="2">
        <v>31.789098739623999</v>
      </c>
      <c r="H24" s="2">
        <f t="shared" si="0"/>
        <v>1.4965877532958984</v>
      </c>
      <c r="I24" s="4"/>
      <c r="K24" s="4"/>
      <c r="L24" s="4"/>
    </row>
    <row r="25" spans="1:12" ht="12.75" x14ac:dyDescent="0.35">
      <c r="A25" s="2" t="s">
        <v>10</v>
      </c>
      <c r="B25" s="1" t="s">
        <v>0</v>
      </c>
      <c r="C25" s="1">
        <v>30.836509704589801</v>
      </c>
      <c r="E25" s="3" t="s">
        <v>21</v>
      </c>
      <c r="F25" s="2">
        <v>31.8846527099609</v>
      </c>
      <c r="H25" s="2">
        <f t="shared" si="0"/>
        <v>1.0481430053710987</v>
      </c>
      <c r="I25" s="4"/>
      <c r="K25" s="4"/>
      <c r="L25" s="4"/>
    </row>
    <row r="26" spans="1:12" ht="13.9" customHeight="1" x14ac:dyDescent="0.35">
      <c r="A26" s="2" t="s">
        <v>12</v>
      </c>
      <c r="B26" s="1" t="s">
        <v>0</v>
      </c>
      <c r="C26" s="2">
        <v>29.984148025512699</v>
      </c>
      <c r="E26" s="3" t="s">
        <v>21</v>
      </c>
      <c r="F26" s="2">
        <v>31.666797637939499</v>
      </c>
      <c r="H26" s="2">
        <f t="shared" si="0"/>
        <v>1.6826496124268004</v>
      </c>
      <c r="I26" s="4">
        <f t="shared" ref="I26:I29" si="20">AVERAGE(H26:H28)</f>
        <v>1.3918457031249989</v>
      </c>
      <c r="K26" s="4">
        <f t="shared" ref="K26:K31" si="21">I26-2.931965</f>
        <v>-1.540119296875001</v>
      </c>
      <c r="L26" s="4">
        <f t="shared" ref="L26:L29" si="22">2^-K26</f>
        <v>2.9081855034083528</v>
      </c>
    </row>
    <row r="27" spans="1:12" ht="12.75" x14ac:dyDescent="0.35">
      <c r="A27" s="2" t="s">
        <v>12</v>
      </c>
      <c r="B27" s="1" t="s">
        <v>0</v>
      </c>
      <c r="C27" s="2">
        <v>30.661039352416999</v>
      </c>
      <c r="E27" s="3" t="s">
        <v>21</v>
      </c>
      <c r="F27" s="2">
        <v>31.688705444335898</v>
      </c>
      <c r="H27" s="2">
        <f t="shared" si="0"/>
        <v>1.0276660919188991</v>
      </c>
      <c r="I27" s="4"/>
      <c r="K27" s="4"/>
      <c r="L27" s="4"/>
    </row>
    <row r="28" spans="1:12" ht="12.75" x14ac:dyDescent="0.35">
      <c r="A28" s="2" t="s">
        <v>12</v>
      </c>
      <c r="B28" s="1" t="s">
        <v>0</v>
      </c>
      <c r="C28" s="2">
        <v>30.9201850891113</v>
      </c>
      <c r="E28" s="3" t="s">
        <v>21</v>
      </c>
      <c r="F28" s="2">
        <v>32.385406494140597</v>
      </c>
      <c r="H28" s="2">
        <f t="shared" si="0"/>
        <v>1.4652214050292969</v>
      </c>
      <c r="I28" s="4"/>
      <c r="K28" s="4"/>
      <c r="L28" s="4"/>
    </row>
    <row r="29" spans="1:12" ht="12.75" x14ac:dyDescent="0.35">
      <c r="A29" s="2" t="s">
        <v>17</v>
      </c>
      <c r="B29" s="1" t="s">
        <v>0</v>
      </c>
      <c r="C29" s="2">
        <v>29.8299369812012</v>
      </c>
      <c r="E29" s="3" t="s">
        <v>21</v>
      </c>
      <c r="F29" s="2">
        <v>29.5543518066406</v>
      </c>
      <c r="H29" s="2">
        <f t="shared" si="0"/>
        <v>-0.27558517456060017</v>
      </c>
      <c r="I29" s="4">
        <f t="shared" si="20"/>
        <v>0.22250747680659919</v>
      </c>
      <c r="K29" s="4">
        <f t="shared" ref="K29:K31" si="23">I29-2.931965</f>
        <v>-2.7094575231934006</v>
      </c>
      <c r="L29" s="4">
        <f t="shared" si="22"/>
        <v>6.5407565751273697</v>
      </c>
    </row>
    <row r="30" spans="1:12" ht="12.75" x14ac:dyDescent="0.35">
      <c r="A30" s="2" t="s">
        <v>17</v>
      </c>
      <c r="B30" s="1" t="s">
        <v>0</v>
      </c>
      <c r="C30" s="2">
        <v>29.918500900268601</v>
      </c>
      <c r="E30" s="3" t="s">
        <v>21</v>
      </c>
      <c r="F30" s="2">
        <v>30.479619979858398</v>
      </c>
      <c r="H30" s="2">
        <f t="shared" si="0"/>
        <v>0.56111907958979756</v>
      </c>
      <c r="I30" s="4"/>
      <c r="K30" s="4"/>
      <c r="L30" s="4"/>
    </row>
    <row r="31" spans="1:12" ht="12.75" x14ac:dyDescent="0.35">
      <c r="A31" s="2" t="s">
        <v>17</v>
      </c>
      <c r="B31" s="1" t="s">
        <v>0</v>
      </c>
      <c r="C31" s="2">
        <v>30.2000827789307</v>
      </c>
      <c r="E31" s="3" t="s">
        <v>21</v>
      </c>
      <c r="F31" s="2">
        <v>30.5820713043213</v>
      </c>
      <c r="H31" s="2">
        <f t="shared" si="0"/>
        <v>0.38198852539060013</v>
      </c>
      <c r="I31" s="4"/>
      <c r="K31" s="4"/>
      <c r="L31" s="4"/>
    </row>
    <row r="32" spans="1:12" ht="12.75" x14ac:dyDescent="0.35"/>
    <row r="33" ht="12.75" x14ac:dyDescent="0.35"/>
    <row r="34" ht="12.75" x14ac:dyDescent="0.35"/>
    <row r="35" ht="12.75" x14ac:dyDescent="0.35"/>
  </sheetData>
  <mergeCells count="30">
    <mergeCell ref="L5:L7"/>
    <mergeCell ref="K5:K7"/>
    <mergeCell ref="I5:I7"/>
    <mergeCell ref="I26:I28"/>
    <mergeCell ref="K26:K28"/>
    <mergeCell ref="L26:L28"/>
    <mergeCell ref="I29:I31"/>
    <mergeCell ref="K29:K31"/>
    <mergeCell ref="L29:L31"/>
    <mergeCell ref="I23:I25"/>
    <mergeCell ref="K23:K25"/>
    <mergeCell ref="L23:L25"/>
    <mergeCell ref="I17:I19"/>
    <mergeCell ref="K17:K19"/>
    <mergeCell ref="L17:L19"/>
    <mergeCell ref="I20:I22"/>
    <mergeCell ref="K20:K22"/>
    <mergeCell ref="L20:L22"/>
    <mergeCell ref="I11:I13"/>
    <mergeCell ref="K11:K13"/>
    <mergeCell ref="L11:L13"/>
    <mergeCell ref="I14:I16"/>
    <mergeCell ref="K14:K16"/>
    <mergeCell ref="L14:L16"/>
    <mergeCell ref="I8:I10"/>
    <mergeCell ref="K8:K10"/>
    <mergeCell ref="L8:L10"/>
    <mergeCell ref="I2:I4"/>
    <mergeCell ref="K2:K4"/>
    <mergeCell ref="L2:L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7C53-BF89-491A-A870-D94BA4A5B741}">
  <dimension ref="A1:M38"/>
  <sheetViews>
    <sheetView topLeftCell="A13" workbookViewId="0">
      <selection activeCell="L29" sqref="L29:L31"/>
    </sheetView>
  </sheetViews>
  <sheetFormatPr defaultRowHeight="13.9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3.3979329315600499</v>
      </c>
      <c r="K1" s="2" t="s">
        <v>29</v>
      </c>
      <c r="L1" s="2" t="s">
        <v>13</v>
      </c>
    </row>
    <row r="2" spans="1:12" ht="12.75" x14ac:dyDescent="0.35">
      <c r="A2" s="2" t="s">
        <v>4</v>
      </c>
      <c r="B2" s="1" t="s">
        <v>0</v>
      </c>
      <c r="C2" s="1">
        <v>29.865564346313501</v>
      </c>
      <c r="E2" s="3" t="s">
        <v>18</v>
      </c>
      <c r="F2" s="2">
        <v>33.917156219482401</v>
      </c>
      <c r="H2" s="2">
        <f>F2-C2</f>
        <v>4.0515918731688991</v>
      </c>
      <c r="I2" s="4">
        <f>AVERAGE(H2:H4)</f>
        <v>3.9106985727945998</v>
      </c>
      <c r="K2" s="4">
        <f>I2-3.397933</f>
        <v>0.51276557279459967</v>
      </c>
      <c r="L2" s="4">
        <f>2^-K2</f>
        <v>0.70087760268137944</v>
      </c>
    </row>
    <row r="3" spans="1:12" ht="12.75" x14ac:dyDescent="0.35">
      <c r="A3" s="2" t="s">
        <v>4</v>
      </c>
      <c r="B3" s="1" t="s">
        <v>0</v>
      </c>
      <c r="C3" s="1">
        <v>30.085147857666001</v>
      </c>
      <c r="E3" s="3" t="s">
        <v>18</v>
      </c>
      <c r="F3" s="2">
        <v>34.339138031005902</v>
      </c>
      <c r="H3" s="2">
        <f t="shared" ref="H3:H37" si="0">F3-C3</f>
        <v>4.2539901733399006</v>
      </c>
      <c r="I3" s="4"/>
      <c r="K3" s="4"/>
      <c r="L3" s="4"/>
    </row>
    <row r="4" spans="1:12" ht="12.75" x14ac:dyDescent="0.35">
      <c r="A4" s="2" t="s">
        <v>4</v>
      </c>
      <c r="B4" s="1" t="s">
        <v>0</v>
      </c>
      <c r="C4" s="1">
        <v>30.197555541992202</v>
      </c>
      <c r="E4" s="3" t="s">
        <v>18</v>
      </c>
      <c r="F4" s="2">
        <v>33.624069213867202</v>
      </c>
      <c r="H4" s="2">
        <f t="shared" si="0"/>
        <v>3.426513671875</v>
      </c>
      <c r="I4" s="4"/>
      <c r="K4" s="4"/>
      <c r="L4" s="4"/>
    </row>
    <row r="5" spans="1:12" ht="12.75" x14ac:dyDescent="0.35">
      <c r="A5" s="2" t="s">
        <v>14</v>
      </c>
      <c r="B5" s="1" t="s">
        <v>0</v>
      </c>
      <c r="C5" s="1">
        <v>29.048032760620099</v>
      </c>
      <c r="E5" s="3" t="s">
        <v>18</v>
      </c>
      <c r="F5" s="2">
        <v>32.314777374267599</v>
      </c>
      <c r="H5" s="2">
        <f t="shared" si="0"/>
        <v>3.2667446136475</v>
      </c>
      <c r="I5" s="4">
        <f t="shared" ref="I5" si="1">AVERAGE(H5:H7)</f>
        <v>3.0590260823567674</v>
      </c>
      <c r="K5" s="4">
        <f t="shared" ref="K5:K37" si="2">I5-3.397933</f>
        <v>-0.33890691764323266</v>
      </c>
      <c r="L5" s="4">
        <f t="shared" ref="L5" si="3">2^-K5</f>
        <v>1.2647979352454626</v>
      </c>
    </row>
    <row r="6" spans="1:12" ht="12.75" x14ac:dyDescent="0.35">
      <c r="A6" s="2" t="s">
        <v>14</v>
      </c>
      <c r="B6" s="1" t="s">
        <v>0</v>
      </c>
      <c r="C6" s="1">
        <v>29.485401153564499</v>
      </c>
      <c r="E6" s="3" t="s">
        <v>18</v>
      </c>
      <c r="F6" s="2">
        <v>32.185005187988303</v>
      </c>
      <c r="H6" s="2">
        <f t="shared" si="0"/>
        <v>2.6996040344238033</v>
      </c>
      <c r="I6" s="4"/>
      <c r="K6" s="4"/>
      <c r="L6" s="4"/>
    </row>
    <row r="7" spans="1:12" ht="12.75" x14ac:dyDescent="0.35">
      <c r="A7" s="2" t="s">
        <v>14</v>
      </c>
      <c r="B7" s="1" t="s">
        <v>0</v>
      </c>
      <c r="C7" s="1">
        <v>29.7226161956787</v>
      </c>
      <c r="E7" s="3" t="s">
        <v>18</v>
      </c>
      <c r="F7" s="2">
        <v>32.933345794677699</v>
      </c>
      <c r="H7" s="2">
        <f t="shared" si="0"/>
        <v>3.2107295989989986</v>
      </c>
      <c r="I7" s="4"/>
      <c r="K7" s="4"/>
      <c r="L7" s="4"/>
    </row>
    <row r="8" spans="1:12" ht="12.75" x14ac:dyDescent="0.35">
      <c r="A8" s="2" t="s">
        <v>5</v>
      </c>
      <c r="B8" s="1" t="s">
        <v>0</v>
      </c>
      <c r="C8" s="1">
        <v>28.925331115722699</v>
      </c>
      <c r="E8" s="3" t="s">
        <v>18</v>
      </c>
      <c r="F8" s="2">
        <v>32.5460014343262</v>
      </c>
      <c r="H8" s="2">
        <f t="shared" si="0"/>
        <v>3.6206703186035014</v>
      </c>
      <c r="I8" s="4">
        <f t="shared" ref="I8" si="4">AVERAGE(H8:H10)</f>
        <v>3.4153734174039663</v>
      </c>
      <c r="K8" s="4">
        <f t="shared" ref="K8:K37" si="5">I8-3.397933</f>
        <v>1.744041740396618E-2</v>
      </c>
      <c r="L8" s="4">
        <f t="shared" ref="L8" si="6">2^-K8</f>
        <v>0.98798399955148986</v>
      </c>
    </row>
    <row r="9" spans="1:12" ht="12.75" x14ac:dyDescent="0.35">
      <c r="A9" s="2" t="s">
        <v>5</v>
      </c>
      <c r="B9" s="1" t="s">
        <v>0</v>
      </c>
      <c r="C9" s="1">
        <v>29.204221725463899</v>
      </c>
      <c r="E9" s="3" t="s">
        <v>18</v>
      </c>
      <c r="F9" s="2">
        <v>32.675540924072301</v>
      </c>
      <c r="H9" s="2">
        <f t="shared" si="0"/>
        <v>3.471319198608402</v>
      </c>
      <c r="I9" s="4"/>
      <c r="K9" s="4"/>
      <c r="L9" s="4"/>
    </row>
    <row r="10" spans="1:12" ht="12.75" x14ac:dyDescent="0.35">
      <c r="A10" s="2" t="s">
        <v>5</v>
      </c>
      <c r="B10" s="1" t="s">
        <v>0</v>
      </c>
      <c r="C10" s="1">
        <v>29.677494049072301</v>
      </c>
      <c r="E10" s="3" t="s">
        <v>18</v>
      </c>
      <c r="F10" s="2">
        <v>32.831624784072297</v>
      </c>
      <c r="H10" s="2">
        <f t="shared" si="0"/>
        <v>3.1541307349999954</v>
      </c>
      <c r="I10" s="4"/>
      <c r="K10" s="4"/>
      <c r="L10" s="4"/>
    </row>
    <row r="11" spans="1:12" ht="12.75" x14ac:dyDescent="0.35">
      <c r="A11" s="2" t="s">
        <v>6</v>
      </c>
      <c r="B11" s="1" t="s">
        <v>0</v>
      </c>
      <c r="C11" s="1">
        <v>29.3787021636963</v>
      </c>
      <c r="E11" s="3" t="s">
        <v>18</v>
      </c>
      <c r="F11" s="2">
        <v>32.880404281616201</v>
      </c>
      <c r="H11" s="2">
        <f t="shared" si="0"/>
        <v>3.5017021179199013</v>
      </c>
      <c r="I11" s="4">
        <f t="shared" ref="I11" si="7">AVERAGE(H11:H13)</f>
        <v>3.4222173055012668</v>
      </c>
      <c r="K11" s="4">
        <f t="shared" ref="K11:K37" si="8">I11-3.397933</f>
        <v>2.4284305501266701E-2</v>
      </c>
      <c r="L11" s="4">
        <f t="shared" ref="L11" si="9">2^-K11</f>
        <v>0.98330827873840809</v>
      </c>
    </row>
    <row r="12" spans="1:12" ht="12.75" x14ac:dyDescent="0.35">
      <c r="A12" s="2" t="s">
        <v>6</v>
      </c>
      <c r="B12" s="1" t="s">
        <v>0</v>
      </c>
      <c r="C12" s="1">
        <v>29.800268173217798</v>
      </c>
      <c r="E12" s="3" t="s">
        <v>18</v>
      </c>
      <c r="F12" s="2">
        <v>33.082225799560497</v>
      </c>
      <c r="H12" s="2">
        <f t="shared" si="0"/>
        <v>3.2819576263426988</v>
      </c>
      <c r="I12" s="4"/>
      <c r="K12" s="4"/>
      <c r="L12" s="4"/>
    </row>
    <row r="13" spans="1:12" ht="12.75" x14ac:dyDescent="0.35">
      <c r="A13" s="2" t="s">
        <v>6</v>
      </c>
      <c r="B13" s="1" t="s">
        <v>0</v>
      </c>
      <c r="C13" s="1">
        <v>29.855573654174801</v>
      </c>
      <c r="E13" s="3" t="s">
        <v>18</v>
      </c>
      <c r="F13" s="2">
        <v>33.338565826416001</v>
      </c>
      <c r="H13" s="2">
        <f t="shared" si="0"/>
        <v>3.4829921722412003</v>
      </c>
      <c r="I13" s="4"/>
      <c r="K13" s="4"/>
      <c r="L13" s="4"/>
    </row>
    <row r="14" spans="1:12" ht="12.75" x14ac:dyDescent="0.35">
      <c r="A14" s="2" t="s">
        <v>15</v>
      </c>
      <c r="B14" s="1" t="s">
        <v>0</v>
      </c>
      <c r="C14" s="1">
        <v>29.988496780395501</v>
      </c>
      <c r="E14" s="3" t="s">
        <v>18</v>
      </c>
      <c r="F14" s="2">
        <v>33.738704681396499</v>
      </c>
      <c r="H14" s="2">
        <f t="shared" si="0"/>
        <v>3.7502079010009979</v>
      </c>
      <c r="I14" s="4">
        <f t="shared" ref="I14:I17" si="10">AVERAGE(H14:H16)</f>
        <v>3.0679651896158653</v>
      </c>
      <c r="K14" s="4">
        <f t="shared" ref="K14:K37" si="11">I14-3.397933</f>
        <v>-0.32996781038413481</v>
      </c>
      <c r="L14" s="4">
        <f t="shared" ref="L14:L17" si="12">2^-K14</f>
        <v>1.2569853281744616</v>
      </c>
    </row>
    <row r="15" spans="1:12" ht="12.75" x14ac:dyDescent="0.35">
      <c r="A15" s="2" t="s">
        <v>15</v>
      </c>
      <c r="B15" s="1" t="s">
        <v>0</v>
      </c>
      <c r="C15" s="1">
        <v>30.397785186767599</v>
      </c>
      <c r="E15" s="3" t="s">
        <v>18</v>
      </c>
      <c r="F15" s="2">
        <v>33.4028129577637</v>
      </c>
      <c r="H15" s="2">
        <f t="shared" si="0"/>
        <v>3.0050277709961009</v>
      </c>
      <c r="I15" s="4"/>
      <c r="K15" s="4"/>
      <c r="L15" s="4"/>
    </row>
    <row r="16" spans="1:12" ht="12.75" x14ac:dyDescent="0.35">
      <c r="A16" s="2" t="s">
        <v>15</v>
      </c>
      <c r="B16" s="1" t="s">
        <v>0</v>
      </c>
      <c r="C16" s="1">
        <v>30.6498012542725</v>
      </c>
      <c r="E16" s="3" t="s">
        <v>18</v>
      </c>
      <c r="F16" s="2">
        <v>33.098461151122997</v>
      </c>
      <c r="H16" s="2">
        <f t="shared" si="0"/>
        <v>2.4486598968504971</v>
      </c>
      <c r="I16" s="4"/>
      <c r="K16" s="4"/>
      <c r="L16" s="4"/>
    </row>
    <row r="17" spans="1:13" ht="12.75" x14ac:dyDescent="0.35">
      <c r="A17" s="2" t="s">
        <v>7</v>
      </c>
      <c r="B17" s="1" t="s">
        <v>0</v>
      </c>
      <c r="C17" s="1">
        <v>29.3950309753418</v>
      </c>
      <c r="E17" s="3" t="s">
        <v>18</v>
      </c>
      <c r="F17" s="2">
        <v>33.054470062255902</v>
      </c>
      <c r="H17" s="2">
        <f t="shared" si="0"/>
        <v>3.6594390869141016</v>
      </c>
      <c r="I17" s="4">
        <f t="shared" si="10"/>
        <v>3.5123170216878337</v>
      </c>
      <c r="K17" s="4">
        <f t="shared" ref="K17:K37" si="13">I17-3.397933</f>
        <v>0.11438402168783357</v>
      </c>
      <c r="L17" s="4">
        <f t="shared" si="12"/>
        <v>0.92377664557032513</v>
      </c>
    </row>
    <row r="18" spans="1:13" ht="12.75" x14ac:dyDescent="0.35">
      <c r="A18" s="2" t="s">
        <v>7</v>
      </c>
      <c r="B18" s="1" t="s">
        <v>0</v>
      </c>
      <c r="C18" s="1">
        <v>29.891984939575199</v>
      </c>
      <c r="E18" s="3" t="s">
        <v>18</v>
      </c>
      <c r="F18" s="2">
        <v>33.627071380615199</v>
      </c>
      <c r="H18" s="2">
        <f t="shared" si="0"/>
        <v>3.73508644104</v>
      </c>
      <c r="I18" s="4"/>
      <c r="K18" s="4"/>
      <c r="L18" s="4"/>
    </row>
    <row r="19" spans="1:13" ht="12.75" x14ac:dyDescent="0.35">
      <c r="A19" s="2" t="s">
        <v>7</v>
      </c>
      <c r="B19" s="1" t="s">
        <v>0</v>
      </c>
      <c r="C19" s="1">
        <v>29.9659118652344</v>
      </c>
      <c r="E19" s="3" t="s">
        <v>18</v>
      </c>
      <c r="F19" s="2">
        <v>33.1083374023438</v>
      </c>
      <c r="H19" s="2">
        <f t="shared" si="0"/>
        <v>3.1424255371093999</v>
      </c>
      <c r="I19" s="4"/>
      <c r="K19" s="4"/>
      <c r="L19" s="4"/>
    </row>
    <row r="20" spans="1:13" ht="12.75" x14ac:dyDescent="0.35">
      <c r="A20" s="2" t="s">
        <v>9</v>
      </c>
      <c r="B20" s="1" t="s">
        <v>0</v>
      </c>
      <c r="C20" s="1">
        <v>29.467584609985401</v>
      </c>
      <c r="E20" s="3" t="s">
        <v>18</v>
      </c>
      <c r="F20" s="2">
        <v>33.706919860839797</v>
      </c>
      <c r="H20" s="2">
        <f t="shared" si="0"/>
        <v>4.2393352508543956</v>
      </c>
      <c r="I20" s="4">
        <f t="shared" ref="I20" si="14">AVERAGE(H20:H22)</f>
        <v>3.6222107450553302</v>
      </c>
      <c r="K20" s="4">
        <f t="shared" ref="K20:K37" si="15">I20-3.397933</f>
        <v>0.22427774505533016</v>
      </c>
      <c r="L20" s="4">
        <f t="shared" ref="L20" si="16">2^-K20</f>
        <v>0.85602346858287381</v>
      </c>
    </row>
    <row r="21" spans="1:13" ht="12.75" x14ac:dyDescent="0.35">
      <c r="A21" s="2" t="s">
        <v>9</v>
      </c>
      <c r="B21" s="1" t="s">
        <v>0</v>
      </c>
      <c r="C21" s="1">
        <v>30.1326580047607</v>
      </c>
      <c r="E21" s="3" t="s">
        <v>18</v>
      </c>
      <c r="F21" s="2">
        <v>33.898494720458999</v>
      </c>
      <c r="H21" s="2">
        <f t="shared" si="0"/>
        <v>3.765836715698299</v>
      </c>
      <c r="I21" s="4"/>
      <c r="K21" s="4"/>
      <c r="L21" s="4"/>
    </row>
    <row r="22" spans="1:13" ht="12.75" x14ac:dyDescent="0.35">
      <c r="A22" s="2" t="s">
        <v>9</v>
      </c>
      <c r="B22" s="1" t="s">
        <v>0</v>
      </c>
      <c r="C22" s="1">
        <v>31.082328796386701</v>
      </c>
      <c r="E22" s="3" t="s">
        <v>18</v>
      </c>
      <c r="F22" s="2">
        <v>33.943789064999997</v>
      </c>
      <c r="H22" s="2">
        <f t="shared" si="0"/>
        <v>2.8614602686132962</v>
      </c>
      <c r="I22" s="4"/>
      <c r="K22" s="4"/>
      <c r="L22" s="4"/>
      <c r="M22" s="2">
        <f>AVERAGE(L20:L37)</f>
        <v>0.90862783256665836</v>
      </c>
    </row>
    <row r="23" spans="1:13" ht="12.75" x14ac:dyDescent="0.35">
      <c r="A23" s="2" t="s">
        <v>16</v>
      </c>
      <c r="B23" s="1" t="s">
        <v>0</v>
      </c>
      <c r="C23" s="1">
        <v>29.679172515869102</v>
      </c>
      <c r="E23" s="3" t="s">
        <v>18</v>
      </c>
      <c r="F23" s="2">
        <v>32.861727142333997</v>
      </c>
      <c r="H23" s="2">
        <f t="shared" si="0"/>
        <v>3.1825546264648956</v>
      </c>
      <c r="I23" s="4">
        <f t="shared" ref="I23" si="17">AVERAGE(H23:H25)</f>
        <v>3.2190102895100963</v>
      </c>
      <c r="K23" s="4">
        <f t="shared" ref="K23:K37" si="18">I23-3.397933</f>
        <v>-0.17892271048990382</v>
      </c>
      <c r="L23" s="4">
        <f t="shared" ref="L23" si="19">2^-K23</f>
        <v>1.1320382537939579</v>
      </c>
    </row>
    <row r="24" spans="1:13" ht="12.75" x14ac:dyDescent="0.35">
      <c r="A24" s="2" t="s">
        <v>16</v>
      </c>
      <c r="B24" s="1" t="s">
        <v>0</v>
      </c>
      <c r="C24" s="1">
        <v>29.731540679931602</v>
      </c>
      <c r="E24" s="3" t="s">
        <v>18</v>
      </c>
      <c r="F24" s="2">
        <v>32.976390838622997</v>
      </c>
      <c r="H24" s="2">
        <f t="shared" si="0"/>
        <v>3.2448501586913956</v>
      </c>
      <c r="I24" s="4"/>
      <c r="K24" s="4"/>
      <c r="L24" s="4"/>
    </row>
    <row r="25" spans="1:13" ht="12.75" x14ac:dyDescent="0.35">
      <c r="A25" s="2" t="s">
        <v>16</v>
      </c>
      <c r="B25" s="1" t="s">
        <v>0</v>
      </c>
      <c r="C25" s="1">
        <v>30.032819747924801</v>
      </c>
      <c r="E25" s="3" t="s">
        <v>18</v>
      </c>
      <c r="F25" s="2">
        <v>33.262445831298798</v>
      </c>
      <c r="H25" s="2">
        <f t="shared" si="0"/>
        <v>3.2296260833739971</v>
      </c>
      <c r="I25" s="4"/>
      <c r="K25" s="4"/>
      <c r="L25" s="4"/>
    </row>
    <row r="26" spans="1:13" ht="12.75" x14ac:dyDescent="0.35">
      <c r="A26" s="2" t="s">
        <v>10</v>
      </c>
      <c r="B26" s="1" t="s">
        <v>0</v>
      </c>
      <c r="C26" s="1">
        <v>29.976518630981399</v>
      </c>
      <c r="E26" s="3" t="s">
        <v>18</v>
      </c>
      <c r="F26" s="2">
        <v>33.738106536865203</v>
      </c>
      <c r="H26" s="2">
        <f t="shared" si="0"/>
        <v>3.761587905883804</v>
      </c>
      <c r="I26" s="4">
        <f t="shared" ref="I26" si="20">AVERAGE(H26:H28)</f>
        <v>3.225275039672868</v>
      </c>
      <c r="K26" s="4">
        <f t="shared" ref="K26:K37" si="21">I26-3.397933</f>
        <v>-0.1726579603271321</v>
      </c>
      <c r="L26" s="4">
        <f t="shared" ref="L26" si="22">2^-K26</f>
        <v>1.1271331554146329</v>
      </c>
    </row>
    <row r="27" spans="1:13" ht="12.75" x14ac:dyDescent="0.35">
      <c r="A27" s="2" t="s">
        <v>10</v>
      </c>
      <c r="B27" s="1" t="s">
        <v>0</v>
      </c>
      <c r="C27" s="1">
        <v>30.2925109863281</v>
      </c>
      <c r="E27" s="3" t="s">
        <v>18</v>
      </c>
      <c r="F27" s="2">
        <v>33.640663909912099</v>
      </c>
      <c r="H27" s="2">
        <f t="shared" si="0"/>
        <v>3.3481529235839993</v>
      </c>
      <c r="I27" s="4"/>
      <c r="K27" s="4"/>
      <c r="L27" s="4"/>
    </row>
    <row r="28" spans="1:13" ht="12.75" x14ac:dyDescent="0.35">
      <c r="A28" s="2" t="s">
        <v>10</v>
      </c>
      <c r="B28" s="1" t="s">
        <v>0</v>
      </c>
      <c r="C28" s="1">
        <v>30.836509704589801</v>
      </c>
      <c r="E28" s="3" t="s">
        <v>18</v>
      </c>
      <c r="F28" s="2">
        <v>33.402593994140602</v>
      </c>
      <c r="H28" s="2">
        <f t="shared" si="0"/>
        <v>2.5660842895508011</v>
      </c>
      <c r="I28" s="4"/>
      <c r="K28" s="4"/>
      <c r="L28" s="4"/>
    </row>
    <row r="29" spans="1:13" ht="12.75" x14ac:dyDescent="0.35">
      <c r="A29" s="2" t="s">
        <v>11</v>
      </c>
      <c r="B29" s="1" t="s">
        <v>0</v>
      </c>
      <c r="C29" s="1">
        <v>31.2245903015137</v>
      </c>
      <c r="E29" s="3" t="s">
        <v>18</v>
      </c>
      <c r="F29" s="2">
        <v>35.326007461547903</v>
      </c>
      <c r="H29" s="2">
        <f t="shared" si="0"/>
        <v>4.1014171600342024</v>
      </c>
      <c r="I29" s="4">
        <f t="shared" ref="I29" si="23">AVERAGE(H29:H31)</f>
        <v>3.5316384633382341</v>
      </c>
      <c r="K29" s="4">
        <f t="shared" ref="K29:K37" si="24">I29-3.397933</f>
        <v>0.13370546333823397</v>
      </c>
      <c r="L29" s="4">
        <f t="shared" ref="L29" si="25">2^-K29</f>
        <v>0.91148734839949619</v>
      </c>
    </row>
    <row r="30" spans="1:13" ht="12.75" x14ac:dyDescent="0.35">
      <c r="A30" s="2" t="s">
        <v>11</v>
      </c>
      <c r="B30" s="1" t="s">
        <v>0</v>
      </c>
      <c r="C30" s="1">
        <v>31.9258918762207</v>
      </c>
      <c r="E30" s="3" t="s">
        <v>18</v>
      </c>
      <c r="F30" s="2">
        <v>35.408390808105501</v>
      </c>
      <c r="H30" s="2">
        <f t="shared" si="0"/>
        <v>3.4824989318848019</v>
      </c>
      <c r="I30" s="4"/>
      <c r="K30" s="4"/>
      <c r="L30" s="4"/>
    </row>
    <row r="31" spans="1:13" ht="12.75" x14ac:dyDescent="0.35">
      <c r="A31" s="2" t="s">
        <v>11</v>
      </c>
      <c r="B31" s="1" t="s">
        <v>0</v>
      </c>
      <c r="C31" s="1">
        <v>32.624591827392599</v>
      </c>
      <c r="E31" s="3" t="s">
        <v>18</v>
      </c>
      <c r="F31" s="2">
        <v>35.635591125488297</v>
      </c>
      <c r="H31" s="2">
        <f t="shared" si="0"/>
        <v>3.0109992980956974</v>
      </c>
      <c r="I31" s="4"/>
      <c r="K31" s="4"/>
      <c r="L31" s="4"/>
    </row>
    <row r="32" spans="1:13" ht="12.75" x14ac:dyDescent="0.35">
      <c r="A32" s="2" t="s">
        <v>12</v>
      </c>
      <c r="B32" s="1" t="s">
        <v>0</v>
      </c>
      <c r="C32" s="2">
        <v>29.984148025512699</v>
      </c>
      <c r="E32" s="3" t="s">
        <v>18</v>
      </c>
      <c r="F32" s="2">
        <v>34.252895355224602</v>
      </c>
      <c r="H32" s="2">
        <f t="shared" si="0"/>
        <v>4.2687473297119034</v>
      </c>
      <c r="I32" s="4">
        <f t="shared" ref="I32:I35" si="26">AVERAGE(H32:H34)</f>
        <v>4.155790201822902</v>
      </c>
      <c r="K32" s="4">
        <f t="shared" ref="K32:K37" si="27">I32-3.397933</f>
        <v>0.75785720182290195</v>
      </c>
      <c r="L32" s="4">
        <f t="shared" ref="L32:L35" si="28">2^-K32</f>
        <v>0.59137403151791967</v>
      </c>
    </row>
    <row r="33" spans="1:12" ht="12.75" x14ac:dyDescent="0.35">
      <c r="A33" s="2" t="s">
        <v>12</v>
      </c>
      <c r="B33" s="1" t="s">
        <v>0</v>
      </c>
      <c r="C33" s="2">
        <v>30.661039352416999</v>
      </c>
      <c r="E33" s="3" t="s">
        <v>18</v>
      </c>
      <c r="F33" s="2">
        <v>34.979598999023402</v>
      </c>
      <c r="H33" s="2">
        <f t="shared" si="0"/>
        <v>4.3185596466064027</v>
      </c>
      <c r="I33" s="4"/>
      <c r="K33" s="4"/>
      <c r="L33" s="4"/>
    </row>
    <row r="34" spans="1:12" ht="12.75" x14ac:dyDescent="0.35">
      <c r="A34" s="2" t="s">
        <v>12</v>
      </c>
      <c r="B34" s="1" t="s">
        <v>0</v>
      </c>
      <c r="C34" s="2">
        <v>30.9201850891113</v>
      </c>
      <c r="E34" s="3" t="s">
        <v>18</v>
      </c>
      <c r="F34" s="2">
        <v>34.800248718261699</v>
      </c>
      <c r="H34" s="2">
        <f t="shared" si="0"/>
        <v>3.8800636291503992</v>
      </c>
      <c r="I34" s="4"/>
      <c r="K34" s="4"/>
      <c r="L34" s="4"/>
    </row>
    <row r="35" spans="1:12" ht="12.75" x14ac:dyDescent="0.35">
      <c r="A35" s="2" t="s">
        <v>17</v>
      </c>
      <c r="B35" s="1" t="s">
        <v>0</v>
      </c>
      <c r="C35" s="2">
        <v>29.8299369812012</v>
      </c>
      <c r="E35" s="3" t="s">
        <v>18</v>
      </c>
      <c r="F35" s="2">
        <v>33.565238952636697</v>
      </c>
      <c r="H35" s="2">
        <f t="shared" si="0"/>
        <v>3.7353019714354971</v>
      </c>
      <c r="I35" s="4">
        <f t="shared" si="26"/>
        <v>3.6603141784667663</v>
      </c>
      <c r="K35" s="4">
        <f t="shared" ref="K35:K37" si="29">I35-3.397933</f>
        <v>0.26238117846676623</v>
      </c>
      <c r="L35" s="4">
        <f t="shared" si="28"/>
        <v>0.83371073769106896</v>
      </c>
    </row>
    <row r="36" spans="1:12" ht="12.75" x14ac:dyDescent="0.35">
      <c r="A36" s="2" t="s">
        <v>17</v>
      </c>
      <c r="B36" s="1" t="s">
        <v>0</v>
      </c>
      <c r="C36" s="2">
        <v>29.918500900268601</v>
      </c>
      <c r="E36" s="3" t="s">
        <v>18</v>
      </c>
      <c r="F36" s="2">
        <v>33.5729789733887</v>
      </c>
      <c r="H36" s="2">
        <f t="shared" si="0"/>
        <v>3.6544780731200994</v>
      </c>
      <c r="I36" s="4"/>
      <c r="K36" s="4"/>
      <c r="L36" s="4"/>
    </row>
    <row r="37" spans="1:12" ht="12.75" x14ac:dyDescent="0.35">
      <c r="A37" s="2" t="s">
        <v>17</v>
      </c>
      <c r="B37" s="1" t="s">
        <v>0</v>
      </c>
      <c r="C37" s="2">
        <v>30.2000827789307</v>
      </c>
      <c r="E37" s="3" t="s">
        <v>18</v>
      </c>
      <c r="F37" s="2">
        <v>33.791245269775402</v>
      </c>
      <c r="H37" s="2">
        <f t="shared" si="0"/>
        <v>3.5911624908447024</v>
      </c>
      <c r="I37" s="4"/>
      <c r="K37" s="4"/>
      <c r="L37" s="4"/>
    </row>
    <row r="38" spans="1:12" ht="12.75" x14ac:dyDescent="0.35"/>
  </sheetData>
  <mergeCells count="36">
    <mergeCell ref="I32:I34"/>
    <mergeCell ref="K32:K34"/>
    <mergeCell ref="L32:L34"/>
    <mergeCell ref="I35:I37"/>
    <mergeCell ref="K35:K37"/>
    <mergeCell ref="L35:L37"/>
    <mergeCell ref="I26:I28"/>
    <mergeCell ref="K26:K28"/>
    <mergeCell ref="L26:L28"/>
    <mergeCell ref="I29:I31"/>
    <mergeCell ref="K29:K31"/>
    <mergeCell ref="L29:L31"/>
    <mergeCell ref="I20:I22"/>
    <mergeCell ref="K20:K22"/>
    <mergeCell ref="L20:L22"/>
    <mergeCell ref="I23:I25"/>
    <mergeCell ref="K23:K25"/>
    <mergeCell ref="L23:L25"/>
    <mergeCell ref="I14:I16"/>
    <mergeCell ref="K14:K16"/>
    <mergeCell ref="L14:L16"/>
    <mergeCell ref="I17:I19"/>
    <mergeCell ref="K17:K19"/>
    <mergeCell ref="L17:L19"/>
    <mergeCell ref="I8:I10"/>
    <mergeCell ref="K8:K10"/>
    <mergeCell ref="L8:L10"/>
    <mergeCell ref="I11:I13"/>
    <mergeCell ref="K11:K13"/>
    <mergeCell ref="L11:L13"/>
    <mergeCell ref="I2:I4"/>
    <mergeCell ref="K2:K4"/>
    <mergeCell ref="L2:L4"/>
    <mergeCell ref="I5:I7"/>
    <mergeCell ref="K5:K7"/>
    <mergeCell ref="L5:L7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C3B9-CB34-4D2B-8C70-63D8C884EAC1}">
  <dimension ref="A1:L29"/>
  <sheetViews>
    <sheetView workbookViewId="0">
      <selection activeCell="M16" sqref="M16"/>
    </sheetView>
  </sheetViews>
  <sheetFormatPr defaultRowHeight="13.9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AVERAGE(I2:I13)</f>
        <v>1.7442270914713585</v>
      </c>
      <c r="K1" s="2" t="s">
        <v>29</v>
      </c>
      <c r="L1" s="2" t="s">
        <v>13</v>
      </c>
    </row>
    <row r="2" spans="1:12" ht="12.75" x14ac:dyDescent="0.35">
      <c r="A2" s="2" t="s">
        <v>14</v>
      </c>
      <c r="B2" s="1" t="s">
        <v>26</v>
      </c>
      <c r="C2" s="1">
        <v>24.8670444488525</v>
      </c>
      <c r="E2" s="3" t="s">
        <v>30</v>
      </c>
      <c r="F2" s="2">
        <v>26.4266681671143</v>
      </c>
      <c r="H2" s="2">
        <f t="shared" ref="H2:H25" si="0">F2-C2</f>
        <v>1.5596237182618005</v>
      </c>
      <c r="I2" s="4">
        <f t="shared" ref="I2" si="1">AVERAGE(H2:H4)</f>
        <v>1.7740669250488341</v>
      </c>
      <c r="K2" s="4">
        <f>I2-1.744227</f>
        <v>2.9839925048834148E-2</v>
      </c>
      <c r="L2" s="4">
        <f t="shared" ref="L2" si="2">2^-K2</f>
        <v>0.97952897568591746</v>
      </c>
    </row>
    <row r="3" spans="1:12" ht="12.75" x14ac:dyDescent="0.35">
      <c r="A3" s="2" t="s">
        <v>14</v>
      </c>
      <c r="B3" s="1" t="s">
        <v>26</v>
      </c>
      <c r="C3" s="1">
        <v>24.913072586059599</v>
      </c>
      <c r="E3" s="3" t="s">
        <v>30</v>
      </c>
      <c r="F3" s="2">
        <v>26.832828521728501</v>
      </c>
      <c r="H3" s="2">
        <f t="shared" si="0"/>
        <v>1.9197559356689027</v>
      </c>
      <c r="I3" s="4"/>
      <c r="K3" s="4"/>
      <c r="L3" s="4"/>
    </row>
    <row r="4" spans="1:12" ht="12.75" x14ac:dyDescent="0.35">
      <c r="A4" s="2" t="s">
        <v>14</v>
      </c>
      <c r="B4" s="1" t="s">
        <v>26</v>
      </c>
      <c r="C4" s="1">
        <v>24.997907638549801</v>
      </c>
      <c r="E4" s="3" t="s">
        <v>30</v>
      </c>
      <c r="F4" s="2">
        <v>26.8407287597656</v>
      </c>
      <c r="H4" s="2">
        <f t="shared" si="0"/>
        <v>1.842821121215799</v>
      </c>
      <c r="I4" s="4"/>
      <c r="K4" s="4"/>
      <c r="L4" s="4"/>
    </row>
    <row r="5" spans="1:12" ht="12.75" x14ac:dyDescent="0.35">
      <c r="A5" s="2" t="s">
        <v>5</v>
      </c>
      <c r="B5" s="1" t="s">
        <v>26</v>
      </c>
      <c r="C5" s="1">
        <v>24.4497261047363</v>
      </c>
      <c r="E5" s="3" t="s">
        <v>30</v>
      </c>
      <c r="F5" s="2">
        <v>25.917833328247099</v>
      </c>
      <c r="H5" s="2">
        <f t="shared" si="0"/>
        <v>1.468107223510799</v>
      </c>
      <c r="I5" s="4">
        <f t="shared" ref="I5" si="3">AVERAGE(H5:H7)</f>
        <v>1.5527413686116667</v>
      </c>
      <c r="K5" s="4">
        <f t="shared" ref="K5" si="4">I5-1.744227</f>
        <v>-0.1914856313883333</v>
      </c>
      <c r="L5" s="4">
        <f t="shared" ref="L5" si="5">2^-K5</f>
        <v>1.1419390351359526</v>
      </c>
    </row>
    <row r="6" spans="1:12" ht="12.75" x14ac:dyDescent="0.35">
      <c r="A6" s="2" t="s">
        <v>5</v>
      </c>
      <c r="B6" s="1" t="s">
        <v>26</v>
      </c>
      <c r="C6" s="1">
        <v>24.598512649536101</v>
      </c>
      <c r="E6" s="3" t="s">
        <v>30</v>
      </c>
      <c r="F6" s="2">
        <v>26.1943168640137</v>
      </c>
      <c r="H6" s="2">
        <f t="shared" si="0"/>
        <v>1.5958042144775995</v>
      </c>
      <c r="I6" s="4"/>
      <c r="K6" s="4"/>
      <c r="L6" s="4"/>
    </row>
    <row r="7" spans="1:12" ht="12.75" x14ac:dyDescent="0.35">
      <c r="A7" s="2" t="s">
        <v>5</v>
      </c>
      <c r="B7" s="1" t="s">
        <v>26</v>
      </c>
      <c r="C7" s="1">
        <v>24.610034942626999</v>
      </c>
      <c r="E7" s="3" t="s">
        <v>30</v>
      </c>
      <c r="F7" s="2">
        <v>26.204347610473601</v>
      </c>
      <c r="H7" s="2">
        <f t="shared" si="0"/>
        <v>1.5943126678466015</v>
      </c>
      <c r="I7" s="4"/>
      <c r="K7" s="4"/>
      <c r="L7" s="4"/>
    </row>
    <row r="8" spans="1:12" ht="12.75" x14ac:dyDescent="0.35">
      <c r="A8" s="2" t="s">
        <v>6</v>
      </c>
      <c r="B8" s="1" t="s">
        <v>26</v>
      </c>
      <c r="C8" s="1">
        <v>23.899925231933601</v>
      </c>
      <c r="E8" s="3" t="s">
        <v>30</v>
      </c>
      <c r="F8" s="2">
        <v>25.611457824706999</v>
      </c>
      <c r="H8" s="2">
        <f t="shared" si="0"/>
        <v>1.7115325927733984</v>
      </c>
      <c r="I8" s="4">
        <f t="shared" ref="I8" si="6">AVERAGE(H8:H10)</f>
        <v>1.7108885447183997</v>
      </c>
      <c r="K8" s="4">
        <f t="shared" ref="K8" si="7">I8-1.744227</f>
        <v>-3.3338455281600288E-2</v>
      </c>
      <c r="L8" s="4">
        <f t="shared" ref="L8" si="8">2^-K8</f>
        <v>1.023377525250712</v>
      </c>
    </row>
    <row r="9" spans="1:12" ht="12.75" x14ac:dyDescent="0.35">
      <c r="A9" s="2" t="s">
        <v>6</v>
      </c>
      <c r="B9" s="1" t="s">
        <v>26</v>
      </c>
      <c r="C9" s="1">
        <v>23.913509368896499</v>
      </c>
      <c r="E9" s="3" t="s">
        <v>30</v>
      </c>
      <c r="F9" s="2">
        <v>25.622638702392599</v>
      </c>
      <c r="H9" s="2">
        <f t="shared" si="0"/>
        <v>1.7091293334961009</v>
      </c>
      <c r="I9" s="4"/>
      <c r="K9" s="4"/>
      <c r="L9" s="4"/>
    </row>
    <row r="10" spans="1:12" ht="12.75" x14ac:dyDescent="0.35">
      <c r="A10" s="2" t="s">
        <v>6</v>
      </c>
      <c r="B10" s="1" t="s">
        <v>26</v>
      </c>
      <c r="C10" s="1">
        <v>23.937818527221701</v>
      </c>
      <c r="E10" s="3" t="s">
        <v>30</v>
      </c>
      <c r="F10" s="2">
        <v>25.649822235107401</v>
      </c>
      <c r="H10" s="2">
        <f t="shared" si="0"/>
        <v>1.7120037078856996</v>
      </c>
      <c r="I10" s="4"/>
      <c r="K10" s="4"/>
      <c r="L10" s="4"/>
    </row>
    <row r="11" spans="1:12" ht="12.75" x14ac:dyDescent="0.35">
      <c r="A11" s="2" t="s">
        <v>15</v>
      </c>
      <c r="B11" s="1" t="s">
        <v>26</v>
      </c>
      <c r="C11" s="1">
        <v>24.311964035034201</v>
      </c>
      <c r="E11" s="3" t="s">
        <v>30</v>
      </c>
      <c r="F11" s="2">
        <v>26.352769851684599</v>
      </c>
      <c r="H11" s="2">
        <f t="shared" si="0"/>
        <v>2.0408058166503977</v>
      </c>
      <c r="I11" s="4">
        <f t="shared" ref="I11" si="9">AVERAGE(H11:H13)</f>
        <v>1.9392115275065329</v>
      </c>
      <c r="K11" s="4">
        <f t="shared" ref="K11" si="10">I11-1.744227</f>
        <v>0.19498452750653295</v>
      </c>
      <c r="L11" s="4">
        <f t="shared" ref="L11" si="11">2^-K11</f>
        <v>0.87358226478746859</v>
      </c>
    </row>
    <row r="12" spans="1:12" ht="12.75" x14ac:dyDescent="0.35">
      <c r="A12" s="2" t="s">
        <v>15</v>
      </c>
      <c r="B12" s="1" t="s">
        <v>26</v>
      </c>
      <c r="C12" s="1">
        <v>24.432807922363299</v>
      </c>
      <c r="E12" s="3" t="s">
        <v>30</v>
      </c>
      <c r="F12" s="2">
        <v>26.405439376831101</v>
      </c>
      <c r="H12" s="2">
        <f t="shared" si="0"/>
        <v>1.9726314544678019</v>
      </c>
      <c r="I12" s="4"/>
      <c r="K12" s="4"/>
      <c r="L12" s="4"/>
    </row>
    <row r="13" spans="1:12" ht="12.75" x14ac:dyDescent="0.35">
      <c r="A13" s="2" t="s">
        <v>15</v>
      </c>
      <c r="B13" s="1" t="s">
        <v>26</v>
      </c>
      <c r="C13" s="1">
        <v>24.628252029418899</v>
      </c>
      <c r="E13" s="3" t="s">
        <v>30</v>
      </c>
      <c r="F13" s="2">
        <v>26.432449340820298</v>
      </c>
      <c r="H13" s="2">
        <f t="shared" si="0"/>
        <v>1.8041973114013992</v>
      </c>
      <c r="I13" s="4"/>
      <c r="K13" s="4"/>
      <c r="L13" s="4"/>
    </row>
    <row r="14" spans="1:12" ht="12.75" x14ac:dyDescent="0.35">
      <c r="A14" s="2" t="s">
        <v>16</v>
      </c>
      <c r="B14" s="1" t="s">
        <v>26</v>
      </c>
      <c r="C14" s="1">
        <v>24.605157852172901</v>
      </c>
      <c r="E14" s="3" t="s">
        <v>30</v>
      </c>
      <c r="F14" s="2">
        <v>25.873121261596701</v>
      </c>
      <c r="H14" s="2">
        <f t="shared" si="0"/>
        <v>1.2679634094237997</v>
      </c>
      <c r="I14" s="4">
        <f t="shared" ref="I14" si="12">AVERAGE(H14:H16)</f>
        <v>1.2468694051106333</v>
      </c>
      <c r="K14" s="4">
        <f t="shared" ref="K14" si="13">I14-1.744227</f>
        <v>-0.49735759488936671</v>
      </c>
      <c r="L14" s="4">
        <f t="shared" ref="L14" si="14">2^-K14</f>
        <v>1.4116256939069445</v>
      </c>
    </row>
    <row r="15" spans="1:12" ht="12.75" x14ac:dyDescent="0.35">
      <c r="A15" s="2" t="s">
        <v>16</v>
      </c>
      <c r="B15" s="1" t="s">
        <v>26</v>
      </c>
      <c r="C15" s="1">
        <v>24.6507663726807</v>
      </c>
      <c r="E15" s="3" t="s">
        <v>30</v>
      </c>
      <c r="F15" s="2">
        <v>25.903013229370099</v>
      </c>
      <c r="H15" s="2">
        <f t="shared" si="0"/>
        <v>1.2522468566893998</v>
      </c>
      <c r="I15" s="4"/>
      <c r="K15" s="4"/>
      <c r="L15" s="4"/>
    </row>
    <row r="16" spans="1:12" ht="12.75" x14ac:dyDescent="0.35">
      <c r="A16" s="2" t="s">
        <v>16</v>
      </c>
      <c r="B16" s="1" t="s">
        <v>26</v>
      </c>
      <c r="C16" s="1">
        <v>24.6936950683594</v>
      </c>
      <c r="E16" s="3" t="s">
        <v>30</v>
      </c>
      <c r="F16" s="2">
        <v>25.9140930175781</v>
      </c>
      <c r="H16" s="2">
        <f t="shared" si="0"/>
        <v>1.2203979492187003</v>
      </c>
      <c r="I16" s="4"/>
      <c r="K16" s="4"/>
      <c r="L16" s="4"/>
    </row>
    <row r="17" spans="1:12" ht="12.75" x14ac:dyDescent="0.35">
      <c r="A17" s="2" t="s">
        <v>11</v>
      </c>
      <c r="B17" s="1" t="s">
        <v>26</v>
      </c>
      <c r="C17" s="1">
        <v>25.0852375030518</v>
      </c>
      <c r="E17" s="3" t="s">
        <v>30</v>
      </c>
      <c r="F17" s="2">
        <v>26.190485000610401</v>
      </c>
      <c r="H17" s="2">
        <f t="shared" si="0"/>
        <v>1.1052474975586009</v>
      </c>
      <c r="I17" s="4">
        <f t="shared" ref="I17" si="15">AVERAGE(H17:H19)</f>
        <v>1.2871341705322348</v>
      </c>
      <c r="K17" s="4">
        <f t="shared" ref="K17:K25" si="16">I17-1.744227</f>
        <v>-0.45709282946776519</v>
      </c>
      <c r="L17" s="4">
        <f t="shared" ref="L17" si="17">2^-K17</f>
        <v>1.3727727587677983</v>
      </c>
    </row>
    <row r="18" spans="1:12" ht="12.75" x14ac:dyDescent="0.35">
      <c r="A18" s="2" t="s">
        <v>11</v>
      </c>
      <c r="B18" s="1" t="s">
        <v>26</v>
      </c>
      <c r="C18" s="1">
        <v>25.0896301269531</v>
      </c>
      <c r="E18" s="3" t="s">
        <v>30</v>
      </c>
      <c r="F18" s="2">
        <v>26.339763641357401</v>
      </c>
      <c r="H18" s="2">
        <f t="shared" si="0"/>
        <v>1.2501335144043004</v>
      </c>
      <c r="I18" s="4"/>
      <c r="K18" s="4"/>
      <c r="L18" s="4"/>
    </row>
    <row r="19" spans="1:12" ht="12.75" x14ac:dyDescent="0.35">
      <c r="A19" s="2" t="s">
        <v>11</v>
      </c>
      <c r="B19" s="1" t="s">
        <v>26</v>
      </c>
      <c r="C19" s="1">
        <v>25.099706649780298</v>
      </c>
      <c r="E19" s="3" t="s">
        <v>30</v>
      </c>
      <c r="F19" s="2">
        <v>26.605728149414102</v>
      </c>
      <c r="H19" s="2">
        <f t="shared" si="0"/>
        <v>1.5060214996338033</v>
      </c>
      <c r="I19" s="4"/>
      <c r="K19" s="4"/>
      <c r="L19" s="4"/>
    </row>
    <row r="20" spans="1:12" ht="13.9" customHeight="1" x14ac:dyDescent="0.35">
      <c r="A20" s="2" t="s">
        <v>12</v>
      </c>
      <c r="B20" s="1" t="s">
        <v>26</v>
      </c>
      <c r="C20" s="2">
        <v>25.948328018188501</v>
      </c>
      <c r="E20" s="3" t="s">
        <v>30</v>
      </c>
      <c r="F20" s="2">
        <v>25.4919948577881</v>
      </c>
      <c r="H20" s="2">
        <f t="shared" si="0"/>
        <v>-0.45633316040040128</v>
      </c>
      <c r="I20" s="4">
        <f t="shared" ref="I20:I23" si="18">AVERAGE(H20:H22)</f>
        <v>-0.84691085815430023</v>
      </c>
      <c r="K20" s="4">
        <f t="shared" ref="K20:K25" si="19">I20-1.744227</f>
        <v>-2.5911378581543003</v>
      </c>
      <c r="L20" s="4">
        <f t="shared" ref="L20:L23" si="20">2^-K20</f>
        <v>6.0257376343567577</v>
      </c>
    </row>
    <row r="21" spans="1:12" ht="12.75" x14ac:dyDescent="0.35">
      <c r="A21" s="2" t="s">
        <v>12</v>
      </c>
      <c r="B21" s="1" t="s">
        <v>26</v>
      </c>
      <c r="C21" s="2">
        <v>26.3687858581543</v>
      </c>
      <c r="E21" s="3" t="s">
        <v>30</v>
      </c>
      <c r="F21" s="2">
        <v>25.430554580688501</v>
      </c>
      <c r="H21" s="2">
        <f t="shared" si="0"/>
        <v>-0.93823127746579971</v>
      </c>
      <c r="I21" s="4"/>
      <c r="K21" s="4"/>
      <c r="L21" s="4"/>
    </row>
    <row r="22" spans="1:12" ht="12.75" x14ac:dyDescent="0.35">
      <c r="A22" s="2" t="s">
        <v>12</v>
      </c>
      <c r="B22" s="1" t="s">
        <v>26</v>
      </c>
      <c r="C22" s="2">
        <v>26.496238708496101</v>
      </c>
      <c r="E22" s="3" t="s">
        <v>30</v>
      </c>
      <c r="F22" s="2">
        <v>25.350070571899401</v>
      </c>
      <c r="H22" s="2">
        <f t="shared" si="0"/>
        <v>-1.1461681365966996</v>
      </c>
      <c r="I22" s="4"/>
      <c r="K22" s="4"/>
      <c r="L22" s="4"/>
    </row>
    <row r="23" spans="1:12" ht="12.75" x14ac:dyDescent="0.35">
      <c r="A23" s="2" t="s">
        <v>17</v>
      </c>
      <c r="B23" s="1" t="s">
        <v>26</v>
      </c>
      <c r="C23" s="2">
        <v>24.583757400512699</v>
      </c>
      <c r="E23" s="3" t="s">
        <v>30</v>
      </c>
      <c r="F23" s="2">
        <v>26.1616916656494</v>
      </c>
      <c r="H23" s="2">
        <f t="shared" si="0"/>
        <v>1.577934265136701</v>
      </c>
      <c r="I23" s="4">
        <f t="shared" si="18"/>
        <v>1.6343466440836327</v>
      </c>
      <c r="K23" s="4">
        <f t="shared" ref="K23:K25" si="21">I23-1.744227</f>
        <v>-0.10988035591636724</v>
      </c>
      <c r="L23" s="4">
        <f t="shared" si="20"/>
        <v>1.0791387387826514</v>
      </c>
    </row>
    <row r="24" spans="1:12" ht="12.75" x14ac:dyDescent="0.35">
      <c r="A24" s="2" t="s">
        <v>17</v>
      </c>
      <c r="B24" s="1" t="s">
        <v>26</v>
      </c>
      <c r="C24" s="2">
        <v>24.807498931884801</v>
      </c>
      <c r="E24" s="3" t="s">
        <v>30</v>
      </c>
      <c r="F24" s="2">
        <v>26.492357254028299</v>
      </c>
      <c r="H24" s="2">
        <f t="shared" si="0"/>
        <v>1.6848583221434978</v>
      </c>
      <c r="I24" s="4"/>
      <c r="K24" s="4"/>
      <c r="L24" s="4"/>
    </row>
    <row r="25" spans="1:12" ht="12.75" x14ac:dyDescent="0.35">
      <c r="A25" s="2" t="s">
        <v>17</v>
      </c>
      <c r="B25" s="1" t="s">
        <v>27</v>
      </c>
      <c r="C25" s="2">
        <v>24.9634494781494</v>
      </c>
      <c r="E25" s="3" t="s">
        <v>30</v>
      </c>
      <c r="F25" s="2">
        <v>26.603696823120099</v>
      </c>
      <c r="H25" s="2">
        <f t="shared" si="0"/>
        <v>1.6402473449706996</v>
      </c>
      <c r="I25" s="4"/>
      <c r="K25" s="4"/>
      <c r="L25" s="4"/>
    </row>
    <row r="26" spans="1:12" ht="12.75" x14ac:dyDescent="0.35"/>
    <row r="27" spans="1:12" ht="12.75" x14ac:dyDescent="0.35"/>
    <row r="28" spans="1:12" ht="12.75" x14ac:dyDescent="0.35"/>
    <row r="29" spans="1:12" ht="12.75" x14ac:dyDescent="0.35"/>
  </sheetData>
  <mergeCells count="24">
    <mergeCell ref="I20:I22"/>
    <mergeCell ref="K20:K22"/>
    <mergeCell ref="L20:L22"/>
    <mergeCell ref="I23:I25"/>
    <mergeCell ref="K23:K25"/>
    <mergeCell ref="L23:L25"/>
    <mergeCell ref="I17:I19"/>
    <mergeCell ref="K17:K19"/>
    <mergeCell ref="L17:L19"/>
    <mergeCell ref="I14:I16"/>
    <mergeCell ref="K14:K16"/>
    <mergeCell ref="L14:L16"/>
    <mergeCell ref="I11:I13"/>
    <mergeCell ref="K11:K13"/>
    <mergeCell ref="L11:L13"/>
    <mergeCell ref="I5:I7"/>
    <mergeCell ref="K5:K7"/>
    <mergeCell ref="L5:L7"/>
    <mergeCell ref="I8:I10"/>
    <mergeCell ref="K8:K10"/>
    <mergeCell ref="L8:L10"/>
    <mergeCell ref="I2:I4"/>
    <mergeCell ref="K2:K4"/>
    <mergeCell ref="L2:L4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0C6F-CB32-4EBA-B3DA-8AE744732413}">
  <dimension ref="A1:L109"/>
  <sheetViews>
    <sheetView workbookViewId="0">
      <selection activeCell="N17" sqref="N17"/>
    </sheetView>
  </sheetViews>
  <sheetFormatPr defaultRowHeight="13.9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AVERAGE(I2:I13)</f>
        <v>8.3091113408406763</v>
      </c>
      <c r="K1" s="2" t="s">
        <v>29</v>
      </c>
      <c r="L1" s="2" t="s">
        <v>13</v>
      </c>
    </row>
    <row r="2" spans="1:12" ht="12.75" x14ac:dyDescent="0.35">
      <c r="A2" s="2" t="s">
        <v>14</v>
      </c>
      <c r="B2" s="1" t="s">
        <v>26</v>
      </c>
      <c r="C2" s="1">
        <v>24.8670444488525</v>
      </c>
      <c r="E2" s="3" t="s">
        <v>31</v>
      </c>
      <c r="F2" s="2">
        <v>32.791694641113303</v>
      </c>
      <c r="H2" s="2">
        <f t="shared" ref="H2:H25" si="0">F2-C2</f>
        <v>7.9246501922608026</v>
      </c>
      <c r="I2" s="4">
        <f t="shared" ref="I2" si="1">AVERAGE(H2:H4)</f>
        <v>8.4632968902588015</v>
      </c>
      <c r="K2" s="4">
        <f>I2-8.30911</f>
        <v>0.15418689025880106</v>
      </c>
      <c r="L2" s="4">
        <f t="shared" ref="L2" si="2">2^-K2</f>
        <v>0.89863870720541073</v>
      </c>
    </row>
    <row r="3" spans="1:12" ht="12.75" x14ac:dyDescent="0.35">
      <c r="A3" s="2" t="s">
        <v>14</v>
      </c>
      <c r="B3" s="1" t="s">
        <v>26</v>
      </c>
      <c r="C3" s="1">
        <v>24.913072586059599</v>
      </c>
      <c r="E3" s="3" t="s">
        <v>31</v>
      </c>
      <c r="F3" s="2">
        <v>33.6069526672363</v>
      </c>
      <c r="H3" s="2">
        <f t="shared" si="0"/>
        <v>8.693880081176701</v>
      </c>
      <c r="I3" s="4"/>
      <c r="K3" s="4"/>
      <c r="L3" s="4"/>
    </row>
    <row r="4" spans="1:12" ht="12.75" x14ac:dyDescent="0.35">
      <c r="A4" s="2" t="s">
        <v>14</v>
      </c>
      <c r="B4" s="1" t="s">
        <v>26</v>
      </c>
      <c r="C4" s="1">
        <v>24.997907638549801</v>
      </c>
      <c r="E4" s="3" t="s">
        <v>31</v>
      </c>
      <c r="F4" s="2">
        <v>33.7692680358887</v>
      </c>
      <c r="H4" s="2">
        <f t="shared" si="0"/>
        <v>8.7713603973388992</v>
      </c>
      <c r="I4" s="4"/>
      <c r="K4" s="4"/>
      <c r="L4" s="4"/>
    </row>
    <row r="5" spans="1:12" ht="12.75" x14ac:dyDescent="0.35">
      <c r="A5" s="2" t="s">
        <v>5</v>
      </c>
      <c r="B5" s="1" t="s">
        <v>26</v>
      </c>
      <c r="C5" s="1">
        <v>24.4497261047363</v>
      </c>
      <c r="E5" s="3" t="s">
        <v>31</v>
      </c>
      <c r="F5" s="2">
        <v>31.866754531860401</v>
      </c>
      <c r="H5" s="2">
        <f t="shared" si="0"/>
        <v>7.4170284271241016</v>
      </c>
      <c r="I5" s="4">
        <f t="shared" ref="I5" si="3">AVERAGE(H5:H7)</f>
        <v>7.8479677836100663</v>
      </c>
      <c r="K5" s="4">
        <f t="shared" ref="K5:K25" si="4">I5-8.30911</f>
        <v>-0.46114221638993413</v>
      </c>
      <c r="L5" s="4">
        <f t="shared" ref="L5" si="5">2^-K5</f>
        <v>1.3766312989340057</v>
      </c>
    </row>
    <row r="6" spans="1:12" ht="12.75" x14ac:dyDescent="0.35">
      <c r="A6" s="2" t="s">
        <v>5</v>
      </c>
      <c r="B6" s="1" t="s">
        <v>26</v>
      </c>
      <c r="C6" s="1">
        <v>24.598512649536101</v>
      </c>
      <c r="E6" s="3" t="s">
        <v>31</v>
      </c>
      <c r="F6" s="2">
        <v>32.351432800292997</v>
      </c>
      <c r="H6" s="2">
        <f t="shared" si="0"/>
        <v>7.7529201507568963</v>
      </c>
      <c r="I6" s="4"/>
      <c r="K6" s="4"/>
      <c r="L6" s="4"/>
    </row>
    <row r="7" spans="1:12" ht="12.75" x14ac:dyDescent="0.35">
      <c r="A7" s="2" t="s">
        <v>5</v>
      </c>
      <c r="B7" s="1" t="s">
        <v>26</v>
      </c>
      <c r="C7" s="1">
        <v>24.610034942626999</v>
      </c>
      <c r="E7" s="3" t="s">
        <v>31</v>
      </c>
      <c r="F7" s="2">
        <v>32.9839897155762</v>
      </c>
      <c r="H7" s="2">
        <f t="shared" si="0"/>
        <v>8.373954772949201</v>
      </c>
      <c r="I7" s="4"/>
      <c r="K7" s="4"/>
      <c r="L7" s="4"/>
    </row>
    <row r="8" spans="1:12" ht="12.75" x14ac:dyDescent="0.35">
      <c r="A8" s="2" t="s">
        <v>6</v>
      </c>
      <c r="B8" s="1" t="s">
        <v>26</v>
      </c>
      <c r="C8" s="1">
        <v>23.899925231933601</v>
      </c>
      <c r="E8" s="3" t="s">
        <v>31</v>
      </c>
      <c r="F8" s="2">
        <v>32.326828002929702</v>
      </c>
      <c r="H8" s="2">
        <f t="shared" si="0"/>
        <v>8.4269027709961009</v>
      </c>
      <c r="I8" s="4">
        <f t="shared" ref="I8" si="6">AVERAGE(H8:H10)</f>
        <v>8.6436026255289686</v>
      </c>
      <c r="K8" s="4">
        <f t="shared" ref="K8:K25" si="7">I8-8.30911</f>
        <v>0.33449262552896819</v>
      </c>
      <c r="L8" s="4">
        <f t="shared" ref="L8" si="8">2^-K8</f>
        <v>0.79306299607780439</v>
      </c>
    </row>
    <row r="9" spans="1:12" ht="12.75" x14ac:dyDescent="0.35">
      <c r="A9" s="2" t="s">
        <v>6</v>
      </c>
      <c r="B9" s="1" t="s">
        <v>26</v>
      </c>
      <c r="C9" s="1">
        <v>23.913509368896499</v>
      </c>
      <c r="E9" s="3" t="s">
        <v>31</v>
      </c>
      <c r="F9" s="2">
        <v>32.219387054443402</v>
      </c>
      <c r="H9" s="2">
        <f t="shared" si="0"/>
        <v>8.3058776855469034</v>
      </c>
      <c r="I9" s="4"/>
      <c r="K9" s="4"/>
      <c r="L9" s="4"/>
    </row>
    <row r="10" spans="1:12" ht="12.75" x14ac:dyDescent="0.35">
      <c r="A10" s="2" t="s">
        <v>6</v>
      </c>
      <c r="B10" s="1" t="s">
        <v>26</v>
      </c>
      <c r="C10" s="1">
        <v>23.937818527221701</v>
      </c>
      <c r="E10" s="3" t="s">
        <v>31</v>
      </c>
      <c r="F10" s="2">
        <v>33.135845947265601</v>
      </c>
      <c r="H10" s="2">
        <f t="shared" si="0"/>
        <v>9.1980274200438998</v>
      </c>
      <c r="I10" s="4"/>
      <c r="K10" s="4"/>
      <c r="L10" s="4"/>
    </row>
    <row r="11" spans="1:12" ht="12.75" x14ac:dyDescent="0.35">
      <c r="A11" s="2" t="s">
        <v>15</v>
      </c>
      <c r="B11" s="1" t="s">
        <v>26</v>
      </c>
      <c r="C11" s="1">
        <v>24.311964035034201</v>
      </c>
      <c r="E11" s="3" t="s">
        <v>31</v>
      </c>
      <c r="F11" s="2">
        <v>32.078750610351598</v>
      </c>
      <c r="H11" s="2">
        <f t="shared" si="0"/>
        <v>7.766786575317397</v>
      </c>
      <c r="I11" s="4">
        <f t="shared" ref="I11" si="9">AVERAGE(H11:H13)</f>
        <v>8.2815780639648668</v>
      </c>
      <c r="K11" s="4">
        <f t="shared" ref="K11:K25" si="10">I11-8.30911</f>
        <v>-2.7531936035133597E-2</v>
      </c>
      <c r="L11" s="4">
        <f t="shared" ref="L11" si="11">2^-K11</f>
        <v>1.0192669412182516</v>
      </c>
    </row>
    <row r="12" spans="1:12" ht="12.75" x14ac:dyDescent="0.35">
      <c r="A12" s="2" t="s">
        <v>15</v>
      </c>
      <c r="B12" s="1" t="s">
        <v>26</v>
      </c>
      <c r="C12" s="1">
        <v>24.432807922363299</v>
      </c>
      <c r="E12" s="3" t="s">
        <v>31</v>
      </c>
      <c r="F12" s="2">
        <v>32.661464691162102</v>
      </c>
      <c r="H12" s="2">
        <f t="shared" si="0"/>
        <v>8.2286567687988033</v>
      </c>
      <c r="I12" s="4"/>
      <c r="K12" s="4"/>
      <c r="L12" s="4"/>
    </row>
    <row r="13" spans="1:12" ht="12.75" x14ac:dyDescent="0.35">
      <c r="A13" s="2" t="s">
        <v>15</v>
      </c>
      <c r="B13" s="1" t="s">
        <v>26</v>
      </c>
      <c r="C13" s="1">
        <v>24.628252029418899</v>
      </c>
      <c r="E13" s="3" t="s">
        <v>31</v>
      </c>
      <c r="F13" s="2">
        <v>33.477542877197301</v>
      </c>
      <c r="H13" s="2">
        <f t="shared" si="0"/>
        <v>8.849290847778402</v>
      </c>
      <c r="I13" s="4"/>
      <c r="K13" s="4"/>
      <c r="L13" s="4"/>
    </row>
    <row r="14" spans="1:12" ht="12.75" x14ac:dyDescent="0.35">
      <c r="A14" s="2" t="s">
        <v>16</v>
      </c>
      <c r="B14" s="1" t="s">
        <v>26</v>
      </c>
      <c r="C14" s="1">
        <v>24.605157852172901</v>
      </c>
      <c r="E14" s="3" t="s">
        <v>31</v>
      </c>
      <c r="F14" s="2">
        <v>31.305665969848601</v>
      </c>
      <c r="H14" s="2">
        <f t="shared" si="0"/>
        <v>6.7005081176756995</v>
      </c>
      <c r="I14" s="4">
        <f t="shared" ref="I14" si="12">AVERAGE(H14:H16)</f>
        <v>6.669913609822566</v>
      </c>
      <c r="K14" s="4">
        <f t="shared" ref="K14:K25" si="13">I14-8.30911</f>
        <v>-1.6391963901774345</v>
      </c>
      <c r="L14" s="4">
        <f t="shared" ref="L14" si="14">2^-K14</f>
        <v>3.1149227614054977</v>
      </c>
    </row>
    <row r="15" spans="1:12" ht="12.75" x14ac:dyDescent="0.35">
      <c r="A15" s="2" t="s">
        <v>16</v>
      </c>
      <c r="B15" s="1" t="s">
        <v>26</v>
      </c>
      <c r="C15" s="1">
        <v>24.6507663726807</v>
      </c>
      <c r="E15" s="3" t="s">
        <v>31</v>
      </c>
      <c r="F15" s="2">
        <v>31.302539825439499</v>
      </c>
      <c r="H15" s="2">
        <f t="shared" si="0"/>
        <v>6.6517734527587997</v>
      </c>
      <c r="I15" s="4"/>
      <c r="K15" s="4"/>
      <c r="L15" s="4"/>
    </row>
    <row r="16" spans="1:12" ht="12.75" x14ac:dyDescent="0.35">
      <c r="A16" s="2" t="s">
        <v>16</v>
      </c>
      <c r="B16" s="1" t="s">
        <v>26</v>
      </c>
      <c r="C16" s="1">
        <v>24.6936950683594</v>
      </c>
      <c r="E16" s="3" t="s">
        <v>31</v>
      </c>
      <c r="F16" s="2">
        <v>31.351154327392599</v>
      </c>
      <c r="H16" s="2">
        <f t="shared" si="0"/>
        <v>6.6574592590331996</v>
      </c>
      <c r="I16" s="4"/>
      <c r="K16" s="4"/>
      <c r="L16" s="4"/>
    </row>
    <row r="17" spans="1:12" ht="12.75" x14ac:dyDescent="0.35">
      <c r="A17" s="2" t="s">
        <v>11</v>
      </c>
      <c r="B17" s="1" t="s">
        <v>26</v>
      </c>
      <c r="C17" s="1">
        <v>25.0852375030518</v>
      </c>
      <c r="E17" s="3" t="s">
        <v>31</v>
      </c>
      <c r="F17" s="2">
        <v>32.861278533935497</v>
      </c>
      <c r="H17" s="2">
        <f t="shared" si="0"/>
        <v>7.7760410308836967</v>
      </c>
      <c r="I17" s="4">
        <f t="shared" ref="I17" si="15">AVERAGE(H17:H19)</f>
        <v>7.5784487406412326</v>
      </c>
      <c r="K17" s="4">
        <f t="shared" ref="K17:K25" si="16">I17-8.30911</f>
        <v>-0.7306612593587678</v>
      </c>
      <c r="L17" s="4">
        <f t="shared" ref="L17" si="17">2^-K17</f>
        <v>1.659399503210331</v>
      </c>
    </row>
    <row r="18" spans="1:12" ht="12.75" x14ac:dyDescent="0.35">
      <c r="A18" s="2" t="s">
        <v>11</v>
      </c>
      <c r="B18" s="1" t="s">
        <v>26</v>
      </c>
      <c r="C18" s="1">
        <v>25.0896301269531</v>
      </c>
      <c r="E18" s="3" t="s">
        <v>31</v>
      </c>
      <c r="F18" s="2">
        <v>32.635019683837903</v>
      </c>
      <c r="H18" s="2">
        <f t="shared" si="0"/>
        <v>7.5453895568848033</v>
      </c>
      <c r="I18" s="4"/>
      <c r="K18" s="4"/>
      <c r="L18" s="4"/>
    </row>
    <row r="19" spans="1:12" ht="12.75" x14ac:dyDescent="0.35">
      <c r="A19" s="2" t="s">
        <v>11</v>
      </c>
      <c r="B19" s="1" t="s">
        <v>26</v>
      </c>
      <c r="C19" s="1">
        <v>25.099706649780298</v>
      </c>
      <c r="E19" s="3" t="s">
        <v>31</v>
      </c>
      <c r="F19" s="2">
        <v>32.513622283935497</v>
      </c>
      <c r="H19" s="2">
        <f t="shared" si="0"/>
        <v>7.4139156341551988</v>
      </c>
      <c r="I19" s="4"/>
      <c r="K19" s="4"/>
      <c r="L19" s="4"/>
    </row>
    <row r="20" spans="1:12" ht="13.9" customHeight="1" x14ac:dyDescent="0.35">
      <c r="A20" s="2" t="s">
        <v>12</v>
      </c>
      <c r="B20" s="1" t="s">
        <v>26</v>
      </c>
      <c r="C20" s="2">
        <v>25.948328018188501</v>
      </c>
      <c r="E20" s="3" t="s">
        <v>31</v>
      </c>
      <c r="F20" s="2">
        <v>32.225160598754897</v>
      </c>
      <c r="H20" s="2">
        <f t="shared" si="0"/>
        <v>6.2768325805663956</v>
      </c>
      <c r="I20" s="4">
        <f t="shared" ref="I20:I23" si="18">AVERAGE(H20:H22)</f>
        <v>6.001646677652964</v>
      </c>
      <c r="K20" s="4">
        <f t="shared" ref="K20:K25" si="19">I20-8.30911</f>
        <v>-2.3074633223470364</v>
      </c>
      <c r="L20" s="4">
        <f t="shared" ref="L20:L23" si="20">2^-K20</f>
        <v>4.9501193932110299</v>
      </c>
    </row>
    <row r="21" spans="1:12" ht="12.75" x14ac:dyDescent="0.35">
      <c r="A21" s="2" t="s">
        <v>12</v>
      </c>
      <c r="B21" s="1" t="s">
        <v>26</v>
      </c>
      <c r="C21" s="2">
        <v>26.3687858581543</v>
      </c>
      <c r="E21" s="3" t="s">
        <v>31</v>
      </c>
      <c r="F21" s="2">
        <v>32.277111053466697</v>
      </c>
      <c r="H21" s="2">
        <f t="shared" si="0"/>
        <v>5.908325195312397</v>
      </c>
      <c r="I21" s="4"/>
      <c r="K21" s="4"/>
      <c r="L21" s="4"/>
    </row>
    <row r="22" spans="1:12" ht="12.75" x14ac:dyDescent="0.35">
      <c r="A22" s="2" t="s">
        <v>12</v>
      </c>
      <c r="B22" s="1" t="s">
        <v>26</v>
      </c>
      <c r="C22" s="2">
        <v>26.496238708496101</v>
      </c>
      <c r="E22" s="3" t="s">
        <v>31</v>
      </c>
      <c r="F22" s="2">
        <v>32.3160209655762</v>
      </c>
      <c r="H22" s="2">
        <f t="shared" si="0"/>
        <v>5.8197822570800994</v>
      </c>
      <c r="I22" s="4"/>
      <c r="K22" s="4"/>
      <c r="L22" s="4"/>
    </row>
    <row r="23" spans="1:12" ht="12.75" x14ac:dyDescent="0.35">
      <c r="A23" s="2" t="s">
        <v>17</v>
      </c>
      <c r="B23" s="1" t="s">
        <v>26</v>
      </c>
      <c r="C23" s="2">
        <v>24.583757400512699</v>
      </c>
      <c r="E23" s="3" t="s">
        <v>31</v>
      </c>
      <c r="F23" s="2">
        <v>30.6993503570557</v>
      </c>
      <c r="H23" s="2">
        <f t="shared" si="0"/>
        <v>6.1155929565430007</v>
      </c>
      <c r="I23" s="4">
        <f t="shared" si="18"/>
        <v>5.9503170013427669</v>
      </c>
      <c r="K23" s="4">
        <f t="shared" ref="K23:K25" si="21">I23-8.30911</f>
        <v>-2.3587929986572336</v>
      </c>
      <c r="L23" s="4">
        <f t="shared" si="20"/>
        <v>5.1294103781495508</v>
      </c>
    </row>
    <row r="24" spans="1:12" ht="12.75" x14ac:dyDescent="0.35">
      <c r="A24" s="2" t="s">
        <v>17</v>
      </c>
      <c r="B24" s="1" t="s">
        <v>26</v>
      </c>
      <c r="C24" s="2">
        <v>24.807498931884801</v>
      </c>
      <c r="E24" s="3" t="s">
        <v>31</v>
      </c>
      <c r="F24" s="2">
        <v>30.849931335449199</v>
      </c>
      <c r="H24" s="2">
        <f t="shared" si="0"/>
        <v>6.0424324035643977</v>
      </c>
      <c r="I24" s="4"/>
      <c r="K24" s="4"/>
      <c r="L24" s="4"/>
    </row>
    <row r="25" spans="1:12" ht="12.75" x14ac:dyDescent="0.35">
      <c r="A25" s="2" t="s">
        <v>17</v>
      </c>
      <c r="B25" s="1" t="s">
        <v>27</v>
      </c>
      <c r="C25" s="2">
        <v>24.9634494781494</v>
      </c>
      <c r="E25" s="3" t="s">
        <v>31</v>
      </c>
      <c r="F25" s="2">
        <v>30.656375122070301</v>
      </c>
      <c r="H25" s="2">
        <f t="shared" si="0"/>
        <v>5.6929256439209013</v>
      </c>
      <c r="I25" s="4"/>
      <c r="K25" s="4"/>
      <c r="L25" s="4"/>
    </row>
    <row r="26" spans="1:12" ht="12.75" x14ac:dyDescent="0.35"/>
    <row r="27" spans="1:12" ht="12.75" x14ac:dyDescent="0.35"/>
    <row r="28" spans="1:12" ht="12.75" x14ac:dyDescent="0.35"/>
    <row r="29" spans="1:12" ht="12.75" x14ac:dyDescent="0.35"/>
    <row r="30" spans="1:12" ht="12.75" x14ac:dyDescent="0.35"/>
    <row r="31" spans="1:12" ht="12.75" x14ac:dyDescent="0.35"/>
    <row r="32" spans="1:12" ht="12.75" x14ac:dyDescent="0.35"/>
    <row r="33" ht="12.75" x14ac:dyDescent="0.35"/>
    <row r="34" ht="12.75" x14ac:dyDescent="0.35"/>
    <row r="35" ht="12.75" x14ac:dyDescent="0.35"/>
    <row r="36" ht="12.75" x14ac:dyDescent="0.35"/>
    <row r="37" ht="12.75" x14ac:dyDescent="0.35"/>
    <row r="38" ht="12.75" x14ac:dyDescent="0.35"/>
    <row r="39" ht="12.75" x14ac:dyDescent="0.35"/>
    <row r="40" ht="12.75" x14ac:dyDescent="0.35"/>
    <row r="41" ht="12.75" x14ac:dyDescent="0.35"/>
    <row r="42" ht="12.75" x14ac:dyDescent="0.35"/>
    <row r="43" ht="12.75" x14ac:dyDescent="0.35"/>
    <row r="44" ht="12.75" x14ac:dyDescent="0.35"/>
    <row r="45" ht="12.75" x14ac:dyDescent="0.35"/>
    <row r="46" ht="12.75" x14ac:dyDescent="0.35"/>
    <row r="47" ht="12.75" x14ac:dyDescent="0.35"/>
    <row r="48" ht="12.75" x14ac:dyDescent="0.35"/>
    <row r="49" ht="12.75" x14ac:dyDescent="0.35"/>
    <row r="50" ht="12.75" x14ac:dyDescent="0.35"/>
    <row r="51" ht="12.75" x14ac:dyDescent="0.35"/>
    <row r="52" ht="12.75" x14ac:dyDescent="0.35"/>
    <row r="53" ht="12.75" x14ac:dyDescent="0.35"/>
    <row r="54" ht="12.75" x14ac:dyDescent="0.35"/>
    <row r="55" ht="12.75" x14ac:dyDescent="0.35"/>
    <row r="56" ht="12.75" x14ac:dyDescent="0.35"/>
    <row r="57" ht="12.75" x14ac:dyDescent="0.35"/>
    <row r="58" ht="12.75" x14ac:dyDescent="0.35"/>
    <row r="59" ht="12.75" x14ac:dyDescent="0.35"/>
    <row r="60" ht="12.75" x14ac:dyDescent="0.35"/>
    <row r="61" ht="12.75" x14ac:dyDescent="0.35"/>
    <row r="62" ht="12.75" x14ac:dyDescent="0.35"/>
    <row r="63" ht="12.75" x14ac:dyDescent="0.35"/>
    <row r="64" ht="12.75" x14ac:dyDescent="0.35"/>
    <row r="65" ht="12.75" x14ac:dyDescent="0.35"/>
    <row r="66" ht="12.75" x14ac:dyDescent="0.35"/>
    <row r="67" ht="12.75" x14ac:dyDescent="0.35"/>
    <row r="68" ht="12.75" x14ac:dyDescent="0.35"/>
    <row r="69" ht="12.75" x14ac:dyDescent="0.35"/>
    <row r="70" ht="12.75" x14ac:dyDescent="0.35"/>
    <row r="71" ht="12.75" x14ac:dyDescent="0.35"/>
    <row r="72" ht="12.75" x14ac:dyDescent="0.35"/>
    <row r="73" ht="12.75" x14ac:dyDescent="0.35"/>
    <row r="74" ht="12.75" x14ac:dyDescent="0.35"/>
    <row r="75" ht="12.75" x14ac:dyDescent="0.35"/>
    <row r="76" ht="12.75" x14ac:dyDescent="0.35"/>
    <row r="77" ht="12.75" x14ac:dyDescent="0.35"/>
    <row r="78" ht="12.75" x14ac:dyDescent="0.35"/>
    <row r="79" ht="12.75" x14ac:dyDescent="0.35"/>
    <row r="80" ht="12.75" x14ac:dyDescent="0.35"/>
    <row r="81" ht="12.75" x14ac:dyDescent="0.35"/>
    <row r="82" ht="12.75" x14ac:dyDescent="0.35"/>
    <row r="83" ht="12.75" x14ac:dyDescent="0.35"/>
    <row r="84" ht="12.75" x14ac:dyDescent="0.35"/>
    <row r="85" ht="12.75" x14ac:dyDescent="0.35"/>
    <row r="86" ht="12.75" x14ac:dyDescent="0.35"/>
    <row r="87" ht="12.75" x14ac:dyDescent="0.35"/>
    <row r="88" ht="12.75" x14ac:dyDescent="0.35"/>
    <row r="89" ht="12.75" x14ac:dyDescent="0.35"/>
    <row r="90" ht="12.75" x14ac:dyDescent="0.35"/>
    <row r="91" ht="12.75" x14ac:dyDescent="0.35"/>
    <row r="92" ht="12.75" x14ac:dyDescent="0.35"/>
    <row r="93" ht="12.75" x14ac:dyDescent="0.35"/>
    <row r="94" ht="12.75" x14ac:dyDescent="0.35"/>
    <row r="95" ht="12.75" x14ac:dyDescent="0.35"/>
    <row r="96" ht="12.75" x14ac:dyDescent="0.35"/>
    <row r="97" ht="12.75" x14ac:dyDescent="0.35"/>
    <row r="98" ht="12.75" x14ac:dyDescent="0.35"/>
    <row r="99" ht="12.75" x14ac:dyDescent="0.35"/>
    <row r="100" ht="12.75" x14ac:dyDescent="0.35"/>
    <row r="101" ht="12.75" x14ac:dyDescent="0.35"/>
    <row r="102" ht="12.75" x14ac:dyDescent="0.35"/>
    <row r="103" ht="12.75" x14ac:dyDescent="0.35"/>
    <row r="104" ht="12.75" x14ac:dyDescent="0.35"/>
    <row r="105" ht="12.75" x14ac:dyDescent="0.35"/>
    <row r="106" ht="12.75" x14ac:dyDescent="0.35"/>
    <row r="107" ht="12.75" x14ac:dyDescent="0.35"/>
    <row r="108" ht="12.75" x14ac:dyDescent="0.35"/>
    <row r="109" ht="12.75" x14ac:dyDescent="0.35"/>
  </sheetData>
  <mergeCells count="24">
    <mergeCell ref="I20:I22"/>
    <mergeCell ref="K20:K22"/>
    <mergeCell ref="L20:L22"/>
    <mergeCell ref="I23:I25"/>
    <mergeCell ref="K23:K25"/>
    <mergeCell ref="L23:L25"/>
    <mergeCell ref="I14:I16"/>
    <mergeCell ref="K14:K16"/>
    <mergeCell ref="L14:L16"/>
    <mergeCell ref="I17:I19"/>
    <mergeCell ref="K17:K19"/>
    <mergeCell ref="L17:L19"/>
    <mergeCell ref="I8:I10"/>
    <mergeCell ref="K8:K10"/>
    <mergeCell ref="L8:L10"/>
    <mergeCell ref="I11:I13"/>
    <mergeCell ref="K11:K13"/>
    <mergeCell ref="L11:L13"/>
    <mergeCell ref="I2:I4"/>
    <mergeCell ref="K2:K4"/>
    <mergeCell ref="L2:L4"/>
    <mergeCell ref="I5:I7"/>
    <mergeCell ref="K5:K7"/>
    <mergeCell ref="L5:L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F234-0648-4AF8-B774-B31FF9D32DB6}">
  <dimension ref="A1:L37"/>
  <sheetViews>
    <sheetView topLeftCell="A16" workbookViewId="0">
      <selection activeCell="M37" sqref="M37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7.8790328767564572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20.929609298706101</v>
      </c>
      <c r="E2" s="3" t="s">
        <v>18</v>
      </c>
      <c r="F2" s="2">
        <v>29.694541931152301</v>
      </c>
      <c r="H2" s="2">
        <f>F2-C2</f>
        <v>8.7649326324462002</v>
      </c>
      <c r="I2" s="4">
        <f>AVERAGE(H2:H4)</f>
        <v>8.5363578796386665</v>
      </c>
      <c r="K2" s="4">
        <f>I2-7.87903</f>
        <v>0.65732787963866635</v>
      </c>
      <c r="L2" s="4">
        <f>2^-K2</f>
        <v>0.63405158311465371</v>
      </c>
    </row>
    <row r="3" spans="1:12" x14ac:dyDescent="0.35">
      <c r="A3" s="2" t="s">
        <v>4</v>
      </c>
      <c r="B3" s="1" t="s">
        <v>0</v>
      </c>
      <c r="C3" s="1">
        <v>21.1821403503418</v>
      </c>
      <c r="E3" s="3" t="s">
        <v>18</v>
      </c>
      <c r="F3" s="2">
        <v>29.796989440918001</v>
      </c>
      <c r="H3" s="2">
        <f t="shared" ref="H3:H37" si="0">F3-C3</f>
        <v>8.6148490905762003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21.574661254882798</v>
      </c>
      <c r="E4" s="3" t="s">
        <v>18</v>
      </c>
      <c r="F4" s="2">
        <v>29.803953170776399</v>
      </c>
      <c r="H4" s="2">
        <f t="shared" si="0"/>
        <v>8.2292919158936009</v>
      </c>
      <c r="I4" s="4"/>
      <c r="K4" s="4"/>
      <c r="L4" s="4"/>
    </row>
    <row r="5" spans="1:12" x14ac:dyDescent="0.35">
      <c r="A5" s="2" t="s">
        <v>14</v>
      </c>
      <c r="B5" s="1" t="s">
        <v>0</v>
      </c>
      <c r="C5" s="1">
        <v>20.867794036865199</v>
      </c>
      <c r="E5" s="3" t="s">
        <v>18</v>
      </c>
      <c r="F5" s="2">
        <v>28.825088500976602</v>
      </c>
      <c r="H5" s="2">
        <f t="shared" si="0"/>
        <v>7.9572944641114027</v>
      </c>
      <c r="I5" s="4">
        <f t="shared" ref="I5" si="1">AVERAGE(H5:H7)</f>
        <v>7.9082228342692353</v>
      </c>
      <c r="K5" s="4">
        <f t="shared" ref="K5" si="2">I5-7.87903</f>
        <v>2.9192834269235135E-2</v>
      </c>
      <c r="L5" s="4">
        <f t="shared" ref="L5" si="3">2^-K5</f>
        <v>0.97996842152900676</v>
      </c>
    </row>
    <row r="6" spans="1:12" x14ac:dyDescent="0.35">
      <c r="A6" s="2" t="s">
        <v>14</v>
      </c>
      <c r="B6" s="1" t="s">
        <v>0</v>
      </c>
      <c r="C6" s="1">
        <v>20.975286483764599</v>
      </c>
      <c r="E6" s="3" t="s">
        <v>18</v>
      </c>
      <c r="F6" s="2">
        <v>28.8366298675537</v>
      </c>
      <c r="H6" s="2">
        <f t="shared" si="0"/>
        <v>7.8613433837891016</v>
      </c>
      <c r="I6" s="4"/>
      <c r="K6" s="4"/>
      <c r="L6" s="4"/>
    </row>
    <row r="7" spans="1:12" x14ac:dyDescent="0.35">
      <c r="A7" s="2" t="s">
        <v>14</v>
      </c>
      <c r="B7" s="1" t="s">
        <v>0</v>
      </c>
      <c r="C7" s="1">
        <v>21.002733230590799</v>
      </c>
      <c r="E7" s="3" t="s">
        <v>18</v>
      </c>
      <c r="F7" s="2">
        <v>28.908763885498001</v>
      </c>
      <c r="H7" s="2">
        <f t="shared" si="0"/>
        <v>7.9060306549072017</v>
      </c>
      <c r="I7" s="4"/>
      <c r="K7" s="4"/>
      <c r="L7" s="4"/>
    </row>
    <row r="8" spans="1:12" x14ac:dyDescent="0.35">
      <c r="A8" s="2" t="s">
        <v>5</v>
      </c>
      <c r="B8" s="1" t="s">
        <v>0</v>
      </c>
      <c r="C8" s="1">
        <v>20.980028152465799</v>
      </c>
      <c r="E8" s="3" t="s">
        <v>18</v>
      </c>
      <c r="F8" s="2">
        <v>28.636394500732401</v>
      </c>
      <c r="H8" s="2">
        <f t="shared" si="0"/>
        <v>7.6563663482666016</v>
      </c>
      <c r="I8" s="4">
        <f t="shared" ref="I8" si="4">AVERAGE(H8:H10)</f>
        <v>7.7197589874267338</v>
      </c>
      <c r="K8" s="4">
        <f t="shared" ref="K8" si="5">I8-7.87903</f>
        <v>-0.15927101257326637</v>
      </c>
      <c r="L8" s="4">
        <f t="shared" ref="L8" si="6">2^-K8</f>
        <v>1.116722720431194</v>
      </c>
    </row>
    <row r="9" spans="1:12" x14ac:dyDescent="0.35">
      <c r="A9" s="2" t="s">
        <v>5</v>
      </c>
      <c r="B9" s="1" t="s">
        <v>0</v>
      </c>
      <c r="C9" s="1">
        <v>21.0530815124512</v>
      </c>
      <c r="E9" s="3" t="s">
        <v>18</v>
      </c>
      <c r="F9" s="2">
        <v>28.770198822021499</v>
      </c>
      <c r="H9" s="2">
        <f t="shared" si="0"/>
        <v>7.7171173095702983</v>
      </c>
      <c r="I9" s="4"/>
      <c r="K9" s="4"/>
      <c r="L9" s="4"/>
    </row>
    <row r="10" spans="1:12" x14ac:dyDescent="0.35">
      <c r="A10" s="2" t="s">
        <v>5</v>
      </c>
      <c r="B10" s="1" t="s">
        <v>0</v>
      </c>
      <c r="C10" s="1">
        <v>21.150081634521499</v>
      </c>
      <c r="E10" s="3" t="s">
        <v>18</v>
      </c>
      <c r="F10" s="2">
        <v>28.935874938964801</v>
      </c>
      <c r="H10" s="2">
        <f t="shared" si="0"/>
        <v>7.7857933044433025</v>
      </c>
      <c r="I10" s="4"/>
      <c r="K10" s="4"/>
      <c r="L10" s="4"/>
    </row>
    <row r="11" spans="1:12" x14ac:dyDescent="0.35">
      <c r="A11" s="2" t="s">
        <v>6</v>
      </c>
      <c r="B11" s="1" t="s">
        <v>0</v>
      </c>
      <c r="C11" s="1">
        <v>21.5892028808594</v>
      </c>
      <c r="E11" s="3" t="s">
        <v>18</v>
      </c>
      <c r="F11" s="2">
        <v>29.2176628112793</v>
      </c>
      <c r="H11" s="2">
        <f t="shared" si="0"/>
        <v>7.6284599304199006</v>
      </c>
      <c r="I11" s="4">
        <f t="shared" ref="I11" si="7">AVERAGE(H11:H13)</f>
        <v>7.6521790822346993</v>
      </c>
      <c r="K11" s="4">
        <f t="shared" ref="K11" si="8">I11-7.87903</f>
        <v>-0.22685091776530086</v>
      </c>
      <c r="L11" s="4">
        <f t="shared" ref="L11" si="9">2^-K11</f>
        <v>1.170277703490465</v>
      </c>
    </row>
    <row r="12" spans="1:12" x14ac:dyDescent="0.35">
      <c r="A12" s="2" t="s">
        <v>6</v>
      </c>
      <c r="B12" s="1" t="s">
        <v>0</v>
      </c>
      <c r="C12" s="1">
        <v>21.6368923187256</v>
      </c>
      <c r="E12" s="3" t="s">
        <v>18</v>
      </c>
      <c r="F12" s="2">
        <v>29.353321075439499</v>
      </c>
      <c r="H12" s="2">
        <f t="shared" si="0"/>
        <v>7.7164287567138992</v>
      </c>
      <c r="I12" s="4"/>
      <c r="K12" s="4"/>
      <c r="L12" s="4"/>
    </row>
    <row r="13" spans="1:12" x14ac:dyDescent="0.35">
      <c r="A13" s="2" t="s">
        <v>6</v>
      </c>
      <c r="B13" s="1" t="s">
        <v>0</v>
      </c>
      <c r="C13" s="1">
        <v>21.794841766357401</v>
      </c>
      <c r="E13" s="3" t="s">
        <v>18</v>
      </c>
      <c r="F13" s="2">
        <v>29.406490325927699</v>
      </c>
      <c r="H13" s="2">
        <f t="shared" si="0"/>
        <v>7.6116485595702983</v>
      </c>
      <c r="I13" s="4"/>
      <c r="K13" s="4"/>
      <c r="L13" s="4"/>
    </row>
    <row r="14" spans="1:12" x14ac:dyDescent="0.35">
      <c r="A14" s="2" t="s">
        <v>15</v>
      </c>
      <c r="B14" s="1" t="s">
        <v>0</v>
      </c>
      <c r="C14" s="1">
        <v>20.569942474365199</v>
      </c>
      <c r="E14" s="3" t="s">
        <v>18</v>
      </c>
      <c r="F14" s="2">
        <v>28.360857009887699</v>
      </c>
      <c r="H14" s="2">
        <f t="shared" si="0"/>
        <v>7.7909145355225</v>
      </c>
      <c r="I14" s="4">
        <f t="shared" ref="I14:I17" si="10">AVERAGE(H14:H16)</f>
        <v>7.7745838165283336</v>
      </c>
      <c r="K14" s="4">
        <f t="shared" ref="K14" si="11">I14-7.87903</f>
        <v>-0.10444618347166656</v>
      </c>
      <c r="L14" s="4">
        <f t="shared" ref="L14:L17" si="12">2^-K14</f>
        <v>1.0750816128128773</v>
      </c>
    </row>
    <row r="15" spans="1:12" x14ac:dyDescent="0.35">
      <c r="A15" s="2" t="s">
        <v>15</v>
      </c>
      <c r="B15" s="1" t="s">
        <v>0</v>
      </c>
      <c r="C15" s="1">
        <v>20.633468627929702</v>
      </c>
      <c r="E15" s="3" t="s">
        <v>18</v>
      </c>
      <c r="F15" s="2">
        <v>28.378961563110401</v>
      </c>
      <c r="H15" s="2">
        <f t="shared" si="0"/>
        <v>7.7454929351806996</v>
      </c>
      <c r="I15" s="4"/>
      <c r="K15" s="4"/>
      <c r="L15" s="4"/>
    </row>
    <row r="16" spans="1:12" x14ac:dyDescent="0.35">
      <c r="A16" s="2" t="s">
        <v>15</v>
      </c>
      <c r="B16" s="1" t="s">
        <v>0</v>
      </c>
      <c r="C16" s="1">
        <v>20.789722442626999</v>
      </c>
      <c r="E16" s="3" t="s">
        <v>18</v>
      </c>
      <c r="F16" s="2">
        <v>28.5770664215088</v>
      </c>
      <c r="H16" s="2">
        <f t="shared" si="0"/>
        <v>7.7873439788818004</v>
      </c>
      <c r="I16" s="4"/>
      <c r="K16" s="4"/>
      <c r="L16" s="4"/>
    </row>
    <row r="17" spans="1:12" x14ac:dyDescent="0.35">
      <c r="A17" s="2" t="s">
        <v>7</v>
      </c>
      <c r="B17" s="1" t="s">
        <v>0</v>
      </c>
      <c r="C17" s="1">
        <v>20.333473205566399</v>
      </c>
      <c r="E17" s="3" t="s">
        <v>18</v>
      </c>
      <c r="F17" s="2">
        <v>27.994579315185501</v>
      </c>
      <c r="H17" s="2">
        <f t="shared" si="0"/>
        <v>7.6611061096191015</v>
      </c>
      <c r="I17" s="4">
        <f t="shared" si="10"/>
        <v>7.6830946604410677</v>
      </c>
      <c r="K17" s="4">
        <f t="shared" ref="K17" si="13">I17-7.87903</f>
        <v>-0.1959353395589325</v>
      </c>
      <c r="L17" s="4">
        <f t="shared" si="12"/>
        <v>1.1454665579317307</v>
      </c>
    </row>
    <row r="18" spans="1:12" x14ac:dyDescent="0.35">
      <c r="A18" s="2" t="s">
        <v>7</v>
      </c>
      <c r="B18" s="1" t="s">
        <v>0</v>
      </c>
      <c r="C18" s="1">
        <v>20.339227676391602</v>
      </c>
      <c r="E18" s="3" t="s">
        <v>18</v>
      </c>
      <c r="F18" s="2">
        <v>28.071140289306602</v>
      </c>
      <c r="H18" s="2">
        <f t="shared" si="0"/>
        <v>7.731912612915</v>
      </c>
      <c r="I18" s="4"/>
      <c r="K18" s="4"/>
      <c r="L18" s="4"/>
    </row>
    <row r="19" spans="1:12" x14ac:dyDescent="0.35">
      <c r="A19" s="2" t="s">
        <v>7</v>
      </c>
      <c r="B19" s="1" t="s">
        <v>0</v>
      </c>
      <c r="C19" s="1">
        <v>20.510383605956999</v>
      </c>
      <c r="E19" s="3" t="s">
        <v>18</v>
      </c>
      <c r="F19" s="2">
        <v>28.166648864746101</v>
      </c>
      <c r="H19" s="2">
        <f t="shared" si="0"/>
        <v>7.6562652587891016</v>
      </c>
      <c r="I19" s="4"/>
      <c r="K19" s="4"/>
      <c r="L19" s="4"/>
    </row>
    <row r="20" spans="1:12" x14ac:dyDescent="0.35">
      <c r="A20" s="2" t="s">
        <v>9</v>
      </c>
      <c r="B20" s="1" t="s">
        <v>0</v>
      </c>
      <c r="C20" s="1">
        <v>19.4966335296631</v>
      </c>
      <c r="E20" s="3" t="s">
        <v>18</v>
      </c>
      <c r="F20" s="2">
        <v>27.329027175903299</v>
      </c>
      <c r="H20" s="2">
        <f t="shared" si="0"/>
        <v>7.8323936462401988</v>
      </c>
      <c r="I20" s="4">
        <f t="shared" ref="I20" si="14">AVERAGE(H20:H22)</f>
        <v>7.8366235097249666</v>
      </c>
      <c r="K20" s="4">
        <f t="shared" ref="K20" si="15">I20-7.87903</f>
        <v>-4.2406490275033626E-2</v>
      </c>
      <c r="L20" s="4">
        <f t="shared" ref="L20" si="16">2^-K20</f>
        <v>1.0298302050347832</v>
      </c>
    </row>
    <row r="21" spans="1:12" x14ac:dyDescent="0.35">
      <c r="A21" s="2" t="s">
        <v>9</v>
      </c>
      <c r="B21" s="1" t="s">
        <v>0</v>
      </c>
      <c r="C21" s="1">
        <v>19.583475112915</v>
      </c>
      <c r="E21" s="3" t="s">
        <v>18</v>
      </c>
      <c r="F21" s="2">
        <v>27.370103836059599</v>
      </c>
      <c r="H21" s="2">
        <f t="shared" si="0"/>
        <v>7.7866287231445988</v>
      </c>
      <c r="I21" s="4"/>
      <c r="K21" s="4"/>
      <c r="L21" s="4"/>
    </row>
    <row r="22" spans="1:12" x14ac:dyDescent="0.35">
      <c r="A22" s="2" t="s">
        <v>9</v>
      </c>
      <c r="B22" s="1" t="s">
        <v>0</v>
      </c>
      <c r="C22" s="1">
        <v>19.637527465820298</v>
      </c>
      <c r="E22" s="3" t="s">
        <v>18</v>
      </c>
      <c r="F22" s="2">
        <v>27.528375625610401</v>
      </c>
      <c r="H22" s="2">
        <f t="shared" si="0"/>
        <v>7.890848159790103</v>
      </c>
      <c r="I22" s="4"/>
      <c r="K22" s="4"/>
      <c r="L22" s="4"/>
    </row>
    <row r="23" spans="1:12" x14ac:dyDescent="0.35">
      <c r="A23" s="2" t="s">
        <v>16</v>
      </c>
      <c r="B23" s="1" t="s">
        <v>0</v>
      </c>
      <c r="C23" s="1">
        <v>20.1596584320068</v>
      </c>
      <c r="E23" s="3" t="s">
        <v>18</v>
      </c>
      <c r="F23" s="2">
        <v>27.791675567626999</v>
      </c>
      <c r="H23" s="2">
        <f t="shared" si="0"/>
        <v>7.6320171356201989</v>
      </c>
      <c r="I23" s="4">
        <f t="shared" ref="I23" si="17">AVERAGE(H23:H25)</f>
        <v>7.5949719746907656</v>
      </c>
      <c r="K23" s="4">
        <f t="shared" ref="K23" si="18">I23-7.87903</f>
        <v>-0.28405802530923463</v>
      </c>
      <c r="L23" s="4">
        <f t="shared" ref="L23" si="19">2^-K23</f>
        <v>1.2176149902498636</v>
      </c>
    </row>
    <row r="24" spans="1:12" x14ac:dyDescent="0.35">
      <c r="A24" s="2" t="s">
        <v>16</v>
      </c>
      <c r="B24" s="1" t="s">
        <v>0</v>
      </c>
      <c r="C24" s="1">
        <v>20.220201492309599</v>
      </c>
      <c r="E24" s="3" t="s">
        <v>18</v>
      </c>
      <c r="F24" s="2">
        <v>27.8857421875</v>
      </c>
      <c r="H24" s="2">
        <f t="shared" si="0"/>
        <v>7.6655406951904013</v>
      </c>
      <c r="I24" s="4"/>
      <c r="K24" s="4"/>
      <c r="L24" s="4"/>
    </row>
    <row r="25" spans="1:12" x14ac:dyDescent="0.35">
      <c r="A25" s="2" t="s">
        <v>16</v>
      </c>
      <c r="B25" s="1" t="s">
        <v>0</v>
      </c>
      <c r="C25" s="1">
        <v>20.504306793212901</v>
      </c>
      <c r="E25" s="3" t="s">
        <v>18</v>
      </c>
      <c r="F25" s="2">
        <v>27.991664886474599</v>
      </c>
      <c r="H25" s="2">
        <f t="shared" si="0"/>
        <v>7.4873580932616974</v>
      </c>
      <c r="I25" s="4"/>
      <c r="K25" s="4"/>
      <c r="L25" s="4"/>
    </row>
    <row r="26" spans="1:12" x14ac:dyDescent="0.35">
      <c r="A26" s="2" t="s">
        <v>10</v>
      </c>
      <c r="B26" s="1" t="s">
        <v>0</v>
      </c>
      <c r="C26" s="1">
        <v>18.477552413940401</v>
      </c>
      <c r="E26" s="3" t="s">
        <v>18</v>
      </c>
      <c r="F26" s="2">
        <v>26.2428874969482</v>
      </c>
      <c r="H26" s="2">
        <f t="shared" si="0"/>
        <v>7.7653350830077983</v>
      </c>
      <c r="I26" s="4">
        <f t="shared" ref="I26" si="20">AVERAGE(H26:H28)</f>
        <v>7.7959073384602666</v>
      </c>
      <c r="K26" s="4">
        <f t="shared" ref="K26" si="21">I26-7.87903</f>
        <v>-8.3122661539733578E-2</v>
      </c>
      <c r="L26" s="4">
        <f t="shared" ref="L26" si="22">2^-K26</f>
        <v>1.0593083959037528</v>
      </c>
    </row>
    <row r="27" spans="1:12" x14ac:dyDescent="0.35">
      <c r="A27" s="2" t="s">
        <v>10</v>
      </c>
      <c r="B27" s="1" t="s">
        <v>0</v>
      </c>
      <c r="C27" s="1">
        <v>18.605649948120099</v>
      </c>
      <c r="E27" s="3" t="s">
        <v>18</v>
      </c>
      <c r="F27" s="2">
        <v>26.405036926269499</v>
      </c>
      <c r="H27" s="2">
        <f t="shared" si="0"/>
        <v>7.7993869781493999</v>
      </c>
      <c r="I27" s="4"/>
      <c r="K27" s="4"/>
      <c r="L27" s="4"/>
    </row>
    <row r="28" spans="1:12" x14ac:dyDescent="0.35">
      <c r="A28" s="2" t="s">
        <v>10</v>
      </c>
      <c r="B28" s="1" t="s">
        <v>0</v>
      </c>
      <c r="C28" s="1">
        <v>18.6200466156006</v>
      </c>
      <c r="E28" s="3" t="s">
        <v>18</v>
      </c>
      <c r="F28" s="2">
        <v>26.443046569824201</v>
      </c>
      <c r="H28" s="2">
        <f t="shared" si="0"/>
        <v>7.8229999542236008</v>
      </c>
      <c r="I28" s="4"/>
      <c r="K28" s="4"/>
      <c r="L28" s="4"/>
    </row>
    <row r="29" spans="1:12" x14ac:dyDescent="0.35">
      <c r="A29" s="2" t="s">
        <v>11</v>
      </c>
      <c r="B29" s="1" t="s">
        <v>0</v>
      </c>
      <c r="C29" s="1">
        <v>20.270931243896499</v>
      </c>
      <c r="E29" s="3" t="s">
        <v>18</v>
      </c>
      <c r="F29" s="2">
        <v>28.173490524291999</v>
      </c>
      <c r="H29" s="2">
        <f t="shared" si="0"/>
        <v>7.9025592803955007</v>
      </c>
      <c r="I29" s="4">
        <f t="shared" ref="I29" si="23">AVERAGE(H29:H31)</f>
        <v>7.8861859639485674</v>
      </c>
      <c r="K29" s="4">
        <f t="shared" ref="K29" si="24">I29-7.87903</f>
        <v>7.1559639485672122E-3</v>
      </c>
      <c r="L29" s="4">
        <f t="shared" ref="L29" si="25">2^-K29</f>
        <v>0.99505214492679528</v>
      </c>
    </row>
    <row r="30" spans="1:12" x14ac:dyDescent="0.35">
      <c r="A30" s="2" t="s">
        <v>11</v>
      </c>
      <c r="B30" s="1" t="s">
        <v>0</v>
      </c>
      <c r="C30" s="1">
        <v>20.371171951293899</v>
      </c>
      <c r="E30" s="3" t="s">
        <v>18</v>
      </c>
      <c r="F30" s="2">
        <v>28.243776321411101</v>
      </c>
      <c r="H30" s="2">
        <f t="shared" si="0"/>
        <v>7.8726043701172017</v>
      </c>
      <c r="I30" s="4"/>
      <c r="K30" s="4"/>
      <c r="L30" s="4"/>
    </row>
    <row r="31" spans="1:12" x14ac:dyDescent="0.35">
      <c r="A31" s="2" t="s">
        <v>11</v>
      </c>
      <c r="B31" s="1" t="s">
        <v>0</v>
      </c>
      <c r="C31" s="1">
        <v>20.4857997894287</v>
      </c>
      <c r="E31" s="3" t="s">
        <v>18</v>
      </c>
      <c r="F31" s="2">
        <v>28.369194030761701</v>
      </c>
      <c r="H31" s="2">
        <f t="shared" si="0"/>
        <v>7.8833942413330007</v>
      </c>
      <c r="I31" s="4"/>
      <c r="K31" s="4"/>
      <c r="L31" s="4"/>
    </row>
    <row r="32" spans="1:12" x14ac:dyDescent="0.35">
      <c r="A32" s="2" t="s">
        <v>12</v>
      </c>
      <c r="B32" s="1" t="s">
        <v>0</v>
      </c>
      <c r="C32" s="2">
        <v>20.110794067382798</v>
      </c>
      <c r="E32" s="3" t="s">
        <v>18</v>
      </c>
      <c r="F32" s="2">
        <v>28.449714660644499</v>
      </c>
      <c r="H32" s="2">
        <f t="shared" si="0"/>
        <v>8.338920593261701</v>
      </c>
      <c r="I32" s="4">
        <f t="shared" ref="I32:I35" si="26">AVERAGE(H32:H34)</f>
        <v>8.2935256958008008</v>
      </c>
      <c r="K32" s="4">
        <f t="shared" ref="K32" si="27">I32-7.87903</f>
        <v>0.41449569580080059</v>
      </c>
      <c r="L32" s="4">
        <f t="shared" ref="L32:L35" si="28">2^-K32</f>
        <v>0.75028171506058894</v>
      </c>
    </row>
    <row r="33" spans="1:12" x14ac:dyDescent="0.35">
      <c r="A33" s="2" t="s">
        <v>12</v>
      </c>
      <c r="B33" s="1" t="s">
        <v>0</v>
      </c>
      <c r="C33" s="2">
        <v>20.237377166748001</v>
      </c>
      <c r="E33" s="3" t="s">
        <v>18</v>
      </c>
      <c r="F33" s="2">
        <v>28.5603733062744</v>
      </c>
      <c r="H33" s="2">
        <f t="shared" si="0"/>
        <v>8.3229961395263992</v>
      </c>
      <c r="I33" s="4"/>
      <c r="K33" s="4"/>
      <c r="L33" s="4"/>
    </row>
    <row r="34" spans="1:12" x14ac:dyDescent="0.35">
      <c r="A34" s="2" t="s">
        <v>12</v>
      </c>
      <c r="B34" s="1" t="s">
        <v>0</v>
      </c>
      <c r="C34" s="2">
        <v>20.345756530761701</v>
      </c>
      <c r="E34" s="3" t="s">
        <v>18</v>
      </c>
      <c r="F34" s="2">
        <v>28.564416885376001</v>
      </c>
      <c r="H34" s="2">
        <f t="shared" si="0"/>
        <v>8.2186603546143004</v>
      </c>
      <c r="I34" s="4"/>
      <c r="K34" s="4"/>
      <c r="L34" s="4"/>
    </row>
    <row r="35" spans="1:12" x14ac:dyDescent="0.35">
      <c r="A35" s="2" t="s">
        <v>17</v>
      </c>
      <c r="B35" s="1" t="s">
        <v>0</v>
      </c>
      <c r="C35" s="2">
        <v>20.088392257690401</v>
      </c>
      <c r="E35" s="3" t="s">
        <v>18</v>
      </c>
      <c r="F35" s="2">
        <v>28.264528274536101</v>
      </c>
      <c r="H35" s="2">
        <f t="shared" si="0"/>
        <v>8.1761360168456996</v>
      </c>
      <c r="I35" s="4">
        <f t="shared" si="26"/>
        <v>8.1123689015706333</v>
      </c>
      <c r="K35" s="4">
        <f t="shared" ref="K35" si="29">I35-7.87903</f>
        <v>0.23333890157063308</v>
      </c>
      <c r="L35" s="4">
        <f t="shared" si="28"/>
        <v>0.85066387771542473</v>
      </c>
    </row>
    <row r="36" spans="1:12" x14ac:dyDescent="0.35">
      <c r="A36" s="2" t="s">
        <v>17</v>
      </c>
      <c r="B36" s="1" t="s">
        <v>0</v>
      </c>
      <c r="C36" s="2">
        <v>20.318250656127901</v>
      </c>
      <c r="E36" s="3" t="s">
        <v>18</v>
      </c>
      <c r="F36" s="2">
        <v>28.435920715331999</v>
      </c>
      <c r="H36" s="2">
        <f t="shared" si="0"/>
        <v>8.117670059204098</v>
      </c>
      <c r="I36" s="4"/>
      <c r="K36" s="4"/>
      <c r="L36" s="4"/>
    </row>
    <row r="37" spans="1:12" x14ac:dyDescent="0.35">
      <c r="A37" s="2" t="s">
        <v>17</v>
      </c>
      <c r="B37" s="1" t="s">
        <v>0</v>
      </c>
      <c r="C37" s="2">
        <v>20.508407592773398</v>
      </c>
      <c r="E37" s="3" t="s">
        <v>18</v>
      </c>
      <c r="F37" s="2">
        <v>28.551708221435501</v>
      </c>
      <c r="H37" s="2">
        <f t="shared" si="0"/>
        <v>8.0433006286621023</v>
      </c>
      <c r="I37" s="4"/>
      <c r="K37" s="4"/>
      <c r="L37" s="4"/>
    </row>
  </sheetData>
  <mergeCells count="36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14:I16"/>
    <mergeCell ref="I17:I19"/>
    <mergeCell ref="K14:K16"/>
    <mergeCell ref="L14:L16"/>
    <mergeCell ref="K17:K19"/>
    <mergeCell ref="L17:L19"/>
    <mergeCell ref="I32:I34"/>
    <mergeCell ref="I35:I37"/>
    <mergeCell ref="K32:K34"/>
    <mergeCell ref="L32:L34"/>
    <mergeCell ref="K35:K37"/>
    <mergeCell ref="L35:L3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0CB1-88D7-4141-B4AD-5358E7944458}">
  <dimension ref="A1:L34"/>
  <sheetViews>
    <sheetView topLeftCell="A13" workbookViewId="0">
      <selection activeCell="M34" sqref="M34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-13.319302546183266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20.929609298706101</v>
      </c>
      <c r="E2" s="3" t="s">
        <v>20</v>
      </c>
      <c r="F2" s="2">
        <v>6.8797008895873999</v>
      </c>
      <c r="H2" s="2">
        <f>F2-C2</f>
        <v>-14.0499084091187</v>
      </c>
      <c r="I2" s="4">
        <f>AVERAGE(H2:H4)</f>
        <v>-14.406859162648537</v>
      </c>
      <c r="K2" s="4">
        <f>I2+13.3193</f>
        <v>-1.087559162648537</v>
      </c>
      <c r="L2" s="4">
        <f>2^-K2</f>
        <v>2.1251418801606303</v>
      </c>
    </row>
    <row r="3" spans="1:12" x14ac:dyDescent="0.35">
      <c r="A3" s="2" t="s">
        <v>4</v>
      </c>
      <c r="B3" s="1" t="s">
        <v>0</v>
      </c>
      <c r="C3" s="1">
        <v>21.1821403503418</v>
      </c>
      <c r="E3" s="3" t="s">
        <v>20</v>
      </c>
      <c r="F3" s="2">
        <v>6.6798937797546296</v>
      </c>
      <c r="H3" s="2">
        <f t="shared" ref="H3:H34" si="0">F3-C3</f>
        <v>-14.502246570587172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21.574661254882798</v>
      </c>
      <c r="E4" s="3" t="s">
        <v>20</v>
      </c>
      <c r="F4" s="2">
        <v>6.9062387466430604</v>
      </c>
      <c r="H4" s="2">
        <f t="shared" si="0"/>
        <v>-14.668422508239738</v>
      </c>
      <c r="I4" s="4"/>
      <c r="K4" s="4"/>
      <c r="L4" s="4"/>
    </row>
    <row r="5" spans="1:12" x14ac:dyDescent="0.35">
      <c r="A5" s="2" t="s">
        <v>14</v>
      </c>
      <c r="B5" s="1" t="s">
        <v>0</v>
      </c>
      <c r="C5" s="1">
        <v>20.867794036865199</v>
      </c>
      <c r="E5" s="3" t="s">
        <v>20</v>
      </c>
      <c r="F5" s="2">
        <v>6.72279806137084</v>
      </c>
      <c r="H5" s="2">
        <f t="shared" si="0"/>
        <v>-14.144995975494359</v>
      </c>
      <c r="I5" s="4">
        <f t="shared" ref="I5" si="1">AVERAGE(H5:H7)</f>
        <v>-14.02064545949297</v>
      </c>
      <c r="K5" s="4">
        <f t="shared" ref="K5" si="2">I5+13.3193</f>
        <v>-0.70134545949296978</v>
      </c>
      <c r="L5" s="4">
        <f t="shared" ref="L5" si="3">2^-K5</f>
        <v>1.6260205149168709</v>
      </c>
    </row>
    <row r="6" spans="1:12" x14ac:dyDescent="0.35">
      <c r="A6" s="2" t="s">
        <v>14</v>
      </c>
      <c r="B6" s="1" t="s">
        <v>0</v>
      </c>
      <c r="C6" s="1">
        <v>20.975286483764599</v>
      </c>
      <c r="E6" s="3" t="s">
        <v>20</v>
      </c>
      <c r="F6" s="2">
        <v>6.9029605865478496</v>
      </c>
      <c r="H6" s="2">
        <f t="shared" si="0"/>
        <v>-14.07232589721675</v>
      </c>
      <c r="I6" s="4"/>
      <c r="K6" s="4"/>
      <c r="L6" s="4"/>
    </row>
    <row r="7" spans="1:12" x14ac:dyDescent="0.35">
      <c r="A7" s="2" t="s">
        <v>14</v>
      </c>
      <c r="B7" s="1" t="s">
        <v>0</v>
      </c>
      <c r="C7" s="1">
        <v>21.002733230590799</v>
      </c>
      <c r="E7" s="3" t="s">
        <v>20</v>
      </c>
      <c r="F7" s="2">
        <v>7.158118724822998</v>
      </c>
      <c r="H7" s="2">
        <f t="shared" si="0"/>
        <v>-13.844614505767801</v>
      </c>
      <c r="I7" s="4"/>
      <c r="K7" s="4"/>
      <c r="L7" s="4"/>
    </row>
    <row r="8" spans="1:12" x14ac:dyDescent="0.35">
      <c r="A8" s="2" t="s">
        <v>5</v>
      </c>
      <c r="B8" s="1" t="s">
        <v>0</v>
      </c>
      <c r="C8" s="1">
        <v>20.980028152465799</v>
      </c>
      <c r="E8" s="3" t="s">
        <v>20</v>
      </c>
      <c r="F8" s="2">
        <v>5.1570858955383301</v>
      </c>
      <c r="H8" s="2">
        <f t="shared" si="0"/>
        <v>-15.822942256927469</v>
      </c>
      <c r="I8" s="4">
        <f t="shared" ref="I8" si="4">AVERAGE(H8:H10)</f>
        <v>-15.72846953074138</v>
      </c>
      <c r="K8" s="4">
        <f t="shared" ref="K8" si="5">I8+13.3193</f>
        <v>-2.4091695307413801</v>
      </c>
      <c r="L8" s="4">
        <f t="shared" ref="L8" si="6">2^-K8</f>
        <v>5.3116847716361821</v>
      </c>
    </row>
    <row r="9" spans="1:12" x14ac:dyDescent="0.35">
      <c r="A9" s="2" t="s">
        <v>5</v>
      </c>
      <c r="B9" s="1" t="s">
        <v>0</v>
      </c>
      <c r="C9" s="1">
        <v>21.0530815124512</v>
      </c>
      <c r="E9" s="3" t="s">
        <v>20</v>
      </c>
      <c r="F9" s="2">
        <v>5.3319926261901855</v>
      </c>
      <c r="H9" s="2">
        <f t="shared" si="0"/>
        <v>-15.721088886261015</v>
      </c>
      <c r="I9" s="4"/>
      <c r="K9" s="4"/>
      <c r="L9" s="4"/>
    </row>
    <row r="10" spans="1:12" x14ac:dyDescent="0.35">
      <c r="A10" s="2" t="s">
        <v>5</v>
      </c>
      <c r="B10" s="1" t="s">
        <v>0</v>
      </c>
      <c r="C10" s="1">
        <v>21.150081634521499</v>
      </c>
      <c r="E10" s="3" t="s">
        <v>20</v>
      </c>
      <c r="F10" s="2">
        <v>5.5087041854858398</v>
      </c>
      <c r="H10" s="2">
        <f t="shared" si="0"/>
        <v>-15.641377449035659</v>
      </c>
      <c r="I10" s="4"/>
      <c r="K10" s="4"/>
      <c r="L10" s="4"/>
    </row>
    <row r="11" spans="1:12" x14ac:dyDescent="0.35">
      <c r="A11" s="2" t="s">
        <v>6</v>
      </c>
      <c r="B11" s="1" t="s">
        <v>0</v>
      </c>
      <c r="C11" s="1">
        <v>21.5892028808594</v>
      </c>
      <c r="E11" s="3" t="s">
        <v>20</v>
      </c>
      <c r="F11" s="2">
        <v>7.53577222824096</v>
      </c>
      <c r="H11" s="2">
        <f t="shared" si="0"/>
        <v>-14.05343065261844</v>
      </c>
      <c r="I11" s="4">
        <f t="shared" ref="I11" si="7">AVERAGE(H11:H13)</f>
        <v>-14.2183555285136</v>
      </c>
      <c r="K11" s="4">
        <f t="shared" ref="K11" si="8">I11+13.3193</f>
        <v>-0.89905552851359971</v>
      </c>
      <c r="L11" s="4">
        <f t="shared" ref="L11" si="9">2^-K11</f>
        <v>1.8648447483086867</v>
      </c>
    </row>
    <row r="12" spans="1:12" x14ac:dyDescent="0.35">
      <c r="A12" s="2" t="s">
        <v>6</v>
      </c>
      <c r="B12" s="1" t="s">
        <v>0</v>
      </c>
      <c r="C12" s="1">
        <v>21.6368923187256</v>
      </c>
      <c r="E12" s="3" t="s">
        <v>20</v>
      </c>
      <c r="F12" s="2">
        <v>7.2584910392761204</v>
      </c>
      <c r="H12" s="2">
        <f t="shared" si="0"/>
        <v>-14.378401279449481</v>
      </c>
      <c r="I12" s="4"/>
      <c r="K12" s="4"/>
      <c r="L12" s="4"/>
    </row>
    <row r="13" spans="1:12" x14ac:dyDescent="0.35">
      <c r="A13" s="2" t="s">
        <v>6</v>
      </c>
      <c r="B13" s="1" t="s">
        <v>0</v>
      </c>
      <c r="C13" s="1">
        <v>21.794841766357401</v>
      </c>
      <c r="E13" s="3" t="s">
        <v>20</v>
      </c>
      <c r="F13" s="2">
        <v>7.5716071128845215</v>
      </c>
      <c r="H13" s="2">
        <f t="shared" si="0"/>
        <v>-14.223234653472879</v>
      </c>
      <c r="I13" s="4"/>
      <c r="K13" s="4"/>
      <c r="L13" s="4"/>
    </row>
    <row r="14" spans="1:12" x14ac:dyDescent="0.35">
      <c r="A14" s="2" t="s">
        <v>15</v>
      </c>
      <c r="B14" s="1" t="s">
        <v>0</v>
      </c>
      <c r="C14" s="1">
        <v>20.569942474365199</v>
      </c>
      <c r="E14" s="3" t="s">
        <v>20</v>
      </c>
      <c r="F14" s="2">
        <v>6.0396285057067871</v>
      </c>
      <c r="H14" s="2">
        <f t="shared" si="0"/>
        <v>-14.530313968658412</v>
      </c>
      <c r="I14" s="4">
        <f t="shared" ref="I14:I17" si="10">AVERAGE(H14:H16)</f>
        <v>-8.3189862569173254</v>
      </c>
      <c r="K14" s="4">
        <f t="shared" ref="K14" si="11">I14+13.3193</f>
        <v>5.0003137430826747</v>
      </c>
      <c r="L14" s="4">
        <f t="shared" ref="L14:L17" si="12">2^-K14</f>
        <v>3.1243204797241849E-2</v>
      </c>
    </row>
    <row r="15" spans="1:12" x14ac:dyDescent="0.35">
      <c r="A15" s="2" t="s">
        <v>15</v>
      </c>
      <c r="B15" s="1" t="s">
        <v>0</v>
      </c>
      <c r="C15" s="1">
        <v>20.633468627929702</v>
      </c>
      <c r="E15" s="3" t="s">
        <v>20</v>
      </c>
      <c r="F15" s="2">
        <v>7.0702977180480957</v>
      </c>
      <c r="H15" s="2">
        <f t="shared" si="0"/>
        <v>-13.563170909881606</v>
      </c>
      <c r="I15" s="4"/>
      <c r="K15" s="4"/>
      <c r="L15" s="4"/>
    </row>
    <row r="16" spans="1:12" x14ac:dyDescent="0.35">
      <c r="A16" s="2" t="s">
        <v>15</v>
      </c>
      <c r="B16" s="1" t="s">
        <v>0</v>
      </c>
      <c r="C16" s="1">
        <v>20.789722442626999</v>
      </c>
      <c r="E16" s="3" t="s">
        <v>20</v>
      </c>
      <c r="F16" s="2">
        <v>23.926248550415039</v>
      </c>
      <c r="H16" s="2">
        <f t="shared" si="0"/>
        <v>3.1365261077880398</v>
      </c>
      <c r="I16" s="4"/>
      <c r="K16" s="4"/>
      <c r="L16" s="4"/>
    </row>
    <row r="17" spans="1:12" x14ac:dyDescent="0.35">
      <c r="A17" s="2" t="s">
        <v>7</v>
      </c>
      <c r="B17" s="1" t="s">
        <v>0</v>
      </c>
      <c r="C17" s="1">
        <v>20.333473205566399</v>
      </c>
      <c r="E17" s="3" t="s">
        <v>20</v>
      </c>
      <c r="F17" s="2">
        <v>7.2066088676452598</v>
      </c>
      <c r="H17" s="2">
        <f t="shared" si="0"/>
        <v>-13.126864337921139</v>
      </c>
      <c r="I17" s="4">
        <f t="shared" si="10"/>
        <v>-13.222499338785795</v>
      </c>
      <c r="K17" s="4">
        <f t="shared" ref="K17" si="13">I17+13.3193</f>
        <v>9.6800661214205164E-2</v>
      </c>
      <c r="L17" s="4">
        <f t="shared" si="12"/>
        <v>0.93510439324456041</v>
      </c>
    </row>
    <row r="18" spans="1:12" x14ac:dyDescent="0.35">
      <c r="A18" s="2" t="s">
        <v>7</v>
      </c>
      <c r="B18" s="1" t="s">
        <v>0</v>
      </c>
      <c r="C18" s="1">
        <v>20.339227676391602</v>
      </c>
      <c r="E18" s="3" t="s">
        <v>20</v>
      </c>
      <c r="F18" s="2">
        <v>7.0868687629699698</v>
      </c>
      <c r="H18" s="2">
        <f t="shared" si="0"/>
        <v>-13.252358913421631</v>
      </c>
      <c r="I18" s="4"/>
      <c r="K18" s="4"/>
      <c r="L18" s="4"/>
    </row>
    <row r="19" spans="1:12" x14ac:dyDescent="0.35">
      <c r="A19" s="2" t="s">
        <v>7</v>
      </c>
      <c r="B19" s="1" t="s">
        <v>0</v>
      </c>
      <c r="C19" s="1">
        <v>20.510383605956999</v>
      </c>
      <c r="E19" s="3" t="s">
        <v>20</v>
      </c>
      <c r="F19" s="2">
        <v>7.2221088409423828</v>
      </c>
      <c r="H19" s="2">
        <f t="shared" si="0"/>
        <v>-13.288274765014616</v>
      </c>
      <c r="I19" s="4"/>
      <c r="K19" s="4"/>
      <c r="L19" s="4"/>
    </row>
    <row r="20" spans="1:12" x14ac:dyDescent="0.35">
      <c r="A20" s="2" t="s">
        <v>9</v>
      </c>
      <c r="B20" s="1" t="s">
        <v>0</v>
      </c>
      <c r="C20" s="1">
        <v>19.4966335296631</v>
      </c>
      <c r="E20" s="3" t="s">
        <v>20</v>
      </c>
      <c r="F20" s="2">
        <v>6.2863764762878418</v>
      </c>
      <c r="H20" s="2">
        <f t="shared" si="0"/>
        <v>-13.210257053375258</v>
      </c>
      <c r="I20" s="4">
        <f t="shared" ref="I20" si="14">AVERAGE(H20:H22)</f>
        <v>-13.304105169304647</v>
      </c>
      <c r="K20" s="4">
        <f t="shared" ref="K20" si="15">I20+13.3193</f>
        <v>1.5194830695353545E-2</v>
      </c>
      <c r="L20" s="4">
        <f t="shared" ref="L20" si="16">2^-K20</f>
        <v>0.98952301592283809</v>
      </c>
    </row>
    <row r="21" spans="1:12" x14ac:dyDescent="0.35">
      <c r="A21" s="2" t="s">
        <v>9</v>
      </c>
      <c r="B21" s="1" t="s">
        <v>0</v>
      </c>
      <c r="C21" s="1">
        <v>19.583475112915</v>
      </c>
      <c r="E21" s="3" t="s">
        <v>20</v>
      </c>
      <c r="F21" s="2">
        <v>6.4325676476287796</v>
      </c>
      <c r="H21" s="2">
        <f t="shared" si="0"/>
        <v>-13.15090746528622</v>
      </c>
      <c r="I21" s="4"/>
      <c r="K21" s="4"/>
      <c r="L21" s="4"/>
    </row>
    <row r="22" spans="1:12" x14ac:dyDescent="0.35">
      <c r="A22" s="2" t="s">
        <v>9</v>
      </c>
      <c r="B22" s="1" t="s">
        <v>0</v>
      </c>
      <c r="C22" s="1">
        <v>19.637527465820298</v>
      </c>
      <c r="E22" s="3" t="s">
        <v>20</v>
      </c>
      <c r="F22" s="2">
        <v>6.0863764765678399</v>
      </c>
      <c r="H22" s="2">
        <f t="shared" si="0"/>
        <v>-13.551150989252459</v>
      </c>
      <c r="I22" s="4"/>
      <c r="K22" s="4"/>
      <c r="L22" s="4"/>
    </row>
    <row r="23" spans="1:12" x14ac:dyDescent="0.35">
      <c r="A23" s="2" t="s">
        <v>16</v>
      </c>
      <c r="B23" s="1" t="s">
        <v>0</v>
      </c>
      <c r="C23" s="1">
        <v>20.1596584320068</v>
      </c>
      <c r="E23" s="3" t="s">
        <v>20</v>
      </c>
      <c r="F23" s="2">
        <v>5.2427725791931152</v>
      </c>
      <c r="H23" s="2">
        <f t="shared" si="0"/>
        <v>-14.916885852813685</v>
      </c>
      <c r="I23" s="4">
        <f t="shared" ref="I23" si="17">AVERAGE(H23:H25)</f>
        <v>-14.756294173512778</v>
      </c>
      <c r="K23" s="4">
        <f t="shared" ref="K23" si="18">I23+13.3193</f>
        <v>-1.4369941735127778</v>
      </c>
      <c r="L23" s="4">
        <f t="shared" ref="L23" si="19">2^-K23</f>
        <v>2.7075616232887509</v>
      </c>
    </row>
    <row r="24" spans="1:12" x14ac:dyDescent="0.35">
      <c r="A24" s="2" t="s">
        <v>16</v>
      </c>
      <c r="B24" s="1" t="s">
        <v>0</v>
      </c>
      <c r="C24" s="1">
        <v>20.220201492309599</v>
      </c>
      <c r="E24" s="3" t="s">
        <v>20</v>
      </c>
      <c r="F24" s="2">
        <v>5.8046207427978516</v>
      </c>
      <c r="H24" s="2">
        <f t="shared" si="0"/>
        <v>-14.415580749511747</v>
      </c>
      <c r="I24" s="4"/>
      <c r="K24" s="4"/>
      <c r="L24" s="4"/>
    </row>
    <row r="25" spans="1:12" x14ac:dyDescent="0.35">
      <c r="A25" s="2" t="s">
        <v>16</v>
      </c>
      <c r="B25" s="1" t="s">
        <v>0</v>
      </c>
      <c r="C25" s="1">
        <v>20.504306793212901</v>
      </c>
      <c r="E25" s="3" t="s">
        <v>20</v>
      </c>
      <c r="F25" s="2">
        <v>5.5678908749999998</v>
      </c>
      <c r="H25" s="2">
        <f t="shared" si="0"/>
        <v>-14.936415918212901</v>
      </c>
      <c r="I25" s="4"/>
      <c r="K25" s="4"/>
      <c r="L25" s="4"/>
    </row>
    <row r="26" spans="1:12" x14ac:dyDescent="0.35">
      <c r="A26" s="2" t="s">
        <v>11</v>
      </c>
      <c r="B26" s="1" t="s">
        <v>0</v>
      </c>
      <c r="C26" s="1">
        <v>20.270931243896499</v>
      </c>
      <c r="E26" s="3" t="s">
        <v>20</v>
      </c>
      <c r="F26" s="2">
        <v>7.3287973403930602</v>
      </c>
      <c r="H26" s="2">
        <f t="shared" si="0"/>
        <v>-12.942133903503439</v>
      </c>
      <c r="I26" s="4">
        <f t="shared" ref="I26" si="20">AVERAGE(H26:H28)</f>
        <v>-13.099575328826896</v>
      </c>
      <c r="K26" s="4">
        <f t="shared" ref="K26" si="21">I26+13.3193</f>
        <v>0.21972467117310401</v>
      </c>
      <c r="L26" s="4">
        <f t="shared" ref="L26" si="22">2^-K26</f>
        <v>0.858729303620831</v>
      </c>
    </row>
    <row r="27" spans="1:12" x14ac:dyDescent="0.35">
      <c r="A27" s="2" t="s">
        <v>11</v>
      </c>
      <c r="B27" s="1" t="s">
        <v>0</v>
      </c>
      <c r="C27" s="1">
        <v>20.371171951293899</v>
      </c>
      <c r="E27" s="3" t="s">
        <v>20</v>
      </c>
      <c r="F27" s="2">
        <v>7.2393117904663002</v>
      </c>
      <c r="H27" s="2">
        <f t="shared" si="0"/>
        <v>-13.1318601608276</v>
      </c>
      <c r="I27" s="4"/>
      <c r="K27" s="4"/>
      <c r="L27" s="4"/>
    </row>
    <row r="28" spans="1:12" x14ac:dyDescent="0.35">
      <c r="A28" s="2" t="s">
        <v>11</v>
      </c>
      <c r="B28" s="1" t="s">
        <v>0</v>
      </c>
      <c r="C28" s="1">
        <v>20.4857997894287</v>
      </c>
      <c r="E28" s="3" t="s">
        <v>20</v>
      </c>
      <c r="F28" s="2">
        <v>7.2610678672790501</v>
      </c>
      <c r="H28" s="2">
        <f t="shared" si="0"/>
        <v>-13.224731922149651</v>
      </c>
      <c r="I28" s="4"/>
      <c r="K28" s="4"/>
      <c r="L28" s="4"/>
    </row>
    <row r="29" spans="1:12" x14ac:dyDescent="0.35">
      <c r="A29" s="2" t="s">
        <v>12</v>
      </c>
      <c r="B29" s="1" t="s">
        <v>0</v>
      </c>
      <c r="C29" s="2">
        <v>20.110794067382798</v>
      </c>
      <c r="E29" s="3" t="s">
        <v>20</v>
      </c>
      <c r="F29" s="2">
        <v>7.2001852989196777</v>
      </c>
      <c r="H29" s="2">
        <f t="shared" si="0"/>
        <v>-12.910608768463121</v>
      </c>
      <c r="I29" s="4">
        <f t="shared" ref="I29:I32" si="23">AVERAGE(H29:H31)</f>
        <v>-13.124587790171285</v>
      </c>
      <c r="K29" s="4">
        <f t="shared" ref="K29" si="24">I29+13.3193</f>
        <v>0.19471220982871529</v>
      </c>
      <c r="L29" s="4">
        <f t="shared" ref="L29:L32" si="25">2^-K29</f>
        <v>0.87374717444625849</v>
      </c>
    </row>
    <row r="30" spans="1:12" x14ac:dyDescent="0.35">
      <c r="A30" s="2" t="s">
        <v>12</v>
      </c>
      <c r="B30" s="1" t="s">
        <v>0</v>
      </c>
      <c r="C30" s="2">
        <v>20.237377166748001</v>
      </c>
      <c r="E30" s="3" t="s">
        <v>20</v>
      </c>
      <c r="F30" s="2">
        <v>7.0681016921996997</v>
      </c>
      <c r="H30" s="2">
        <f t="shared" si="0"/>
        <v>-13.1692754745483</v>
      </c>
      <c r="I30" s="4"/>
      <c r="K30" s="4"/>
      <c r="L30" s="4"/>
    </row>
    <row r="31" spans="1:12" x14ac:dyDescent="0.35">
      <c r="A31" s="2" t="s">
        <v>12</v>
      </c>
      <c r="B31" s="1" t="s">
        <v>0</v>
      </c>
      <c r="C31" s="2">
        <v>20.345756530761701</v>
      </c>
      <c r="E31" s="3" t="s">
        <v>20</v>
      </c>
      <c r="F31" s="2">
        <v>7.0518774032592697</v>
      </c>
      <c r="H31" s="2">
        <f t="shared" si="0"/>
        <v>-13.293879127502432</v>
      </c>
      <c r="I31" s="4"/>
      <c r="K31" s="4"/>
      <c r="L31" s="4"/>
    </row>
    <row r="32" spans="1:12" x14ac:dyDescent="0.35">
      <c r="A32" s="2" t="s">
        <v>17</v>
      </c>
      <c r="B32" s="1" t="s">
        <v>0</v>
      </c>
      <c r="C32" s="2">
        <v>20.088392257690401</v>
      </c>
      <c r="E32" s="3" t="s">
        <v>20</v>
      </c>
      <c r="F32" s="2">
        <v>7.2152168273925703</v>
      </c>
      <c r="H32" s="2">
        <f t="shared" si="0"/>
        <v>-12.873175430297831</v>
      </c>
      <c r="I32" s="4">
        <f t="shared" si="23"/>
        <v>-12.920640881856258</v>
      </c>
      <c r="K32" s="4">
        <f t="shared" ref="K32" si="26">I32+13.3193</f>
        <v>0.39865911814374222</v>
      </c>
      <c r="L32" s="4">
        <f t="shared" si="25"/>
        <v>0.75856298576060188</v>
      </c>
    </row>
    <row r="33" spans="1:12" x14ac:dyDescent="0.35">
      <c r="A33" s="2" t="s">
        <v>17</v>
      </c>
      <c r="B33" s="1" t="s">
        <v>0</v>
      </c>
      <c r="C33" s="2">
        <v>20.318250656127901</v>
      </c>
      <c r="E33" s="3" t="s">
        <v>20</v>
      </c>
      <c r="F33" s="2">
        <v>7.4615962982177697</v>
      </c>
      <c r="H33" s="2">
        <f t="shared" si="0"/>
        <v>-12.856654357910131</v>
      </c>
      <c r="I33" s="4"/>
      <c r="K33" s="4"/>
      <c r="L33" s="4"/>
    </row>
    <row r="34" spans="1:12" x14ac:dyDescent="0.35">
      <c r="A34" s="2" t="s">
        <v>17</v>
      </c>
      <c r="B34" s="1" t="s">
        <v>0</v>
      </c>
      <c r="C34" s="2">
        <v>20.508407592773398</v>
      </c>
      <c r="E34" s="3" t="s">
        <v>20</v>
      </c>
      <c r="F34" s="2">
        <v>7.4763147354125898</v>
      </c>
      <c r="H34" s="2">
        <f t="shared" si="0"/>
        <v>-13.032092857360809</v>
      </c>
      <c r="I34" s="4"/>
      <c r="K34" s="4"/>
      <c r="L34" s="4"/>
    </row>
  </sheetData>
  <mergeCells count="33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14:I16"/>
    <mergeCell ref="K14:K16"/>
    <mergeCell ref="L14:L16"/>
    <mergeCell ref="I17:I19"/>
    <mergeCell ref="K17:K19"/>
    <mergeCell ref="L17:L19"/>
    <mergeCell ref="I26:I28"/>
    <mergeCell ref="K26:K28"/>
    <mergeCell ref="L26:L28"/>
    <mergeCell ref="I20:I22"/>
    <mergeCell ref="K20:K22"/>
    <mergeCell ref="L20:L22"/>
    <mergeCell ref="I23:I25"/>
    <mergeCell ref="K23:K25"/>
    <mergeCell ref="L23:L25"/>
    <mergeCell ref="I29:I31"/>
    <mergeCell ref="K29:K31"/>
    <mergeCell ref="L29:L31"/>
    <mergeCell ref="I32:I34"/>
    <mergeCell ref="K32:K34"/>
    <mergeCell ref="L32:L3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DC35-4710-4734-AC74-8EC58B769132}">
  <dimension ref="A1:L37"/>
  <sheetViews>
    <sheetView topLeftCell="A19" workbookViewId="0">
      <selection activeCell="M20" sqref="M20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9.6533137427436007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20.929609298706101</v>
      </c>
      <c r="E2" s="3" t="s">
        <v>21</v>
      </c>
      <c r="F2" s="2">
        <v>27.338823318481445</v>
      </c>
      <c r="H2" s="2">
        <f>F2-C2</f>
        <v>6.4092140197753444</v>
      </c>
      <c r="I2" s="4">
        <f>AVERAGE(H2:H4)</f>
        <v>8.3443368275960168</v>
      </c>
      <c r="K2" s="4">
        <f>I2-9.65331</f>
        <v>-1.3089731724039826</v>
      </c>
      <c r="L2" s="4">
        <f>2^-K2</f>
        <v>2.4776513220423149</v>
      </c>
    </row>
    <row r="3" spans="1:12" x14ac:dyDescent="0.35">
      <c r="A3" s="2" t="s">
        <v>4</v>
      </c>
      <c r="B3" s="1" t="s">
        <v>0</v>
      </c>
      <c r="C3" s="1">
        <v>21.1821403503418</v>
      </c>
      <c r="E3" s="3" t="s">
        <v>21</v>
      </c>
      <c r="F3" s="2">
        <v>30.49249267578125</v>
      </c>
      <c r="H3" s="2">
        <f t="shared" ref="H3:H37" si="0">F3-C3</f>
        <v>9.3103523254394496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21.574661254882798</v>
      </c>
      <c r="E4" s="3" t="s">
        <v>21</v>
      </c>
      <c r="F4" s="2">
        <v>30.888105392456055</v>
      </c>
      <c r="H4" s="2">
        <f t="shared" si="0"/>
        <v>9.3134441375732564</v>
      </c>
      <c r="I4" s="4"/>
      <c r="K4" s="4"/>
      <c r="L4" s="4"/>
    </row>
    <row r="5" spans="1:12" x14ac:dyDescent="0.35">
      <c r="A5" s="2" t="s">
        <v>14</v>
      </c>
      <c r="B5" s="1" t="s">
        <v>0</v>
      </c>
      <c r="C5" s="1">
        <v>20.867794036865199</v>
      </c>
      <c r="E5" s="3" t="s">
        <v>21</v>
      </c>
      <c r="F5" s="2">
        <v>28.938194274902344</v>
      </c>
      <c r="H5" s="2">
        <f t="shared" si="0"/>
        <v>8.0704002380371449</v>
      </c>
      <c r="I5" s="4">
        <f t="shared" ref="I5" si="1">AVERAGE(H5:H7)</f>
        <v>9.2282301584879907</v>
      </c>
      <c r="K5" s="4">
        <f t="shared" ref="K5" si="2">I5-9.65331</f>
        <v>-0.42507984151200873</v>
      </c>
      <c r="L5" s="4">
        <f t="shared" ref="L5" si="3">2^-K5</f>
        <v>1.3426468053748892</v>
      </c>
    </row>
    <row r="6" spans="1:12" x14ac:dyDescent="0.35">
      <c r="A6" s="2" t="s">
        <v>14</v>
      </c>
      <c r="B6" s="1" t="s">
        <v>0</v>
      </c>
      <c r="C6" s="1">
        <v>20.975286483764599</v>
      </c>
      <c r="E6" s="3" t="s">
        <v>21</v>
      </c>
      <c r="F6" s="2">
        <v>29.818019866943359</v>
      </c>
      <c r="H6" s="2">
        <f t="shared" si="0"/>
        <v>8.8427333831787607</v>
      </c>
      <c r="I6" s="4"/>
      <c r="K6" s="4"/>
      <c r="L6" s="4"/>
    </row>
    <row r="7" spans="1:12" x14ac:dyDescent="0.35">
      <c r="A7" s="2" t="s">
        <v>14</v>
      </c>
      <c r="B7" s="1" t="s">
        <v>0</v>
      </c>
      <c r="C7" s="1">
        <v>21.002733230590799</v>
      </c>
      <c r="E7" s="3" t="s">
        <v>21</v>
      </c>
      <c r="F7" s="2">
        <v>31.774290084838867</v>
      </c>
      <c r="H7" s="2">
        <f t="shared" si="0"/>
        <v>10.771556854248068</v>
      </c>
      <c r="I7" s="4"/>
      <c r="K7" s="4"/>
      <c r="L7" s="4"/>
    </row>
    <row r="8" spans="1:12" x14ac:dyDescent="0.35">
      <c r="A8" s="2" t="s">
        <v>5</v>
      </c>
      <c r="B8" s="1" t="s">
        <v>0</v>
      </c>
      <c r="C8" s="1">
        <v>20.980028152465799</v>
      </c>
      <c r="E8" s="3" t="s">
        <v>21</v>
      </c>
      <c r="F8" s="2">
        <v>28.593460083007813</v>
      </c>
      <c r="H8" s="2">
        <f t="shared" si="0"/>
        <v>7.6134319305420135</v>
      </c>
      <c r="I8" s="4">
        <f t="shared" ref="I8" si="4">AVERAGE(H8:H10)</f>
        <v>8.6232452392578054</v>
      </c>
      <c r="K8" s="4">
        <f t="shared" ref="K8" si="5">I8-9.65331</f>
        <v>-1.030064760742194</v>
      </c>
      <c r="L8" s="4">
        <f t="shared" ref="L8" si="6">2^-K8</f>
        <v>2.042115917338581</v>
      </c>
    </row>
    <row r="9" spans="1:12" x14ac:dyDescent="0.35">
      <c r="A9" s="2" t="s">
        <v>5</v>
      </c>
      <c r="B9" s="1" t="s">
        <v>0</v>
      </c>
      <c r="C9" s="1">
        <v>21.0530815124512</v>
      </c>
      <c r="E9" s="3" t="s">
        <v>21</v>
      </c>
      <c r="F9" s="2">
        <v>29.254850387573242</v>
      </c>
      <c r="H9" s="2">
        <f t="shared" si="0"/>
        <v>8.2017688751220419</v>
      </c>
      <c r="I9" s="4"/>
      <c r="K9" s="4"/>
      <c r="L9" s="4"/>
    </row>
    <row r="10" spans="1:12" x14ac:dyDescent="0.35">
      <c r="A10" s="2" t="s">
        <v>5</v>
      </c>
      <c r="B10" s="1" t="s">
        <v>0</v>
      </c>
      <c r="C10" s="1">
        <v>21.150081634521499</v>
      </c>
      <c r="E10" s="3" t="s">
        <v>21</v>
      </c>
      <c r="F10" s="2">
        <v>31.204616546630859</v>
      </c>
      <c r="H10" s="2">
        <f t="shared" si="0"/>
        <v>10.054534912109361</v>
      </c>
      <c r="I10" s="4"/>
      <c r="K10" s="4"/>
      <c r="L10" s="4"/>
    </row>
    <row r="11" spans="1:12" x14ac:dyDescent="0.35">
      <c r="A11" s="2" t="s">
        <v>6</v>
      </c>
      <c r="B11" s="1" t="s">
        <v>0</v>
      </c>
      <c r="C11" s="1">
        <v>21.5892028808594</v>
      </c>
      <c r="E11" s="3" t="s">
        <v>21</v>
      </c>
      <c r="F11" s="2">
        <v>30.113866806030273</v>
      </c>
      <c r="H11" s="2">
        <f t="shared" si="0"/>
        <v>8.5246639251708736</v>
      </c>
      <c r="I11" s="4">
        <f t="shared" ref="I11" si="7">AVERAGE(H11:H13)</f>
        <v>9.5537802378336529</v>
      </c>
      <c r="K11" s="4">
        <f t="shared" ref="K11" si="8">I11-9.65331</f>
        <v>-9.9529762166346458E-2</v>
      </c>
      <c r="L11" s="4">
        <f t="shared" ref="L11" si="9">2^-K11</f>
        <v>1.0714241813023373</v>
      </c>
    </row>
    <row r="12" spans="1:12" x14ac:dyDescent="0.35">
      <c r="A12" s="2" t="s">
        <v>6</v>
      </c>
      <c r="B12" s="1" t="s">
        <v>0</v>
      </c>
      <c r="C12" s="1">
        <v>21.6368923187256</v>
      </c>
      <c r="E12" s="3" t="s">
        <v>21</v>
      </c>
      <c r="F12" s="2">
        <v>31.635753631591797</v>
      </c>
      <c r="H12" s="2">
        <f t="shared" si="0"/>
        <v>9.9988613128661967</v>
      </c>
      <c r="I12" s="4"/>
      <c r="K12" s="4"/>
      <c r="L12" s="4"/>
    </row>
    <row r="13" spans="1:12" x14ac:dyDescent="0.35">
      <c r="A13" s="2" t="s">
        <v>6</v>
      </c>
      <c r="B13" s="1" t="s">
        <v>0</v>
      </c>
      <c r="C13" s="1">
        <v>21.794841766357401</v>
      </c>
      <c r="E13" s="3" t="s">
        <v>21</v>
      </c>
      <c r="F13" s="2">
        <v>31.932657241821289</v>
      </c>
      <c r="H13" s="2">
        <f t="shared" si="0"/>
        <v>10.137815475463889</v>
      </c>
      <c r="I13" s="4"/>
      <c r="K13" s="4"/>
      <c r="L13" s="4"/>
    </row>
    <row r="14" spans="1:12" x14ac:dyDescent="0.35">
      <c r="A14" s="2" t="s">
        <v>15</v>
      </c>
      <c r="B14" s="1" t="s">
        <v>0</v>
      </c>
      <c r="C14" s="1">
        <v>20.569942474365199</v>
      </c>
      <c r="E14" s="3" t="s">
        <v>21</v>
      </c>
      <c r="F14" s="2">
        <v>30.607944488525391</v>
      </c>
      <c r="H14" s="2">
        <f t="shared" si="0"/>
        <v>10.038002014160192</v>
      </c>
      <c r="I14" s="4">
        <f t="shared" ref="I14:I17" si="10">AVERAGE(H14:H16)</f>
        <v>11.004528045654288</v>
      </c>
      <c r="K14" s="4">
        <f t="shared" ref="K14" si="11">I14-9.65331</f>
        <v>1.3512180456542886</v>
      </c>
      <c r="L14" s="4">
        <f t="shared" ref="L14:L17" si="12">2^-K14</f>
        <v>0.39196098246760108</v>
      </c>
    </row>
    <row r="15" spans="1:12" x14ac:dyDescent="0.35">
      <c r="A15" s="2" t="s">
        <v>15</v>
      </c>
      <c r="B15" s="1" t="s">
        <v>0</v>
      </c>
      <c r="C15" s="1">
        <v>20.633468627929702</v>
      </c>
      <c r="E15" s="3" t="s">
        <v>21</v>
      </c>
      <c r="F15" s="2">
        <v>31.008014678955078</v>
      </c>
      <c r="H15" s="2">
        <f t="shared" si="0"/>
        <v>10.374546051025376</v>
      </c>
      <c r="I15" s="4"/>
      <c r="K15" s="4"/>
      <c r="L15" s="4"/>
    </row>
    <row r="16" spans="1:12" x14ac:dyDescent="0.35">
      <c r="A16" s="2" t="s">
        <v>15</v>
      </c>
      <c r="B16" s="1" t="s">
        <v>0</v>
      </c>
      <c r="C16" s="1">
        <v>20.789722442626999</v>
      </c>
      <c r="E16" s="3" t="s">
        <v>21</v>
      </c>
      <c r="F16" s="2">
        <v>33.390758514404297</v>
      </c>
      <c r="H16" s="2">
        <f t="shared" si="0"/>
        <v>12.601036071777298</v>
      </c>
      <c r="I16" s="4"/>
      <c r="K16" s="4"/>
      <c r="L16" s="4"/>
    </row>
    <row r="17" spans="1:12" x14ac:dyDescent="0.35">
      <c r="A17" s="2" t="s">
        <v>7</v>
      </c>
      <c r="B17" s="1" t="s">
        <v>0</v>
      </c>
      <c r="C17" s="1">
        <v>20.333473205566399</v>
      </c>
      <c r="E17" s="3" t="s">
        <v>21</v>
      </c>
      <c r="F17" s="2">
        <v>31.404237747192383</v>
      </c>
      <c r="H17" s="2">
        <f t="shared" si="0"/>
        <v>11.070764541625984</v>
      </c>
      <c r="I17" s="4">
        <f t="shared" si="10"/>
        <v>11.16576194763185</v>
      </c>
      <c r="K17" s="4">
        <f t="shared" ref="K17" si="13">I17-9.65331</f>
        <v>1.5124519476318508</v>
      </c>
      <c r="L17" s="4">
        <f t="shared" si="12"/>
        <v>0.35051499095113769</v>
      </c>
    </row>
    <row r="18" spans="1:12" x14ac:dyDescent="0.35">
      <c r="A18" s="2" t="s">
        <v>7</v>
      </c>
      <c r="B18" s="1" t="s">
        <v>0</v>
      </c>
      <c r="C18" s="1">
        <v>20.339227676391602</v>
      </c>
      <c r="E18" s="3" t="s">
        <v>21</v>
      </c>
      <c r="F18" s="2">
        <v>31.537303924560547</v>
      </c>
      <c r="H18" s="2">
        <f t="shared" si="0"/>
        <v>11.198076248168945</v>
      </c>
      <c r="I18" s="4"/>
      <c r="K18" s="4"/>
      <c r="L18" s="4"/>
    </row>
    <row r="19" spans="1:12" x14ac:dyDescent="0.35">
      <c r="A19" s="2" t="s">
        <v>7</v>
      </c>
      <c r="B19" s="1" t="s">
        <v>0</v>
      </c>
      <c r="C19" s="1">
        <v>20.510383605956999</v>
      </c>
      <c r="E19" s="3" t="s">
        <v>21</v>
      </c>
      <c r="F19" s="2">
        <v>31.738828659057617</v>
      </c>
      <c r="H19" s="2">
        <f t="shared" si="0"/>
        <v>11.228445053100618</v>
      </c>
      <c r="I19" s="4"/>
      <c r="K19" s="4"/>
      <c r="L19" s="4"/>
    </row>
    <row r="20" spans="1:12" x14ac:dyDescent="0.35">
      <c r="A20" s="2" t="s">
        <v>9</v>
      </c>
      <c r="B20" s="1" t="s">
        <v>0</v>
      </c>
      <c r="C20" s="1">
        <v>19.4966335296631</v>
      </c>
      <c r="E20" s="3" t="s">
        <v>21</v>
      </c>
      <c r="F20" s="2">
        <v>28.489290237426701</v>
      </c>
      <c r="H20" s="2">
        <f t="shared" si="0"/>
        <v>8.9926567077636008</v>
      </c>
      <c r="I20" s="4">
        <f t="shared" ref="I20" si="14">AVERAGE(H20:H22)</f>
        <v>9.0492337544758676</v>
      </c>
      <c r="K20" s="4">
        <f t="shared" ref="K20" si="15">I20-9.65331</f>
        <v>-0.60407624552413175</v>
      </c>
      <c r="L20" s="4">
        <f t="shared" ref="L20" si="16">2^-K20</f>
        <v>1.5200051855954038</v>
      </c>
    </row>
    <row r="21" spans="1:12" x14ac:dyDescent="0.35">
      <c r="A21" s="2" t="s">
        <v>9</v>
      </c>
      <c r="B21" s="1" t="s">
        <v>0</v>
      </c>
      <c r="C21" s="1">
        <v>19.583475112915</v>
      </c>
      <c r="E21" s="3" t="s">
        <v>21</v>
      </c>
      <c r="F21" s="2">
        <v>28.5199584960937</v>
      </c>
      <c r="H21" s="2">
        <f t="shared" si="0"/>
        <v>8.9364833831787003</v>
      </c>
      <c r="I21" s="4"/>
      <c r="K21" s="4"/>
      <c r="L21" s="4"/>
    </row>
    <row r="22" spans="1:12" x14ac:dyDescent="0.35">
      <c r="A22" s="2" t="s">
        <v>9</v>
      </c>
      <c r="B22" s="1" t="s">
        <v>0</v>
      </c>
      <c r="C22" s="1">
        <v>19.637527465820298</v>
      </c>
      <c r="E22" s="3" t="s">
        <v>21</v>
      </c>
      <c r="F22" s="2">
        <v>28.8560886383056</v>
      </c>
      <c r="H22" s="2">
        <f t="shared" si="0"/>
        <v>9.2185611724853018</v>
      </c>
      <c r="I22" s="4"/>
      <c r="K22" s="4"/>
      <c r="L22" s="4"/>
    </row>
    <row r="23" spans="1:12" x14ac:dyDescent="0.35">
      <c r="A23" s="2" t="s">
        <v>16</v>
      </c>
      <c r="B23" s="1" t="s">
        <v>0</v>
      </c>
      <c r="C23" s="1">
        <v>20.1596584320068</v>
      </c>
      <c r="E23" s="3" t="s">
        <v>21</v>
      </c>
      <c r="F23" s="2">
        <v>25.3257846832275</v>
      </c>
      <c r="H23" s="2">
        <f t="shared" si="0"/>
        <v>5.1661262512206996</v>
      </c>
      <c r="I23" s="4">
        <f t="shared" ref="I23" si="17">AVERAGE(H23:H25)</f>
        <v>5.4569161732991001</v>
      </c>
      <c r="K23" s="4">
        <f t="shared" ref="K23" si="18">I23-9.65331</f>
        <v>-4.1963938267008993</v>
      </c>
      <c r="L23" s="4">
        <f t="shared" ref="L23" si="19">2^-K23</f>
        <v>18.333290303813484</v>
      </c>
    </row>
    <row r="24" spans="1:12" x14ac:dyDescent="0.35">
      <c r="A24" s="2" t="s">
        <v>16</v>
      </c>
      <c r="B24" s="1" t="s">
        <v>0</v>
      </c>
      <c r="C24" s="1">
        <v>20.220201492309599</v>
      </c>
      <c r="E24" s="3" t="s">
        <v>21</v>
      </c>
      <c r="F24" s="2">
        <v>25.831373214721602</v>
      </c>
      <c r="H24" s="2">
        <f t="shared" si="0"/>
        <v>5.6111717224120028</v>
      </c>
      <c r="I24" s="4"/>
      <c r="K24" s="4"/>
      <c r="L24" s="4"/>
    </row>
    <row r="25" spans="1:12" x14ac:dyDescent="0.35">
      <c r="A25" s="2" t="s">
        <v>16</v>
      </c>
      <c r="B25" s="1" t="s">
        <v>0</v>
      </c>
      <c r="C25" s="1">
        <v>20.504306793212901</v>
      </c>
      <c r="E25" s="3" t="s">
        <v>21</v>
      </c>
      <c r="F25" s="2">
        <v>26.0977573394775</v>
      </c>
      <c r="H25" s="2">
        <f t="shared" si="0"/>
        <v>5.5934505462645987</v>
      </c>
      <c r="I25" s="4"/>
      <c r="K25" s="4"/>
      <c r="L25" s="4"/>
    </row>
    <row r="26" spans="1:12" x14ac:dyDescent="0.35">
      <c r="A26" s="2" t="s">
        <v>10</v>
      </c>
      <c r="B26" s="1" t="s">
        <v>0</v>
      </c>
      <c r="C26" s="1">
        <v>18.477552413940401</v>
      </c>
      <c r="E26" s="3" t="s">
        <v>21</v>
      </c>
      <c r="F26" s="2">
        <v>25.581285476684499</v>
      </c>
      <c r="H26" s="2">
        <f t="shared" si="0"/>
        <v>7.103733062744098</v>
      </c>
      <c r="I26" s="4">
        <f t="shared" ref="I26" si="20">AVERAGE(H26:H28)</f>
        <v>7.1351184844970339</v>
      </c>
      <c r="K26" s="4">
        <f t="shared" ref="K26" si="21">I26-9.65331</f>
        <v>-2.5181915155029655</v>
      </c>
      <c r="L26" s="4">
        <f t="shared" ref="L26" si="22">2^-K26</f>
        <v>5.7286353816895819</v>
      </c>
    </row>
    <row r="27" spans="1:12" x14ac:dyDescent="0.35">
      <c r="A27" s="2" t="s">
        <v>10</v>
      </c>
      <c r="B27" s="1" t="s">
        <v>0</v>
      </c>
      <c r="C27" s="1">
        <v>18.605649948120099</v>
      </c>
      <c r="E27" s="3" t="s">
        <v>21</v>
      </c>
      <c r="F27" s="2">
        <v>25.715852737426701</v>
      </c>
      <c r="H27" s="2">
        <f t="shared" si="0"/>
        <v>7.1102027893066015</v>
      </c>
      <c r="I27" s="4"/>
      <c r="K27" s="4"/>
      <c r="L27" s="4"/>
    </row>
    <row r="28" spans="1:12" x14ac:dyDescent="0.35">
      <c r="A28" s="2" t="s">
        <v>10</v>
      </c>
      <c r="B28" s="1" t="s">
        <v>0</v>
      </c>
      <c r="C28" s="1">
        <v>18.6200466156006</v>
      </c>
      <c r="E28" s="3" t="s">
        <v>21</v>
      </c>
      <c r="F28" s="2">
        <v>25.811466217041001</v>
      </c>
      <c r="H28" s="2">
        <f t="shared" si="0"/>
        <v>7.1914196014404013</v>
      </c>
      <c r="I28" s="4"/>
      <c r="K28" s="4"/>
      <c r="L28" s="4"/>
    </row>
    <row r="29" spans="1:12" x14ac:dyDescent="0.35">
      <c r="A29" s="2" t="s">
        <v>11</v>
      </c>
      <c r="B29" s="1" t="s">
        <v>0</v>
      </c>
      <c r="C29" s="1">
        <v>20.270931243896499</v>
      </c>
      <c r="E29" s="3" t="s">
        <v>21</v>
      </c>
      <c r="F29" s="2">
        <v>25.336488723754801</v>
      </c>
      <c r="H29" s="2">
        <f t="shared" si="0"/>
        <v>5.0655574798583025</v>
      </c>
      <c r="I29" s="4">
        <f t="shared" ref="I29" si="23">AVERAGE(H29:H31)</f>
        <v>5.0238475799560014</v>
      </c>
      <c r="K29" s="4">
        <f t="shared" ref="K29" si="24">I29-9.65331</f>
        <v>-4.629462420043998</v>
      </c>
      <c r="L29" s="4">
        <f t="shared" ref="L29" si="25">2^-K29</f>
        <v>24.751815106493279</v>
      </c>
    </row>
    <row r="30" spans="1:12" x14ac:dyDescent="0.35">
      <c r="A30" s="2" t="s">
        <v>11</v>
      </c>
      <c r="B30" s="1" t="s">
        <v>0</v>
      </c>
      <c r="C30" s="1">
        <v>20.371171951293899</v>
      </c>
      <c r="E30" s="3" t="s">
        <v>21</v>
      </c>
      <c r="F30" s="2">
        <v>25.128429412841701</v>
      </c>
      <c r="H30" s="2">
        <f t="shared" si="0"/>
        <v>4.7572574615478018</v>
      </c>
      <c r="I30" s="4"/>
      <c r="K30" s="4"/>
      <c r="L30" s="4"/>
    </row>
    <row r="31" spans="1:12" x14ac:dyDescent="0.35">
      <c r="A31" s="2" t="s">
        <v>11</v>
      </c>
      <c r="B31" s="1" t="s">
        <v>0</v>
      </c>
      <c r="C31" s="1">
        <v>20.4857997894287</v>
      </c>
      <c r="E31" s="3" t="s">
        <v>21</v>
      </c>
      <c r="F31" s="2">
        <v>25.7345275878906</v>
      </c>
      <c r="H31" s="2">
        <f t="shared" si="0"/>
        <v>5.2487277984618999</v>
      </c>
      <c r="I31" s="4"/>
      <c r="K31" s="4"/>
      <c r="L31" s="4"/>
    </row>
    <row r="32" spans="1:12" x14ac:dyDescent="0.35">
      <c r="A32" s="2" t="s">
        <v>12</v>
      </c>
      <c r="B32" s="1" t="s">
        <v>0</v>
      </c>
      <c r="C32" s="2">
        <v>20.110794067382798</v>
      </c>
      <c r="E32" s="3" t="s">
        <v>21</v>
      </c>
      <c r="F32" s="2">
        <v>29.005657196044922</v>
      </c>
      <c r="H32" s="2">
        <f t="shared" si="0"/>
        <v>8.8948631286621236</v>
      </c>
      <c r="I32" s="4">
        <f t="shared" ref="I32:I35" si="26">AVERAGE(H32:H34)</f>
        <v>8.802223968505885</v>
      </c>
      <c r="K32" s="4">
        <f t="shared" ref="K32" si="27">I32-9.65331</f>
        <v>-0.85108603149411444</v>
      </c>
      <c r="L32" s="4">
        <f t="shared" ref="L32:L35" si="28">2^-K32</f>
        <v>1.803858322116271</v>
      </c>
    </row>
    <row r="33" spans="1:12" x14ac:dyDescent="0.35">
      <c r="A33" s="2" t="s">
        <v>12</v>
      </c>
      <c r="B33" s="1" t="s">
        <v>0</v>
      </c>
      <c r="C33" s="2">
        <v>20.237377166748001</v>
      </c>
      <c r="E33" s="3" t="s">
        <v>21</v>
      </c>
      <c r="F33" s="2">
        <v>29.264411926269531</v>
      </c>
      <c r="H33" s="2">
        <f t="shared" si="0"/>
        <v>9.0270347595215306</v>
      </c>
      <c r="I33" s="4"/>
      <c r="K33" s="4"/>
      <c r="L33" s="4"/>
    </row>
    <row r="34" spans="1:12" x14ac:dyDescent="0.35">
      <c r="A34" s="2" t="s">
        <v>12</v>
      </c>
      <c r="B34" s="1" t="s">
        <v>0</v>
      </c>
      <c r="C34" s="2">
        <v>20.345756530761701</v>
      </c>
      <c r="E34" s="3" t="s">
        <v>21</v>
      </c>
      <c r="F34" s="2">
        <v>28.830530548095702</v>
      </c>
      <c r="H34" s="2">
        <f t="shared" si="0"/>
        <v>8.4847740173340007</v>
      </c>
      <c r="I34" s="4"/>
      <c r="K34" s="4"/>
      <c r="L34" s="4"/>
    </row>
    <row r="35" spans="1:12" x14ac:dyDescent="0.35">
      <c r="A35" s="2" t="s">
        <v>17</v>
      </c>
      <c r="B35" s="1" t="s">
        <v>0</v>
      </c>
      <c r="C35" s="2">
        <v>20.088392257690401</v>
      </c>
      <c r="E35" s="3" t="s">
        <v>21</v>
      </c>
      <c r="F35" s="2">
        <v>26.569938278198201</v>
      </c>
      <c r="H35" s="2">
        <f t="shared" si="0"/>
        <v>6.4815460205077997</v>
      </c>
      <c r="I35" s="4">
        <f t="shared" si="26"/>
        <v>6.1206338246663323</v>
      </c>
      <c r="K35" s="4">
        <f t="shared" ref="K35" si="29">I35-9.65331</f>
        <v>-3.5326761753336671</v>
      </c>
      <c r="L35" s="4">
        <f t="shared" si="28"/>
        <v>11.572881167864274</v>
      </c>
    </row>
    <row r="36" spans="1:12" x14ac:dyDescent="0.35">
      <c r="A36" s="2" t="s">
        <v>17</v>
      </c>
      <c r="B36" s="1" t="s">
        <v>0</v>
      </c>
      <c r="C36" s="2">
        <v>20.318250656127901</v>
      </c>
      <c r="E36" s="3" t="s">
        <v>21</v>
      </c>
      <c r="F36" s="2">
        <v>26.324702072143499</v>
      </c>
      <c r="H36" s="2">
        <f t="shared" si="0"/>
        <v>6.0064514160155973</v>
      </c>
      <c r="I36" s="4"/>
      <c r="K36" s="4"/>
      <c r="L36" s="4"/>
    </row>
    <row r="37" spans="1:12" x14ac:dyDescent="0.35">
      <c r="A37" s="2" t="s">
        <v>17</v>
      </c>
      <c r="B37" s="1" t="s">
        <v>0</v>
      </c>
      <c r="C37" s="2">
        <v>20.508407592773398</v>
      </c>
      <c r="E37" s="3" t="s">
        <v>21</v>
      </c>
      <c r="F37" s="2">
        <v>26.382311630248999</v>
      </c>
      <c r="H37" s="2">
        <f t="shared" si="0"/>
        <v>5.8739040374756009</v>
      </c>
      <c r="I37" s="4"/>
      <c r="K37" s="4"/>
      <c r="L37" s="4"/>
    </row>
  </sheetData>
  <mergeCells count="36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14:I16"/>
    <mergeCell ref="K14:K16"/>
    <mergeCell ref="L14:L16"/>
    <mergeCell ref="I17:I19"/>
    <mergeCell ref="K17:K19"/>
    <mergeCell ref="L17:L19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  <mergeCell ref="I35:I37"/>
    <mergeCell ref="K35:K37"/>
    <mergeCell ref="L35:L3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BC3F-E836-489F-96C4-CF6E367A9CFA}">
  <dimension ref="A1:L31"/>
  <sheetViews>
    <sheetView workbookViewId="0">
      <selection activeCell="M14" sqref="M14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AVERAGE(I2:I16)</f>
        <v>6.7484877522786295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20.929609298706101</v>
      </c>
      <c r="E2" s="3" t="s">
        <v>22</v>
      </c>
      <c r="F2" s="2">
        <v>29.115131378173828</v>
      </c>
      <c r="H2" s="2">
        <f>F2-C2</f>
        <v>8.1855220794677273</v>
      </c>
      <c r="I2" s="4">
        <f>AVERAGE(H2:H4)</f>
        <v>7.9367885589599494</v>
      </c>
      <c r="K2" s="4">
        <f>I2-6.74849</f>
        <v>1.1882985589599491</v>
      </c>
      <c r="L2" s="4">
        <f>2^-K2</f>
        <v>0.4388200776543833</v>
      </c>
    </row>
    <row r="3" spans="1:12" x14ac:dyDescent="0.35">
      <c r="A3" s="2" t="s">
        <v>4</v>
      </c>
      <c r="B3" s="1" t="s">
        <v>0</v>
      </c>
      <c r="C3" s="1">
        <v>21.1821403503418</v>
      </c>
      <c r="E3" s="3" t="s">
        <v>22</v>
      </c>
      <c r="F3" s="2">
        <v>29.135997772216797</v>
      </c>
      <c r="H3" s="2">
        <f t="shared" ref="H3:H31" si="0">F3-C3</f>
        <v>7.9538574218749964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21.574661254882798</v>
      </c>
      <c r="E4" s="3" t="s">
        <v>22</v>
      </c>
      <c r="F4" s="2">
        <v>29.245647430419922</v>
      </c>
      <c r="H4" s="2">
        <f t="shared" si="0"/>
        <v>7.6709861755371236</v>
      </c>
      <c r="I4" s="4"/>
      <c r="K4" s="4"/>
      <c r="L4" s="4"/>
    </row>
    <row r="5" spans="1:12" x14ac:dyDescent="0.35">
      <c r="A5" s="2" t="s">
        <v>14</v>
      </c>
      <c r="B5" s="1" t="s">
        <v>0</v>
      </c>
      <c r="C5" s="1">
        <v>20.569942474365199</v>
      </c>
      <c r="E5" s="3" t="s">
        <v>22</v>
      </c>
      <c r="F5" s="2">
        <v>29.828272247314398</v>
      </c>
      <c r="H5" s="2">
        <f t="shared" si="0"/>
        <v>9.2583297729491996</v>
      </c>
      <c r="I5" s="4">
        <f t="shared" ref="I5" si="1">AVERAGE(H5:H7)</f>
        <v>9.1221022288004274</v>
      </c>
      <c r="K5" s="4">
        <f t="shared" ref="K5" si="2">I5-6.74849</f>
        <v>2.3736122288004271</v>
      </c>
      <c r="L5" s="4">
        <f t="shared" ref="L5" si="3">2^-K5</f>
        <v>0.19296187969188766</v>
      </c>
    </row>
    <row r="6" spans="1:12" x14ac:dyDescent="0.35">
      <c r="A6" s="2" t="s">
        <v>14</v>
      </c>
      <c r="B6" s="1" t="s">
        <v>0</v>
      </c>
      <c r="C6" s="1">
        <v>20.633468627929702</v>
      </c>
      <c r="E6" s="3" t="s">
        <v>22</v>
      </c>
      <c r="F6" s="2">
        <v>29.7435188293457</v>
      </c>
      <c r="H6" s="2">
        <f t="shared" si="0"/>
        <v>9.1100502014159979</v>
      </c>
      <c r="I6" s="4"/>
      <c r="K6" s="4"/>
      <c r="L6" s="4"/>
    </row>
    <row r="7" spans="1:12" x14ac:dyDescent="0.35">
      <c r="A7" s="2" t="s">
        <v>14</v>
      </c>
      <c r="B7" s="1" t="s">
        <v>0</v>
      </c>
      <c r="C7" s="1">
        <v>20.789722442626999</v>
      </c>
      <c r="E7" s="3" t="s">
        <v>22</v>
      </c>
      <c r="F7" s="2">
        <v>29.787649154663086</v>
      </c>
      <c r="H7" s="2">
        <f t="shared" si="0"/>
        <v>8.9979267120360866</v>
      </c>
      <c r="I7" s="4"/>
      <c r="K7" s="4"/>
      <c r="L7" s="4"/>
    </row>
    <row r="8" spans="1:12" x14ac:dyDescent="0.35">
      <c r="A8" s="2" t="s">
        <v>6</v>
      </c>
      <c r="B8" s="1" t="s">
        <v>0</v>
      </c>
      <c r="C8" s="1">
        <v>19.4966335296631</v>
      </c>
      <c r="E8" s="3" t="s">
        <v>22</v>
      </c>
      <c r="F8" s="2">
        <v>23.710136413574219</v>
      </c>
      <c r="H8" s="2">
        <f t="shared" si="0"/>
        <v>4.2135028839111186</v>
      </c>
      <c r="I8" s="4">
        <f t="shared" ref="I8" si="4">AVERAGE(H8:H10)</f>
        <v>4.824944814046237</v>
      </c>
      <c r="K8" s="4">
        <f t="shared" ref="K8" si="5">I8-6.74849</f>
        <v>-1.9235451859537633</v>
      </c>
      <c r="L8" s="4">
        <f t="shared" ref="L8" si="6">2^-K8</f>
        <v>3.7935411465252731</v>
      </c>
    </row>
    <row r="9" spans="1:12" x14ac:dyDescent="0.35">
      <c r="A9" s="2" t="s">
        <v>6</v>
      </c>
      <c r="B9" s="1" t="s">
        <v>0</v>
      </c>
      <c r="C9" s="1">
        <v>19.583475112915</v>
      </c>
      <c r="E9" s="3" t="s">
        <v>22</v>
      </c>
      <c r="F9" s="2">
        <v>24.561508178710938</v>
      </c>
      <c r="H9" s="2">
        <f t="shared" si="0"/>
        <v>4.9780330657959375</v>
      </c>
      <c r="I9" s="4"/>
      <c r="K9" s="4"/>
      <c r="L9" s="4"/>
    </row>
    <row r="10" spans="1:12" x14ac:dyDescent="0.35">
      <c r="A10" s="2" t="s">
        <v>6</v>
      </c>
      <c r="B10" s="1" t="s">
        <v>0</v>
      </c>
      <c r="C10" s="1">
        <v>19.637527465820298</v>
      </c>
      <c r="E10" s="3" t="s">
        <v>22</v>
      </c>
      <c r="F10" s="2">
        <v>24.920825958251953</v>
      </c>
      <c r="H10" s="2">
        <f t="shared" si="0"/>
        <v>5.2832984924316548</v>
      </c>
      <c r="I10" s="4"/>
      <c r="K10" s="4"/>
      <c r="L10" s="4"/>
    </row>
    <row r="11" spans="1:12" x14ac:dyDescent="0.35">
      <c r="A11" s="2" t="s">
        <v>15</v>
      </c>
      <c r="B11" s="1" t="s">
        <v>0</v>
      </c>
      <c r="C11" s="1">
        <v>20.1596584320068</v>
      </c>
      <c r="E11" s="3" t="s">
        <v>22</v>
      </c>
      <c r="F11" s="2">
        <v>25.825679779052699</v>
      </c>
      <c r="H11" s="2">
        <f t="shared" si="0"/>
        <v>5.6660213470458984</v>
      </c>
      <c r="I11" s="4">
        <f t="shared" ref="I11:I14" si="7">AVERAGE(H11:H13)</f>
        <v>5.0319843292236159</v>
      </c>
      <c r="K11" s="4">
        <f t="shared" ref="K11" si="8">I11-6.74849</f>
        <v>-1.7165056707763844</v>
      </c>
      <c r="L11" s="4">
        <f t="shared" ref="L11:L14" si="9">2^-K11</f>
        <v>3.2863944964733203</v>
      </c>
    </row>
    <row r="12" spans="1:12" x14ac:dyDescent="0.35">
      <c r="A12" s="2" t="s">
        <v>15</v>
      </c>
      <c r="B12" s="1" t="s">
        <v>0</v>
      </c>
      <c r="C12" s="1">
        <v>20.220201492309599</v>
      </c>
      <c r="E12" s="3" t="s">
        <v>22</v>
      </c>
      <c r="F12" s="2">
        <v>25.0719814300537</v>
      </c>
      <c r="H12" s="2">
        <f t="shared" si="0"/>
        <v>4.8517799377441015</v>
      </c>
      <c r="I12" s="4"/>
      <c r="K12" s="4"/>
      <c r="L12" s="4"/>
    </row>
    <row r="13" spans="1:12" x14ac:dyDescent="0.35">
      <c r="A13" s="2" t="s">
        <v>15</v>
      </c>
      <c r="B13" s="1" t="s">
        <v>0</v>
      </c>
      <c r="C13" s="1">
        <v>20.504306793212901</v>
      </c>
      <c r="E13" s="3" t="s">
        <v>22</v>
      </c>
      <c r="F13" s="2">
        <v>25.08245849609375</v>
      </c>
      <c r="H13" s="2">
        <f t="shared" si="0"/>
        <v>4.5781517028808487</v>
      </c>
      <c r="I13" s="4"/>
      <c r="K13" s="4"/>
      <c r="L13" s="4"/>
    </row>
    <row r="14" spans="1:12" x14ac:dyDescent="0.35">
      <c r="A14" s="2" t="s">
        <v>7</v>
      </c>
      <c r="B14" s="1" t="s">
        <v>0</v>
      </c>
      <c r="C14" s="1">
        <v>18.477552413940401</v>
      </c>
      <c r="E14" s="3" t="s">
        <v>22</v>
      </c>
      <c r="F14" s="2">
        <v>25.175691604614201</v>
      </c>
      <c r="H14" s="2">
        <f t="shared" si="0"/>
        <v>6.6981391906737997</v>
      </c>
      <c r="I14" s="4">
        <f t="shared" si="7"/>
        <v>6.8266188303629178</v>
      </c>
      <c r="K14" s="4">
        <f t="shared" ref="K14" si="10">I14-6.74849</f>
        <v>7.8128830362917512E-2</v>
      </c>
      <c r="L14" s="4">
        <f t="shared" si="9"/>
        <v>0.94728547574222632</v>
      </c>
    </row>
    <row r="15" spans="1:12" x14ac:dyDescent="0.35">
      <c r="A15" s="2" t="s">
        <v>7</v>
      </c>
      <c r="B15" s="1" t="s">
        <v>0</v>
      </c>
      <c r="C15" s="1">
        <v>18.605649948120099</v>
      </c>
      <c r="E15" s="3" t="s">
        <v>22</v>
      </c>
      <c r="F15" s="2">
        <v>25.468429565429599</v>
      </c>
      <c r="H15" s="2">
        <f t="shared" si="0"/>
        <v>6.8627796173094993</v>
      </c>
      <c r="I15" s="4"/>
      <c r="K15" s="4"/>
      <c r="L15" s="4"/>
    </row>
    <row r="16" spans="1:12" x14ac:dyDescent="0.35">
      <c r="A16" s="2" t="s">
        <v>7</v>
      </c>
      <c r="B16" s="1" t="s">
        <v>0</v>
      </c>
      <c r="C16" s="1">
        <v>18.6200466156006</v>
      </c>
      <c r="E16" s="3" t="s">
        <v>22</v>
      </c>
      <c r="F16" s="2">
        <v>25.538984298706055</v>
      </c>
      <c r="H16" s="2">
        <f t="shared" si="0"/>
        <v>6.9189376831054545</v>
      </c>
      <c r="I16" s="4"/>
      <c r="K16" s="4"/>
      <c r="L16" s="4"/>
    </row>
    <row r="17" spans="1:12" x14ac:dyDescent="0.35">
      <c r="A17" s="2" t="s">
        <v>9</v>
      </c>
      <c r="B17" s="1" t="s">
        <v>0</v>
      </c>
      <c r="C17" s="1">
        <v>20.270931243896499</v>
      </c>
      <c r="E17" s="3" t="s">
        <v>22</v>
      </c>
      <c r="F17" s="2">
        <v>25.171703720092701</v>
      </c>
      <c r="H17" s="2">
        <f t="shared" si="0"/>
        <v>4.9007724761962024</v>
      </c>
      <c r="I17" s="4">
        <f t="shared" ref="I17" si="11">AVERAGE(H17:H19)</f>
        <v>4.2099517822265007</v>
      </c>
      <c r="K17" s="4">
        <f t="shared" ref="K17" si="12">I17-6.74849</f>
        <v>-2.5385382177734996</v>
      </c>
      <c r="L17" s="4">
        <f t="shared" ref="L17" si="13">2^-K17</f>
        <v>5.8100002180466879</v>
      </c>
    </row>
    <row r="18" spans="1:12" x14ac:dyDescent="0.35">
      <c r="A18" s="2" t="s">
        <v>9</v>
      </c>
      <c r="B18" s="1" t="s">
        <v>0</v>
      </c>
      <c r="C18" s="1">
        <v>20.371171951293899</v>
      </c>
      <c r="E18" s="3" t="s">
        <v>22</v>
      </c>
      <c r="F18" s="2">
        <v>24.357408523559499</v>
      </c>
      <c r="H18" s="2">
        <f t="shared" si="0"/>
        <v>3.9862365722656001</v>
      </c>
      <c r="I18" s="4"/>
      <c r="K18" s="4"/>
      <c r="L18" s="4"/>
    </row>
    <row r="19" spans="1:12" x14ac:dyDescent="0.35">
      <c r="A19" s="2" t="s">
        <v>9</v>
      </c>
      <c r="B19" s="1" t="s">
        <v>0</v>
      </c>
      <c r="C19" s="1">
        <v>20.4857997894287</v>
      </c>
      <c r="E19" s="3" t="s">
        <v>22</v>
      </c>
      <c r="F19" s="2">
        <v>24.2286460876464</v>
      </c>
      <c r="H19" s="2">
        <f t="shared" si="0"/>
        <v>3.7428462982176995</v>
      </c>
      <c r="I19" s="4"/>
      <c r="K19" s="4"/>
      <c r="L19" s="4"/>
    </row>
    <row r="20" spans="1:12" x14ac:dyDescent="0.35">
      <c r="A20" s="2" t="s">
        <v>16</v>
      </c>
      <c r="B20" s="1" t="s">
        <v>0</v>
      </c>
      <c r="C20" s="1">
        <v>20.110794067382798</v>
      </c>
      <c r="E20" s="3" t="s">
        <v>22</v>
      </c>
      <c r="F20" s="2">
        <v>24.112453842162999</v>
      </c>
      <c r="H20" s="2">
        <f t="shared" si="0"/>
        <v>4.001659774780201</v>
      </c>
      <c r="I20" s="4">
        <f t="shared" ref="I20" si="14">AVERAGE(H20:H22)</f>
        <v>3.9793511708576994</v>
      </c>
      <c r="K20" s="4">
        <f t="shared" ref="K20" si="15">I20-6.74849</f>
        <v>-2.7691388291423009</v>
      </c>
      <c r="L20" s="4">
        <f t="shared" ref="L20" si="16">2^-K20</f>
        <v>6.8170087231642524</v>
      </c>
    </row>
    <row r="21" spans="1:12" x14ac:dyDescent="0.35">
      <c r="A21" s="2" t="s">
        <v>16</v>
      </c>
      <c r="B21" s="1" t="s">
        <v>0</v>
      </c>
      <c r="C21" s="1">
        <v>20.237377166748001</v>
      </c>
      <c r="E21" s="3" t="s">
        <v>22</v>
      </c>
      <c r="F21" s="2">
        <v>24.2356853485107</v>
      </c>
      <c r="H21" s="2">
        <f t="shared" si="0"/>
        <v>3.9983081817626989</v>
      </c>
      <c r="I21" s="4"/>
      <c r="K21" s="4"/>
      <c r="L21" s="4"/>
    </row>
    <row r="22" spans="1:12" x14ac:dyDescent="0.35">
      <c r="A22" s="2" t="s">
        <v>16</v>
      </c>
      <c r="B22" s="1" t="s">
        <v>0</v>
      </c>
      <c r="C22" s="1">
        <v>20.345756530761701</v>
      </c>
      <c r="E22" s="3" t="s">
        <v>22</v>
      </c>
      <c r="F22" s="2">
        <v>24.2838420867919</v>
      </c>
      <c r="H22" s="2">
        <f t="shared" si="0"/>
        <v>3.9380855560301988</v>
      </c>
      <c r="I22" s="4"/>
      <c r="K22" s="4"/>
      <c r="L22" s="4"/>
    </row>
    <row r="23" spans="1:12" x14ac:dyDescent="0.35">
      <c r="A23" s="2" t="s">
        <v>11</v>
      </c>
      <c r="B23" s="1" t="s">
        <v>0</v>
      </c>
      <c r="C23" s="1">
        <v>20.867794036865199</v>
      </c>
      <c r="E23" s="3" t="s">
        <v>22</v>
      </c>
      <c r="F23" s="2">
        <v>24.119921874999999</v>
      </c>
      <c r="H23" s="2">
        <f t="shared" si="0"/>
        <v>3.2521278381348004</v>
      </c>
      <c r="I23" s="4">
        <f t="shared" ref="I23" si="17">AVERAGE(H23:H25)</f>
        <v>3.188162612915034</v>
      </c>
      <c r="K23" s="4">
        <f t="shared" ref="K23" si="18">I23-6.74849</f>
        <v>-3.5603273870849663</v>
      </c>
      <c r="L23" s="4">
        <f t="shared" ref="L23" si="19">2^-K23</f>
        <v>11.796830459082621</v>
      </c>
    </row>
    <row r="24" spans="1:12" x14ac:dyDescent="0.35">
      <c r="A24" s="2" t="s">
        <v>11</v>
      </c>
      <c r="B24" s="1" t="s">
        <v>0</v>
      </c>
      <c r="C24" s="1">
        <v>20.975286483764599</v>
      </c>
      <c r="E24" s="3" t="s">
        <v>22</v>
      </c>
      <c r="F24" s="2">
        <v>24.1419044494628</v>
      </c>
      <c r="H24" s="2">
        <f t="shared" si="0"/>
        <v>3.166617965698201</v>
      </c>
      <c r="I24" s="4"/>
      <c r="K24" s="4"/>
      <c r="L24" s="4"/>
    </row>
    <row r="25" spans="1:12" x14ac:dyDescent="0.35">
      <c r="A25" s="2" t="s">
        <v>11</v>
      </c>
      <c r="B25" s="1" t="s">
        <v>0</v>
      </c>
      <c r="C25" s="1">
        <v>21.002733230590799</v>
      </c>
      <c r="E25" s="3" t="s">
        <v>22</v>
      </c>
      <c r="F25" s="2">
        <v>24.148475265502899</v>
      </c>
      <c r="H25" s="2">
        <f t="shared" si="0"/>
        <v>3.1457420349121001</v>
      </c>
      <c r="I25" s="4"/>
      <c r="K25" s="4"/>
      <c r="L25" s="4"/>
    </row>
    <row r="26" spans="1:12" x14ac:dyDescent="0.35">
      <c r="A26" s="2" t="s">
        <v>12</v>
      </c>
      <c r="B26" s="1" t="s">
        <v>0</v>
      </c>
      <c r="C26" s="2">
        <v>20.980028152465799</v>
      </c>
      <c r="E26" s="3" t="s">
        <v>22</v>
      </c>
      <c r="F26" s="2">
        <v>23.152004241943299</v>
      </c>
      <c r="H26" s="2">
        <f t="shared" si="0"/>
        <v>2.1719760894775</v>
      </c>
      <c r="I26" s="4">
        <f t="shared" ref="I26:I29" si="20">AVERAGE(H26:H28)</f>
        <v>2.7021563212076329</v>
      </c>
      <c r="K26" s="4">
        <f t="shared" ref="K26" si="21">I26-6.74849</f>
        <v>-4.0463336787923669</v>
      </c>
      <c r="L26" s="4">
        <f t="shared" ref="L26:L29" si="22">2^-K26</f>
        <v>16.52219752035845</v>
      </c>
    </row>
    <row r="27" spans="1:12" x14ac:dyDescent="0.35">
      <c r="A27" s="2" t="s">
        <v>12</v>
      </c>
      <c r="B27" s="1" t="s">
        <v>0</v>
      </c>
      <c r="C27" s="2">
        <v>21.0530815124512</v>
      </c>
      <c r="E27" s="3" t="s">
        <v>22</v>
      </c>
      <c r="F27" s="2">
        <v>23.325231552123999</v>
      </c>
      <c r="H27" s="2">
        <f t="shared" si="0"/>
        <v>2.2721500396727983</v>
      </c>
      <c r="I27" s="4"/>
      <c r="K27" s="4"/>
      <c r="L27" s="4"/>
    </row>
    <row r="28" spans="1:12" x14ac:dyDescent="0.35">
      <c r="A28" s="2" t="s">
        <v>12</v>
      </c>
      <c r="B28" s="1" t="s">
        <v>0</v>
      </c>
      <c r="C28" s="2">
        <v>21.150081634521499</v>
      </c>
      <c r="E28" s="3" t="s">
        <v>22</v>
      </c>
      <c r="F28" s="2">
        <v>24.812424468994099</v>
      </c>
      <c r="H28" s="2">
        <f t="shared" si="0"/>
        <v>3.6623428344726001</v>
      </c>
      <c r="I28" s="4"/>
      <c r="K28" s="4"/>
      <c r="L28" s="4"/>
    </row>
    <row r="29" spans="1:12" x14ac:dyDescent="0.35">
      <c r="A29" s="2" t="s">
        <v>17</v>
      </c>
      <c r="B29" s="1" t="s">
        <v>0</v>
      </c>
      <c r="C29" s="2">
        <v>21.5892028808594</v>
      </c>
      <c r="E29" s="3" t="s">
        <v>22</v>
      </c>
      <c r="F29" s="2">
        <v>24.463186264038086</v>
      </c>
      <c r="H29" s="2">
        <f t="shared" si="0"/>
        <v>2.8739833831786861</v>
      </c>
      <c r="I29" s="4">
        <f t="shared" si="20"/>
        <v>2.7149403889973627</v>
      </c>
      <c r="K29" s="4">
        <f t="shared" ref="K29" si="23">I29-6.74849</f>
        <v>-4.0335496110026376</v>
      </c>
      <c r="L29" s="4">
        <f t="shared" si="22"/>
        <v>16.376437116582945</v>
      </c>
    </row>
    <row r="30" spans="1:12" x14ac:dyDescent="0.35">
      <c r="A30" s="2" t="s">
        <v>17</v>
      </c>
      <c r="B30" s="1" t="s">
        <v>0</v>
      </c>
      <c r="C30" s="2">
        <v>21.6368923187256</v>
      </c>
      <c r="E30" s="3" t="s">
        <v>22</v>
      </c>
      <c r="F30" s="2">
        <v>24.340112686157202</v>
      </c>
      <c r="H30" s="2">
        <f t="shared" si="0"/>
        <v>2.7032203674316015</v>
      </c>
      <c r="I30" s="4"/>
      <c r="K30" s="4"/>
      <c r="L30" s="4"/>
    </row>
    <row r="31" spans="1:12" x14ac:dyDescent="0.35">
      <c r="A31" s="2" t="s">
        <v>17</v>
      </c>
      <c r="B31" s="1" t="s">
        <v>0</v>
      </c>
      <c r="C31" s="2">
        <v>21.794841766357401</v>
      </c>
      <c r="E31" s="3" t="s">
        <v>22</v>
      </c>
      <c r="F31" s="2">
        <v>24.362459182739201</v>
      </c>
      <c r="H31" s="2">
        <f t="shared" si="0"/>
        <v>2.5676174163818004</v>
      </c>
      <c r="I31" s="4"/>
      <c r="K31" s="4"/>
      <c r="L31" s="4"/>
    </row>
  </sheetData>
  <mergeCells count="30">
    <mergeCell ref="K8:K10"/>
    <mergeCell ref="I8:I10"/>
    <mergeCell ref="L8:L10"/>
    <mergeCell ref="I2:I4"/>
    <mergeCell ref="K2:K4"/>
    <mergeCell ref="L2:L4"/>
    <mergeCell ref="I5:I7"/>
    <mergeCell ref="K5:K7"/>
    <mergeCell ref="L5:L7"/>
    <mergeCell ref="I11:I13"/>
    <mergeCell ref="K11:K13"/>
    <mergeCell ref="L11:L13"/>
    <mergeCell ref="I14:I16"/>
    <mergeCell ref="K14:K16"/>
    <mergeCell ref="L14:L16"/>
    <mergeCell ref="I23:I25"/>
    <mergeCell ref="K23:K25"/>
    <mergeCell ref="L23:L25"/>
    <mergeCell ref="I17:I19"/>
    <mergeCell ref="K17:K19"/>
    <mergeCell ref="L17:L19"/>
    <mergeCell ref="I20:I22"/>
    <mergeCell ref="K20:K22"/>
    <mergeCell ref="L20:L22"/>
    <mergeCell ref="I26:I28"/>
    <mergeCell ref="K26:K28"/>
    <mergeCell ref="L26:L28"/>
    <mergeCell ref="I29:I31"/>
    <mergeCell ref="K29:K31"/>
    <mergeCell ref="L29:L3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49A-4270-43D5-85AF-D94CA4CC8F17}">
  <dimension ref="A1:L28"/>
  <sheetViews>
    <sheetView topLeftCell="A7" workbookViewId="0">
      <selection activeCell="M16" sqref="M16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AVERAGE(I2:I13)</f>
        <v>12.682922522226956</v>
      </c>
      <c r="K1" s="2" t="s">
        <v>29</v>
      </c>
      <c r="L1" s="2" t="s">
        <v>13</v>
      </c>
    </row>
    <row r="2" spans="1:12" x14ac:dyDescent="0.35">
      <c r="A2" s="2" t="s">
        <v>14</v>
      </c>
      <c r="B2" s="1" t="s">
        <v>0</v>
      </c>
      <c r="C2" s="1">
        <v>14.725078582763672</v>
      </c>
      <c r="E2" s="3" t="s">
        <v>23</v>
      </c>
      <c r="F2" s="2">
        <v>28.29273796081543</v>
      </c>
      <c r="H2" s="2">
        <f t="shared" ref="H2:H28" si="0">F2-C2</f>
        <v>13.567659378051758</v>
      </c>
      <c r="I2" s="4">
        <f t="shared" ref="I2" si="1">AVERAGE(H2:H4)</f>
        <v>13.497101783752441</v>
      </c>
      <c r="K2" s="4">
        <f>I2-12.5996</f>
        <v>0.89750178375244083</v>
      </c>
      <c r="L2" s="4">
        <f t="shared" ref="L2" si="2">2^-K2</f>
        <v>0.5368154935433429</v>
      </c>
    </row>
    <row r="3" spans="1:12" x14ac:dyDescent="0.35">
      <c r="A3" s="2" t="s">
        <v>14</v>
      </c>
      <c r="B3" s="1" t="s">
        <v>0</v>
      </c>
      <c r="C3" s="1">
        <v>14.852228164672852</v>
      </c>
      <c r="E3" s="3" t="s">
        <v>23</v>
      </c>
      <c r="F3" s="2">
        <v>28.710140228271484</v>
      </c>
      <c r="H3" s="2">
        <f t="shared" si="0"/>
        <v>13.857912063598633</v>
      </c>
      <c r="I3" s="4"/>
      <c r="K3" s="4"/>
      <c r="L3" s="4"/>
    </row>
    <row r="4" spans="1:12" x14ac:dyDescent="0.35">
      <c r="A4" s="2" t="s">
        <v>14</v>
      </c>
      <c r="B4" s="1" t="s">
        <v>0</v>
      </c>
      <c r="C4" s="1">
        <v>15.719653129577637</v>
      </c>
      <c r="E4" s="3" t="s">
        <v>23</v>
      </c>
      <c r="F4" s="2">
        <v>28.78538703918457</v>
      </c>
      <c r="H4" s="2">
        <f>F4-C4</f>
        <v>13.065733909606934</v>
      </c>
      <c r="I4" s="4"/>
      <c r="K4" s="4"/>
      <c r="L4" s="4"/>
    </row>
    <row r="5" spans="1:12" x14ac:dyDescent="0.35">
      <c r="A5" s="2" t="s">
        <v>5</v>
      </c>
      <c r="B5" s="1" t="s">
        <v>0</v>
      </c>
      <c r="C5" s="1">
        <v>14.977353096008301</v>
      </c>
      <c r="E5" s="3" t="s">
        <v>23</v>
      </c>
      <c r="F5" s="2">
        <v>27.090465545654201</v>
      </c>
      <c r="H5" s="2">
        <f t="shared" si="0"/>
        <v>12.1131124496459</v>
      </c>
      <c r="I5" s="4">
        <f t="shared" ref="I5" si="3">AVERAGE(H5:H7)</f>
        <v>12.370565732320093</v>
      </c>
      <c r="K5" s="4">
        <f t="shared" ref="K5" si="4">I5-12.5996</f>
        <v>-0.22903426767990709</v>
      </c>
      <c r="L5" s="4">
        <f t="shared" ref="L5" si="5">2^-K5</f>
        <v>1.1720501225180024</v>
      </c>
    </row>
    <row r="6" spans="1:12" x14ac:dyDescent="0.35">
      <c r="A6" s="2" t="s">
        <v>5</v>
      </c>
      <c r="B6" s="1" t="s">
        <v>0</v>
      </c>
      <c r="C6" s="1">
        <v>14.994975090026855</v>
      </c>
      <c r="E6" s="3" t="s">
        <v>23</v>
      </c>
      <c r="F6" s="2">
        <v>27.274559020996001</v>
      </c>
      <c r="H6" s="2">
        <f t="shared" si="0"/>
        <v>12.279583930969146</v>
      </c>
      <c r="I6" s="4"/>
      <c r="K6" s="4"/>
      <c r="L6" s="4"/>
    </row>
    <row r="7" spans="1:12" x14ac:dyDescent="0.35">
      <c r="A7" s="2" t="s">
        <v>5</v>
      </c>
      <c r="B7" s="1" t="s">
        <v>0</v>
      </c>
      <c r="C7" s="1">
        <v>14.6305990219116</v>
      </c>
      <c r="E7" s="3" t="s">
        <v>23</v>
      </c>
      <c r="F7" s="2">
        <v>27.349599838256836</v>
      </c>
      <c r="H7" s="2">
        <f>F7-C7</f>
        <v>12.719000816345236</v>
      </c>
      <c r="I7" s="4"/>
      <c r="K7" s="4"/>
      <c r="L7" s="4"/>
    </row>
    <row r="8" spans="1:12" x14ac:dyDescent="0.35">
      <c r="A8" s="2" t="s">
        <v>6</v>
      </c>
      <c r="B8" s="1" t="s">
        <v>0</v>
      </c>
      <c r="C8" s="1">
        <v>14.792492866516113</v>
      </c>
      <c r="E8" s="3" t="s">
        <v>23</v>
      </c>
      <c r="F8" s="2">
        <v>27.418949127197266</v>
      </c>
      <c r="H8" s="2">
        <f t="shared" si="0"/>
        <v>12.626456260681152</v>
      </c>
      <c r="I8" s="4">
        <f t="shared" ref="I8" si="6">AVERAGE(H8:H10)</f>
        <v>12.28125</v>
      </c>
      <c r="K8" s="4">
        <f t="shared" ref="K8" si="7">I8-12.5996</f>
        <v>-0.31835000000000058</v>
      </c>
      <c r="L8" s="4">
        <f t="shared" ref="L8" si="8">2^-K8</f>
        <v>1.2469036582988124</v>
      </c>
    </row>
    <row r="9" spans="1:12" x14ac:dyDescent="0.35">
      <c r="A9" s="2" t="s">
        <v>6</v>
      </c>
      <c r="B9" s="1" t="s">
        <v>0</v>
      </c>
      <c r="C9" s="1">
        <v>15.332756996154785</v>
      </c>
      <c r="E9" s="3" t="s">
        <v>23</v>
      </c>
      <c r="F9" s="2">
        <v>27.420017242431641</v>
      </c>
      <c r="H9" s="2">
        <f t="shared" si="0"/>
        <v>12.087260246276855</v>
      </c>
      <c r="I9" s="4"/>
      <c r="K9" s="4"/>
      <c r="L9" s="4"/>
    </row>
    <row r="10" spans="1:12" x14ac:dyDescent="0.35">
      <c r="A10" s="2" t="s">
        <v>6</v>
      </c>
      <c r="B10" s="1" t="s">
        <v>0</v>
      </c>
      <c r="C10" s="1">
        <v>15.372539520263672</v>
      </c>
      <c r="E10" s="3" t="s">
        <v>23</v>
      </c>
      <c r="F10" s="2">
        <v>27.502573013305664</v>
      </c>
      <c r="H10" s="2">
        <f t="shared" si="0"/>
        <v>12.130033493041992</v>
      </c>
      <c r="I10" s="4"/>
      <c r="K10" s="4"/>
      <c r="L10" s="4"/>
    </row>
    <row r="11" spans="1:12" x14ac:dyDescent="0.35">
      <c r="A11" s="2" t="s">
        <v>7</v>
      </c>
      <c r="B11" s="1" t="s">
        <v>0</v>
      </c>
      <c r="C11" s="1">
        <v>14.397841453552246</v>
      </c>
      <c r="E11" s="3" t="s">
        <v>23</v>
      </c>
      <c r="F11" s="2">
        <v>26.429925918579102</v>
      </c>
      <c r="H11" s="2">
        <f t="shared" si="0"/>
        <v>12.032084465026855</v>
      </c>
      <c r="I11" s="4">
        <f t="shared" ref="I11" si="9">AVERAGE(H11:H13)</f>
        <v>12.582772572835287</v>
      </c>
      <c r="K11" s="4">
        <f t="shared" ref="K11" si="10">I11-12.5996</f>
        <v>-1.6827427164713527E-2</v>
      </c>
      <c r="L11" s="4">
        <f t="shared" ref="L11" si="11">2^-K11</f>
        <v>1.0117321720308627</v>
      </c>
    </row>
    <row r="12" spans="1:12" x14ac:dyDescent="0.35">
      <c r="A12" s="2" t="s">
        <v>7</v>
      </c>
      <c r="B12" s="1" t="s">
        <v>0</v>
      </c>
      <c r="C12" s="1">
        <v>14.554096221923828</v>
      </c>
      <c r="E12" s="3" t="s">
        <v>23</v>
      </c>
      <c r="F12" s="2">
        <v>27.429908752441406</v>
      </c>
      <c r="H12" s="2">
        <f t="shared" si="0"/>
        <v>12.875812530517578</v>
      </c>
      <c r="I12" s="4"/>
      <c r="K12" s="4"/>
      <c r="L12" s="4"/>
    </row>
    <row r="13" spans="1:12" x14ac:dyDescent="0.35">
      <c r="A13" s="2" t="s">
        <v>7</v>
      </c>
      <c r="B13" s="1" t="s">
        <v>0</v>
      </c>
      <c r="C13" s="1">
        <v>14.943377494812012</v>
      </c>
      <c r="E13" s="3" t="s">
        <v>23</v>
      </c>
      <c r="F13" s="2">
        <v>27.783798217773438</v>
      </c>
      <c r="H13" s="2">
        <f t="shared" si="0"/>
        <v>12.840420722961426</v>
      </c>
      <c r="I13" s="4"/>
      <c r="K13" s="4"/>
      <c r="L13" s="4"/>
    </row>
    <row r="14" spans="1:12" x14ac:dyDescent="0.35">
      <c r="A14" s="2" t="s">
        <v>16</v>
      </c>
      <c r="B14" s="1" t="s">
        <v>0</v>
      </c>
      <c r="C14" s="1">
        <v>14.569170951843262</v>
      </c>
      <c r="E14" s="3" t="s">
        <v>23</v>
      </c>
      <c r="F14" s="2">
        <v>26.263711929321289</v>
      </c>
      <c r="H14" s="2">
        <f t="shared" si="0"/>
        <v>11.694540977478027</v>
      </c>
      <c r="I14" s="4">
        <f t="shared" ref="I14" si="12">AVERAGE(H14:H16)</f>
        <v>11.536312739054338</v>
      </c>
      <c r="K14" s="4">
        <f t="shared" ref="K14" si="13">I14-12.5996</f>
        <v>-1.0632872609456623</v>
      </c>
      <c r="L14" s="4">
        <f t="shared" ref="L14" si="14">2^-K14</f>
        <v>2.0896875705972349</v>
      </c>
    </row>
    <row r="15" spans="1:12" x14ac:dyDescent="0.35">
      <c r="A15" s="2" t="s">
        <v>16</v>
      </c>
      <c r="B15" s="1" t="s">
        <v>0</v>
      </c>
      <c r="C15" s="1">
        <v>14.682486534118652</v>
      </c>
      <c r="E15" s="3" t="s">
        <v>23</v>
      </c>
      <c r="F15" s="2">
        <v>26.527860641479492</v>
      </c>
      <c r="H15" s="2">
        <f t="shared" si="0"/>
        <v>11.84537410736084</v>
      </c>
      <c r="I15" s="4"/>
      <c r="K15" s="4"/>
      <c r="L15" s="4"/>
    </row>
    <row r="16" spans="1:12" x14ac:dyDescent="0.35">
      <c r="A16" s="2" t="s">
        <v>16</v>
      </c>
      <c r="B16" s="1" t="s">
        <v>0</v>
      </c>
      <c r="C16" s="1">
        <v>15.206975936889648</v>
      </c>
      <c r="E16" s="3" t="s">
        <v>23</v>
      </c>
      <c r="F16" s="2">
        <v>26.2759990692138</v>
      </c>
      <c r="H16" s="2">
        <f t="shared" si="0"/>
        <v>11.069023132324151</v>
      </c>
      <c r="I16" s="4"/>
      <c r="K16" s="4"/>
      <c r="L16" s="4"/>
    </row>
    <row r="17" spans="1:12" x14ac:dyDescent="0.35">
      <c r="A17" s="2" t="s">
        <v>10</v>
      </c>
      <c r="B17" s="1" t="s">
        <v>0</v>
      </c>
      <c r="C17" s="1">
        <v>14.897917747497559</v>
      </c>
      <c r="E17" s="3" t="s">
        <v>23</v>
      </c>
      <c r="F17" s="2">
        <v>25.764661788940401</v>
      </c>
      <c r="H17" s="2">
        <f t="shared" si="0"/>
        <v>10.866744041442843</v>
      </c>
      <c r="I17" s="4">
        <f t="shared" ref="I17" si="15">AVERAGE(H17:H19)</f>
        <v>10.662899335225378</v>
      </c>
      <c r="K17" s="4">
        <f t="shared" ref="K17" si="16">I17-12.5996</f>
        <v>-1.936700664774623</v>
      </c>
      <c r="L17" s="4">
        <f t="shared" ref="L17" si="17">2^-K17</f>
        <v>3.8282914435722346</v>
      </c>
    </row>
    <row r="18" spans="1:12" x14ac:dyDescent="0.35">
      <c r="A18" s="2" t="s">
        <v>10</v>
      </c>
      <c r="B18" s="1" t="s">
        <v>0</v>
      </c>
      <c r="C18" s="1">
        <v>15.356381416320801</v>
      </c>
      <c r="E18" s="3" t="s">
        <v>23</v>
      </c>
      <c r="F18" s="2">
        <v>25.9332771301269</v>
      </c>
      <c r="H18" s="2">
        <f t="shared" si="0"/>
        <v>10.576895713806099</v>
      </c>
      <c r="I18" s="4"/>
      <c r="K18" s="4"/>
      <c r="L18" s="4"/>
    </row>
    <row r="19" spans="1:12" x14ac:dyDescent="0.35">
      <c r="A19" s="2" t="s">
        <v>10</v>
      </c>
      <c r="B19" s="1" t="s">
        <v>0</v>
      </c>
      <c r="C19" s="1">
        <v>15.398833274841309</v>
      </c>
      <c r="E19" s="3" t="s">
        <v>23</v>
      </c>
      <c r="F19" s="2">
        <v>25.943891525268501</v>
      </c>
      <c r="H19" s="2">
        <f t="shared" si="0"/>
        <v>10.545058250427193</v>
      </c>
      <c r="I19" s="4"/>
      <c r="K19" s="4"/>
      <c r="L19" s="4"/>
    </row>
    <row r="20" spans="1:12" x14ac:dyDescent="0.35">
      <c r="A20" s="2" t="s">
        <v>11</v>
      </c>
      <c r="B20" s="1" t="s">
        <v>0</v>
      </c>
      <c r="C20" s="1">
        <v>14.47419261932373</v>
      </c>
      <c r="E20" s="3" t="s">
        <v>23</v>
      </c>
      <c r="F20" s="2">
        <v>26.007059097290039</v>
      </c>
      <c r="H20" s="2">
        <f t="shared" si="0"/>
        <v>11.532866477966309</v>
      </c>
      <c r="I20" s="4">
        <f t="shared" ref="I20" si="18">AVERAGE(H20:H22)</f>
        <v>11.407490921020468</v>
      </c>
      <c r="K20" s="4">
        <f t="shared" ref="K20" si="19">I20-12.5996</f>
        <v>-1.1921090789795326</v>
      </c>
      <c r="L20" s="4">
        <f t="shared" ref="L20" si="20">2^-K20</f>
        <v>2.2848652407712216</v>
      </c>
    </row>
    <row r="21" spans="1:12" x14ac:dyDescent="0.35">
      <c r="A21" s="2" t="s">
        <v>11</v>
      </c>
      <c r="B21" s="1" t="s">
        <v>0</v>
      </c>
      <c r="C21" s="1">
        <v>14.558778762817383</v>
      </c>
      <c r="E21" s="3" t="s">
        <v>23</v>
      </c>
      <c r="F21" s="2">
        <v>25.804057693481401</v>
      </c>
      <c r="H21" s="2">
        <f t="shared" si="0"/>
        <v>11.245278930664018</v>
      </c>
      <c r="I21" s="4"/>
      <c r="K21" s="4"/>
      <c r="L21" s="4"/>
    </row>
    <row r="22" spans="1:12" ht="13.9" customHeight="1" x14ac:dyDescent="0.35">
      <c r="A22" s="2" t="s">
        <v>11</v>
      </c>
      <c r="B22" s="1" t="s">
        <v>0</v>
      </c>
      <c r="C22" s="1">
        <v>14.641207695007324</v>
      </c>
      <c r="E22" s="3" t="s">
        <v>23</v>
      </c>
      <c r="F22" s="2">
        <v>26.085535049438398</v>
      </c>
      <c r="H22" s="2">
        <f t="shared" si="0"/>
        <v>11.444327354431074</v>
      </c>
      <c r="I22" s="4"/>
      <c r="K22" s="4"/>
      <c r="L22" s="4"/>
    </row>
    <row r="23" spans="1:12" x14ac:dyDescent="0.35">
      <c r="A23" s="2" t="s">
        <v>12</v>
      </c>
      <c r="B23" s="1" t="s">
        <v>0</v>
      </c>
      <c r="C23" s="2">
        <v>14.437989234924316</v>
      </c>
      <c r="E23" s="3" t="s">
        <v>23</v>
      </c>
      <c r="F23" s="2">
        <v>26.514680862426758</v>
      </c>
      <c r="H23" s="2">
        <f t="shared" si="0"/>
        <v>12.076691627502441</v>
      </c>
      <c r="I23" s="4">
        <f t="shared" ref="I23:I26" si="21">AVERAGE(H23:H25)</f>
        <v>11.562832832336412</v>
      </c>
      <c r="K23" s="4">
        <f t="shared" ref="K23" si="22">I23-12.5996</f>
        <v>-1.036767167663589</v>
      </c>
      <c r="L23" s="4">
        <f t="shared" ref="L23:L26" si="23">2^-K23</f>
        <v>2.0516251581662894</v>
      </c>
    </row>
    <row r="24" spans="1:12" x14ac:dyDescent="0.35">
      <c r="A24" s="2" t="s">
        <v>12</v>
      </c>
      <c r="B24" s="1" t="s">
        <v>0</v>
      </c>
      <c r="C24" s="2">
        <v>14.925605773925781</v>
      </c>
      <c r="E24" s="3" t="s">
        <v>23</v>
      </c>
      <c r="F24" s="2">
        <v>26.597381591796875</v>
      </c>
      <c r="H24" s="2">
        <f t="shared" si="0"/>
        <v>11.671775817871094</v>
      </c>
      <c r="I24" s="4"/>
      <c r="K24" s="4"/>
      <c r="L24" s="4"/>
    </row>
    <row r="25" spans="1:12" x14ac:dyDescent="0.35">
      <c r="A25" s="2" t="s">
        <v>12</v>
      </c>
      <c r="B25" s="1" t="s">
        <v>0</v>
      </c>
      <c r="C25" s="2">
        <v>15.008312225341797</v>
      </c>
      <c r="E25" s="3" t="s">
        <v>23</v>
      </c>
      <c r="F25" s="2">
        <v>25.9483432769775</v>
      </c>
      <c r="H25" s="2">
        <f t="shared" si="0"/>
        <v>10.940031051635703</v>
      </c>
      <c r="I25" s="4"/>
      <c r="K25" s="4"/>
      <c r="L25" s="4"/>
    </row>
    <row r="26" spans="1:12" x14ac:dyDescent="0.35">
      <c r="A26" s="2" t="s">
        <v>17</v>
      </c>
      <c r="B26" s="1" t="s">
        <v>0</v>
      </c>
      <c r="C26" s="2">
        <v>15.031724929809499</v>
      </c>
      <c r="E26" s="3" t="s">
        <v>23</v>
      </c>
      <c r="F26" s="2">
        <v>26.303071975708008</v>
      </c>
      <c r="H26" s="2">
        <f t="shared" si="0"/>
        <v>11.271347045898509</v>
      </c>
      <c r="I26" s="4">
        <f t="shared" si="21"/>
        <v>11.210610071818069</v>
      </c>
      <c r="K26" s="4">
        <f t="shared" ref="K26" si="24">I26-12.5996</f>
        <v>-1.3889899281819318</v>
      </c>
      <c r="L26" s="4">
        <f t="shared" si="23"/>
        <v>2.6189525625347154</v>
      </c>
    </row>
    <row r="27" spans="1:12" x14ac:dyDescent="0.35">
      <c r="A27" s="2" t="s">
        <v>17</v>
      </c>
      <c r="B27" s="1" t="s">
        <v>0</v>
      </c>
      <c r="C27" s="2">
        <v>15.105266571044901</v>
      </c>
      <c r="E27" s="3" t="s">
        <v>23</v>
      </c>
      <c r="F27" s="2">
        <v>26.186141967773398</v>
      </c>
      <c r="H27" s="2">
        <f t="shared" si="0"/>
        <v>11.080875396728498</v>
      </c>
      <c r="I27" s="4"/>
      <c r="K27" s="4"/>
      <c r="L27" s="4"/>
    </row>
    <row r="28" spans="1:12" x14ac:dyDescent="0.35">
      <c r="A28" s="2" t="s">
        <v>17</v>
      </c>
      <c r="B28" s="1" t="s">
        <v>0</v>
      </c>
      <c r="C28" s="2">
        <v>15.1148204803466</v>
      </c>
      <c r="E28" s="3" t="s">
        <v>23</v>
      </c>
      <c r="F28" s="2">
        <v>26.3944282531738</v>
      </c>
      <c r="H28" s="2">
        <f t="shared" si="0"/>
        <v>11.2796077728272</v>
      </c>
      <c r="I28" s="4"/>
      <c r="K28" s="4"/>
      <c r="L28" s="4"/>
    </row>
  </sheetData>
  <mergeCells count="27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4:I16"/>
    <mergeCell ref="K14:K16"/>
    <mergeCell ref="L14:L16"/>
    <mergeCell ref="I11:I13"/>
    <mergeCell ref="K11:K13"/>
    <mergeCell ref="L11:L13"/>
    <mergeCell ref="I17:I19"/>
    <mergeCell ref="K17:K19"/>
    <mergeCell ref="L17:L19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DA36-F459-43EE-94D4-8F9C13488C49}">
  <dimension ref="A1:L37"/>
  <sheetViews>
    <sheetView topLeftCell="A19" workbookViewId="0">
      <selection activeCell="L42" sqref="L42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17.087499872161185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0</v>
      </c>
      <c r="C2" s="1">
        <v>18.317432403564453</v>
      </c>
      <c r="E2" s="3" t="s">
        <v>24</v>
      </c>
      <c r="F2" s="2">
        <v>33.474353790000002</v>
      </c>
      <c r="H2" s="2">
        <f>F2-C2</f>
        <v>15.156921386435549</v>
      </c>
      <c r="I2" s="4">
        <f>AVERAGE(H2:H4)</f>
        <v>16.068051020314126</v>
      </c>
      <c r="K2" s="4">
        <f>I2-16.7486</f>
        <v>-0.68054897968587369</v>
      </c>
      <c r="L2" s="4">
        <f>2^-K2</f>
        <v>1.6027495233694375</v>
      </c>
    </row>
    <row r="3" spans="1:12" x14ac:dyDescent="0.35">
      <c r="A3" s="2" t="s">
        <v>4</v>
      </c>
      <c r="B3" s="1" t="s">
        <v>0</v>
      </c>
      <c r="C3" s="1">
        <v>18.366544723510742</v>
      </c>
      <c r="E3" s="3" t="s">
        <v>24</v>
      </c>
      <c r="F3" s="2">
        <v>33.638671879999997</v>
      </c>
      <c r="H3" s="2">
        <f t="shared" ref="H3:H37" si="0">F3-C3</f>
        <v>15.272127156489255</v>
      </c>
      <c r="I3" s="4"/>
      <c r="K3" s="4"/>
      <c r="L3" s="4"/>
    </row>
    <row r="4" spans="1:12" x14ac:dyDescent="0.35">
      <c r="A4" s="2" t="s">
        <v>4</v>
      </c>
      <c r="B4" s="1" t="s">
        <v>0</v>
      </c>
      <c r="C4" s="1">
        <v>18.515789031982422</v>
      </c>
      <c r="E4" s="3" t="s">
        <v>24</v>
      </c>
      <c r="F4" s="2">
        <v>36.29089355</v>
      </c>
      <c r="H4" s="2">
        <f t="shared" si="0"/>
        <v>17.775104518017578</v>
      </c>
      <c r="I4" s="4"/>
      <c r="K4" s="4"/>
      <c r="L4" s="4"/>
    </row>
    <row r="5" spans="1:12" x14ac:dyDescent="0.35">
      <c r="A5" s="2" t="s">
        <v>14</v>
      </c>
      <c r="B5" s="1" t="s">
        <v>0</v>
      </c>
      <c r="C5" s="1">
        <v>14.725078582763672</v>
      </c>
      <c r="E5" s="3" t="s">
        <v>24</v>
      </c>
      <c r="F5" s="2">
        <v>34.614219669999997</v>
      </c>
      <c r="H5" s="2">
        <f t="shared" si="0"/>
        <v>19.889141087236325</v>
      </c>
      <c r="I5" s="4">
        <f t="shared" ref="I5" si="1">AVERAGE(H5:H7)</f>
        <v>19.528796574328613</v>
      </c>
      <c r="K5" s="4">
        <f t="shared" ref="K5" si="2">I5-16.7486</f>
        <v>2.7801965743286132</v>
      </c>
      <c r="L5" s="4">
        <f t="shared" ref="L5" si="3">2^-K5</f>
        <v>0.14557186207162273</v>
      </c>
    </row>
    <row r="6" spans="1:12" x14ac:dyDescent="0.35">
      <c r="A6" s="2" t="s">
        <v>14</v>
      </c>
      <c r="B6" s="1" t="s">
        <v>0</v>
      </c>
      <c r="C6" s="1">
        <v>14.852228164672852</v>
      </c>
      <c r="E6" s="3" t="s">
        <v>24</v>
      </c>
      <c r="F6" s="2">
        <v>34.534567799999998</v>
      </c>
      <c r="H6" s="2">
        <f t="shared" si="0"/>
        <v>19.682339635327146</v>
      </c>
      <c r="I6" s="4"/>
      <c r="K6" s="4"/>
      <c r="L6" s="4"/>
    </row>
    <row r="7" spans="1:12" x14ac:dyDescent="0.35">
      <c r="A7" s="2" t="s">
        <v>14</v>
      </c>
      <c r="B7" s="1" t="s">
        <v>0</v>
      </c>
      <c r="C7" s="1">
        <v>15.719653129577637</v>
      </c>
      <c r="E7" s="3" t="s">
        <v>24</v>
      </c>
      <c r="F7" s="2">
        <v>34.73456213</v>
      </c>
      <c r="H7" s="2">
        <f t="shared" si="0"/>
        <v>19.014909000422364</v>
      </c>
      <c r="I7" s="4"/>
      <c r="K7" s="4"/>
      <c r="L7" s="4"/>
    </row>
    <row r="8" spans="1:12" x14ac:dyDescent="0.35">
      <c r="A8" s="2" t="s">
        <v>5</v>
      </c>
      <c r="B8" s="1" t="s">
        <v>0</v>
      </c>
      <c r="C8" s="1">
        <v>14.977353096008301</v>
      </c>
      <c r="E8" s="3" t="s">
        <v>24</v>
      </c>
      <c r="F8" s="2">
        <v>31.360477450000001</v>
      </c>
      <c r="H8" s="2">
        <f t="shared" si="0"/>
        <v>16.3831243539917</v>
      </c>
      <c r="I8" s="4">
        <f t="shared" ref="I8" si="4">AVERAGE(H8:H10)</f>
        <v>16.696266494017738</v>
      </c>
      <c r="K8" s="4">
        <f t="shared" ref="K8" si="5">I8-16.7486</f>
        <v>-5.2333505982261386E-2</v>
      </c>
      <c r="L8" s="4">
        <f t="shared" ref="L8" si="6">2^-K8</f>
        <v>1.0369407816002458</v>
      </c>
    </row>
    <row r="9" spans="1:12" x14ac:dyDescent="0.35">
      <c r="A9" s="2" t="s">
        <v>5</v>
      </c>
      <c r="B9" s="1" t="s">
        <v>0</v>
      </c>
      <c r="C9" s="1">
        <v>14.994975090026855</v>
      </c>
      <c r="E9" s="3" t="s">
        <v>24</v>
      </c>
      <c r="F9" s="2">
        <v>31.990291599999999</v>
      </c>
      <c r="H9" s="2">
        <f t="shared" si="0"/>
        <v>16.995316509973144</v>
      </c>
      <c r="I9" s="4"/>
      <c r="K9" s="4"/>
      <c r="L9" s="4"/>
    </row>
    <row r="10" spans="1:12" x14ac:dyDescent="0.35">
      <c r="A10" s="2" t="s">
        <v>5</v>
      </c>
      <c r="B10" s="1" t="s">
        <v>0</v>
      </c>
      <c r="C10" s="1">
        <v>15.630599021911621</v>
      </c>
      <c r="E10" s="3" t="s">
        <v>24</v>
      </c>
      <c r="F10" s="2">
        <v>32.340957639999999</v>
      </c>
      <c r="H10" s="2">
        <f t="shared" si="0"/>
        <v>16.710358618088378</v>
      </c>
      <c r="I10" s="4"/>
      <c r="K10" s="4"/>
      <c r="L10" s="4"/>
    </row>
    <row r="11" spans="1:12" x14ac:dyDescent="0.35">
      <c r="A11" s="2" t="s">
        <v>6</v>
      </c>
      <c r="B11" s="1" t="s">
        <v>0</v>
      </c>
      <c r="C11" s="1">
        <v>14.792492866516113</v>
      </c>
      <c r="E11" s="3" t="s">
        <v>24</v>
      </c>
      <c r="F11" s="2">
        <v>31.42386436</v>
      </c>
      <c r="H11" s="2">
        <f t="shared" si="0"/>
        <v>16.631371493483886</v>
      </c>
      <c r="I11" s="4">
        <f t="shared" ref="I11" si="7">AVERAGE(H11:H13)</f>
        <v>17.247877119021812</v>
      </c>
      <c r="K11" s="4">
        <f t="shared" ref="K11" si="8">I11-16.7486</f>
        <v>0.49927711902181215</v>
      </c>
      <c r="L11" s="4">
        <f t="shared" ref="L11" si="9">2^-K11</f>
        <v>0.70746117494873162</v>
      </c>
    </row>
    <row r="12" spans="1:12" x14ac:dyDescent="0.35">
      <c r="A12" s="2" t="s">
        <v>6</v>
      </c>
      <c r="B12" s="1" t="s">
        <v>0</v>
      </c>
      <c r="C12" s="1">
        <v>15.332756996154785</v>
      </c>
      <c r="E12" s="3" t="s">
        <v>24</v>
      </c>
      <c r="F12" s="2">
        <v>31.963518140000001</v>
      </c>
      <c r="H12" s="2">
        <f t="shared" si="0"/>
        <v>16.630761143845216</v>
      </c>
      <c r="I12" s="4"/>
      <c r="K12" s="4"/>
      <c r="L12" s="4"/>
    </row>
    <row r="13" spans="1:12" x14ac:dyDescent="0.35">
      <c r="A13" s="2" t="s">
        <v>6</v>
      </c>
      <c r="B13" s="1" t="s">
        <v>0</v>
      </c>
      <c r="C13" s="1">
        <v>15.372539520263672</v>
      </c>
      <c r="E13" s="3" t="s">
        <v>24</v>
      </c>
      <c r="F13" s="2">
        <v>33.854038240000001</v>
      </c>
      <c r="H13" s="2">
        <f t="shared" si="0"/>
        <v>18.481498719736329</v>
      </c>
      <c r="I13" s="4"/>
      <c r="K13" s="4"/>
      <c r="L13" s="4"/>
    </row>
    <row r="14" spans="1:12" x14ac:dyDescent="0.35">
      <c r="A14" s="2" t="s">
        <v>15</v>
      </c>
      <c r="B14" s="1" t="s">
        <v>0</v>
      </c>
      <c r="C14" s="1">
        <v>17.910182952880859</v>
      </c>
      <c r="E14" s="3" t="s">
        <v>24</v>
      </c>
      <c r="F14" s="2">
        <v>33.906990049999997</v>
      </c>
      <c r="H14" s="2">
        <f t="shared" si="0"/>
        <v>15.996807097119138</v>
      </c>
      <c r="I14" s="4">
        <f t="shared" ref="I14:I17" si="10">AVERAGE(H14:H16)</f>
        <v>15.460328928714192</v>
      </c>
      <c r="K14" s="4">
        <f t="shared" ref="K14" si="11">I14-16.7486</f>
        <v>-1.2882710712858074</v>
      </c>
      <c r="L14" s="4">
        <f t="shared" ref="L14:L17" si="12">2^-K14</f>
        <v>2.4423518813354232</v>
      </c>
    </row>
    <row r="15" spans="1:12" x14ac:dyDescent="0.35">
      <c r="A15" s="2" t="s">
        <v>15</v>
      </c>
      <c r="B15" s="1" t="s">
        <v>0</v>
      </c>
      <c r="C15" s="1">
        <v>18.622272491455078</v>
      </c>
      <c r="E15" s="3" t="s">
        <v>24</v>
      </c>
      <c r="F15" s="2">
        <v>33.940969090000003</v>
      </c>
      <c r="H15" s="2">
        <f t="shared" si="0"/>
        <v>15.318696598544925</v>
      </c>
      <c r="I15" s="4"/>
      <c r="K15" s="4"/>
      <c r="L15" s="4"/>
    </row>
    <row r="16" spans="1:12" x14ac:dyDescent="0.35">
      <c r="A16" s="2" t="s">
        <v>15</v>
      </c>
      <c r="B16" s="1" t="s">
        <v>0</v>
      </c>
      <c r="C16" s="1">
        <v>18.640316009521484</v>
      </c>
      <c r="E16" s="3" t="s">
        <v>24</v>
      </c>
      <c r="F16" s="2">
        <v>33.7057991</v>
      </c>
      <c r="H16" s="2">
        <f t="shared" si="0"/>
        <v>15.065483090478516</v>
      </c>
      <c r="I16" s="4"/>
      <c r="K16" s="4"/>
      <c r="L16" s="4"/>
    </row>
    <row r="17" spans="1:12" x14ac:dyDescent="0.35">
      <c r="A17" s="2" t="s">
        <v>7</v>
      </c>
      <c r="B17" s="1" t="s">
        <v>0</v>
      </c>
      <c r="C17" s="1">
        <v>14.397841453552246</v>
      </c>
      <c r="E17" s="3" t="s">
        <v>24</v>
      </c>
      <c r="F17" s="2">
        <v>31.970144269999999</v>
      </c>
      <c r="H17" s="2">
        <f t="shared" si="0"/>
        <v>17.572302816447753</v>
      </c>
      <c r="I17" s="4">
        <f t="shared" si="10"/>
        <v>17.523679096570639</v>
      </c>
      <c r="K17" s="4">
        <f t="shared" ref="K17" si="13">I17-16.7486</f>
        <v>0.77507909657063934</v>
      </c>
      <c r="L17" s="4">
        <f t="shared" si="12"/>
        <v>0.58435658572243154</v>
      </c>
    </row>
    <row r="18" spans="1:12" x14ac:dyDescent="0.35">
      <c r="A18" s="2" t="s">
        <v>7</v>
      </c>
      <c r="B18" s="1" t="s">
        <v>0</v>
      </c>
      <c r="C18" s="1">
        <v>14.554096221923828</v>
      </c>
      <c r="E18" s="3" t="s">
        <v>24</v>
      </c>
      <c r="F18" s="2">
        <v>32.185218810000002</v>
      </c>
      <c r="H18" s="2">
        <f t="shared" si="0"/>
        <v>17.631122588076174</v>
      </c>
      <c r="I18" s="4"/>
      <c r="K18" s="4"/>
      <c r="L18" s="4"/>
    </row>
    <row r="19" spans="1:12" x14ac:dyDescent="0.35">
      <c r="A19" s="2" t="s">
        <v>7</v>
      </c>
      <c r="B19" s="1" t="s">
        <v>0</v>
      </c>
      <c r="C19" s="1">
        <v>14.943377494812012</v>
      </c>
      <c r="E19" s="3" t="s">
        <v>24</v>
      </c>
      <c r="F19" s="2">
        <v>32.310989380000002</v>
      </c>
      <c r="H19" s="2">
        <f t="shared" si="0"/>
        <v>17.367611885187991</v>
      </c>
      <c r="I19" s="4"/>
      <c r="K19" s="4"/>
      <c r="L19" s="4"/>
    </row>
    <row r="20" spans="1:12" x14ac:dyDescent="0.35">
      <c r="A20" s="2" t="s">
        <v>9</v>
      </c>
      <c r="B20" s="1" t="s">
        <v>0</v>
      </c>
      <c r="C20" s="1">
        <v>14.373903274536133</v>
      </c>
      <c r="E20" s="3" t="s">
        <v>24</v>
      </c>
      <c r="F20" s="2">
        <v>31.773944849999999</v>
      </c>
      <c r="H20" s="2">
        <f t="shared" si="0"/>
        <v>17.400041575463867</v>
      </c>
      <c r="I20" s="4">
        <f t="shared" ref="I20" si="14">AVERAGE(H20:H22)</f>
        <v>17.19135633878825</v>
      </c>
      <c r="K20" s="4">
        <f t="shared" ref="K20" si="15">I20-16.7486</f>
        <v>0.44275633878825005</v>
      </c>
      <c r="L20" s="4">
        <f t="shared" ref="L20" si="16">2^-K20</f>
        <v>0.73572762174069262</v>
      </c>
    </row>
    <row r="21" spans="1:12" x14ac:dyDescent="0.35">
      <c r="A21" s="2" t="s">
        <v>9</v>
      </c>
      <c r="B21" s="1" t="s">
        <v>0</v>
      </c>
      <c r="C21" s="1">
        <v>14.430970191955566</v>
      </c>
      <c r="E21" s="3" t="s">
        <v>24</v>
      </c>
      <c r="F21" s="2">
        <v>31.342815399999999</v>
      </c>
      <c r="H21" s="2">
        <f t="shared" si="0"/>
        <v>16.911845208044433</v>
      </c>
      <c r="I21" s="4"/>
      <c r="K21" s="4"/>
      <c r="L21" s="4"/>
    </row>
    <row r="22" spans="1:12" x14ac:dyDescent="0.35">
      <c r="A22" s="2" t="s">
        <v>9</v>
      </c>
      <c r="B22" s="1" t="s">
        <v>0</v>
      </c>
      <c r="C22" s="1">
        <v>14.585248947143555</v>
      </c>
      <c r="E22" s="3" t="s">
        <v>24</v>
      </c>
      <c r="F22" s="2">
        <v>31.847431180000001</v>
      </c>
      <c r="H22" s="2">
        <f t="shared" si="0"/>
        <v>17.262182232856446</v>
      </c>
      <c r="I22" s="4"/>
      <c r="K22" s="4"/>
      <c r="L22" s="4"/>
    </row>
    <row r="23" spans="1:12" x14ac:dyDescent="0.35">
      <c r="A23" s="2" t="s">
        <v>16</v>
      </c>
      <c r="B23" s="1" t="s">
        <v>0</v>
      </c>
      <c r="C23" s="1">
        <v>14.569170951843262</v>
      </c>
      <c r="E23" s="3" t="s">
        <v>24</v>
      </c>
      <c r="F23" s="2">
        <v>31.963857650000001</v>
      </c>
      <c r="H23" s="2">
        <f t="shared" si="0"/>
        <v>17.39468669815674</v>
      </c>
      <c r="I23" s="4">
        <f t="shared" ref="I23" si="17">AVERAGE(H23:H25)</f>
        <v>17.287600835716145</v>
      </c>
      <c r="K23" s="4">
        <f t="shared" ref="K23" si="18">I23-16.7486</f>
        <v>0.53900083571614488</v>
      </c>
      <c r="L23" s="4">
        <f t="shared" ref="L23" si="19">2^-K23</f>
        <v>0.68824740211120816</v>
      </c>
    </row>
    <row r="24" spans="1:12" x14ac:dyDescent="0.35">
      <c r="A24" s="2" t="s">
        <v>16</v>
      </c>
      <c r="B24" s="1" t="s">
        <v>0</v>
      </c>
      <c r="C24" s="1">
        <v>14.682486534118652</v>
      </c>
      <c r="E24" s="3" t="s">
        <v>24</v>
      </c>
      <c r="F24" s="2">
        <v>32.155231479999998</v>
      </c>
      <c r="H24" s="2">
        <f t="shared" si="0"/>
        <v>17.472744945881345</v>
      </c>
      <c r="I24" s="4"/>
      <c r="K24" s="4"/>
      <c r="L24" s="4"/>
    </row>
    <row r="25" spans="1:12" x14ac:dyDescent="0.35">
      <c r="A25" s="2" t="s">
        <v>16</v>
      </c>
      <c r="B25" s="1" t="s">
        <v>0</v>
      </c>
      <c r="C25" s="1">
        <v>15.206975936889648</v>
      </c>
      <c r="E25" s="3" t="s">
        <v>24</v>
      </c>
      <c r="F25" s="2">
        <v>32.202346800000001</v>
      </c>
      <c r="H25" s="2">
        <f t="shared" si="0"/>
        <v>16.995370863110352</v>
      </c>
      <c r="I25" s="4"/>
      <c r="K25" s="4"/>
      <c r="L25" s="4"/>
    </row>
    <row r="26" spans="1:12" x14ac:dyDescent="0.35">
      <c r="A26" s="2" t="s">
        <v>10</v>
      </c>
      <c r="B26" s="1" t="s">
        <v>0</v>
      </c>
      <c r="C26" s="1">
        <v>14.897917747497559</v>
      </c>
      <c r="E26" s="3" t="s">
        <v>24</v>
      </c>
      <c r="F26" s="2">
        <v>31.78033447</v>
      </c>
      <c r="H26" s="2">
        <f t="shared" si="0"/>
        <v>16.882416722502441</v>
      </c>
      <c r="I26" s="4">
        <f t="shared" ref="I26" si="20">AVERAGE(H26:H28)</f>
        <v>16.560261010113443</v>
      </c>
      <c r="K26" s="4">
        <f t="shared" ref="K26" si="21">I26-16.7486</f>
        <v>-0.18833898988655662</v>
      </c>
      <c r="L26" s="4">
        <f t="shared" ref="L26" si="22">2^-K26</f>
        <v>1.1394510824583377</v>
      </c>
    </row>
    <row r="27" spans="1:12" x14ac:dyDescent="0.35">
      <c r="A27" s="2" t="s">
        <v>10</v>
      </c>
      <c r="B27" s="1" t="s">
        <v>0</v>
      </c>
      <c r="C27" s="1">
        <v>15.356381416320801</v>
      </c>
      <c r="E27" s="3" t="s">
        <v>24</v>
      </c>
      <c r="F27" s="2">
        <v>31.926704409999999</v>
      </c>
      <c r="H27" s="2">
        <f t="shared" si="0"/>
        <v>16.570322993679198</v>
      </c>
      <c r="I27" s="4"/>
      <c r="K27" s="4"/>
      <c r="L27" s="4"/>
    </row>
    <row r="28" spans="1:12" x14ac:dyDescent="0.35">
      <c r="A28" s="2" t="s">
        <v>10</v>
      </c>
      <c r="B28" s="1" t="s">
        <v>0</v>
      </c>
      <c r="C28" s="1">
        <v>15.398833274841309</v>
      </c>
      <c r="E28" s="3" t="s">
        <v>24</v>
      </c>
      <c r="F28" s="2">
        <v>31.626876588999998</v>
      </c>
      <c r="H28" s="2">
        <f t="shared" si="0"/>
        <v>16.22804331415869</v>
      </c>
      <c r="I28" s="4"/>
      <c r="K28" s="4"/>
      <c r="L28" s="4"/>
    </row>
    <row r="29" spans="1:12" x14ac:dyDescent="0.35">
      <c r="A29" s="2" t="s">
        <v>11</v>
      </c>
      <c r="B29" s="1" t="s">
        <v>0</v>
      </c>
      <c r="C29" s="1">
        <v>14.47419261932373</v>
      </c>
      <c r="E29" s="3" t="s">
        <v>24</v>
      </c>
      <c r="F29" s="2">
        <v>32.177921300000001</v>
      </c>
      <c r="H29" s="2">
        <f t="shared" si="0"/>
        <v>17.703728680676271</v>
      </c>
      <c r="I29" s="4">
        <f t="shared" ref="I29" si="23">AVERAGE(H29:H31)</f>
        <v>17.68176015095052</v>
      </c>
      <c r="K29" s="4">
        <f t="shared" ref="K29" si="24">I29-16.7486</f>
        <v>0.93316015095052052</v>
      </c>
      <c r="L29" s="4">
        <f t="shared" ref="L29" si="25">2^-K29</f>
        <v>0.52370992423754703</v>
      </c>
    </row>
    <row r="30" spans="1:12" x14ac:dyDescent="0.35">
      <c r="A30" s="2" t="s">
        <v>11</v>
      </c>
      <c r="B30" s="1" t="s">
        <v>0</v>
      </c>
      <c r="C30" s="1">
        <v>14.558778762817383</v>
      </c>
      <c r="E30" s="3" t="s">
        <v>24</v>
      </c>
      <c r="F30" s="2">
        <v>32.075618740000003</v>
      </c>
      <c r="H30" s="2">
        <f t="shared" si="0"/>
        <v>17.51683997718262</v>
      </c>
      <c r="I30" s="4"/>
      <c r="K30" s="4"/>
      <c r="L30" s="4"/>
    </row>
    <row r="31" spans="1:12" x14ac:dyDescent="0.35">
      <c r="A31" s="2" t="s">
        <v>11</v>
      </c>
      <c r="B31" s="1" t="s">
        <v>0</v>
      </c>
      <c r="C31" s="1">
        <v>14.641207695007324</v>
      </c>
      <c r="E31" s="3" t="s">
        <v>24</v>
      </c>
      <c r="F31" s="2">
        <v>32.465919489999997</v>
      </c>
      <c r="H31" s="2">
        <f t="shared" si="0"/>
        <v>17.824711794992673</v>
      </c>
      <c r="I31" s="4"/>
      <c r="K31" s="4"/>
      <c r="L31" s="4"/>
    </row>
    <row r="32" spans="1:12" x14ac:dyDescent="0.35">
      <c r="A32" s="2" t="s">
        <v>12</v>
      </c>
      <c r="B32" s="1" t="s">
        <v>0</v>
      </c>
      <c r="C32" s="2">
        <v>14.437989234924316</v>
      </c>
      <c r="E32" s="3" t="s">
        <v>24</v>
      </c>
      <c r="F32" s="2">
        <v>32.033668519999999</v>
      </c>
      <c r="H32" s="2">
        <f t="shared" si="0"/>
        <v>17.595679285075683</v>
      </c>
      <c r="I32" s="4">
        <f t="shared" ref="I32:I35" si="26">AVERAGE(H32:H34)</f>
        <v>17.548928261936034</v>
      </c>
      <c r="K32" s="4">
        <f t="shared" ref="K32" si="27">I32-16.7486</f>
        <v>0.80032826193603412</v>
      </c>
      <c r="L32" s="4">
        <f t="shared" ref="L32:L35" si="28">2^-K32</f>
        <v>0.57421850849364897</v>
      </c>
    </row>
    <row r="33" spans="1:12" x14ac:dyDescent="0.35">
      <c r="A33" s="2" t="s">
        <v>12</v>
      </c>
      <c r="B33" s="1" t="s">
        <v>0</v>
      </c>
      <c r="C33" s="2">
        <v>14.925605773925781</v>
      </c>
      <c r="E33" s="3" t="s">
        <v>24</v>
      </c>
      <c r="F33" s="2">
        <v>32.315994259999997</v>
      </c>
      <c r="H33" s="2">
        <f t="shared" si="0"/>
        <v>17.390388486074215</v>
      </c>
      <c r="I33" s="4"/>
      <c r="K33" s="4"/>
      <c r="L33" s="4"/>
    </row>
    <row r="34" spans="1:12" x14ac:dyDescent="0.35">
      <c r="A34" s="2" t="s">
        <v>12</v>
      </c>
      <c r="B34" s="1" t="s">
        <v>0</v>
      </c>
      <c r="C34" s="2">
        <v>15.008312225341797</v>
      </c>
      <c r="E34" s="3" t="s">
        <v>24</v>
      </c>
      <c r="F34" s="2">
        <v>32.66902924</v>
      </c>
      <c r="H34" s="2">
        <f t="shared" si="0"/>
        <v>17.660717014658204</v>
      </c>
      <c r="I34" s="4"/>
      <c r="K34" s="4"/>
      <c r="L34" s="4"/>
    </row>
    <row r="35" spans="1:12" x14ac:dyDescent="0.35">
      <c r="A35" s="2" t="s">
        <v>17</v>
      </c>
      <c r="B35" s="1" t="s">
        <v>0</v>
      </c>
      <c r="C35" s="2">
        <v>19.03172492980957</v>
      </c>
      <c r="E35" s="3" t="s">
        <v>24</v>
      </c>
      <c r="F35" s="2">
        <v>32.982851410000002</v>
      </c>
      <c r="H35" s="2">
        <f>F35-C35</f>
        <v>13.951126480190432</v>
      </c>
      <c r="I35" s="4">
        <f t="shared" si="26"/>
        <v>14.100306956266278</v>
      </c>
      <c r="K35" s="4">
        <f t="shared" ref="K35" si="29">I35-16.7486</f>
        <v>-2.6482930437337213</v>
      </c>
      <c r="L35" s="4">
        <f t="shared" si="28"/>
        <v>6.2692507917769023</v>
      </c>
    </row>
    <row r="36" spans="1:12" x14ac:dyDescent="0.35">
      <c r="A36" s="2" t="s">
        <v>17</v>
      </c>
      <c r="B36" s="1" t="s">
        <v>0</v>
      </c>
      <c r="C36" s="2">
        <v>19.105266571044922</v>
      </c>
      <c r="E36" s="3" t="s">
        <v>24</v>
      </c>
      <c r="F36" s="2">
        <v>32.998062130000001</v>
      </c>
      <c r="H36" s="2">
        <f t="shared" si="0"/>
        <v>13.892795558955079</v>
      </c>
      <c r="I36" s="4"/>
      <c r="K36" s="4"/>
      <c r="L36" s="4"/>
    </row>
    <row r="37" spans="1:12" x14ac:dyDescent="0.35">
      <c r="A37" s="2" t="s">
        <v>17</v>
      </c>
      <c r="B37" s="1" t="s">
        <v>0</v>
      </c>
      <c r="C37" s="2">
        <v>19.11482048034668</v>
      </c>
      <c r="E37" s="3" t="s">
        <v>24</v>
      </c>
      <c r="F37" s="2">
        <v>33.571819310000002</v>
      </c>
      <c r="H37" s="2">
        <f t="shared" si="0"/>
        <v>14.456998829653323</v>
      </c>
      <c r="I37" s="4"/>
      <c r="K37" s="4"/>
      <c r="L37" s="4"/>
    </row>
  </sheetData>
  <mergeCells count="36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14:I16"/>
    <mergeCell ref="K14:K16"/>
    <mergeCell ref="L14:L16"/>
    <mergeCell ref="I17:I19"/>
    <mergeCell ref="K17:K19"/>
    <mergeCell ref="L17:L19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  <mergeCell ref="I35:I37"/>
    <mergeCell ref="K35:K37"/>
    <mergeCell ref="L35:L37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189A-5D2B-440B-8520-91981A7AB6C5}">
  <dimension ref="A1:L37"/>
  <sheetViews>
    <sheetView topLeftCell="A13" workbookViewId="0">
      <selection activeCell="M20" sqref="M20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14.104703638288695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26</v>
      </c>
      <c r="C2" s="1">
        <v>12.542066574096699</v>
      </c>
      <c r="E2" s="3" t="s">
        <v>25</v>
      </c>
      <c r="F2" s="2">
        <v>26.219987869262699</v>
      </c>
      <c r="H2" s="2">
        <f>F2-C2</f>
        <v>13.677921295166</v>
      </c>
      <c r="I2" s="4">
        <f>AVERAGE(H2:H4)</f>
        <v>13.674604098002099</v>
      </c>
      <c r="K2" s="4">
        <f>I2-14.1047</f>
        <v>-0.43009590199790004</v>
      </c>
      <c r="L2" s="4">
        <f>2^-K2</f>
        <v>1.3473231361158473</v>
      </c>
    </row>
    <row r="3" spans="1:12" x14ac:dyDescent="0.35">
      <c r="A3" s="2" t="s">
        <v>4</v>
      </c>
      <c r="B3" s="1" t="s">
        <v>26</v>
      </c>
      <c r="C3" s="1">
        <v>12.5510358810425</v>
      </c>
      <c r="E3" s="3" t="s">
        <v>25</v>
      </c>
      <c r="F3" s="2">
        <v>26.269914627075199</v>
      </c>
      <c r="H3" s="2">
        <f t="shared" ref="H3:H37" si="0">F3-C3</f>
        <v>13.718878746032699</v>
      </c>
      <c r="I3" s="4"/>
      <c r="K3" s="4"/>
      <c r="L3" s="4"/>
    </row>
    <row r="4" spans="1:12" x14ac:dyDescent="0.35">
      <c r="A4" s="2" t="s">
        <v>4</v>
      </c>
      <c r="B4" s="1" t="s">
        <v>26</v>
      </c>
      <c r="C4" s="1">
        <v>12.7044429779053</v>
      </c>
      <c r="E4" s="3" t="s">
        <v>25</v>
      </c>
      <c r="F4" s="2">
        <v>26.331455230712901</v>
      </c>
      <c r="H4" s="2">
        <f t="shared" si="0"/>
        <v>13.627012252807601</v>
      </c>
      <c r="I4" s="4"/>
      <c r="K4" s="4"/>
      <c r="L4" s="4"/>
    </row>
    <row r="5" spans="1:12" x14ac:dyDescent="0.35">
      <c r="A5" s="2" t="s">
        <v>14</v>
      </c>
      <c r="B5" s="1" t="s">
        <v>26</v>
      </c>
      <c r="C5" s="1">
        <v>11.733995437622101</v>
      </c>
      <c r="E5" s="3" t="s">
        <v>25</v>
      </c>
      <c r="F5" s="2">
        <v>26.978969573974599</v>
      </c>
      <c r="H5" s="2">
        <f t="shared" si="0"/>
        <v>15.244974136352498</v>
      </c>
      <c r="I5" s="4">
        <f t="shared" ref="I5" si="1">AVERAGE(H5:H7)</f>
        <v>14.586292266845666</v>
      </c>
      <c r="K5" s="4">
        <f t="shared" ref="K5" si="2">I5-14.1047</f>
        <v>0.48159226684566647</v>
      </c>
      <c r="L5" s="4">
        <f t="shared" ref="L5" si="3">2^-K5</f>
        <v>0.71618675004602961</v>
      </c>
    </row>
    <row r="6" spans="1:12" x14ac:dyDescent="0.35">
      <c r="A6" s="2" t="s">
        <v>14</v>
      </c>
      <c r="B6" s="1" t="s">
        <v>26</v>
      </c>
      <c r="C6" s="1">
        <v>11.745365142822299</v>
      </c>
      <c r="E6" s="3" t="s">
        <v>25</v>
      </c>
      <c r="F6" s="2">
        <v>26.07346534729</v>
      </c>
      <c r="H6" s="2">
        <f t="shared" si="0"/>
        <v>14.328100204467701</v>
      </c>
      <c r="I6" s="4"/>
      <c r="K6" s="4"/>
      <c r="L6" s="4"/>
    </row>
    <row r="7" spans="1:12" x14ac:dyDescent="0.35">
      <c r="A7" s="2" t="s">
        <v>14</v>
      </c>
      <c r="B7" s="1" t="s">
        <v>26</v>
      </c>
      <c r="C7" s="1">
        <v>11.9320888519287</v>
      </c>
      <c r="E7" s="3" t="s">
        <v>25</v>
      </c>
      <c r="F7" s="2">
        <v>26.117891311645501</v>
      </c>
      <c r="H7" s="2">
        <f t="shared" si="0"/>
        <v>14.1858024597168</v>
      </c>
      <c r="I7" s="4"/>
      <c r="K7" s="4"/>
      <c r="L7" s="4"/>
    </row>
    <row r="8" spans="1:12" x14ac:dyDescent="0.35">
      <c r="A8" s="2" t="s">
        <v>5</v>
      </c>
      <c r="B8" s="1" t="s">
        <v>26</v>
      </c>
      <c r="C8" s="1">
        <v>11.4855079650879</v>
      </c>
      <c r="E8" s="3" t="s">
        <v>25</v>
      </c>
      <c r="F8" s="2">
        <v>25.635963439941399</v>
      </c>
      <c r="H8" s="2">
        <f t="shared" si="0"/>
        <v>14.1504554748535</v>
      </c>
      <c r="I8" s="4">
        <f t="shared" ref="I8" si="4">AVERAGE(H8:H10)</f>
        <v>14.110852559407533</v>
      </c>
      <c r="K8" s="4">
        <f t="shared" ref="K8" si="5">I8-14.1047</f>
        <v>6.1525594075337864E-3</v>
      </c>
      <c r="L8" s="4">
        <f t="shared" ref="L8" si="6">2^-K8</f>
        <v>0.99574445141149937</v>
      </c>
    </row>
    <row r="9" spans="1:12" x14ac:dyDescent="0.35">
      <c r="A9" s="2" t="s">
        <v>5</v>
      </c>
      <c r="B9" s="1" t="s">
        <v>26</v>
      </c>
      <c r="C9" s="1">
        <v>11.566617012023899</v>
      </c>
      <c r="E9" s="3" t="s">
        <v>25</v>
      </c>
      <c r="F9" s="2">
        <v>25.651813507080099</v>
      </c>
      <c r="H9" s="2">
        <f t="shared" si="0"/>
        <v>14.0851964950562</v>
      </c>
      <c r="I9" s="4"/>
      <c r="K9" s="4"/>
      <c r="L9" s="4"/>
    </row>
    <row r="10" spans="1:12" x14ac:dyDescent="0.35">
      <c r="A10" s="2" t="s">
        <v>5</v>
      </c>
      <c r="B10" s="1" t="s">
        <v>26</v>
      </c>
      <c r="C10" s="1">
        <v>11.6022806167603</v>
      </c>
      <c r="E10" s="3" t="s">
        <v>25</v>
      </c>
      <c r="F10" s="2">
        <v>25.6991863250732</v>
      </c>
      <c r="H10" s="2">
        <f t="shared" si="0"/>
        <v>14.096905708312899</v>
      </c>
      <c r="I10" s="4"/>
      <c r="K10" s="4"/>
      <c r="L10" s="4"/>
    </row>
    <row r="11" spans="1:12" x14ac:dyDescent="0.35">
      <c r="A11" s="2" t="s">
        <v>6</v>
      </c>
      <c r="B11" s="1" t="s">
        <v>26</v>
      </c>
      <c r="C11" s="1">
        <v>10.752779960632299</v>
      </c>
      <c r="E11" s="3" t="s">
        <v>25</v>
      </c>
      <c r="F11" s="2">
        <v>24.762371063232401</v>
      </c>
      <c r="H11" s="2">
        <f t="shared" si="0"/>
        <v>14.009591102600101</v>
      </c>
      <c r="I11" s="4">
        <f t="shared" ref="I11" si="7">AVERAGE(H11:H13)</f>
        <v>14.040126164754234</v>
      </c>
      <c r="K11" s="4">
        <f t="shared" ref="K11" si="8">I11-14.1047</f>
        <v>-6.457383524576521E-2</v>
      </c>
      <c r="L11" s="4">
        <f t="shared" ref="L11" si="9">2^-K11</f>
        <v>1.0457759772738173</v>
      </c>
    </row>
    <row r="12" spans="1:12" x14ac:dyDescent="0.35">
      <c r="A12" s="2" t="s">
        <v>6</v>
      </c>
      <c r="B12" s="1" t="s">
        <v>26</v>
      </c>
      <c r="C12" s="1">
        <v>10.7984771728516</v>
      </c>
      <c r="E12" s="3" t="s">
        <v>25</v>
      </c>
      <c r="F12" s="2">
        <v>24.812503814697301</v>
      </c>
      <c r="H12" s="2">
        <f t="shared" si="0"/>
        <v>14.014026641845701</v>
      </c>
      <c r="I12" s="4"/>
      <c r="K12" s="4"/>
      <c r="L12" s="4"/>
    </row>
    <row r="13" spans="1:12" x14ac:dyDescent="0.35">
      <c r="A13" s="2" t="s">
        <v>6</v>
      </c>
      <c r="B13" s="1" t="s">
        <v>26</v>
      </c>
      <c r="C13" s="1">
        <v>10.841404914856</v>
      </c>
      <c r="E13" s="3" t="s">
        <v>25</v>
      </c>
      <c r="F13" s="2">
        <v>24.938165664672901</v>
      </c>
      <c r="H13" s="2">
        <f t="shared" si="0"/>
        <v>14.096760749816902</v>
      </c>
      <c r="I13" s="4"/>
      <c r="K13" s="4"/>
      <c r="L13" s="4"/>
    </row>
    <row r="14" spans="1:12" x14ac:dyDescent="0.35">
      <c r="A14" s="2" t="s">
        <v>15</v>
      </c>
      <c r="B14" s="1" t="s">
        <v>26</v>
      </c>
      <c r="C14" s="1">
        <v>10.7184953689575</v>
      </c>
      <c r="E14" s="3" t="s">
        <v>25</v>
      </c>
      <c r="F14" s="2">
        <v>23.875391006469702</v>
      </c>
      <c r="H14" s="2">
        <f t="shared" si="0"/>
        <v>13.156895637512202</v>
      </c>
      <c r="I14" s="4">
        <f t="shared" ref="I14:I17" si="10">AVERAGE(H14:H16)</f>
        <v>13.179773648579902</v>
      </c>
      <c r="K14" s="4">
        <f t="shared" ref="K14" si="11">I14-14.1047</f>
        <v>-0.9249263514200976</v>
      </c>
      <c r="L14" s="4">
        <f t="shared" ref="L14:L17" si="12">2^-K14</f>
        <v>1.898587317863077</v>
      </c>
    </row>
    <row r="15" spans="1:12" x14ac:dyDescent="0.35">
      <c r="A15" s="2" t="s">
        <v>15</v>
      </c>
      <c r="B15" s="1" t="s">
        <v>26</v>
      </c>
      <c r="C15" s="1">
        <v>10.7420644760132</v>
      </c>
      <c r="E15" s="3" t="s">
        <v>25</v>
      </c>
      <c r="F15" s="2">
        <v>23.941118240356399</v>
      </c>
      <c r="H15" s="2">
        <f t="shared" si="0"/>
        <v>13.1990537643432</v>
      </c>
      <c r="I15" s="4"/>
      <c r="K15" s="4"/>
      <c r="L15" s="4"/>
    </row>
    <row r="16" spans="1:12" x14ac:dyDescent="0.35">
      <c r="A16" s="2" t="s">
        <v>15</v>
      </c>
      <c r="B16" s="1" t="s">
        <v>26</v>
      </c>
      <c r="C16" s="1">
        <v>10.766526222229</v>
      </c>
      <c r="E16" s="3" t="s">
        <v>25</v>
      </c>
      <c r="F16" s="2">
        <v>23.949897766113299</v>
      </c>
      <c r="H16" s="2">
        <f t="shared" si="0"/>
        <v>13.183371543884299</v>
      </c>
      <c r="I16" s="4"/>
      <c r="K16" s="4"/>
      <c r="L16" s="4"/>
    </row>
    <row r="17" spans="1:12" x14ac:dyDescent="0.35">
      <c r="A17" s="2" t="s">
        <v>7</v>
      </c>
      <c r="B17" s="1" t="s">
        <v>26</v>
      </c>
      <c r="C17" s="1">
        <v>10.7476558685303</v>
      </c>
      <c r="E17" s="3" t="s">
        <v>25</v>
      </c>
      <c r="F17" s="2">
        <v>25.732759475708001</v>
      </c>
      <c r="H17" s="2">
        <f t="shared" si="0"/>
        <v>14.985103607177701</v>
      </c>
      <c r="I17" s="4">
        <f t="shared" si="10"/>
        <v>15.036573092142731</v>
      </c>
      <c r="K17" s="4">
        <f t="shared" ref="K17" si="13">I17-14.1047</f>
        <v>0.93187309214273206</v>
      </c>
      <c r="L17" s="4">
        <f t="shared" si="12"/>
        <v>0.52417734542231254</v>
      </c>
    </row>
    <row r="18" spans="1:12" x14ac:dyDescent="0.35">
      <c r="A18" s="2" t="s">
        <v>7</v>
      </c>
      <c r="B18" s="1" t="s">
        <v>26</v>
      </c>
      <c r="C18" s="1">
        <v>10.780942916870099</v>
      </c>
      <c r="E18" s="3" t="s">
        <v>25</v>
      </c>
      <c r="F18" s="2">
        <v>25.7477207183838</v>
      </c>
      <c r="H18" s="2">
        <f t="shared" si="0"/>
        <v>14.9667778015137</v>
      </c>
      <c r="I18" s="4"/>
      <c r="K18" s="4"/>
      <c r="L18" s="4"/>
    </row>
    <row r="19" spans="1:12" x14ac:dyDescent="0.35">
      <c r="A19" s="2" t="s">
        <v>7</v>
      </c>
      <c r="B19" s="1" t="s">
        <v>26</v>
      </c>
      <c r="C19" s="1">
        <v>10.790259361267101</v>
      </c>
      <c r="E19" s="3" t="s">
        <v>25</v>
      </c>
      <c r="F19" s="2">
        <v>25.948097229003899</v>
      </c>
      <c r="H19" s="2">
        <f t="shared" si="0"/>
        <v>15.157837867736799</v>
      </c>
      <c r="I19" s="4"/>
      <c r="K19" s="4"/>
      <c r="L19" s="4"/>
    </row>
    <row r="20" spans="1:12" x14ac:dyDescent="0.35">
      <c r="A20" s="2" t="s">
        <v>9</v>
      </c>
      <c r="B20" s="1" t="s">
        <v>26</v>
      </c>
      <c r="C20" s="1">
        <v>10.8185157775879</v>
      </c>
      <c r="E20" s="3" t="s">
        <v>25</v>
      </c>
      <c r="F20" s="2">
        <v>21.466291427612301</v>
      </c>
      <c r="H20" s="2">
        <f t="shared" si="0"/>
        <v>10.647775650024402</v>
      </c>
      <c r="I20" s="4">
        <f t="shared" ref="I20" si="14">AVERAGE(H20:H22)</f>
        <v>10.630145072937001</v>
      </c>
      <c r="K20" s="4">
        <f t="shared" ref="K20" si="15">I20-14.1047</f>
        <v>-3.4745549270629983</v>
      </c>
      <c r="L20" s="4">
        <f t="shared" ref="L20" si="16">2^-K20</f>
        <v>11.115915957956727</v>
      </c>
    </row>
    <row r="21" spans="1:12" x14ac:dyDescent="0.35">
      <c r="A21" s="2" t="s">
        <v>9</v>
      </c>
      <c r="B21" s="1" t="s">
        <v>26</v>
      </c>
      <c r="C21" s="1">
        <v>10.8510284423828</v>
      </c>
      <c r="E21" s="3" t="s">
        <v>25</v>
      </c>
      <c r="F21" s="2">
        <v>21.485315322876001</v>
      </c>
      <c r="H21" s="2">
        <f t="shared" si="0"/>
        <v>10.634286880493201</v>
      </c>
      <c r="I21" s="4"/>
      <c r="K21" s="4"/>
      <c r="L21" s="4"/>
    </row>
    <row r="22" spans="1:12" x14ac:dyDescent="0.35">
      <c r="A22" s="2" t="s">
        <v>9</v>
      </c>
      <c r="B22" s="1" t="s">
        <v>26</v>
      </c>
      <c r="C22" s="1">
        <v>10.9163980484009</v>
      </c>
      <c r="E22" s="3" t="s">
        <v>25</v>
      </c>
      <c r="F22" s="2">
        <v>21.5247707366943</v>
      </c>
      <c r="H22" s="2">
        <f t="shared" si="0"/>
        <v>10.6083726882934</v>
      </c>
      <c r="I22" s="4"/>
      <c r="K22" s="4"/>
      <c r="L22" s="4"/>
    </row>
    <row r="23" spans="1:12" x14ac:dyDescent="0.35">
      <c r="A23" s="2" t="s">
        <v>16</v>
      </c>
      <c r="B23" s="1" t="s">
        <v>26</v>
      </c>
      <c r="C23" s="1">
        <v>8.9823188781738299</v>
      </c>
      <c r="E23" s="3" t="s">
        <v>25</v>
      </c>
      <c r="F23" s="2">
        <v>22.015550613403299</v>
      </c>
      <c r="H23" s="2">
        <f t="shared" si="0"/>
        <v>13.033231735229469</v>
      </c>
      <c r="I23" s="4">
        <f t="shared" ref="I23" si="17">AVERAGE(H23:H25)</f>
        <v>13.013554890950523</v>
      </c>
      <c r="K23" s="4">
        <f t="shared" ref="K23" si="18">I23-14.1047</f>
        <v>-1.0911451090494761</v>
      </c>
      <c r="L23" s="4">
        <f t="shared" ref="L23" si="19">2^-K23</f>
        <v>2.1304306788369582</v>
      </c>
    </row>
    <row r="24" spans="1:12" x14ac:dyDescent="0.35">
      <c r="A24" s="2" t="s">
        <v>16</v>
      </c>
      <c r="B24" s="1" t="s">
        <v>26</v>
      </c>
      <c r="C24" s="1">
        <v>9.0186109542846697</v>
      </c>
      <c r="E24" s="3" t="s">
        <v>25</v>
      </c>
      <c r="F24" s="2">
        <v>22.083246231079102</v>
      </c>
      <c r="H24" s="2">
        <f t="shared" si="0"/>
        <v>13.064635276794432</v>
      </c>
      <c r="I24" s="4"/>
      <c r="K24" s="4"/>
      <c r="L24" s="4"/>
    </row>
    <row r="25" spans="1:12" x14ac:dyDescent="0.35">
      <c r="A25" s="2" t="s">
        <v>16</v>
      </c>
      <c r="B25" s="1" t="s">
        <v>26</v>
      </c>
      <c r="C25" s="1">
        <v>9.1634073257446307</v>
      </c>
      <c r="E25" s="3" t="s">
        <v>25</v>
      </c>
      <c r="F25" s="2">
        <v>22.106204986572301</v>
      </c>
      <c r="H25" s="2">
        <f t="shared" si="0"/>
        <v>12.94279766082767</v>
      </c>
      <c r="I25" s="4"/>
      <c r="K25" s="4"/>
      <c r="L25" s="4"/>
    </row>
    <row r="26" spans="1:12" x14ac:dyDescent="0.35">
      <c r="A26" s="2" t="s">
        <v>10</v>
      </c>
      <c r="B26" s="1" t="s">
        <v>26</v>
      </c>
      <c r="C26" s="1">
        <v>9.9658765792846697</v>
      </c>
      <c r="E26" s="3" t="s">
        <v>25</v>
      </c>
      <c r="F26" s="2">
        <v>24.0968418121338</v>
      </c>
      <c r="H26" s="2">
        <f t="shared" si="0"/>
        <v>14.13096523284913</v>
      </c>
      <c r="I26" s="4">
        <f t="shared" ref="I26" si="20">AVERAGE(H26:H28)</f>
        <v>14.107930819193477</v>
      </c>
      <c r="K26" s="4">
        <f t="shared" ref="K26" si="21">I26-14.1047</f>
        <v>3.2308191934777852E-3</v>
      </c>
      <c r="L26" s="4">
        <f t="shared" ref="L26" si="22">2^-K26</f>
        <v>0.99776307244493545</v>
      </c>
    </row>
    <row r="27" spans="1:12" x14ac:dyDescent="0.35">
      <c r="A27" s="2" t="s">
        <v>10</v>
      </c>
      <c r="B27" s="1" t="s">
        <v>26</v>
      </c>
      <c r="C27" s="1">
        <v>10.0534658432007</v>
      </c>
      <c r="E27" s="3" t="s">
        <v>25</v>
      </c>
      <c r="F27" s="2">
        <v>24.143405914306602</v>
      </c>
      <c r="H27" s="2">
        <f t="shared" si="0"/>
        <v>14.089940071105902</v>
      </c>
      <c r="I27" s="4"/>
      <c r="K27" s="4"/>
      <c r="L27" s="4"/>
    </row>
    <row r="28" spans="1:12" x14ac:dyDescent="0.35">
      <c r="A28" s="2" t="s">
        <v>10</v>
      </c>
      <c r="B28" s="1" t="s">
        <v>26</v>
      </c>
      <c r="C28" s="1">
        <v>10.067990303039601</v>
      </c>
      <c r="E28" s="3" t="s">
        <v>25</v>
      </c>
      <c r="F28" s="2">
        <v>24.170877456665</v>
      </c>
      <c r="H28" s="2">
        <f t="shared" si="0"/>
        <v>14.102887153625399</v>
      </c>
      <c r="I28" s="4"/>
      <c r="K28" s="4"/>
      <c r="L28" s="4"/>
    </row>
    <row r="29" spans="1:12" x14ac:dyDescent="0.35">
      <c r="A29" s="2" t="s">
        <v>11</v>
      </c>
      <c r="B29" s="1" t="s">
        <v>26</v>
      </c>
      <c r="C29" s="1">
        <v>10.141655921936</v>
      </c>
      <c r="E29" s="3" t="s">
        <v>25</v>
      </c>
      <c r="F29" s="2">
        <v>22.654893875122099</v>
      </c>
      <c r="H29" s="2">
        <f t="shared" si="0"/>
        <v>12.513237953186099</v>
      </c>
      <c r="I29" s="4">
        <f t="shared" ref="I29" si="23">AVERAGE(H29:H31)</f>
        <v>12.439210891723667</v>
      </c>
      <c r="K29" s="4">
        <f t="shared" ref="K29" si="24">I29-14.1047</f>
        <v>-1.6654891082763328</v>
      </c>
      <c r="L29" s="4">
        <f t="shared" ref="L29" si="25">2^-K29</f>
        <v>3.1722118201712477</v>
      </c>
    </row>
    <row r="30" spans="1:12" x14ac:dyDescent="0.35">
      <c r="A30" s="2" t="s">
        <v>11</v>
      </c>
      <c r="B30" s="1" t="s">
        <v>26</v>
      </c>
      <c r="C30" s="1">
        <v>10.184889793396</v>
      </c>
      <c r="E30" s="3" t="s">
        <v>25</v>
      </c>
      <c r="F30" s="2">
        <v>22.6554279327393</v>
      </c>
      <c r="H30" s="2">
        <f t="shared" si="0"/>
        <v>12.470538139343301</v>
      </c>
      <c r="I30" s="4"/>
      <c r="K30" s="4"/>
      <c r="L30" s="4"/>
    </row>
    <row r="31" spans="1:12" x14ac:dyDescent="0.35">
      <c r="A31" s="2" t="s">
        <v>11</v>
      </c>
      <c r="B31" s="1" t="s">
        <v>26</v>
      </c>
      <c r="C31" s="1">
        <v>10.3363914489746</v>
      </c>
      <c r="E31" s="3" t="s">
        <v>25</v>
      </c>
      <c r="F31" s="2">
        <v>22.6702480316162</v>
      </c>
      <c r="H31" s="2">
        <f t="shared" si="0"/>
        <v>12.3338565826416</v>
      </c>
      <c r="I31" s="4"/>
      <c r="K31" s="4"/>
      <c r="L31" s="4"/>
    </row>
    <row r="32" spans="1:12" x14ac:dyDescent="0.35">
      <c r="A32" s="2" t="s">
        <v>12</v>
      </c>
      <c r="B32" s="1" t="s">
        <v>26</v>
      </c>
      <c r="C32" s="2">
        <v>10.0374841690063</v>
      </c>
      <c r="E32" s="3" t="s">
        <v>25</v>
      </c>
      <c r="F32" s="2">
        <v>24.020221710205099</v>
      </c>
      <c r="H32" s="2">
        <f t="shared" si="0"/>
        <v>13.9827375411988</v>
      </c>
      <c r="I32" s="4">
        <f t="shared" ref="I32:I35" si="26">AVERAGE(H32:H34)</f>
        <v>13.991169929504432</v>
      </c>
      <c r="K32" s="4">
        <f t="shared" ref="K32" si="27">I32-14.1047</f>
        <v>-0.11353007049556751</v>
      </c>
      <c r="L32" s="4">
        <f t="shared" ref="L32:L35" si="28">2^-K32</f>
        <v>1.0818721885615292</v>
      </c>
    </row>
    <row r="33" spans="1:12" x14ac:dyDescent="0.35">
      <c r="A33" s="2" t="s">
        <v>12</v>
      </c>
      <c r="B33" s="1" t="s">
        <v>26</v>
      </c>
      <c r="C33" s="2">
        <v>10.0958518981934</v>
      </c>
      <c r="E33" s="3" t="s">
        <v>25</v>
      </c>
      <c r="F33" s="2">
        <v>24.056434631347699</v>
      </c>
      <c r="H33" s="2">
        <f t="shared" si="0"/>
        <v>13.960582733154299</v>
      </c>
      <c r="I33" s="4"/>
      <c r="K33" s="4"/>
      <c r="L33" s="4"/>
    </row>
    <row r="34" spans="1:12" x14ac:dyDescent="0.35">
      <c r="A34" s="2" t="s">
        <v>12</v>
      </c>
      <c r="B34" s="1" t="s">
        <v>26</v>
      </c>
      <c r="C34" s="2">
        <v>10.217832565307599</v>
      </c>
      <c r="E34" s="3" t="s">
        <v>25</v>
      </c>
      <c r="F34" s="2">
        <v>24.248022079467798</v>
      </c>
      <c r="H34" s="2">
        <f t="shared" si="0"/>
        <v>14.030189514160199</v>
      </c>
      <c r="I34" s="4"/>
      <c r="K34" s="4"/>
      <c r="L34" s="4"/>
    </row>
    <row r="35" spans="1:12" x14ac:dyDescent="0.35">
      <c r="A35" s="2" t="s">
        <v>17</v>
      </c>
      <c r="B35" s="1" t="s">
        <v>26</v>
      </c>
      <c r="C35" s="2">
        <v>10.7165679931641</v>
      </c>
      <c r="E35" s="3" t="s">
        <v>25</v>
      </c>
      <c r="F35" s="2">
        <v>24.475830078125</v>
      </c>
      <c r="H35" s="2">
        <f t="shared" si="0"/>
        <v>13.7592620849609</v>
      </c>
      <c r="I35" s="4">
        <f t="shared" si="26"/>
        <v>13.754338582356766</v>
      </c>
      <c r="K35" s="4">
        <f t="shared" ref="K35" si="29">I35-14.1047</f>
        <v>-0.35036141764323325</v>
      </c>
      <c r="L35" s="4">
        <f t="shared" si="28"/>
        <v>1.2748799646633937</v>
      </c>
    </row>
    <row r="36" spans="1:12" x14ac:dyDescent="0.35">
      <c r="A36" s="2" t="s">
        <v>17</v>
      </c>
      <c r="B36" s="1" t="s">
        <v>26</v>
      </c>
      <c r="C36" s="2">
        <v>10.728267669677701</v>
      </c>
      <c r="E36" s="3" t="s">
        <v>25</v>
      </c>
      <c r="F36" s="2">
        <v>24.521951675415</v>
      </c>
      <c r="H36" s="2">
        <f t="shared" si="0"/>
        <v>13.793684005737299</v>
      </c>
      <c r="I36" s="4"/>
      <c r="K36" s="4"/>
      <c r="L36" s="4"/>
    </row>
    <row r="37" spans="1:12" x14ac:dyDescent="0.35">
      <c r="A37" s="2" t="s">
        <v>17</v>
      </c>
      <c r="B37" s="1" t="s">
        <v>27</v>
      </c>
      <c r="C37" s="2">
        <v>10.944414138793899</v>
      </c>
      <c r="E37" s="3" t="s">
        <v>25</v>
      </c>
      <c r="F37" s="2">
        <v>24.654483795166001</v>
      </c>
      <c r="H37" s="2">
        <f t="shared" si="0"/>
        <v>13.710069656372102</v>
      </c>
      <c r="I37" s="4"/>
      <c r="K37" s="4"/>
      <c r="L37" s="4"/>
    </row>
  </sheetData>
  <mergeCells count="36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14:I16"/>
    <mergeCell ref="K14:K16"/>
    <mergeCell ref="L14:L16"/>
    <mergeCell ref="I17:I19"/>
    <mergeCell ref="K17:K19"/>
    <mergeCell ref="L17:L19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  <mergeCell ref="I35:I37"/>
    <mergeCell ref="K35:K37"/>
    <mergeCell ref="L35:L37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AD87-D618-4157-BD29-99CD897B4268}">
  <dimension ref="A1:L37"/>
  <sheetViews>
    <sheetView topLeftCell="A15" workbookViewId="0">
      <selection activeCell="M20" sqref="M20"/>
    </sheetView>
  </sheetViews>
  <sheetFormatPr defaultRowHeight="12.75" x14ac:dyDescent="0.35"/>
  <cols>
    <col min="1" max="4" width="9.06640625" style="2"/>
    <col min="5" max="5" width="9.06640625" style="3"/>
    <col min="6" max="8" width="9.06640625" style="2"/>
    <col min="9" max="9" width="14.33203125" style="2" customWidth="1"/>
    <col min="10" max="16384" width="9.06640625" style="2"/>
  </cols>
  <sheetData>
    <row r="1" spans="1:12" ht="13.15" x14ac:dyDescent="0.35">
      <c r="A1" s="2" t="s">
        <v>1</v>
      </c>
      <c r="B1" s="2" t="s">
        <v>2</v>
      </c>
      <c r="C1" s="2" t="s">
        <v>3</v>
      </c>
      <c r="E1" s="3" t="s">
        <v>2</v>
      </c>
      <c r="F1" s="2" t="s">
        <v>3</v>
      </c>
      <c r="H1" s="2" t="s">
        <v>19</v>
      </c>
      <c r="I1" s="2" t="s">
        <v>28</v>
      </c>
      <c r="J1" s="2">
        <f>AVERAGE(I2:I19)</f>
        <v>22.677755090925427</v>
      </c>
      <c r="K1" s="2" t="s">
        <v>29</v>
      </c>
      <c r="L1" s="2" t="s">
        <v>13</v>
      </c>
    </row>
    <row r="2" spans="1:12" x14ac:dyDescent="0.35">
      <c r="A2" s="2" t="s">
        <v>4</v>
      </c>
      <c r="B2" s="1" t="s">
        <v>26</v>
      </c>
      <c r="C2" s="1">
        <v>12.542066574096699</v>
      </c>
      <c r="E2" s="3" t="s">
        <v>30</v>
      </c>
      <c r="F2" s="2">
        <v>35.250373840332003</v>
      </c>
      <c r="H2" s="2">
        <f>F2-C2</f>
        <v>22.708307266235302</v>
      </c>
      <c r="I2" s="4">
        <f>AVERAGE(H2:H4)</f>
        <v>22.726929028828902</v>
      </c>
      <c r="K2" s="4">
        <f>I2-22.67767</f>
        <v>4.9259028828902984E-2</v>
      </c>
      <c r="L2" s="4">
        <f>2^-K2</f>
        <v>0.96643256325329774</v>
      </c>
    </row>
    <row r="3" spans="1:12" x14ac:dyDescent="0.35">
      <c r="A3" s="2" t="s">
        <v>4</v>
      </c>
      <c r="B3" s="1" t="s">
        <v>26</v>
      </c>
      <c r="C3" s="1">
        <v>12.5510358810425</v>
      </c>
      <c r="E3" s="3" t="s">
        <v>30</v>
      </c>
      <c r="F3" s="2">
        <v>35.681739807128899</v>
      </c>
      <c r="H3" s="2">
        <f t="shared" ref="H3:H37" si="0">F3-C3</f>
        <v>23.130703926086397</v>
      </c>
      <c r="I3" s="4"/>
      <c r="K3" s="4"/>
      <c r="L3" s="4"/>
    </row>
    <row r="4" spans="1:12" x14ac:dyDescent="0.35">
      <c r="A4" s="2" t="s">
        <v>4</v>
      </c>
      <c r="B4" s="1" t="s">
        <v>26</v>
      </c>
      <c r="C4" s="1">
        <v>12.7044429779053</v>
      </c>
      <c r="E4" s="3" t="s">
        <v>30</v>
      </c>
      <c r="F4" s="2">
        <v>35.046218872070298</v>
      </c>
      <c r="H4" s="2">
        <f t="shared" si="0"/>
        <v>22.341775894164996</v>
      </c>
      <c r="I4" s="4"/>
      <c r="K4" s="4"/>
      <c r="L4" s="4"/>
    </row>
    <row r="5" spans="1:12" x14ac:dyDescent="0.35">
      <c r="A5" s="2" t="s">
        <v>14</v>
      </c>
      <c r="B5" s="1" t="s">
        <v>26</v>
      </c>
      <c r="C5" s="1">
        <v>11.733995437622101</v>
      </c>
      <c r="E5" s="3" t="s">
        <v>30</v>
      </c>
      <c r="F5" s="2">
        <v>33.6305541992188</v>
      </c>
      <c r="H5" s="2">
        <f t="shared" si="0"/>
        <v>21.896558761596701</v>
      </c>
      <c r="I5" s="4">
        <f t="shared" ref="I5" si="1">AVERAGE(H5:H7)</f>
        <v>21.863600413004566</v>
      </c>
      <c r="K5" s="4">
        <f t="shared" ref="K5" si="2">I5-22.67767</f>
        <v>-0.81406958699543353</v>
      </c>
      <c r="L5" s="4">
        <f t="shared" ref="L5" si="3">2^-K5</f>
        <v>1.7581639231092681</v>
      </c>
    </row>
    <row r="6" spans="1:12" x14ac:dyDescent="0.35">
      <c r="A6" s="2" t="s">
        <v>14</v>
      </c>
      <c r="B6" s="1" t="s">
        <v>26</v>
      </c>
      <c r="C6" s="1">
        <v>11.745365142822299</v>
      </c>
      <c r="E6" s="3" t="s">
        <v>30</v>
      </c>
      <c r="F6" s="2">
        <v>33.665103912353501</v>
      </c>
      <c r="H6" s="2">
        <f t="shared" si="0"/>
        <v>21.9197387695312</v>
      </c>
      <c r="I6" s="4"/>
      <c r="K6" s="4"/>
      <c r="L6" s="4"/>
    </row>
    <row r="7" spans="1:12" x14ac:dyDescent="0.35">
      <c r="A7" s="2" t="s">
        <v>14</v>
      </c>
      <c r="B7" s="1" t="s">
        <v>26</v>
      </c>
      <c r="C7" s="1">
        <v>11.9320888519287</v>
      </c>
      <c r="E7" s="3" t="s">
        <v>30</v>
      </c>
      <c r="F7" s="2">
        <v>33.706592559814503</v>
      </c>
      <c r="H7" s="2">
        <f t="shared" si="0"/>
        <v>21.774503707885803</v>
      </c>
      <c r="I7" s="4"/>
      <c r="K7" s="4"/>
      <c r="L7" s="4"/>
    </row>
    <row r="8" spans="1:12" x14ac:dyDescent="0.35">
      <c r="A8" s="2" t="s">
        <v>5</v>
      </c>
      <c r="B8" s="1" t="s">
        <v>26</v>
      </c>
      <c r="C8" s="1">
        <v>11.4855079650879</v>
      </c>
      <c r="E8" s="3" t="s">
        <v>30</v>
      </c>
      <c r="F8" s="2">
        <v>32.895263671875</v>
      </c>
      <c r="H8" s="2">
        <f t="shared" si="0"/>
        <v>21.409755706787102</v>
      </c>
      <c r="I8" s="4">
        <f t="shared" ref="I8" si="4">AVERAGE(H8:H10)</f>
        <v>22.046651840209972</v>
      </c>
      <c r="K8" s="4">
        <f t="shared" ref="K8" si="5">I8-22.67767</f>
        <v>-0.63101815979002751</v>
      </c>
      <c r="L8" s="4">
        <f t="shared" ref="L8" si="6">2^-K8</f>
        <v>1.5486575491670278</v>
      </c>
    </row>
    <row r="9" spans="1:12" x14ac:dyDescent="0.35">
      <c r="A9" s="2" t="s">
        <v>5</v>
      </c>
      <c r="B9" s="1" t="s">
        <v>26</v>
      </c>
      <c r="C9" s="1">
        <v>11.566617012023899</v>
      </c>
      <c r="E9" s="3" t="s">
        <v>30</v>
      </c>
      <c r="F9" s="2">
        <v>33.5805473327637</v>
      </c>
      <c r="H9" s="2">
        <f t="shared" si="0"/>
        <v>22.013930320739803</v>
      </c>
      <c r="I9" s="4"/>
      <c r="K9" s="4"/>
      <c r="L9" s="4"/>
    </row>
    <row r="10" spans="1:12" x14ac:dyDescent="0.35">
      <c r="A10" s="2" t="s">
        <v>5</v>
      </c>
      <c r="B10" s="1" t="s">
        <v>26</v>
      </c>
      <c r="C10" s="1">
        <v>11.6022806167603</v>
      </c>
      <c r="E10" s="3" t="s">
        <v>30</v>
      </c>
      <c r="F10" s="2">
        <v>34.318550109863303</v>
      </c>
      <c r="H10" s="2">
        <f t="shared" si="0"/>
        <v>22.716269493103002</v>
      </c>
      <c r="I10" s="4"/>
      <c r="K10" s="4"/>
      <c r="L10" s="4"/>
    </row>
    <row r="11" spans="1:12" x14ac:dyDescent="0.35">
      <c r="A11" s="2" t="s">
        <v>6</v>
      </c>
      <c r="B11" s="1" t="s">
        <v>26</v>
      </c>
      <c r="C11" s="1">
        <v>10.752779960632299</v>
      </c>
      <c r="E11" s="3" t="s">
        <v>30</v>
      </c>
      <c r="F11" s="2">
        <v>33.891971588134801</v>
      </c>
      <c r="H11" s="2">
        <f t="shared" si="0"/>
        <v>23.139191627502502</v>
      </c>
      <c r="I11" s="4">
        <f t="shared" ref="I11" si="7">AVERAGE(H11:H13)</f>
        <v>23.233804066975903</v>
      </c>
      <c r="K11" s="4">
        <f t="shared" ref="K11" si="8">I11-22.67767</f>
        <v>0.55613406697590406</v>
      </c>
      <c r="L11" s="4">
        <f t="shared" ref="L11" si="9">2^-K11</f>
        <v>0.68012222076897078</v>
      </c>
    </row>
    <row r="12" spans="1:12" x14ac:dyDescent="0.35">
      <c r="A12" s="2" t="s">
        <v>6</v>
      </c>
      <c r="B12" s="1" t="s">
        <v>26</v>
      </c>
      <c r="C12" s="1">
        <v>10.7984771728516</v>
      </c>
      <c r="E12" s="3" t="s">
        <v>30</v>
      </c>
      <c r="F12" s="2">
        <v>34.032203674316399</v>
      </c>
      <c r="H12" s="2">
        <f t="shared" si="0"/>
        <v>23.233726501464801</v>
      </c>
      <c r="I12" s="4"/>
      <c r="K12" s="4"/>
      <c r="L12" s="4"/>
    </row>
    <row r="13" spans="1:12" x14ac:dyDescent="0.35">
      <c r="A13" s="2" t="s">
        <v>6</v>
      </c>
      <c r="B13" s="1" t="s">
        <v>26</v>
      </c>
      <c r="C13" s="1">
        <v>10.841404914856</v>
      </c>
      <c r="E13" s="3" t="s">
        <v>30</v>
      </c>
      <c r="F13" s="2">
        <v>34.169898986816399</v>
      </c>
      <c r="H13" s="2">
        <f t="shared" si="0"/>
        <v>23.328494071960399</v>
      </c>
      <c r="I13" s="4"/>
      <c r="K13" s="4"/>
      <c r="L13" s="4"/>
    </row>
    <row r="14" spans="1:12" x14ac:dyDescent="0.35">
      <c r="A14" s="2" t="s">
        <v>15</v>
      </c>
      <c r="B14" s="1" t="s">
        <v>26</v>
      </c>
      <c r="C14" s="1">
        <v>10.7184953689575</v>
      </c>
      <c r="E14" s="3" t="s">
        <v>30</v>
      </c>
      <c r="F14" s="2">
        <v>33.675949096679702</v>
      </c>
      <c r="H14" s="2">
        <f t="shared" si="0"/>
        <v>22.957453727722203</v>
      </c>
      <c r="I14" s="4">
        <f t="shared" ref="I14:I17" si="10">AVERAGE(H14:H16)</f>
        <v>23.141205787658702</v>
      </c>
      <c r="K14" s="4">
        <f t="shared" ref="K14" si="11">I14-22.67767</f>
        <v>0.46353578765870296</v>
      </c>
      <c r="L14" s="4">
        <f t="shared" ref="L14:L17" si="12">2^-K14</f>
        <v>0.72520672683931164</v>
      </c>
    </row>
    <row r="15" spans="1:12" x14ac:dyDescent="0.35">
      <c r="A15" s="2" t="s">
        <v>15</v>
      </c>
      <c r="B15" s="1" t="s">
        <v>26</v>
      </c>
      <c r="C15" s="1">
        <v>10.7420644760132</v>
      </c>
      <c r="E15" s="3" t="s">
        <v>30</v>
      </c>
      <c r="F15" s="2">
        <v>33.954593658447301</v>
      </c>
      <c r="H15" s="2">
        <f t="shared" si="0"/>
        <v>23.212529182434103</v>
      </c>
      <c r="I15" s="4"/>
      <c r="K15" s="4"/>
      <c r="L15" s="4"/>
    </row>
    <row r="16" spans="1:12" x14ac:dyDescent="0.35">
      <c r="A16" s="2" t="s">
        <v>15</v>
      </c>
      <c r="B16" s="1" t="s">
        <v>26</v>
      </c>
      <c r="C16" s="1">
        <v>10.766526222229</v>
      </c>
      <c r="E16" s="3" t="s">
        <v>30</v>
      </c>
      <c r="F16" s="2">
        <v>34.0201606750488</v>
      </c>
      <c r="H16" s="2">
        <f t="shared" si="0"/>
        <v>23.253634452819799</v>
      </c>
      <c r="I16" s="4"/>
      <c r="K16" s="4"/>
      <c r="L16" s="4"/>
    </row>
    <row r="17" spans="1:12" x14ac:dyDescent="0.35">
      <c r="A17" s="2" t="s">
        <v>7</v>
      </c>
      <c r="B17" s="1" t="s">
        <v>26</v>
      </c>
      <c r="C17" s="1">
        <v>10.7476558685303</v>
      </c>
      <c r="E17" s="3" t="s">
        <v>30</v>
      </c>
      <c r="F17" s="2">
        <v>33.701690673828097</v>
      </c>
      <c r="H17" s="2">
        <f t="shared" si="0"/>
        <v>22.954034805297795</v>
      </c>
      <c r="I17" s="4">
        <f t="shared" si="10"/>
        <v>23.054339408874498</v>
      </c>
      <c r="K17" s="4">
        <f t="shared" ref="K17" si="13">I17-22.67767</f>
        <v>0.3766694088744984</v>
      </c>
      <c r="L17" s="4">
        <f t="shared" si="12"/>
        <v>0.77021364716900031</v>
      </c>
    </row>
    <row r="18" spans="1:12" x14ac:dyDescent="0.35">
      <c r="A18" s="2" t="s">
        <v>7</v>
      </c>
      <c r="B18" s="1" t="s">
        <v>26</v>
      </c>
      <c r="C18" s="1">
        <v>10.780942916870099</v>
      </c>
      <c r="E18" s="3" t="s">
        <v>30</v>
      </c>
      <c r="F18" s="2">
        <v>33.725231170654297</v>
      </c>
      <c r="H18" s="2">
        <f t="shared" si="0"/>
        <v>22.944288253784197</v>
      </c>
      <c r="I18" s="4"/>
      <c r="K18" s="4"/>
      <c r="L18" s="4"/>
    </row>
    <row r="19" spans="1:12" x14ac:dyDescent="0.35">
      <c r="A19" s="2" t="s">
        <v>7</v>
      </c>
      <c r="B19" s="1" t="s">
        <v>26</v>
      </c>
      <c r="C19" s="1">
        <v>10.790259361267101</v>
      </c>
      <c r="E19" s="3" t="s">
        <v>30</v>
      </c>
      <c r="F19" s="2">
        <v>34.054954528808601</v>
      </c>
      <c r="H19" s="2">
        <f t="shared" si="0"/>
        <v>23.2646951675415</v>
      </c>
      <c r="I19" s="4"/>
      <c r="K19" s="4"/>
      <c r="L19" s="4"/>
    </row>
    <row r="20" spans="1:12" x14ac:dyDescent="0.35">
      <c r="A20" s="2" t="s">
        <v>9</v>
      </c>
      <c r="B20" s="1" t="s">
        <v>26</v>
      </c>
      <c r="C20" s="1">
        <v>10.8185157775879</v>
      </c>
      <c r="E20" s="3" t="s">
        <v>30</v>
      </c>
      <c r="F20" s="2">
        <v>30.811154174804699</v>
      </c>
      <c r="H20" s="2">
        <f t="shared" si="0"/>
        <v>19.992638397216801</v>
      </c>
      <c r="I20" s="4">
        <f t="shared" ref="I20" si="14">AVERAGE(H20:H22)</f>
        <v>19.964529609680167</v>
      </c>
      <c r="K20" s="4">
        <f t="shared" ref="K20" si="15">I20-22.67767</f>
        <v>-2.7131403903198326</v>
      </c>
      <c r="L20" s="4">
        <f t="shared" ref="L20" si="16">2^-K20</f>
        <v>6.5574749455099672</v>
      </c>
    </row>
    <row r="21" spans="1:12" x14ac:dyDescent="0.35">
      <c r="A21" s="2" t="s">
        <v>9</v>
      </c>
      <c r="B21" s="1" t="s">
        <v>26</v>
      </c>
      <c r="C21" s="1">
        <v>10.8510284423828</v>
      </c>
      <c r="E21" s="3" t="s">
        <v>30</v>
      </c>
      <c r="F21" s="2">
        <v>30.8272903442383</v>
      </c>
      <c r="H21" s="2">
        <f t="shared" si="0"/>
        <v>19.976261901855501</v>
      </c>
      <c r="I21" s="4"/>
      <c r="K21" s="4"/>
      <c r="L21" s="4"/>
    </row>
    <row r="22" spans="1:12" x14ac:dyDescent="0.35">
      <c r="A22" s="2" t="s">
        <v>9</v>
      </c>
      <c r="B22" s="1" t="s">
        <v>26</v>
      </c>
      <c r="C22" s="1">
        <v>10.9163980484009</v>
      </c>
      <c r="E22" s="3" t="s">
        <v>30</v>
      </c>
      <c r="F22" s="2">
        <v>30.841086578369101</v>
      </c>
      <c r="H22" s="2">
        <f t="shared" si="0"/>
        <v>19.924688529968201</v>
      </c>
      <c r="I22" s="4"/>
      <c r="K22" s="4"/>
      <c r="L22" s="4"/>
    </row>
    <row r="23" spans="1:12" x14ac:dyDescent="0.35">
      <c r="A23" s="2" t="s">
        <v>16</v>
      </c>
      <c r="B23" s="1" t="s">
        <v>26</v>
      </c>
      <c r="C23" s="1">
        <v>8.9823188781738299</v>
      </c>
      <c r="E23" s="3" t="s">
        <v>30</v>
      </c>
      <c r="F23" s="2">
        <v>30.742855072021499</v>
      </c>
      <c r="H23" s="2">
        <f t="shared" si="0"/>
        <v>21.76053619384767</v>
      </c>
      <c r="I23" s="4">
        <f t="shared" ref="I23" si="17">AVERAGE(H23:H25)</f>
        <v>21.773535410563156</v>
      </c>
      <c r="K23" s="4">
        <f t="shared" ref="K23" si="18">I23-22.67767</f>
        <v>-0.90413458943684333</v>
      </c>
      <c r="L23" s="4">
        <f t="shared" ref="L23" si="19">2^-K23</f>
        <v>1.8714215729782768</v>
      </c>
    </row>
    <row r="24" spans="1:12" x14ac:dyDescent="0.35">
      <c r="A24" s="2" t="s">
        <v>16</v>
      </c>
      <c r="B24" s="1" t="s">
        <v>26</v>
      </c>
      <c r="C24" s="1">
        <v>9.0186109542846697</v>
      </c>
      <c r="E24" s="3" t="s">
        <v>30</v>
      </c>
      <c r="F24" s="2">
        <v>30.7590026855469</v>
      </c>
      <c r="H24" s="2">
        <f t="shared" si="0"/>
        <v>21.740391731262228</v>
      </c>
      <c r="I24" s="4"/>
      <c r="K24" s="4"/>
      <c r="L24" s="4"/>
    </row>
    <row r="25" spans="1:12" x14ac:dyDescent="0.35">
      <c r="A25" s="2" t="s">
        <v>16</v>
      </c>
      <c r="B25" s="1" t="s">
        <v>26</v>
      </c>
      <c r="C25" s="1">
        <v>9.1634073257446307</v>
      </c>
      <c r="E25" s="3" t="s">
        <v>30</v>
      </c>
      <c r="F25" s="2">
        <v>30.983085632324201</v>
      </c>
      <c r="H25" s="2">
        <f t="shared" si="0"/>
        <v>21.819678306579569</v>
      </c>
      <c r="I25" s="4"/>
      <c r="K25" s="4"/>
      <c r="L25" s="4"/>
    </row>
    <row r="26" spans="1:12" x14ac:dyDescent="0.35">
      <c r="A26" s="2" t="s">
        <v>10</v>
      </c>
      <c r="B26" s="1" t="s">
        <v>26</v>
      </c>
      <c r="C26" s="1">
        <v>9.9658765792846697</v>
      </c>
      <c r="E26" s="3" t="s">
        <v>30</v>
      </c>
      <c r="F26" s="2">
        <v>31.857986450195298</v>
      </c>
      <c r="H26" s="2">
        <f t="shared" si="0"/>
        <v>21.89210987091063</v>
      </c>
      <c r="I26" s="4">
        <f t="shared" ref="I26" si="20">AVERAGE(H26:H28)</f>
        <v>21.622660636901845</v>
      </c>
      <c r="K26" s="4">
        <f t="shared" ref="K26" si="21">I26-22.67767</f>
        <v>-1.0550093630981543</v>
      </c>
      <c r="L26" s="4">
        <f t="shared" ref="L26" si="22">2^-K26</f>
        <v>2.0777316910408157</v>
      </c>
    </row>
    <row r="27" spans="1:12" x14ac:dyDescent="0.35">
      <c r="A27" s="2" t="s">
        <v>10</v>
      </c>
      <c r="B27" s="1" t="s">
        <v>26</v>
      </c>
      <c r="C27" s="1">
        <v>10.0534658432007</v>
      </c>
      <c r="E27" s="3" t="s">
        <v>30</v>
      </c>
      <c r="F27" s="2">
        <v>31.963535308837901</v>
      </c>
      <c r="H27" s="2">
        <f t="shared" si="0"/>
        <v>21.9100694656372</v>
      </c>
      <c r="I27" s="4"/>
      <c r="K27" s="4"/>
      <c r="L27" s="4"/>
    </row>
    <row r="28" spans="1:12" x14ac:dyDescent="0.35">
      <c r="A28" s="2" t="s">
        <v>10</v>
      </c>
      <c r="B28" s="1" t="s">
        <v>26</v>
      </c>
      <c r="C28" s="1">
        <v>10.067990303039601</v>
      </c>
      <c r="E28" s="3" t="s">
        <v>30</v>
      </c>
      <c r="F28" s="2">
        <v>31.133792877197301</v>
      </c>
      <c r="H28" s="2">
        <f t="shared" si="0"/>
        <v>21.065802574157701</v>
      </c>
      <c r="I28" s="4"/>
      <c r="K28" s="4"/>
      <c r="L28" s="4"/>
    </row>
    <row r="29" spans="1:12" x14ac:dyDescent="0.35">
      <c r="A29" s="2" t="s">
        <v>11</v>
      </c>
      <c r="B29" s="1" t="s">
        <v>26</v>
      </c>
      <c r="C29" s="1">
        <v>10.141655921936</v>
      </c>
      <c r="E29" s="3" t="s">
        <v>30</v>
      </c>
      <c r="F29" s="2">
        <v>31.4934387207031</v>
      </c>
      <c r="H29" s="2">
        <f t="shared" si="0"/>
        <v>21.351782798767101</v>
      </c>
      <c r="I29" s="4">
        <f t="shared" ref="I29" si="23">AVERAGE(H29:H31)</f>
        <v>21.3860893249512</v>
      </c>
      <c r="K29" s="4">
        <f t="shared" ref="K29" si="24">I29-22.67767</f>
        <v>-1.2915806750487988</v>
      </c>
      <c r="L29" s="4">
        <f t="shared" ref="L29" si="25">2^-K29</f>
        <v>2.4479611719084606</v>
      </c>
    </row>
    <row r="30" spans="1:12" x14ac:dyDescent="0.35">
      <c r="A30" s="2" t="s">
        <v>11</v>
      </c>
      <c r="B30" s="1" t="s">
        <v>26</v>
      </c>
      <c r="C30" s="1">
        <v>10.184889793396</v>
      </c>
      <c r="E30" s="3" t="s">
        <v>30</v>
      </c>
      <c r="F30" s="2">
        <v>31.643447875976602</v>
      </c>
      <c r="H30" s="2">
        <f t="shared" si="0"/>
        <v>21.458558082580602</v>
      </c>
      <c r="I30" s="4"/>
      <c r="K30" s="4"/>
      <c r="L30" s="4"/>
    </row>
    <row r="31" spans="1:12" x14ac:dyDescent="0.35">
      <c r="A31" s="2" t="s">
        <v>11</v>
      </c>
      <c r="B31" s="1" t="s">
        <v>26</v>
      </c>
      <c r="C31" s="1">
        <v>10.3363914489746</v>
      </c>
      <c r="E31" s="3" t="s">
        <v>30</v>
      </c>
      <c r="F31" s="2">
        <v>31.684318542480501</v>
      </c>
      <c r="H31" s="2">
        <f t="shared" si="0"/>
        <v>21.347927093505902</v>
      </c>
      <c r="I31" s="4"/>
      <c r="K31" s="4"/>
      <c r="L31" s="4"/>
    </row>
    <row r="32" spans="1:12" x14ac:dyDescent="0.35">
      <c r="A32" s="2" t="s">
        <v>12</v>
      </c>
      <c r="B32" s="1" t="s">
        <v>26</v>
      </c>
      <c r="C32" s="2">
        <v>10.0374841690063</v>
      </c>
      <c r="E32" s="3" t="s">
        <v>30</v>
      </c>
      <c r="F32" s="2">
        <v>32.565834045410199</v>
      </c>
      <c r="H32" s="2">
        <f t="shared" si="0"/>
        <v>22.528349876403901</v>
      </c>
      <c r="I32" s="4">
        <f t="shared" ref="I32:I35" si="26">AVERAGE(H32:H34)</f>
        <v>22.340104738871265</v>
      </c>
      <c r="K32" s="4">
        <f t="shared" ref="K32" si="27">I32-22.67767</f>
        <v>-0.33756526112873431</v>
      </c>
      <c r="L32" s="4">
        <f t="shared" ref="L32:L35" si="28">2^-K32</f>
        <v>1.263622263641069</v>
      </c>
    </row>
    <row r="33" spans="1:12" x14ac:dyDescent="0.35">
      <c r="A33" s="2" t="s">
        <v>12</v>
      </c>
      <c r="B33" s="1" t="s">
        <v>26</v>
      </c>
      <c r="C33" s="2">
        <v>10.0958518981934</v>
      </c>
      <c r="E33" s="3" t="s">
        <v>30</v>
      </c>
      <c r="F33" s="2">
        <v>32.797225952148402</v>
      </c>
      <c r="H33" s="2">
        <f t="shared" si="0"/>
        <v>22.701374053955</v>
      </c>
      <c r="I33" s="4"/>
      <c r="K33" s="4"/>
      <c r="L33" s="4"/>
    </row>
    <row r="34" spans="1:12" x14ac:dyDescent="0.35">
      <c r="A34" s="2" t="s">
        <v>12</v>
      </c>
      <c r="B34" s="1" t="s">
        <v>26</v>
      </c>
      <c r="C34" s="2">
        <v>10.217832565307599</v>
      </c>
      <c r="E34" s="3" t="s">
        <v>30</v>
      </c>
      <c r="F34" s="2">
        <v>32.0084228515625</v>
      </c>
      <c r="H34" s="2">
        <f t="shared" si="0"/>
        <v>21.790590286254901</v>
      </c>
      <c r="I34" s="4"/>
      <c r="K34" s="4"/>
      <c r="L34" s="4"/>
    </row>
    <row r="35" spans="1:12" x14ac:dyDescent="0.35">
      <c r="A35" s="2" t="s">
        <v>17</v>
      </c>
      <c r="B35" s="1" t="s">
        <v>26</v>
      </c>
      <c r="C35" s="2">
        <v>10.7165679931641</v>
      </c>
      <c r="E35" s="3" t="s">
        <v>30</v>
      </c>
      <c r="F35" s="2">
        <v>32.651042938232401</v>
      </c>
      <c r="H35" s="2">
        <f t="shared" si="0"/>
        <v>21.934474945068303</v>
      </c>
      <c r="I35" s="4">
        <f t="shared" si="26"/>
        <v>21.871971766153965</v>
      </c>
      <c r="K35" s="4">
        <f t="shared" ref="K35" si="29">I35-22.67767</f>
        <v>-0.80569823384603367</v>
      </c>
      <c r="L35" s="4">
        <f t="shared" si="28"/>
        <v>1.747991578049944</v>
      </c>
    </row>
    <row r="36" spans="1:12" x14ac:dyDescent="0.35">
      <c r="A36" s="2" t="s">
        <v>17</v>
      </c>
      <c r="B36" s="1" t="s">
        <v>26</v>
      </c>
      <c r="C36" s="2">
        <v>10.728267669677701</v>
      </c>
      <c r="E36" s="3" t="s">
        <v>30</v>
      </c>
      <c r="F36" s="2">
        <v>32.959659576416001</v>
      </c>
      <c r="H36" s="2">
        <f t="shared" si="0"/>
        <v>22.231391906738303</v>
      </c>
      <c r="I36" s="4"/>
      <c r="K36" s="4"/>
      <c r="L36" s="4"/>
    </row>
    <row r="37" spans="1:12" x14ac:dyDescent="0.35">
      <c r="A37" s="2" t="s">
        <v>17</v>
      </c>
      <c r="B37" s="1" t="s">
        <v>27</v>
      </c>
      <c r="C37" s="2">
        <v>10.944414138793899</v>
      </c>
      <c r="E37" s="3" t="s">
        <v>30</v>
      </c>
      <c r="F37" s="2">
        <v>32.394462585449197</v>
      </c>
      <c r="H37" s="2">
        <f t="shared" si="0"/>
        <v>21.450048446655298</v>
      </c>
      <c r="I37" s="4"/>
      <c r="K37" s="4"/>
      <c r="L37" s="4"/>
    </row>
  </sheetData>
  <mergeCells count="36">
    <mergeCell ref="I2:I4"/>
    <mergeCell ref="K2:K4"/>
    <mergeCell ref="L2:L4"/>
    <mergeCell ref="I5:I7"/>
    <mergeCell ref="K5:K7"/>
    <mergeCell ref="L5:L7"/>
    <mergeCell ref="I8:I10"/>
    <mergeCell ref="K8:K10"/>
    <mergeCell ref="L8:L10"/>
    <mergeCell ref="I11:I13"/>
    <mergeCell ref="K11:K13"/>
    <mergeCell ref="L11:L13"/>
    <mergeCell ref="I14:I16"/>
    <mergeCell ref="K14:K16"/>
    <mergeCell ref="L14:L16"/>
    <mergeCell ref="I17:I19"/>
    <mergeCell ref="K17:K19"/>
    <mergeCell ref="L17:L19"/>
    <mergeCell ref="I20:I22"/>
    <mergeCell ref="K20:K22"/>
    <mergeCell ref="L20:L22"/>
    <mergeCell ref="I23:I25"/>
    <mergeCell ref="K23:K25"/>
    <mergeCell ref="L23:L25"/>
    <mergeCell ref="I26:I28"/>
    <mergeCell ref="K26:K28"/>
    <mergeCell ref="L26:L28"/>
    <mergeCell ref="I29:I31"/>
    <mergeCell ref="K29:K31"/>
    <mergeCell ref="L29:L31"/>
    <mergeCell ref="I32:I34"/>
    <mergeCell ref="K32:K34"/>
    <mergeCell ref="L32:L34"/>
    <mergeCell ref="I35:I37"/>
    <mergeCell ref="K35:K37"/>
    <mergeCell ref="L35:L3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Aorta_CNTN5</vt:lpstr>
      <vt:lpstr>Aorta_Lnc18620</vt:lpstr>
      <vt:lpstr>Aorta_Lnc20441</vt:lpstr>
      <vt:lpstr>Aorta_Lnc5.1</vt:lpstr>
      <vt:lpstr>Aorta_Lnc11370</vt:lpstr>
      <vt:lpstr>Aorta_circ8678</vt:lpstr>
      <vt:lpstr>Aorta_circ4291</vt:lpstr>
      <vt:lpstr>Aorta_Mir9a5p</vt:lpstr>
      <vt:lpstr>Aorta_Mir3255p</vt:lpstr>
      <vt:lpstr>Aorta_Mir3845p</vt:lpstr>
      <vt:lpstr>Aorta_Mir5043p</vt:lpstr>
      <vt:lpstr>Aorta_Mir6675p</vt:lpstr>
      <vt:lpstr>Blood_CNTN5</vt:lpstr>
      <vt:lpstr>Blood_Lnc5.1</vt:lpstr>
      <vt:lpstr>Blood_Lnc18620</vt:lpstr>
      <vt:lpstr>Blood_mir3255p</vt:lpstr>
      <vt:lpstr>Blood_mir3845p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Liao</dc:creator>
  <cp:lastModifiedBy>Wang Liao</cp:lastModifiedBy>
  <dcterms:created xsi:type="dcterms:W3CDTF">2015-06-05T18:19:34Z</dcterms:created>
  <dcterms:modified xsi:type="dcterms:W3CDTF">2023-08-26T01:19:12Z</dcterms:modified>
</cp:coreProperties>
</file>