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4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5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6.xml" ContentType="application/vnd.openxmlformats-officedocument.drawing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7.xml" ContentType="application/vnd.openxmlformats-officedocument.drawing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drawings/drawing8.xml" ContentType="application/vnd.openxmlformats-officedocument.drawing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2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2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E:\Hadder\final chance\to submit\Raw Data\biology\"/>
    </mc:Choice>
  </mc:AlternateContent>
  <xr:revisionPtr revIDLastSave="0" documentId="13_ncr:1_{5094533E-9B49-4BC7-96B3-B45FB6CC6E9A}" xr6:coauthVersionLast="47" xr6:coauthVersionMax="47" xr10:uidLastSave="{00000000-0000-0000-0000-000000000000}"/>
  <bookViews>
    <workbookView xWindow="-108" yWindow="-108" windowWidth="23256" windowHeight="12456" tabRatio="754" activeTab="9" xr2:uid="{00000000-000D-0000-FFFF-FFFF00000000}"/>
  </bookViews>
  <sheets>
    <sheet name="Cell Cytotoxicity" sheetId="30" r:id="rId1"/>
    <sheet name="H2O2" sheetId="27" r:id="rId2"/>
    <sheet name="Amyloid Beta" sheetId="28" r:id="rId3"/>
    <sheet name="Graphs of cell culture exp." sheetId="11" r:id="rId4"/>
    <sheet name="AChEI-1" sheetId="18" r:id="rId5"/>
    <sheet name="AChE-2" sheetId="22" r:id="rId6"/>
    <sheet name="AChE-3" sheetId="23" r:id="rId7"/>
    <sheet name="AChE-4" sheetId="24" r:id="rId8"/>
    <sheet name="AChE-5" sheetId="25" r:id="rId9"/>
    <sheet name="Summary of AChEI" sheetId="26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MethodPointer">53377384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2" i="26" l="1"/>
  <c r="G63" i="23"/>
  <c r="E87" i="30"/>
  <c r="F88" i="30"/>
  <c r="G88" i="30"/>
  <c r="H88" i="30"/>
  <c r="I88" i="30"/>
  <c r="E88" i="30"/>
  <c r="F87" i="30"/>
  <c r="G87" i="30"/>
  <c r="H87" i="30"/>
  <c r="I87" i="30"/>
  <c r="F86" i="30"/>
  <c r="G86" i="30"/>
  <c r="H86" i="30"/>
  <c r="I86" i="30"/>
  <c r="E86" i="30"/>
  <c r="F85" i="30"/>
  <c r="G85" i="30"/>
  <c r="H85" i="30"/>
  <c r="I85" i="30"/>
  <c r="E85" i="30"/>
  <c r="F84" i="30"/>
  <c r="G84" i="30"/>
  <c r="H84" i="30"/>
  <c r="I84" i="30"/>
  <c r="E84" i="30"/>
  <c r="F83" i="30"/>
  <c r="G83" i="30"/>
  <c r="H83" i="30"/>
  <c r="I83" i="30"/>
  <c r="E83" i="30"/>
  <c r="F82" i="30"/>
  <c r="G82" i="30"/>
  <c r="H82" i="30"/>
  <c r="I82" i="30"/>
  <c r="E82" i="30"/>
  <c r="I80" i="30"/>
  <c r="H80" i="30"/>
  <c r="G80" i="30"/>
  <c r="F80" i="30"/>
  <c r="E80" i="30"/>
  <c r="I79" i="30"/>
  <c r="H79" i="30"/>
  <c r="G79" i="30"/>
  <c r="F79" i="30"/>
  <c r="E79" i="30"/>
  <c r="I78" i="30"/>
  <c r="H78" i="30"/>
  <c r="G78" i="30"/>
  <c r="F78" i="30"/>
  <c r="E78" i="30"/>
  <c r="F77" i="30"/>
  <c r="G77" i="30"/>
  <c r="H77" i="30"/>
  <c r="I77" i="30"/>
  <c r="E77" i="30"/>
  <c r="F76" i="30"/>
  <c r="G76" i="30"/>
  <c r="H76" i="30"/>
  <c r="I76" i="30"/>
  <c r="E76" i="30"/>
  <c r="F75" i="30"/>
  <c r="G75" i="30"/>
  <c r="H75" i="30"/>
  <c r="I75" i="30"/>
  <c r="E75" i="30"/>
  <c r="F74" i="30"/>
  <c r="G74" i="30"/>
  <c r="H74" i="30"/>
  <c r="I74" i="30"/>
  <c r="E74" i="30"/>
  <c r="I73" i="30"/>
  <c r="F73" i="30"/>
  <c r="G73" i="30"/>
  <c r="H73" i="30"/>
  <c r="E73" i="30"/>
  <c r="F72" i="30"/>
  <c r="G72" i="30"/>
  <c r="H72" i="30"/>
  <c r="I72" i="30"/>
  <c r="E72" i="30"/>
  <c r="F71" i="30"/>
  <c r="G71" i="30"/>
  <c r="H71" i="30"/>
  <c r="I71" i="30"/>
  <c r="E71" i="30"/>
  <c r="F70" i="30"/>
  <c r="G70" i="30"/>
  <c r="H70" i="30"/>
  <c r="I70" i="30"/>
  <c r="E70" i="30"/>
  <c r="F69" i="30"/>
  <c r="G69" i="30"/>
  <c r="H69" i="30"/>
  <c r="I69" i="30"/>
  <c r="E69" i="30"/>
  <c r="F68" i="30"/>
  <c r="G68" i="30"/>
  <c r="H68" i="30"/>
  <c r="I68" i="30"/>
  <c r="E68" i="30"/>
  <c r="F67" i="30"/>
  <c r="G67" i="30"/>
  <c r="H67" i="30"/>
  <c r="I67" i="30"/>
  <c r="E67" i="30"/>
  <c r="F66" i="30"/>
  <c r="G66" i="30"/>
  <c r="H66" i="30"/>
  <c r="I66" i="30"/>
  <c r="E66" i="30"/>
  <c r="F65" i="30"/>
  <c r="G65" i="30"/>
  <c r="H65" i="30"/>
  <c r="I65" i="30"/>
  <c r="E65" i="30"/>
  <c r="F64" i="30"/>
  <c r="G64" i="30"/>
  <c r="H64" i="30"/>
  <c r="I64" i="30"/>
  <c r="E64" i="30"/>
  <c r="F63" i="30"/>
  <c r="G63" i="30"/>
  <c r="H63" i="30"/>
  <c r="I63" i="30"/>
  <c r="E63" i="30"/>
  <c r="I62" i="30"/>
  <c r="F62" i="30"/>
  <c r="G62" i="30"/>
  <c r="H62" i="30"/>
  <c r="E62" i="30"/>
  <c r="I60" i="30"/>
  <c r="H60" i="30"/>
  <c r="G60" i="30"/>
  <c r="F60" i="30"/>
  <c r="E60" i="30"/>
  <c r="I59" i="30"/>
  <c r="H59" i="30"/>
  <c r="E59" i="30"/>
  <c r="G59" i="30"/>
  <c r="F59" i="30"/>
  <c r="I58" i="30"/>
  <c r="H58" i="30"/>
  <c r="G58" i="30"/>
  <c r="F58" i="30"/>
  <c r="E58" i="30"/>
  <c r="I57" i="30"/>
  <c r="F57" i="30"/>
  <c r="G57" i="30"/>
  <c r="H57" i="30"/>
  <c r="E57" i="30"/>
  <c r="F56" i="30"/>
  <c r="G56" i="30"/>
  <c r="H56" i="30"/>
  <c r="I56" i="30"/>
  <c r="E56" i="30"/>
  <c r="F55" i="30"/>
  <c r="G55" i="30"/>
  <c r="H55" i="30"/>
  <c r="I55" i="30"/>
  <c r="E55" i="30"/>
  <c r="F54" i="30"/>
  <c r="G54" i="30"/>
  <c r="H54" i="30"/>
  <c r="I54" i="30"/>
  <c r="E54" i="30"/>
  <c r="F53" i="30"/>
  <c r="G53" i="30"/>
  <c r="H53" i="30"/>
  <c r="I53" i="30"/>
  <c r="E53" i="30"/>
  <c r="F52" i="30"/>
  <c r="G52" i="30"/>
  <c r="H52" i="30"/>
  <c r="I52" i="30"/>
  <c r="E52" i="30"/>
  <c r="F51" i="30"/>
  <c r="G51" i="30"/>
  <c r="H51" i="30"/>
  <c r="I51" i="30"/>
  <c r="E51" i="30"/>
  <c r="F50" i="30"/>
  <c r="G50" i="30"/>
  <c r="H50" i="30"/>
  <c r="I50" i="30"/>
  <c r="E50" i="30"/>
  <c r="F49" i="30"/>
  <c r="G49" i="30"/>
  <c r="H49" i="30"/>
  <c r="I49" i="30"/>
  <c r="E49" i="30"/>
  <c r="F48" i="30"/>
  <c r="G48" i="30"/>
  <c r="H48" i="30"/>
  <c r="I48" i="30"/>
  <c r="E48" i="30"/>
  <c r="F47" i="30"/>
  <c r="G47" i="30"/>
  <c r="H47" i="30"/>
  <c r="I47" i="30"/>
  <c r="E47" i="30"/>
  <c r="F46" i="30"/>
  <c r="G46" i="30"/>
  <c r="H46" i="30"/>
  <c r="I46" i="30"/>
  <c r="E46" i="30"/>
  <c r="F45" i="30"/>
  <c r="G45" i="30"/>
  <c r="H45" i="30"/>
  <c r="I45" i="30"/>
  <c r="E45" i="30"/>
  <c r="F44" i="30"/>
  <c r="G44" i="30"/>
  <c r="H44" i="30"/>
  <c r="I44" i="30"/>
  <c r="E44" i="30"/>
  <c r="F43" i="30"/>
  <c r="G43" i="30"/>
  <c r="H43" i="30"/>
  <c r="I43" i="30"/>
  <c r="E43" i="30"/>
  <c r="F42" i="30"/>
  <c r="G42" i="30"/>
  <c r="H42" i="30"/>
  <c r="I42" i="30"/>
  <c r="E42" i="30"/>
  <c r="Q41" i="28"/>
  <c r="Q42" i="28"/>
  <c r="Q43" i="28"/>
  <c r="Q44" i="28"/>
  <c r="Q45" i="28"/>
  <c r="Q46" i="28"/>
  <c r="Q47" i="28"/>
  <c r="Q48" i="28"/>
  <c r="Q49" i="28"/>
  <c r="Q50" i="28"/>
  <c r="Q51" i="28"/>
  <c r="Q52" i="28"/>
  <c r="Q53" i="28"/>
  <c r="Q54" i="28"/>
  <c r="Q55" i="28"/>
  <c r="Q56" i="28"/>
  <c r="Q57" i="28"/>
  <c r="Q58" i="28"/>
  <c r="Q59" i="28"/>
  <c r="Q60" i="28"/>
  <c r="Q61" i="28"/>
  <c r="Q62" i="28"/>
  <c r="Q63" i="28"/>
  <c r="P42" i="28"/>
  <c r="P43" i="28"/>
  <c r="P44" i="28"/>
  <c r="P45" i="28"/>
  <c r="P46" i="28"/>
  <c r="P47" i="28"/>
  <c r="P48" i="28"/>
  <c r="P49" i="28"/>
  <c r="P50" i="28"/>
  <c r="P51" i="28"/>
  <c r="P52" i="28"/>
  <c r="P53" i="28"/>
  <c r="P54" i="28"/>
  <c r="P55" i="28"/>
  <c r="P56" i="28"/>
  <c r="P57" i="28"/>
  <c r="P58" i="28"/>
  <c r="P59" i="28"/>
  <c r="P60" i="28"/>
  <c r="P61" i="28"/>
  <c r="P62" i="28"/>
  <c r="P63" i="28"/>
  <c r="O42" i="28"/>
  <c r="O43" i="28"/>
  <c r="O44" i="28"/>
  <c r="O45" i="28"/>
  <c r="O46" i="28"/>
  <c r="O47" i="28"/>
  <c r="O48" i="28"/>
  <c r="O49" i="28"/>
  <c r="O50" i="28"/>
  <c r="O51" i="28"/>
  <c r="O52" i="28"/>
  <c r="O53" i="28"/>
  <c r="O54" i="28"/>
  <c r="O55" i="28"/>
  <c r="O56" i="28"/>
  <c r="O57" i="28"/>
  <c r="O58" i="28"/>
  <c r="O59" i="28"/>
  <c r="O60" i="28"/>
  <c r="O61" i="28"/>
  <c r="O62" i="28"/>
  <c r="O63" i="28"/>
  <c r="N42" i="28"/>
  <c r="N43" i="28"/>
  <c r="N44" i="28"/>
  <c r="N45" i="28"/>
  <c r="N46" i="28"/>
  <c r="N47" i="28"/>
  <c r="N48" i="28"/>
  <c r="N49" i="28"/>
  <c r="N50" i="28"/>
  <c r="N51" i="28"/>
  <c r="N52" i="28"/>
  <c r="N53" i="28"/>
  <c r="N54" i="28"/>
  <c r="N55" i="28"/>
  <c r="N56" i="28"/>
  <c r="N57" i="28"/>
  <c r="N58" i="28"/>
  <c r="N59" i="28"/>
  <c r="N60" i="28"/>
  <c r="N61" i="28"/>
  <c r="N62" i="28"/>
  <c r="N63" i="28"/>
  <c r="M42" i="28"/>
  <c r="M43" i="28"/>
  <c r="M44" i="28"/>
  <c r="M45" i="28"/>
  <c r="M46" i="28"/>
  <c r="M47" i="28"/>
  <c r="M48" i="28"/>
  <c r="M49" i="28"/>
  <c r="M50" i="28"/>
  <c r="M51" i="28"/>
  <c r="M52" i="28"/>
  <c r="M53" i="28"/>
  <c r="M54" i="28"/>
  <c r="M55" i="28"/>
  <c r="M56" i="28"/>
  <c r="M57" i="28"/>
  <c r="M58" i="28"/>
  <c r="M59" i="28"/>
  <c r="M60" i="28"/>
  <c r="M61" i="28"/>
  <c r="M62" i="28"/>
  <c r="M63" i="28"/>
  <c r="L42" i="28"/>
  <c r="L43" i="28"/>
  <c r="L44" i="28"/>
  <c r="L45" i="28"/>
  <c r="L46" i="28"/>
  <c r="L47" i="28"/>
  <c r="L48" i="28"/>
  <c r="L49" i="28"/>
  <c r="L50" i="28"/>
  <c r="L51" i="28"/>
  <c r="L52" i="28"/>
  <c r="L53" i="28"/>
  <c r="L54" i="28"/>
  <c r="L55" i="28"/>
  <c r="L56" i="28"/>
  <c r="L57" i="28"/>
  <c r="L58" i="28"/>
  <c r="L59" i="28"/>
  <c r="L60" i="28"/>
  <c r="L61" i="28"/>
  <c r="L62" i="28"/>
  <c r="L63" i="28"/>
  <c r="K42" i="28"/>
  <c r="K43" i="28"/>
  <c r="K44" i="28"/>
  <c r="K45" i="28"/>
  <c r="K46" i="28"/>
  <c r="K47" i="28"/>
  <c r="K48" i="28"/>
  <c r="K49" i="28"/>
  <c r="K50" i="28"/>
  <c r="K51" i="28"/>
  <c r="K52" i="28"/>
  <c r="K53" i="28"/>
  <c r="K54" i="28"/>
  <c r="K55" i="28"/>
  <c r="K56" i="28"/>
  <c r="K57" i="28"/>
  <c r="K58" i="28"/>
  <c r="K59" i="28"/>
  <c r="K60" i="28"/>
  <c r="K61" i="28"/>
  <c r="K62" i="28"/>
  <c r="K63" i="28"/>
  <c r="P41" i="28"/>
  <c r="L41" i="28"/>
  <c r="M41" i="28"/>
  <c r="N41" i="28"/>
  <c r="O41" i="28"/>
  <c r="K41" i="28"/>
  <c r="J41" i="28"/>
  <c r="F63" i="28"/>
  <c r="G63" i="28"/>
  <c r="H63" i="28"/>
  <c r="I63" i="28"/>
  <c r="E63" i="28"/>
  <c r="F62" i="28"/>
  <c r="G62" i="28"/>
  <c r="H62" i="28"/>
  <c r="I62" i="28"/>
  <c r="E62" i="28"/>
  <c r="F61" i="28"/>
  <c r="G61" i="28"/>
  <c r="H61" i="28"/>
  <c r="I61" i="28"/>
  <c r="E61" i="28"/>
  <c r="F60" i="28"/>
  <c r="G60" i="28"/>
  <c r="H60" i="28"/>
  <c r="I60" i="28"/>
  <c r="E60" i="28"/>
  <c r="I59" i="28"/>
  <c r="H59" i="28"/>
  <c r="G59" i="28"/>
  <c r="F59" i="28"/>
  <c r="E59" i="28"/>
  <c r="I58" i="28"/>
  <c r="H58" i="28"/>
  <c r="G58" i="28"/>
  <c r="F58" i="28"/>
  <c r="E58" i="28"/>
  <c r="I57" i="28"/>
  <c r="H57" i="28"/>
  <c r="G57" i="28"/>
  <c r="F57" i="28"/>
  <c r="E57" i="28"/>
  <c r="F56" i="28"/>
  <c r="G56" i="28"/>
  <c r="H56" i="28"/>
  <c r="I56" i="28"/>
  <c r="E56" i="28"/>
  <c r="F55" i="28"/>
  <c r="G55" i="28"/>
  <c r="H55" i="28"/>
  <c r="I55" i="28"/>
  <c r="E55" i="28"/>
  <c r="F54" i="28"/>
  <c r="G54" i="28"/>
  <c r="H54" i="28"/>
  <c r="I54" i="28"/>
  <c r="E54" i="28"/>
  <c r="F53" i="28"/>
  <c r="G53" i="28"/>
  <c r="H53" i="28"/>
  <c r="I53" i="28"/>
  <c r="E53" i="28"/>
  <c r="F52" i="28"/>
  <c r="G52" i="28"/>
  <c r="H52" i="28"/>
  <c r="I52" i="28"/>
  <c r="E52" i="28"/>
  <c r="F51" i="28"/>
  <c r="G51" i="28"/>
  <c r="H51" i="28"/>
  <c r="I51" i="28"/>
  <c r="E51" i="28"/>
  <c r="F50" i="28"/>
  <c r="G50" i="28"/>
  <c r="H50" i="28"/>
  <c r="I50" i="28"/>
  <c r="E50" i="28"/>
  <c r="F49" i="28"/>
  <c r="G49" i="28"/>
  <c r="H49" i="28"/>
  <c r="I49" i="28"/>
  <c r="E49" i="28"/>
  <c r="F48" i="28"/>
  <c r="G48" i="28"/>
  <c r="H48" i="28"/>
  <c r="I48" i="28"/>
  <c r="E48" i="28"/>
  <c r="F47" i="28"/>
  <c r="G47" i="28"/>
  <c r="H47" i="28"/>
  <c r="I47" i="28"/>
  <c r="E47" i="28"/>
  <c r="F46" i="28"/>
  <c r="G46" i="28"/>
  <c r="H46" i="28"/>
  <c r="I46" i="28"/>
  <c r="E46" i="28"/>
  <c r="F45" i="28"/>
  <c r="G45" i="28"/>
  <c r="H45" i="28"/>
  <c r="I45" i="28"/>
  <c r="E45" i="28"/>
  <c r="F44" i="28"/>
  <c r="G44" i="28"/>
  <c r="H44" i="28"/>
  <c r="I44" i="28"/>
  <c r="E44" i="28"/>
  <c r="F43" i="28"/>
  <c r="G43" i="28"/>
  <c r="H43" i="28"/>
  <c r="I43" i="28"/>
  <c r="E43" i="28"/>
  <c r="F42" i="28"/>
  <c r="G42" i="28"/>
  <c r="H42" i="28"/>
  <c r="I42" i="28"/>
  <c r="E42" i="28"/>
  <c r="F41" i="28"/>
  <c r="G41" i="28"/>
  <c r="H41" i="28"/>
  <c r="I41" i="28"/>
  <c r="E41" i="28"/>
  <c r="G65" i="27"/>
  <c r="H65" i="27"/>
  <c r="I65" i="27"/>
  <c r="F65" i="27"/>
  <c r="E65" i="27"/>
  <c r="I64" i="27"/>
  <c r="H64" i="27"/>
  <c r="G64" i="27"/>
  <c r="F64" i="27"/>
  <c r="E64" i="27"/>
  <c r="E63" i="27"/>
  <c r="F63" i="27"/>
  <c r="G63" i="27"/>
  <c r="H63" i="27"/>
  <c r="I63" i="27"/>
  <c r="O63" i="27" s="1"/>
  <c r="I62" i="27"/>
  <c r="H62" i="27"/>
  <c r="G62" i="27"/>
  <c r="M62" i="27" s="1"/>
  <c r="F62" i="27"/>
  <c r="O62" i="27"/>
  <c r="E62" i="27"/>
  <c r="I61" i="27"/>
  <c r="H61" i="27"/>
  <c r="G61" i="27"/>
  <c r="F61" i="27"/>
  <c r="E61" i="27"/>
  <c r="I60" i="27"/>
  <c r="H60" i="27"/>
  <c r="G60" i="27"/>
  <c r="F60" i="27"/>
  <c r="E60" i="27"/>
  <c r="I59" i="27"/>
  <c r="H59" i="27"/>
  <c r="G59" i="27"/>
  <c r="F59" i="27"/>
  <c r="E59" i="27"/>
  <c r="Q44" i="27"/>
  <c r="Q45" i="27"/>
  <c r="Q46" i="27"/>
  <c r="Q47" i="27"/>
  <c r="Q48" i="27"/>
  <c r="Q49" i="27"/>
  <c r="Q50" i="27"/>
  <c r="Q51" i="27"/>
  <c r="Q52" i="27"/>
  <c r="Q53" i="27"/>
  <c r="Q54" i="27"/>
  <c r="Q55" i="27"/>
  <c r="Q56" i="27"/>
  <c r="Q57" i="27"/>
  <c r="Q58" i="27"/>
  <c r="P44" i="27"/>
  <c r="P45" i="27"/>
  <c r="P46" i="27"/>
  <c r="P47" i="27"/>
  <c r="P48" i="27"/>
  <c r="P49" i="27"/>
  <c r="P50" i="27"/>
  <c r="P51" i="27"/>
  <c r="P52" i="27"/>
  <c r="P53" i="27"/>
  <c r="P54" i="27"/>
  <c r="P55" i="27"/>
  <c r="P56" i="27"/>
  <c r="P57" i="27"/>
  <c r="P58" i="27"/>
  <c r="P65" i="27"/>
  <c r="O44" i="27"/>
  <c r="O45" i="27"/>
  <c r="O46" i="27"/>
  <c r="O47" i="27"/>
  <c r="O48" i="27"/>
  <c r="O49" i="27"/>
  <c r="O50" i="27"/>
  <c r="O51" i="27"/>
  <c r="O52" i="27"/>
  <c r="O53" i="27"/>
  <c r="O54" i="27"/>
  <c r="O55" i="27"/>
  <c r="O56" i="27"/>
  <c r="O57" i="27"/>
  <c r="O58" i="27"/>
  <c r="O59" i="27"/>
  <c r="O60" i="27"/>
  <c r="O61" i="27"/>
  <c r="O64" i="27"/>
  <c r="O65" i="27"/>
  <c r="Q65" i="27" s="1"/>
  <c r="N44" i="27"/>
  <c r="N45" i="27"/>
  <c r="N46" i="27"/>
  <c r="N47" i="27"/>
  <c r="N48" i="27"/>
  <c r="N49" i="27"/>
  <c r="N50" i="27"/>
  <c r="N51" i="27"/>
  <c r="N52" i="27"/>
  <c r="N53" i="27"/>
  <c r="N54" i="27"/>
  <c r="N55" i="27"/>
  <c r="N56" i="27"/>
  <c r="N57" i="27"/>
  <c r="N58" i="27"/>
  <c r="N59" i="27"/>
  <c r="Q59" i="27" s="1"/>
  <c r="N60" i="27"/>
  <c r="N61" i="27"/>
  <c r="N62" i="27"/>
  <c r="N63" i="27"/>
  <c r="N64" i="27"/>
  <c r="N65" i="27"/>
  <c r="M44" i="27"/>
  <c r="M45" i="27"/>
  <c r="M46" i="27"/>
  <c r="M47" i="27"/>
  <c r="M48" i="27"/>
  <c r="M49" i="27"/>
  <c r="M50" i="27"/>
  <c r="M51" i="27"/>
  <c r="M52" i="27"/>
  <c r="M53" i="27"/>
  <c r="M54" i="27"/>
  <c r="M55" i="27"/>
  <c r="M56" i="27"/>
  <c r="M57" i="27"/>
  <c r="M58" i="27"/>
  <c r="M59" i="27"/>
  <c r="M60" i="27"/>
  <c r="M61" i="27"/>
  <c r="M63" i="27"/>
  <c r="M64" i="27"/>
  <c r="M65" i="27"/>
  <c r="L44" i="27"/>
  <c r="L45" i="27"/>
  <c r="L46" i="27"/>
  <c r="L47" i="27"/>
  <c r="L48" i="27"/>
  <c r="L49" i="27"/>
  <c r="L50" i="27"/>
  <c r="L51" i="27"/>
  <c r="L52" i="27"/>
  <c r="L53" i="27"/>
  <c r="L54" i="27"/>
  <c r="L55" i="27"/>
  <c r="L56" i="27"/>
  <c r="L57" i="27"/>
  <c r="L58" i="27"/>
  <c r="L59" i="27"/>
  <c r="L60" i="27"/>
  <c r="L61" i="27"/>
  <c r="L62" i="27"/>
  <c r="L63" i="27"/>
  <c r="L64" i="27"/>
  <c r="L65" i="27"/>
  <c r="K44" i="27"/>
  <c r="K45" i="27"/>
  <c r="K46" i="27"/>
  <c r="K47" i="27"/>
  <c r="K48" i="27"/>
  <c r="K49" i="27"/>
  <c r="K50" i="27"/>
  <c r="K51" i="27"/>
  <c r="K52" i="27"/>
  <c r="K53" i="27"/>
  <c r="K54" i="27"/>
  <c r="K55" i="27"/>
  <c r="K56" i="27"/>
  <c r="K57" i="27"/>
  <c r="K58" i="27"/>
  <c r="K59" i="27"/>
  <c r="K60" i="27"/>
  <c r="K61" i="27"/>
  <c r="P61" i="27" s="1"/>
  <c r="K62" i="27"/>
  <c r="K63" i="27"/>
  <c r="K64" i="27"/>
  <c r="Q64" i="27" s="1"/>
  <c r="K65" i="27"/>
  <c r="Q43" i="27"/>
  <c r="P43" i="27"/>
  <c r="L43" i="27"/>
  <c r="M43" i="27"/>
  <c r="N43" i="27"/>
  <c r="O43" i="27"/>
  <c r="K43" i="27"/>
  <c r="J43" i="27"/>
  <c r="F58" i="27"/>
  <c r="G58" i="27"/>
  <c r="H58" i="27"/>
  <c r="I58" i="27"/>
  <c r="E58" i="27"/>
  <c r="F57" i="27"/>
  <c r="G57" i="27"/>
  <c r="H57" i="27"/>
  <c r="I57" i="27"/>
  <c r="E57" i="27"/>
  <c r="F56" i="27"/>
  <c r="G56" i="27"/>
  <c r="H56" i="27"/>
  <c r="I56" i="27"/>
  <c r="E56" i="27"/>
  <c r="F55" i="27"/>
  <c r="G55" i="27"/>
  <c r="H55" i="27"/>
  <c r="I55" i="27"/>
  <c r="E55" i="27"/>
  <c r="F54" i="27"/>
  <c r="G54" i="27"/>
  <c r="H54" i="27"/>
  <c r="I54" i="27"/>
  <c r="E54" i="27"/>
  <c r="F53" i="27"/>
  <c r="G53" i="27"/>
  <c r="H53" i="27"/>
  <c r="I53" i="27"/>
  <c r="E53" i="27"/>
  <c r="F52" i="27"/>
  <c r="G52" i="27"/>
  <c r="H52" i="27"/>
  <c r="I52" i="27"/>
  <c r="E52" i="27"/>
  <c r="F51" i="27"/>
  <c r="G51" i="27"/>
  <c r="H51" i="27"/>
  <c r="I51" i="27"/>
  <c r="E51" i="27"/>
  <c r="F50" i="27"/>
  <c r="G50" i="27"/>
  <c r="H50" i="27"/>
  <c r="I50" i="27"/>
  <c r="E50" i="27"/>
  <c r="H49" i="27"/>
  <c r="E47" i="27"/>
  <c r="I46" i="27"/>
  <c r="E46" i="27"/>
  <c r="G49" i="27" s="1"/>
  <c r="G45" i="27"/>
  <c r="I48" i="27" s="1"/>
  <c r="F45" i="27"/>
  <c r="H48" i="27" s="1"/>
  <c r="G44" i="27"/>
  <c r="I47" i="27" s="1"/>
  <c r="I43" i="27"/>
  <c r="E43" i="27"/>
  <c r="G46" i="27" s="1"/>
  <c r="I49" i="27" s="1"/>
  <c r="E49" i="27"/>
  <c r="F49" i="27"/>
  <c r="F48" i="27"/>
  <c r="E48" i="27"/>
  <c r="F47" i="27"/>
  <c r="H47" i="27"/>
  <c r="F46" i="27"/>
  <c r="E45" i="27"/>
  <c r="G48" i="27" s="1"/>
  <c r="H45" i="27"/>
  <c r="I45" i="27"/>
  <c r="F44" i="27"/>
  <c r="H44" i="27"/>
  <c r="I44" i="27"/>
  <c r="E44" i="27"/>
  <c r="G47" i="27" s="1"/>
  <c r="F43" i="27"/>
  <c r="H46" i="27" s="1"/>
  <c r="G43" i="27"/>
  <c r="H43" i="27"/>
  <c r="J62" i="30" l="1"/>
  <c r="O79" i="30" s="1"/>
  <c r="J42" i="30"/>
  <c r="N55" i="30" s="1"/>
  <c r="N80" i="30"/>
  <c r="L80" i="30"/>
  <c r="O70" i="30"/>
  <c r="N64" i="30"/>
  <c r="N72" i="30"/>
  <c r="M80" i="30"/>
  <c r="K58" i="30"/>
  <c r="L71" i="30"/>
  <c r="L44" i="30"/>
  <c r="K49" i="30"/>
  <c r="N52" i="30"/>
  <c r="L48" i="30"/>
  <c r="K53" i="30"/>
  <c r="L53" i="30"/>
  <c r="L59" i="30"/>
  <c r="K64" i="30"/>
  <c r="N70" i="30"/>
  <c r="L76" i="30"/>
  <c r="J82" i="30"/>
  <c r="K62" i="30"/>
  <c r="P64" i="27"/>
  <c r="Q63" i="27"/>
  <c r="P63" i="27"/>
  <c r="Q62" i="27"/>
  <c r="P62" i="27"/>
  <c r="Q61" i="27"/>
  <c r="Q60" i="27"/>
  <c r="P60" i="27"/>
  <c r="P59" i="27"/>
  <c r="K87" i="30" l="1"/>
  <c r="N87" i="30"/>
  <c r="M87" i="30"/>
  <c r="O87" i="30"/>
  <c r="L87" i="30"/>
  <c r="K85" i="30"/>
  <c r="K76" i="30"/>
  <c r="M69" i="30"/>
  <c r="N77" i="30"/>
  <c r="N79" i="30"/>
  <c r="M71" i="30"/>
  <c r="O72" i="30"/>
  <c r="K75" i="30"/>
  <c r="L77" i="30"/>
  <c r="M74" i="30"/>
  <c r="K80" i="30"/>
  <c r="L73" i="30"/>
  <c r="O67" i="30"/>
  <c r="M76" i="30"/>
  <c r="N65" i="30"/>
  <c r="M75" i="30"/>
  <c r="N68" i="30"/>
  <c r="K71" i="30"/>
  <c r="O78" i="30"/>
  <c r="O65" i="30"/>
  <c r="K69" i="30"/>
  <c r="O63" i="30"/>
  <c r="L67" i="30"/>
  <c r="M63" i="30"/>
  <c r="L79" i="30"/>
  <c r="L72" i="30"/>
  <c r="N66" i="30"/>
  <c r="M72" i="30"/>
  <c r="L74" i="30"/>
  <c r="M67" i="30"/>
  <c r="K63" i="30"/>
  <c r="K77" i="30"/>
  <c r="O69" i="30"/>
  <c r="K65" i="30"/>
  <c r="K52" i="30"/>
  <c r="L56" i="30"/>
  <c r="M49" i="30"/>
  <c r="N58" i="30"/>
  <c r="M53" i="30"/>
  <c r="N54" i="30"/>
  <c r="M46" i="30"/>
  <c r="L49" i="30"/>
  <c r="M42" i="30"/>
  <c r="K46" i="30"/>
  <c r="N51" i="30"/>
  <c r="O54" i="30"/>
  <c r="N60" i="30"/>
  <c r="K60" i="30"/>
  <c r="M50" i="30"/>
  <c r="K59" i="30"/>
  <c r="K54" i="30"/>
  <c r="O43" i="30"/>
  <c r="N42" i="30"/>
  <c r="N47" i="30"/>
  <c r="K50" i="30"/>
  <c r="O44" i="30"/>
  <c r="L46" i="30"/>
  <c r="M52" i="30"/>
  <c r="L55" i="30"/>
  <c r="O42" i="30"/>
  <c r="N53" i="30"/>
  <c r="N57" i="30"/>
  <c r="N49" i="30"/>
  <c r="K44" i="30"/>
  <c r="M48" i="30"/>
  <c r="L50" i="30"/>
  <c r="K45" i="30"/>
  <c r="M47" i="30"/>
  <c r="L58" i="30"/>
  <c r="L45" i="30"/>
  <c r="L52" i="30"/>
  <c r="O48" i="30"/>
  <c r="N71" i="30"/>
  <c r="N67" i="30"/>
  <c r="O64" i="30"/>
  <c r="M78" i="30"/>
  <c r="O75" i="30"/>
  <c r="K72" i="30"/>
  <c r="L68" i="30"/>
  <c r="M65" i="30"/>
  <c r="M62" i="30"/>
  <c r="L75" i="30"/>
  <c r="N69" i="30"/>
  <c r="M64" i="30"/>
  <c r="K78" i="30"/>
  <c r="K74" i="30"/>
  <c r="L70" i="30"/>
  <c r="L66" i="30"/>
  <c r="O62" i="30"/>
  <c r="O66" i="30"/>
  <c r="O74" i="30"/>
  <c r="K73" i="30"/>
  <c r="K67" i="30"/>
  <c r="O73" i="30"/>
  <c r="N78" i="30"/>
  <c r="M70" i="30"/>
  <c r="M66" i="30"/>
  <c r="N63" i="30"/>
  <c r="O80" i="30"/>
  <c r="P80" i="30" s="1"/>
  <c r="M77" i="30"/>
  <c r="N74" i="30"/>
  <c r="O71" i="30"/>
  <c r="K68" i="30"/>
  <c r="L64" i="30"/>
  <c r="L78" i="30"/>
  <c r="M73" i="30"/>
  <c r="M68" i="30"/>
  <c r="N62" i="30"/>
  <c r="N76" i="30"/>
  <c r="N73" i="30"/>
  <c r="K70" i="30"/>
  <c r="K66" i="30"/>
  <c r="K79" i="30"/>
  <c r="O68" i="30"/>
  <c r="O76" i="30"/>
  <c r="M79" i="30"/>
  <c r="L63" i="30"/>
  <c r="O77" i="30"/>
  <c r="N75" i="30"/>
  <c r="L69" i="30"/>
  <c r="L65" i="30"/>
  <c r="L62" i="30"/>
  <c r="O83" i="30"/>
  <c r="K83" i="30"/>
  <c r="L86" i="30"/>
  <c r="L88" i="30"/>
  <c r="N82" i="30"/>
  <c r="N85" i="30"/>
  <c r="M82" i="30"/>
  <c r="K88" i="30"/>
  <c r="L84" i="30"/>
  <c r="M51" i="30"/>
  <c r="M88" i="30"/>
  <c r="M84" i="30"/>
  <c r="M60" i="30"/>
  <c r="N56" i="30"/>
  <c r="N88" i="30"/>
  <c r="M83" i="30"/>
  <c r="O57" i="30"/>
  <c r="L51" i="30"/>
  <c r="N48" i="30"/>
  <c r="O88" i="30"/>
  <c r="M59" i="30"/>
  <c r="O55" i="30"/>
  <c r="O86" i="30"/>
  <c r="O85" i="30"/>
  <c r="K86" i="30"/>
  <c r="O82" i="30"/>
  <c r="N86" i="30"/>
  <c r="K82" i="30"/>
  <c r="M85" i="30"/>
  <c r="N84" i="30"/>
  <c r="L85" i="30"/>
  <c r="K84" i="30"/>
  <c r="M45" i="30"/>
  <c r="K56" i="30"/>
  <c r="N50" i="30"/>
  <c r="L83" i="30"/>
  <c r="N59" i="30"/>
  <c r="L54" i="30"/>
  <c r="L82" i="30"/>
  <c r="L60" i="30"/>
  <c r="O56" i="30"/>
  <c r="K51" i="30"/>
  <c r="N43" i="30"/>
  <c r="O84" i="30"/>
  <c r="M58" i="30"/>
  <c r="O47" i="30"/>
  <c r="N46" i="30"/>
  <c r="O45" i="30"/>
  <c r="M44" i="30"/>
  <c r="L43" i="30"/>
  <c r="K43" i="30"/>
  <c r="O60" i="30"/>
  <c r="O59" i="30"/>
  <c r="O58" i="30"/>
  <c r="M56" i="30"/>
  <c r="O50" i="30"/>
  <c r="O49" i="30"/>
  <c r="O51" i="30"/>
  <c r="N45" i="30"/>
  <c r="L42" i="30"/>
  <c r="N44" i="30"/>
  <c r="K57" i="30"/>
  <c r="M55" i="30"/>
  <c r="M54" i="30"/>
  <c r="O52" i="30"/>
  <c r="L47" i="30"/>
  <c r="O46" i="30"/>
  <c r="M43" i="30"/>
  <c r="M57" i="30"/>
  <c r="K55" i="30"/>
  <c r="O53" i="30"/>
  <c r="K48" i="30"/>
  <c r="K42" i="30"/>
  <c r="M86" i="30"/>
  <c r="N83" i="30"/>
  <c r="L57" i="30"/>
  <c r="K47" i="30"/>
  <c r="C106" i="26"/>
  <c r="C107" i="26" s="1"/>
  <c r="S99" i="26"/>
  <c r="S100" i="26" s="1"/>
  <c r="Q73" i="30" l="1"/>
  <c r="P87" i="30"/>
  <c r="P79" i="30"/>
  <c r="Q64" i="30"/>
  <c r="Q80" i="30"/>
  <c r="Q52" i="30"/>
  <c r="P65" i="30"/>
  <c r="Q63" i="30"/>
  <c r="Q76" i="30"/>
  <c r="Q78" i="30"/>
  <c r="P74" i="30"/>
  <c r="P66" i="30"/>
  <c r="Q67" i="30"/>
  <c r="Q62" i="30"/>
  <c r="P75" i="30"/>
  <c r="P71" i="30"/>
  <c r="Q69" i="30"/>
  <c r="Q54" i="30"/>
  <c r="P64" i="30"/>
  <c r="P70" i="30"/>
  <c r="Q44" i="30"/>
  <c r="Q72" i="30"/>
  <c r="Q85" i="30"/>
  <c r="P69" i="30"/>
  <c r="P77" i="30"/>
  <c r="P46" i="30"/>
  <c r="Q66" i="30"/>
  <c r="Q53" i="30"/>
  <c r="Q75" i="30"/>
  <c r="P72" i="30"/>
  <c r="Q46" i="30"/>
  <c r="P78" i="30"/>
  <c r="Q71" i="30"/>
  <c r="Q58" i="30"/>
  <c r="Q50" i="30"/>
  <c r="Q65" i="30"/>
  <c r="Q49" i="30"/>
  <c r="P44" i="30"/>
  <c r="P76" i="30"/>
  <c r="P84" i="30"/>
  <c r="Q74" i="30"/>
  <c r="P62" i="30"/>
  <c r="P63" i="30"/>
  <c r="Q79" i="30"/>
  <c r="P52" i="30"/>
  <c r="Q70" i="30"/>
  <c r="Q68" i="30"/>
  <c r="P48" i="30"/>
  <c r="P68" i="30"/>
  <c r="Q60" i="30"/>
  <c r="P45" i="30"/>
  <c r="Q59" i="30"/>
  <c r="Q77" i="30"/>
  <c r="P73" i="30"/>
  <c r="P67" i="30"/>
  <c r="P55" i="30"/>
  <c r="Q55" i="30"/>
  <c r="P47" i="30"/>
  <c r="P42" i="30"/>
  <c r="Q42" i="30"/>
  <c r="P49" i="30"/>
  <c r="P54" i="30"/>
  <c r="Q45" i="30"/>
  <c r="P88" i="30"/>
  <c r="P60" i="30"/>
  <c r="P50" i="30"/>
  <c r="P53" i="30"/>
  <c r="P57" i="30"/>
  <c r="Q57" i="30"/>
  <c r="P59" i="30"/>
  <c r="Q51" i="30"/>
  <c r="P51" i="30"/>
  <c r="P58" i="30"/>
  <c r="P85" i="30"/>
  <c r="Q87" i="30"/>
  <c r="Q82" i="30"/>
  <c r="P82" i="30"/>
  <c r="Q86" i="30"/>
  <c r="P86" i="30"/>
  <c r="Q83" i="30"/>
  <c r="Q47" i="30"/>
  <c r="Q43" i="30"/>
  <c r="P43" i="30"/>
  <c r="Q56" i="30"/>
  <c r="P56" i="30"/>
  <c r="Q84" i="30"/>
  <c r="Q48" i="30"/>
  <c r="Q88" i="30"/>
  <c r="P83" i="30"/>
  <c r="S26" i="18" l="1"/>
  <c r="S28" i="18"/>
  <c r="S25" i="26"/>
  <c r="T25" i="26" s="1"/>
  <c r="D62" i="26" l="1"/>
  <c r="S46" i="26"/>
  <c r="G46" i="26"/>
  <c r="S45" i="26"/>
  <c r="G45" i="26"/>
  <c r="S44" i="26"/>
  <c r="G44" i="26"/>
  <c r="S43" i="26"/>
  <c r="G43" i="26"/>
  <c r="S42" i="26"/>
  <c r="G42" i="26"/>
  <c r="S41" i="26"/>
  <c r="G41" i="26"/>
  <c r="S40" i="26"/>
  <c r="G40" i="26"/>
  <c r="S39" i="26"/>
  <c r="G39" i="26"/>
  <c r="S38" i="26"/>
  <c r="G38" i="26"/>
  <c r="S37" i="26"/>
  <c r="G37" i="26"/>
  <c r="S36" i="26"/>
  <c r="G36" i="26"/>
  <c r="S34" i="26"/>
  <c r="T34" i="26" s="1"/>
  <c r="G34" i="26"/>
  <c r="H34" i="26" s="1"/>
  <c r="S33" i="26"/>
  <c r="T33" i="26" s="1"/>
  <c r="G33" i="26"/>
  <c r="H33" i="26" s="1"/>
  <c r="S32" i="26"/>
  <c r="T32" i="26" s="1"/>
  <c r="G32" i="26"/>
  <c r="H32" i="26" s="1"/>
  <c r="S31" i="26"/>
  <c r="T31" i="26" s="1"/>
  <c r="G31" i="26"/>
  <c r="H31" i="26" s="1"/>
  <c r="S30" i="26"/>
  <c r="T30" i="26" s="1"/>
  <c r="G30" i="26"/>
  <c r="H30" i="26" s="1"/>
  <c r="S29" i="26"/>
  <c r="T29" i="26" s="1"/>
  <c r="G29" i="26"/>
  <c r="H29" i="26" s="1"/>
  <c r="S28" i="26"/>
  <c r="T28" i="26" s="1"/>
  <c r="G28" i="26"/>
  <c r="H28" i="26" s="1"/>
  <c r="S27" i="26"/>
  <c r="T27" i="26" s="1"/>
  <c r="G27" i="26"/>
  <c r="H27" i="26" s="1"/>
  <c r="S26" i="26"/>
  <c r="T26" i="26" s="1"/>
  <c r="G26" i="26"/>
  <c r="H26" i="26" s="1"/>
  <c r="G25" i="26"/>
  <c r="H25" i="26" s="1"/>
  <c r="E57" i="25" l="1"/>
  <c r="T43" i="25"/>
  <c r="H43" i="25"/>
  <c r="T42" i="25"/>
  <c r="U30" i="25" s="1"/>
  <c r="H42" i="25"/>
  <c r="T41" i="25"/>
  <c r="H41" i="25"/>
  <c r="T40" i="25"/>
  <c r="U28" i="25" s="1"/>
  <c r="H40" i="25"/>
  <c r="T39" i="25"/>
  <c r="H39" i="25"/>
  <c r="T38" i="25"/>
  <c r="U26" i="25" s="1"/>
  <c r="H38" i="25"/>
  <c r="T37" i="25"/>
  <c r="H37" i="25"/>
  <c r="T36" i="25"/>
  <c r="U24" i="25" s="1"/>
  <c r="H36" i="25"/>
  <c r="T35" i="25"/>
  <c r="H35" i="25"/>
  <c r="T34" i="25"/>
  <c r="U22" i="25" s="1"/>
  <c r="H34" i="25"/>
  <c r="T33" i="25"/>
  <c r="H33" i="25"/>
  <c r="T32" i="25"/>
  <c r="T31" i="25"/>
  <c r="U31" i="25" s="1"/>
  <c r="H31" i="25"/>
  <c r="I31" i="25" s="1"/>
  <c r="T30" i="25"/>
  <c r="H30" i="25"/>
  <c r="I30" i="25" s="1"/>
  <c r="U29" i="25"/>
  <c r="T29" i="25"/>
  <c r="H29" i="25"/>
  <c r="I29" i="25" s="1"/>
  <c r="T28" i="25"/>
  <c r="H28" i="25"/>
  <c r="I28" i="25" s="1"/>
  <c r="U27" i="25"/>
  <c r="T27" i="25"/>
  <c r="H27" i="25"/>
  <c r="I27" i="25" s="1"/>
  <c r="T26" i="25"/>
  <c r="H26" i="25"/>
  <c r="I26" i="25" s="1"/>
  <c r="U25" i="25"/>
  <c r="T25" i="25"/>
  <c r="H25" i="25"/>
  <c r="I25" i="25" s="1"/>
  <c r="T24" i="25"/>
  <c r="H24" i="25"/>
  <c r="I24" i="25" s="1"/>
  <c r="U23" i="25"/>
  <c r="T23" i="25"/>
  <c r="H23" i="25"/>
  <c r="I23" i="25" s="1"/>
  <c r="T22" i="25"/>
  <c r="H22" i="25"/>
  <c r="I22" i="25" s="1"/>
  <c r="G42" i="24" l="1"/>
  <c r="G41" i="24"/>
  <c r="G40" i="24"/>
  <c r="G39" i="24"/>
  <c r="G38" i="24"/>
  <c r="G37" i="24"/>
  <c r="G36" i="24"/>
  <c r="G35" i="24"/>
  <c r="G34" i="24"/>
  <c r="G33" i="24"/>
  <c r="AJ25" i="23"/>
  <c r="AJ26" i="23"/>
  <c r="AJ27" i="23"/>
  <c r="AJ28" i="23"/>
  <c r="AJ29" i="23"/>
  <c r="AJ30" i="23"/>
  <c r="AJ31" i="23"/>
  <c r="AJ32" i="23"/>
  <c r="AJ33" i="23"/>
  <c r="AJ34" i="23"/>
  <c r="AI25" i="23"/>
  <c r="AE47" i="23"/>
  <c r="AE46" i="23"/>
  <c r="AE45" i="23"/>
  <c r="AE44" i="23"/>
  <c r="AE43" i="23"/>
  <c r="AE42" i="23"/>
  <c r="AE41" i="23"/>
  <c r="AE40" i="23"/>
  <c r="AE39" i="23"/>
  <c r="AE38" i="23"/>
  <c r="AC26" i="23"/>
  <c r="AC27" i="23"/>
  <c r="AC28" i="23"/>
  <c r="AC29" i="23"/>
  <c r="AC30" i="23"/>
  <c r="AC31" i="23"/>
  <c r="AC32" i="23"/>
  <c r="AC33" i="23"/>
  <c r="AC34" i="23"/>
  <c r="AC25" i="23"/>
  <c r="Y42" i="23"/>
  <c r="Y38" i="23"/>
  <c r="AB27" i="23"/>
  <c r="AB28" i="23"/>
  <c r="AB29" i="23"/>
  <c r="AB30" i="23"/>
  <c r="AB31" i="23"/>
  <c r="AB32" i="23"/>
  <c r="AB33" i="23"/>
  <c r="AB34" i="23"/>
  <c r="AB26" i="23"/>
  <c r="AB25" i="23"/>
  <c r="Y47" i="23"/>
  <c r="Y46" i="23"/>
  <c r="Y45" i="23"/>
  <c r="Y44" i="23"/>
  <c r="Y43" i="23"/>
  <c r="Y41" i="23"/>
  <c r="Y40" i="23"/>
  <c r="Y39" i="23"/>
  <c r="D63" i="23" l="1"/>
  <c r="O25" i="23"/>
  <c r="AK47" i="23"/>
  <c r="AR34" i="23" s="1"/>
  <c r="S47" i="23"/>
  <c r="M47" i="23"/>
  <c r="G47" i="23"/>
  <c r="AK46" i="23"/>
  <c r="S46" i="23"/>
  <c r="M46" i="23"/>
  <c r="G46" i="23"/>
  <c r="AK45" i="23"/>
  <c r="S45" i="23"/>
  <c r="V32" i="23" s="1"/>
  <c r="M45" i="23"/>
  <c r="O32" i="23" s="1"/>
  <c r="G45" i="23"/>
  <c r="AK44" i="23"/>
  <c r="S44" i="23"/>
  <c r="M44" i="23"/>
  <c r="G44" i="23"/>
  <c r="H31" i="23" s="1"/>
  <c r="AK43" i="23"/>
  <c r="AR30" i="23" s="1"/>
  <c r="S43" i="23"/>
  <c r="M43" i="23"/>
  <c r="G43" i="23"/>
  <c r="AK42" i="23"/>
  <c r="S42" i="23"/>
  <c r="M42" i="23"/>
  <c r="G42" i="23"/>
  <c r="AK41" i="23"/>
  <c r="S41" i="23"/>
  <c r="V28" i="23" s="1"/>
  <c r="M41" i="23"/>
  <c r="O28" i="23" s="1"/>
  <c r="G41" i="23"/>
  <c r="AK40" i="23"/>
  <c r="S40" i="23"/>
  <c r="M40" i="23"/>
  <c r="G40" i="23"/>
  <c r="H27" i="23" s="1"/>
  <c r="AK39" i="23"/>
  <c r="AR26" i="23" s="1"/>
  <c r="S39" i="23"/>
  <c r="M39" i="23"/>
  <c r="G39" i="23"/>
  <c r="AK38" i="23"/>
  <c r="S38" i="23"/>
  <c r="M38" i="23"/>
  <c r="G38" i="23"/>
  <c r="AQ34" i="23"/>
  <c r="V34" i="23"/>
  <c r="U34" i="23"/>
  <c r="O34" i="23"/>
  <c r="N34" i="23"/>
  <c r="G34" i="23"/>
  <c r="H34" i="23" s="1"/>
  <c r="AR33" i="23"/>
  <c r="AQ33" i="23"/>
  <c r="U33" i="23"/>
  <c r="V33" i="23" s="1"/>
  <c r="O33" i="23"/>
  <c r="N33" i="23"/>
  <c r="H33" i="23"/>
  <c r="G33" i="23"/>
  <c r="AR32" i="23"/>
  <c r="AQ32" i="23"/>
  <c r="U32" i="23"/>
  <c r="N32" i="23"/>
  <c r="G32" i="23"/>
  <c r="H32" i="23" s="1"/>
  <c r="AR31" i="23"/>
  <c r="AQ31" i="23"/>
  <c r="U31" i="23"/>
  <c r="V31" i="23" s="1"/>
  <c r="O31" i="23"/>
  <c r="N31" i="23"/>
  <c r="G31" i="23"/>
  <c r="AQ30" i="23"/>
  <c r="V30" i="23"/>
  <c r="U30" i="23"/>
  <c r="O30" i="23"/>
  <c r="N30" i="23"/>
  <c r="G30" i="23"/>
  <c r="H30" i="23" s="1"/>
  <c r="AR29" i="23"/>
  <c r="AQ29" i="23"/>
  <c r="U29" i="23"/>
  <c r="V29" i="23" s="1"/>
  <c r="O29" i="23"/>
  <c r="N29" i="23"/>
  <c r="H29" i="23"/>
  <c r="G29" i="23"/>
  <c r="AR28" i="23"/>
  <c r="AQ28" i="23"/>
  <c r="U28" i="23"/>
  <c r="N28" i="23"/>
  <c r="G28" i="23"/>
  <c r="H28" i="23" s="1"/>
  <c r="AR27" i="23"/>
  <c r="AQ27" i="23"/>
  <c r="U27" i="23"/>
  <c r="V27" i="23" s="1"/>
  <c r="O27" i="23"/>
  <c r="N27" i="23"/>
  <c r="G27" i="23"/>
  <c r="AQ26" i="23"/>
  <c r="V26" i="23"/>
  <c r="U26" i="23"/>
  <c r="O26" i="23"/>
  <c r="N26" i="23"/>
  <c r="G26" i="23"/>
  <c r="H26" i="23" s="1"/>
  <c r="AR25" i="23"/>
  <c r="AQ25" i="23"/>
  <c r="U25" i="23"/>
  <c r="V25" i="23" s="1"/>
  <c r="N25" i="23"/>
  <c r="H25" i="23"/>
  <c r="G25" i="23"/>
  <c r="V63" i="22" l="1"/>
  <c r="AG47" i="22"/>
  <c r="AG46" i="22"/>
  <c r="AG45" i="22"/>
  <c r="AG44" i="22"/>
  <c r="AG43" i="22"/>
  <c r="AG42" i="22"/>
  <c r="AG41" i="22"/>
  <c r="AG40" i="22"/>
  <c r="AG39" i="22"/>
  <c r="AG38" i="22"/>
  <c r="D65" i="22"/>
  <c r="R47" i="22"/>
  <c r="P47" i="22"/>
  <c r="R46" i="22"/>
  <c r="P46" i="22"/>
  <c r="R45" i="22"/>
  <c r="P45" i="22"/>
  <c r="R44" i="22"/>
  <c r="P44" i="22"/>
  <c r="R43" i="22"/>
  <c r="P43" i="22"/>
  <c r="R42" i="22"/>
  <c r="P42" i="22"/>
  <c r="R41" i="22"/>
  <c r="P41" i="22"/>
  <c r="R40" i="22"/>
  <c r="P40" i="22"/>
  <c r="R39" i="22"/>
  <c r="P39" i="22"/>
  <c r="R38" i="22"/>
  <c r="P38" i="22"/>
  <c r="R35" i="22"/>
  <c r="S35" i="22" s="1"/>
  <c r="Q35" i="22"/>
  <c r="P35" i="22"/>
  <c r="R34" i="22"/>
  <c r="S34" i="22" s="1"/>
  <c r="Q34" i="22"/>
  <c r="P34" i="22"/>
  <c r="R33" i="22"/>
  <c r="S33" i="22" s="1"/>
  <c r="Q33" i="22"/>
  <c r="P33" i="22"/>
  <c r="R32" i="22"/>
  <c r="S32" i="22" s="1"/>
  <c r="Q32" i="22"/>
  <c r="P32" i="22"/>
  <c r="R31" i="22"/>
  <c r="S31" i="22" s="1"/>
  <c r="Q31" i="22"/>
  <c r="P31" i="22"/>
  <c r="R30" i="22"/>
  <c r="S30" i="22" s="1"/>
  <c r="Q30" i="22"/>
  <c r="P30" i="22"/>
  <c r="R29" i="22"/>
  <c r="S29" i="22" s="1"/>
  <c r="Q29" i="22"/>
  <c r="P29" i="22"/>
  <c r="R28" i="22"/>
  <c r="S28" i="22" s="1"/>
  <c r="Q28" i="22"/>
  <c r="P28" i="22"/>
  <c r="R27" i="22"/>
  <c r="S27" i="22" s="1"/>
  <c r="Q27" i="22"/>
  <c r="P27" i="22"/>
  <c r="R26" i="22"/>
  <c r="S26" i="22" s="1"/>
  <c r="Q26" i="22"/>
  <c r="P26" i="22"/>
  <c r="H47" i="22"/>
  <c r="H46" i="22"/>
  <c r="H45" i="22"/>
  <c r="H44" i="22"/>
  <c r="H43" i="22"/>
  <c r="H42" i="22"/>
  <c r="H41" i="22"/>
  <c r="H40" i="22"/>
  <c r="H39" i="22"/>
  <c r="H38" i="22"/>
  <c r="H35" i="22"/>
  <c r="I35" i="22" s="1"/>
  <c r="H34" i="22"/>
  <c r="H33" i="22"/>
  <c r="H32" i="22"/>
  <c r="I32" i="22" s="1"/>
  <c r="H31" i="22"/>
  <c r="I31" i="22" s="1"/>
  <c r="H30" i="22"/>
  <c r="H29" i="22"/>
  <c r="H28" i="22"/>
  <c r="I28" i="22" s="1"/>
  <c r="H27" i="22"/>
  <c r="I27" i="22" s="1"/>
  <c r="H26" i="22"/>
  <c r="H159" i="18"/>
  <c r="G159" i="18"/>
  <c r="AM26" i="18"/>
  <c r="AB142" i="18"/>
  <c r="P142" i="18"/>
  <c r="AB141" i="18"/>
  <c r="P141" i="18"/>
  <c r="AB140" i="18"/>
  <c r="P140" i="18"/>
  <c r="AB139" i="18"/>
  <c r="P139" i="18"/>
  <c r="AB138" i="18"/>
  <c r="P138" i="18"/>
  <c r="AB137" i="18"/>
  <c r="P137" i="18"/>
  <c r="AB136" i="18"/>
  <c r="P136" i="18"/>
  <c r="AB135" i="18"/>
  <c r="P135" i="18"/>
  <c r="AB134" i="18"/>
  <c r="P134" i="18"/>
  <c r="AB133" i="18"/>
  <c r="P133" i="18"/>
  <c r="AC130" i="18"/>
  <c r="AB130" i="18"/>
  <c r="P130" i="18"/>
  <c r="Q130" i="18" s="1"/>
  <c r="AB129" i="18"/>
  <c r="AC129" i="18" s="1"/>
  <c r="P129" i="18"/>
  <c r="Q129" i="18" s="1"/>
  <c r="AC128" i="18"/>
  <c r="AB128" i="18"/>
  <c r="P128" i="18"/>
  <c r="Q128" i="18" s="1"/>
  <c r="AB127" i="18"/>
  <c r="AC127" i="18" s="1"/>
  <c r="P127" i="18"/>
  <c r="Q127" i="18" s="1"/>
  <c r="AC126" i="18"/>
  <c r="AB126" i="18"/>
  <c r="P126" i="18"/>
  <c r="Q126" i="18" s="1"/>
  <c r="AB125" i="18"/>
  <c r="AC125" i="18" s="1"/>
  <c r="P125" i="18"/>
  <c r="Q125" i="18" s="1"/>
  <c r="AC124" i="18"/>
  <c r="AB124" i="18"/>
  <c r="P124" i="18"/>
  <c r="Q124" i="18" s="1"/>
  <c r="AB123" i="18"/>
  <c r="AC123" i="18" s="1"/>
  <c r="P123" i="18"/>
  <c r="Q123" i="18" s="1"/>
  <c r="AC122" i="18"/>
  <c r="AB122" i="18"/>
  <c r="P122" i="18"/>
  <c r="Q122" i="18" s="1"/>
  <c r="AB121" i="18"/>
  <c r="AC121" i="18" s="1"/>
  <c r="P121" i="18"/>
  <c r="Q121" i="18" s="1"/>
  <c r="H142" i="18"/>
  <c r="H141" i="18"/>
  <c r="H140" i="18"/>
  <c r="I128" i="18" s="1"/>
  <c r="H139" i="18"/>
  <c r="H138" i="18"/>
  <c r="H137" i="18"/>
  <c r="H136" i="18"/>
  <c r="I124" i="18" s="1"/>
  <c r="H135" i="18"/>
  <c r="H134" i="18"/>
  <c r="H133" i="18"/>
  <c r="H130" i="18"/>
  <c r="I130" i="18" s="1"/>
  <c r="H129" i="18"/>
  <c r="I129" i="18" s="1"/>
  <c r="H128" i="18"/>
  <c r="H127" i="18"/>
  <c r="I127" i="18" s="1"/>
  <c r="H126" i="18"/>
  <c r="I126" i="18" s="1"/>
  <c r="H125" i="18"/>
  <c r="I125" i="18" s="1"/>
  <c r="H124" i="18"/>
  <c r="H123" i="18"/>
  <c r="I123" i="18" s="1"/>
  <c r="H122" i="18"/>
  <c r="I122" i="18" s="1"/>
  <c r="H121" i="18"/>
  <c r="I121" i="18" s="1"/>
  <c r="I29" i="22" l="1"/>
  <c r="I33" i="22"/>
  <c r="I26" i="22"/>
  <c r="I30" i="22"/>
  <c r="I34" i="22"/>
  <c r="J68" i="18"/>
  <c r="K68" i="18"/>
  <c r="L68" i="18"/>
  <c r="I68" i="18"/>
  <c r="Z52" i="18"/>
  <c r="Z51" i="18"/>
  <c r="G26" i="18"/>
  <c r="BJ52" i="18"/>
  <c r="AX52" i="18"/>
  <c r="AL52" i="18"/>
  <c r="S52" i="18"/>
  <c r="G52" i="18"/>
  <c r="BJ51" i="18"/>
  <c r="AX51" i="18"/>
  <c r="AL51" i="18"/>
  <c r="S51" i="18"/>
  <c r="G51" i="18"/>
  <c r="BJ50" i="18"/>
  <c r="AX50" i="18"/>
  <c r="AL50" i="18"/>
  <c r="Z50" i="18"/>
  <c r="S50" i="18"/>
  <c r="G50" i="18"/>
  <c r="BJ49" i="18"/>
  <c r="AX49" i="18"/>
  <c r="AL49" i="18"/>
  <c r="Z49" i="18"/>
  <c r="S49" i="18"/>
  <c r="G49" i="18"/>
  <c r="BJ48" i="18"/>
  <c r="AX48" i="18"/>
  <c r="AL48" i="18"/>
  <c r="Z48" i="18"/>
  <c r="S48" i="18"/>
  <c r="G48" i="18"/>
  <c r="BJ47" i="18"/>
  <c r="AX47" i="18"/>
  <c r="AL47" i="18"/>
  <c r="Z47" i="18"/>
  <c r="S47" i="18"/>
  <c r="G47" i="18"/>
  <c r="BJ46" i="18"/>
  <c r="AX46" i="18"/>
  <c r="AL46" i="18"/>
  <c r="Z46" i="18"/>
  <c r="S46" i="18"/>
  <c r="G46" i="18"/>
  <c r="BJ45" i="18"/>
  <c r="AX45" i="18"/>
  <c r="AL45" i="18"/>
  <c r="Z45" i="18"/>
  <c r="S45" i="18"/>
  <c r="G45" i="18"/>
  <c r="BJ44" i="18"/>
  <c r="AX44" i="18"/>
  <c r="AL44" i="18"/>
  <c r="Z44" i="18"/>
  <c r="S44" i="18"/>
  <c r="G44" i="18"/>
  <c r="BJ43" i="18"/>
  <c r="AX43" i="18"/>
  <c r="AL43" i="18"/>
  <c r="Z43" i="18"/>
  <c r="S43" i="18"/>
  <c r="G43" i="18"/>
  <c r="BJ35" i="18"/>
  <c r="BK35" i="18" s="1"/>
  <c r="AX35" i="18"/>
  <c r="AY35" i="18" s="1"/>
  <c r="AL35" i="18"/>
  <c r="AM35" i="18" s="1"/>
  <c r="Z35" i="18"/>
  <c r="S35" i="18"/>
  <c r="T35" i="18" s="1"/>
  <c r="G35" i="18"/>
  <c r="H35" i="18" s="1"/>
  <c r="BJ34" i="18"/>
  <c r="BK34" i="18" s="1"/>
  <c r="AX34" i="18"/>
  <c r="AY34" i="18" s="1"/>
  <c r="AL34" i="18"/>
  <c r="AM34" i="18" s="1"/>
  <c r="Z34" i="18"/>
  <c r="AA34" i="18" s="1"/>
  <c r="S34" i="18"/>
  <c r="T34" i="18" s="1"/>
  <c r="G34" i="18"/>
  <c r="H34" i="18" s="1"/>
  <c r="BJ33" i="18"/>
  <c r="BK33" i="18" s="1"/>
  <c r="AX33" i="18"/>
  <c r="AY33" i="18" s="1"/>
  <c r="AL33" i="18"/>
  <c r="AM33" i="18" s="1"/>
  <c r="Z33" i="18"/>
  <c r="AA33" i="18" s="1"/>
  <c r="S33" i="18"/>
  <c r="T33" i="18" s="1"/>
  <c r="G33" i="18"/>
  <c r="H33" i="18" s="1"/>
  <c r="BJ32" i="18"/>
  <c r="BK32" i="18" s="1"/>
  <c r="AX32" i="18"/>
  <c r="AY32" i="18" s="1"/>
  <c r="AL32" i="18"/>
  <c r="AM32" i="18" s="1"/>
  <c r="Z32" i="18"/>
  <c r="AA32" i="18" s="1"/>
  <c r="S32" i="18"/>
  <c r="T32" i="18" s="1"/>
  <c r="G32" i="18"/>
  <c r="H32" i="18" s="1"/>
  <c r="BJ31" i="18"/>
  <c r="BK31" i="18" s="1"/>
  <c r="AX31" i="18"/>
  <c r="AY31" i="18" s="1"/>
  <c r="AL31" i="18"/>
  <c r="AM31" i="18" s="1"/>
  <c r="Z31" i="18"/>
  <c r="AA31" i="18" s="1"/>
  <c r="S31" i="18"/>
  <c r="T31" i="18" s="1"/>
  <c r="G31" i="18"/>
  <c r="H31" i="18" s="1"/>
  <c r="BJ30" i="18"/>
  <c r="BK30" i="18" s="1"/>
  <c r="AX30" i="18"/>
  <c r="AY30" i="18" s="1"/>
  <c r="AL30" i="18"/>
  <c r="AM30" i="18" s="1"/>
  <c r="Z30" i="18"/>
  <c r="AA30" i="18" s="1"/>
  <c r="S30" i="18"/>
  <c r="T30" i="18" s="1"/>
  <c r="G30" i="18"/>
  <c r="H30" i="18" s="1"/>
  <c r="BJ29" i="18"/>
  <c r="BK29" i="18" s="1"/>
  <c r="AX29" i="18"/>
  <c r="AY29" i="18" s="1"/>
  <c r="AL29" i="18"/>
  <c r="AM29" i="18" s="1"/>
  <c r="Z29" i="18"/>
  <c r="AA29" i="18" s="1"/>
  <c r="S29" i="18"/>
  <c r="T29" i="18" s="1"/>
  <c r="G29" i="18"/>
  <c r="H29" i="18" s="1"/>
  <c r="BJ28" i="18"/>
  <c r="BK28" i="18" s="1"/>
  <c r="AX28" i="18"/>
  <c r="AY28" i="18" s="1"/>
  <c r="AL28" i="18"/>
  <c r="AM28" i="18" s="1"/>
  <c r="Z28" i="18"/>
  <c r="AA28" i="18" s="1"/>
  <c r="T28" i="18"/>
  <c r="G28" i="18"/>
  <c r="H28" i="18" s="1"/>
  <c r="BJ27" i="18"/>
  <c r="BK27" i="18" s="1"/>
  <c r="AX27" i="18"/>
  <c r="AY27" i="18" s="1"/>
  <c r="AL27" i="18"/>
  <c r="AM27" i="18" s="1"/>
  <c r="Z27" i="18"/>
  <c r="AA27" i="18" s="1"/>
  <c r="S27" i="18"/>
  <c r="T27" i="18" s="1"/>
  <c r="G27" i="18"/>
  <c r="H27" i="18" s="1"/>
  <c r="BJ26" i="18"/>
  <c r="BK26" i="18" s="1"/>
  <c r="AX26" i="18"/>
  <c r="AY26" i="18" s="1"/>
  <c r="AL26" i="18"/>
  <c r="Z26" i="18"/>
  <c r="AA26" i="18" s="1"/>
  <c r="T26" i="18"/>
  <c r="H26" i="18"/>
  <c r="AA35" i="18" l="1"/>
</calcChain>
</file>

<file path=xl/sharedStrings.xml><?xml version="1.0" encoding="utf-8"?>
<sst xmlns="http://schemas.openxmlformats.org/spreadsheetml/2006/main" count="1316" uniqueCount="278">
  <si>
    <t>Software Version</t>
  </si>
  <si>
    <t>2.04.11</t>
  </si>
  <si>
    <t>Experiment File Path:</t>
  </si>
  <si>
    <t>C:\Users\Public\Documents\Experiments\ExperiACment1.xpt</t>
  </si>
  <si>
    <t>Protocol File Path:</t>
  </si>
  <si>
    <t>Plate Number</t>
  </si>
  <si>
    <t>Plate 4</t>
  </si>
  <si>
    <t>Date</t>
  </si>
  <si>
    <t>Time</t>
  </si>
  <si>
    <t>Reader Type:</t>
  </si>
  <si>
    <t>ELx800</t>
  </si>
  <si>
    <t>Reader Serial Number:</t>
  </si>
  <si>
    <t>Unknown</t>
  </si>
  <si>
    <t>Reading Type</t>
  </si>
  <si>
    <t>Reader</t>
  </si>
  <si>
    <t>Procedure Details</t>
  </si>
  <si>
    <t>Plate Type</t>
  </si>
  <si>
    <t>96 WELL PLATE</t>
  </si>
  <si>
    <t>Read</t>
  </si>
  <si>
    <t>Absorbance Endpoint</t>
  </si>
  <si>
    <t>Full Plate</t>
  </si>
  <si>
    <t>Wavelengths:  450</t>
  </si>
  <si>
    <t>Read Speed: Normal</t>
  </si>
  <si>
    <t>A</t>
  </si>
  <si>
    <t>B</t>
  </si>
  <si>
    <t>C</t>
  </si>
  <si>
    <t>D</t>
  </si>
  <si>
    <t>E</t>
  </si>
  <si>
    <t>F</t>
  </si>
  <si>
    <t>G</t>
  </si>
  <si>
    <t>H</t>
  </si>
  <si>
    <t>Results</t>
  </si>
  <si>
    <t>Slope</t>
    <phoneticPr fontId="0" type="noConversion"/>
  </si>
  <si>
    <t>Conc.</t>
  </si>
  <si>
    <t>% inhibition</t>
  </si>
  <si>
    <t>H2O2</t>
  </si>
  <si>
    <t>n2</t>
  </si>
  <si>
    <t>n3</t>
  </si>
  <si>
    <t>n2/Average</t>
  </si>
  <si>
    <t>n3/Average</t>
  </si>
  <si>
    <t>n1</t>
  </si>
  <si>
    <t>Average</t>
  </si>
  <si>
    <t>n1/Average</t>
  </si>
  <si>
    <t>Average %</t>
  </si>
  <si>
    <t>STDEV</t>
  </si>
  <si>
    <t>DMSO</t>
  </si>
  <si>
    <t>H2O2 150 μM</t>
  </si>
  <si>
    <t>Catechin 100 μM</t>
  </si>
  <si>
    <t>Catechin 50 μM</t>
  </si>
  <si>
    <t>Catechin 25 μM</t>
  </si>
  <si>
    <t>UT</t>
  </si>
  <si>
    <t>TC</t>
  </si>
  <si>
    <t>Catechin</t>
  </si>
  <si>
    <t xml:space="preserve">Cinnamic </t>
  </si>
  <si>
    <t>CM-2</t>
  </si>
  <si>
    <t>CM-3</t>
  </si>
  <si>
    <t>CM-4</t>
  </si>
  <si>
    <t>CM-5</t>
  </si>
  <si>
    <t>CM-7</t>
  </si>
  <si>
    <t>Epigallocatechin-3-gallate</t>
  </si>
  <si>
    <t>Epigallocatechin-3-gallate (25 μM)</t>
  </si>
  <si>
    <t>25  μM</t>
  </si>
  <si>
    <t>50 μM</t>
  </si>
  <si>
    <t xml:space="preserve"> 100 μM</t>
  </si>
  <si>
    <t>Amyloid beta</t>
  </si>
  <si>
    <t>CM2</t>
  </si>
  <si>
    <t>lnx=</t>
  </si>
  <si>
    <t>x</t>
  </si>
  <si>
    <t xml:space="preserve"> Cinnamic acid 50 μM</t>
  </si>
  <si>
    <t xml:space="preserve"> Cinnamic acid 25 μM</t>
  </si>
  <si>
    <t xml:space="preserve"> Cinnamic acid 100 μM</t>
  </si>
  <si>
    <t xml:space="preserve"> CM-2 100 μM</t>
  </si>
  <si>
    <t xml:space="preserve"> CM-2 50 μM</t>
  </si>
  <si>
    <t xml:space="preserve"> CM-2 25 μM</t>
  </si>
  <si>
    <t xml:space="preserve"> CM-3 100 μM</t>
  </si>
  <si>
    <t xml:space="preserve"> CM-3 50 μM</t>
  </si>
  <si>
    <t xml:space="preserve"> CM-3 25 μM</t>
  </si>
  <si>
    <t xml:space="preserve"> CM-4 100 μM</t>
  </si>
  <si>
    <t xml:space="preserve"> CM-4 50 μM</t>
  </si>
  <si>
    <t xml:space="preserve"> CM-4 25 μM</t>
  </si>
  <si>
    <t xml:space="preserve"> CM-5 100 μM</t>
  </si>
  <si>
    <t xml:space="preserve"> CM-5 50 μM</t>
  </si>
  <si>
    <t xml:space="preserve"> CM-5 25 μM</t>
  </si>
  <si>
    <t>Cinnamic acid</t>
  </si>
  <si>
    <t>Epigallocatechin-3-gallate (50 μM)</t>
  </si>
  <si>
    <t>Epigallocatechin-3-gallate (100 μM)</t>
  </si>
  <si>
    <t>n4/Average</t>
  </si>
  <si>
    <t>n5/Average</t>
  </si>
  <si>
    <t>n4</t>
  </si>
  <si>
    <t>n5</t>
  </si>
  <si>
    <t>Controls</t>
  </si>
  <si>
    <t>Variables</t>
  </si>
  <si>
    <t xml:space="preserve"> CM-6 100 μM</t>
  </si>
  <si>
    <t xml:space="preserve"> CM-6 50 μM</t>
  </si>
  <si>
    <t xml:space="preserve"> CM-6 25 μM</t>
  </si>
  <si>
    <t>controls</t>
  </si>
  <si>
    <t>2.01.14</t>
  </si>
  <si>
    <t>C:\Users\Public\Documents\Protocols\neuro assay-2.prt</t>
  </si>
  <si>
    <t>Plate 2</t>
  </si>
  <si>
    <t>Plate In</t>
  </si>
  <si>
    <t>Start Kinetic</t>
  </si>
  <si>
    <t>Runtime 0:02:27 (HH:MM:SS), Interval 0:00:16, 10 Reads</t>
  </si>
  <si>
    <t>B2..G5</t>
  </si>
  <si>
    <t>Wavelengths: 405</t>
  </si>
  <si>
    <t>End Kinetic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</si>
  <si>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</si>
  <si>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</si>
  <si>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</si>
  <si>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</si>
  <si>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</si>
  <si>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</si>
  <si>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</si>
  <si>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</si>
  <si>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</si>
  <si>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</si>
  <si>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</si>
  <si>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C1</t>
  </si>
  <si>
    <t>C2</t>
  </si>
  <si>
    <t>C3</t>
  </si>
  <si>
    <t>C4</t>
  </si>
  <si>
    <t>C5</t>
  </si>
  <si>
    <t>C6</t>
  </si>
  <si>
    <t>C7</t>
  </si>
  <si>
    <t>C8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</si>
  <si>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</si>
  <si>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</si>
  <si>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</si>
  <si>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</si>
  <si>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</si>
  <si>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</si>
  <si>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</si>
  <si>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</si>
  <si>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</si>
  <si>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</si>
  <si>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</si>
  <si>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</si>
  <si>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</si>
  <si>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</si>
  <si>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</si>
  <si>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</si>
  <si>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</si>
  <si>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</si>
  <si>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</si>
  <si>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</si>
  <si>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</si>
  <si>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</si>
  <si>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</si>
  <si>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</si>
  <si>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</si>
  <si>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</si>
  <si>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</si>
  <si>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</si>
  <si>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</si>
  <si>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</si>
  <si>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</si>
  <si>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</si>
  <si>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</si>
  <si>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</si>
  <si>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</si>
  <si>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</si>
  <si>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</si>
  <si>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</si>
  <si>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</si>
  <si>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</si>
  <si>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</si>
  <si>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</si>
  <si>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</si>
  <si>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</si>
  <si>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</si>
  <si>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</si>
  <si>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</si>
  <si>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</si>
  <si>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</si>
  <si>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</si>
  <si>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</si>
  <si>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</si>
  <si>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</si>
  <si>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</si>
  <si>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</si>
  <si>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</si>
  <si>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</si>
  <si>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</si>
  <si>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</si>
  <si>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Average-Blank</t>
  </si>
  <si>
    <t>H</t>
    <phoneticPr fontId="0" type="noConversion"/>
  </si>
  <si>
    <t>Activity %</t>
  </si>
  <si>
    <t>Negative control</t>
  </si>
  <si>
    <t>Plate 3</t>
  </si>
  <si>
    <t>C:\Users\Public\Documents\Protocols\neuro assay-3.prt</t>
  </si>
  <si>
    <t>Slope</t>
  </si>
  <si>
    <t xml:space="preserve">CM2 conc. 0.78125 μM </t>
  </si>
  <si>
    <t xml:space="preserve">CM1 conc.100 μM </t>
  </si>
  <si>
    <t xml:space="preserve">CM3 conc.100  μM </t>
  </si>
  <si>
    <t xml:space="preserve">CM4 conc. 100 μM </t>
  </si>
  <si>
    <t xml:space="preserve">CM5 100 μM conc. </t>
  </si>
  <si>
    <t>negative control</t>
  </si>
  <si>
    <t xml:space="preserve">CM6 100 μM </t>
  </si>
  <si>
    <t>CM2  3.125μM</t>
  </si>
  <si>
    <t>CM2  1.5625 μM</t>
  </si>
  <si>
    <t>%Activity</t>
  </si>
  <si>
    <t>Plate 1</t>
  </si>
  <si>
    <t xml:space="preserve">Slope: </t>
  </si>
  <si>
    <t xml:space="preserve">% Activity: </t>
  </si>
  <si>
    <t>CM2 at 6.25 μM</t>
  </si>
  <si>
    <t>CM2 at 12.5 μM</t>
  </si>
  <si>
    <t>Activity%</t>
  </si>
  <si>
    <t xml:space="preserve">CM2 at  25 μM </t>
  </si>
  <si>
    <t xml:space="preserve">CM2 at  50 μM </t>
  </si>
  <si>
    <t xml:space="preserve">CM2 at  100 μM </t>
  </si>
  <si>
    <t xml:space="preserve">Galanthamine at 3μM </t>
  </si>
  <si>
    <t>Summary of AChEI actvity</t>
  </si>
  <si>
    <t xml:space="preserve">&gt; 100 μM </t>
  </si>
  <si>
    <r>
      <t>IC</t>
    </r>
    <r>
      <rPr>
        <vertAlign val="subscript"/>
        <sz val="10"/>
        <rFont val="Arial"/>
        <family val="2"/>
      </rPr>
      <t>50</t>
    </r>
    <r>
      <rPr>
        <sz val="10"/>
        <rFont val="Arial"/>
        <family val="2"/>
      </rPr>
      <t xml:space="preserve"> of AChEI</t>
    </r>
  </si>
  <si>
    <t xml:space="preserve">8.27513853723776  μM </t>
  </si>
  <si>
    <t>C:\Users\Public\Documents\Experiments\amira\fatma\p3 300602015.xpt</t>
  </si>
  <si>
    <t>C:\Users\Public\Documents\Protocols\WST-1 ZHU.prt</t>
  </si>
  <si>
    <t>WST-1</t>
  </si>
  <si>
    <t>Wavelengths: 450, 630</t>
  </si>
  <si>
    <t>WST-1 :450</t>
  </si>
  <si>
    <t>WST-1 :630</t>
  </si>
  <si>
    <t>Neuroprotection # H2O2- induced toxicity</t>
  </si>
  <si>
    <t>Color</t>
  </si>
  <si>
    <t>Catechin 150 μM</t>
  </si>
  <si>
    <t>Catechin 200 μM</t>
  </si>
  <si>
    <t>Cinnamic acid 25 μM</t>
  </si>
  <si>
    <t>Cinnamic acid 50 μM</t>
  </si>
  <si>
    <t>Cinnamic acid 100 μM</t>
  </si>
  <si>
    <t>Cinnamic acid 150 μM</t>
  </si>
  <si>
    <t>Cinnamic acid 200 μM</t>
  </si>
  <si>
    <t>Cinnamic acid 300 μM</t>
  </si>
  <si>
    <t xml:space="preserve">CM2 25 μM </t>
  </si>
  <si>
    <t xml:space="preserve">CM2 50 μM </t>
  </si>
  <si>
    <t xml:space="preserve">CM2 100 μM </t>
  </si>
  <si>
    <t xml:space="preserve">CM2 150 μM </t>
  </si>
  <si>
    <t xml:space="preserve">CM2 200 μM </t>
  </si>
  <si>
    <t xml:space="preserve">CM2 300 μM </t>
  </si>
  <si>
    <t>Catechin 300 μM</t>
  </si>
  <si>
    <t>Sample</t>
  </si>
  <si>
    <t xml:space="preserve">CM3 25 μM </t>
  </si>
  <si>
    <t xml:space="preserve">CM3 50 μM </t>
  </si>
  <si>
    <t xml:space="preserve">CM3 100 μM </t>
  </si>
  <si>
    <t xml:space="preserve">CM3 150 μM </t>
  </si>
  <si>
    <t xml:space="preserve">CM3 200 μM </t>
  </si>
  <si>
    <t xml:space="preserve">CM3 300 μM </t>
  </si>
  <si>
    <t xml:space="preserve">CM4 25 μM </t>
  </si>
  <si>
    <t xml:space="preserve">CM4 50 μM </t>
  </si>
  <si>
    <t xml:space="preserve">CM4 100 μM </t>
  </si>
  <si>
    <t xml:space="preserve">CM4 150 μM </t>
  </si>
  <si>
    <t xml:space="preserve">CM4 200 μM </t>
  </si>
  <si>
    <t xml:space="preserve">CM4 300 μM </t>
  </si>
  <si>
    <t xml:space="preserve">CM5 25 μM </t>
  </si>
  <si>
    <t xml:space="preserve">CM5 50 μM </t>
  </si>
  <si>
    <t xml:space="preserve">CM5 100 μM </t>
  </si>
  <si>
    <t xml:space="preserve">CM5 150 μM </t>
  </si>
  <si>
    <t xml:space="preserve">CM5 200 μM </t>
  </si>
  <si>
    <t xml:space="preserve">CM5 300 μM </t>
  </si>
  <si>
    <t xml:space="preserve">CM6 25 μM </t>
  </si>
  <si>
    <t xml:space="preserve">CM6 50 μM </t>
  </si>
  <si>
    <t xml:space="preserve">CM6 150 μM </t>
  </si>
  <si>
    <t xml:space="preserve">CM6 200 μM </t>
  </si>
  <si>
    <t xml:space="preserve">CM6 300 μM </t>
  </si>
  <si>
    <t>Control</t>
  </si>
  <si>
    <t>25 μM</t>
  </si>
  <si>
    <t>100 μM</t>
  </si>
  <si>
    <t>150 μM</t>
  </si>
  <si>
    <t>200 μM</t>
  </si>
  <si>
    <t>300 μM</t>
  </si>
  <si>
    <t xml:space="preserve">Catechin </t>
  </si>
  <si>
    <t xml:space="preserve">Cinnamic acid </t>
  </si>
  <si>
    <t>CM3</t>
  </si>
  <si>
    <t>CM4</t>
  </si>
  <si>
    <t>CM5</t>
  </si>
  <si>
    <t>CM6</t>
  </si>
  <si>
    <t>CM1</t>
  </si>
  <si>
    <t xml:space="preserve">Positive control </t>
  </si>
  <si>
    <t>Neuroprotection # Amyloid Beta- induced toxicity</t>
  </si>
  <si>
    <t xml:space="preserve">Galanthamine at 3 μM showed 93.33% AChEI </t>
  </si>
  <si>
    <t>20/03/2023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</si>
</sst>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"/>
    <numFmt numFmtId="165" formatCode="0.0000000"/>
    <numFmt numFmtId="166" formatCode="[$-F400]h:mm:ss\ AM/PM"/>
    <numFmt numFmtId="167" formatCode="dd/mm/yy;@"/>
    <numFmt numFmtId="168" formatCode="[$-409]hh:mm:ss\ AM/PM;@"/>
    <numFmt numFmtId="169" formatCode="dd/mm/yyyy;@"/>
  </numFmts>
  <fonts count="18" x14ac:knownFonts="1">
    <font>
      <sz val="10"/>
      <name val="Arial"/>
    </font>
    <font>
      <sz val="10"/>
      <name val="Arial"/>
      <family val="2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color theme="3"/>
      <name val="Arial"/>
      <family val="2"/>
    </font>
    <font>
      <sz val="8"/>
      <color rgb="FF0070C0"/>
      <name val="Arial"/>
      <family val="2"/>
    </font>
    <font>
      <vertAlign val="subscript"/>
      <sz val="10"/>
      <name val="Arial"/>
      <family val="2"/>
    </font>
    <font>
      <sz val="11"/>
      <name val="Calibri"/>
      <family val="2"/>
      <scheme val="minor"/>
    </font>
    <font>
      <sz val="10"/>
      <color theme="6" tint="-0.249977111117893"/>
      <name val="Arial"/>
      <family val="2"/>
    </font>
    <font>
      <sz val="10"/>
      <color rgb="FF7030A0"/>
      <name val="Arial"/>
      <family val="2"/>
    </font>
    <font>
      <sz val="10"/>
      <color theme="5" tint="-0.499984740745262"/>
      <name val="Arial"/>
      <family val="2"/>
    </font>
    <font>
      <sz val="10"/>
      <color theme="9" tint="-0.499984740745262"/>
      <name val="Arial"/>
      <family val="2"/>
    </font>
    <font>
      <sz val="10"/>
      <color rgb="FFC00000"/>
      <name val="Arial"/>
      <family val="2"/>
    </font>
    <font>
      <b/>
      <sz val="10"/>
      <color rgb="FF7030A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19" fontId="0" fillId="0" borderId="0" xfId="0" applyNumberForma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5" fillId="0" borderId="0" xfId="0" applyFont="1"/>
    <xf numFmtId="11" fontId="0" fillId="0" borderId="0" xfId="0" applyNumberFormat="1"/>
    <xf numFmtId="0" fontId="6" fillId="0" borderId="0" xfId="0" applyFont="1"/>
    <xf numFmtId="0" fontId="6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4" borderId="0" xfId="0" applyFill="1"/>
    <xf numFmtId="0" fontId="1" fillId="4" borderId="0" xfId="0" applyFont="1" applyFill="1"/>
    <xf numFmtId="0" fontId="1" fillId="4" borderId="0" xfId="0" applyFont="1" applyFill="1" applyAlignment="1">
      <alignment horizontal="center"/>
    </xf>
    <xf numFmtId="0" fontId="0" fillId="5" borderId="0" xfId="0" applyFill="1"/>
    <xf numFmtId="0" fontId="9" fillId="0" borderId="2" xfId="0" applyFont="1" applyBorder="1" applyAlignment="1">
      <alignment horizontal="center"/>
    </xf>
    <xf numFmtId="0" fontId="6" fillId="0" borderId="0" xfId="0" applyFont="1" applyAlignment="1">
      <alignment horizontal="left"/>
    </xf>
    <xf numFmtId="21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0" fillId="0" borderId="0" xfId="0" applyNumberFormat="1"/>
    <xf numFmtId="165" fontId="0" fillId="0" borderId="0" xfId="0" applyNumberFormat="1"/>
    <xf numFmtId="14" fontId="3" fillId="0" borderId="0" xfId="0" applyNumberFormat="1" applyFont="1" applyAlignment="1">
      <alignment horizontal="left" vertical="center" wrapText="1"/>
    </xf>
    <xf numFmtId="166" fontId="3" fillId="0" borderId="0" xfId="0" applyNumberFormat="1" applyFont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3" borderId="0" xfId="0" applyFill="1"/>
    <xf numFmtId="167" fontId="0" fillId="0" borderId="0" xfId="0" applyNumberFormat="1"/>
    <xf numFmtId="166" fontId="0" fillId="0" borderId="0" xfId="0" applyNumberFormat="1"/>
    <xf numFmtId="168" fontId="0" fillId="0" borderId="0" xfId="0" applyNumberFormat="1"/>
    <xf numFmtId="168" fontId="3" fillId="0" borderId="0" xfId="0" applyNumberFormat="1" applyFont="1" applyAlignment="1">
      <alignment horizontal="left" vertical="center" wrapText="1"/>
    </xf>
    <xf numFmtId="169" fontId="3" fillId="0" borderId="0" xfId="0" applyNumberFormat="1" applyFont="1" applyAlignment="1">
      <alignment horizontal="left" vertical="center" wrapText="1"/>
    </xf>
    <xf numFmtId="11" fontId="1" fillId="0" borderId="0" xfId="0" applyNumberFormat="1" applyFont="1"/>
    <xf numFmtId="0" fontId="3" fillId="0" borderId="0" xfId="1" applyFont="1" applyAlignment="1">
      <alignment horizontal="left" vertical="center" wrapText="1"/>
    </xf>
    <xf numFmtId="0" fontId="1" fillId="0" borderId="0" xfId="1"/>
    <xf numFmtId="19" fontId="3" fillId="0" borderId="0" xfId="1" applyNumberFormat="1" applyFont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167" fontId="3" fillId="0" borderId="0" xfId="1" applyNumberFormat="1" applyFont="1" applyAlignment="1">
      <alignment horizontal="left" vertical="center" wrapText="1"/>
    </xf>
    <xf numFmtId="0" fontId="0" fillId="0" borderId="2" xfId="0" applyBorder="1"/>
    <xf numFmtId="0" fontId="0" fillId="7" borderId="2" xfId="0" applyFill="1" applyBorder="1"/>
    <xf numFmtId="0" fontId="0" fillId="7" borderId="0" xfId="0" applyFill="1"/>
    <xf numFmtId="0" fontId="0" fillId="8" borderId="2" xfId="0" applyFill="1" applyBorder="1"/>
    <xf numFmtId="0" fontId="0" fillId="8" borderId="0" xfId="0" applyFill="1"/>
    <xf numFmtId="0" fontId="0" fillId="9" borderId="2" xfId="0" applyFill="1" applyBorder="1"/>
    <xf numFmtId="0" fontId="0" fillId="9" borderId="0" xfId="0" applyFill="1"/>
    <xf numFmtId="0" fontId="0" fillId="10" borderId="2" xfId="0" applyFill="1" applyBorder="1"/>
    <xf numFmtId="0" fontId="0" fillId="11" borderId="2" xfId="0" applyFill="1" applyBorder="1"/>
    <xf numFmtId="0" fontId="0" fillId="11" borderId="0" xfId="0" applyFill="1"/>
    <xf numFmtId="0" fontId="0" fillId="12" borderId="2" xfId="0" applyFill="1" applyBorder="1"/>
    <xf numFmtId="0" fontId="0" fillId="12" borderId="0" xfId="0" applyFill="1"/>
    <xf numFmtId="0" fontId="0" fillId="13" borderId="2" xfId="0" applyFill="1" applyBorder="1"/>
    <xf numFmtId="0" fontId="8" fillId="0" borderId="0" xfId="0" applyFont="1"/>
    <xf numFmtId="0" fontId="11" fillId="0" borderId="2" xfId="0" applyFont="1" applyBorder="1"/>
    <xf numFmtId="0" fontId="11" fillId="0" borderId="0" xfId="0" applyFont="1"/>
    <xf numFmtId="0" fontId="11" fillId="3" borderId="2" xfId="0" applyFont="1" applyFill="1" applyBorder="1"/>
    <xf numFmtId="0" fontId="11" fillId="14" borderId="2" xfId="0" applyFont="1" applyFill="1" applyBorder="1"/>
    <xf numFmtId="0" fontId="11" fillId="3" borderId="0" xfId="0" applyFont="1" applyFill="1"/>
    <xf numFmtId="0" fontId="11" fillId="15" borderId="2" xfId="0" applyFont="1" applyFill="1" applyBorder="1"/>
    <xf numFmtId="0" fontId="11" fillId="15" borderId="0" xfId="0" applyFont="1" applyFill="1"/>
    <xf numFmtId="0" fontId="11" fillId="16" borderId="2" xfId="0" applyFont="1" applyFill="1" applyBorder="1"/>
    <xf numFmtId="0" fontId="11" fillId="16" borderId="0" xfId="0" applyFont="1" applyFill="1"/>
    <xf numFmtId="0" fontId="11" fillId="14" borderId="0" xfId="0" applyFont="1" applyFill="1"/>
    <xf numFmtId="49" fontId="1" fillId="0" borderId="0" xfId="0" applyNumberFormat="1" applyFont="1"/>
    <xf numFmtId="2" fontId="0" fillId="0" borderId="0" xfId="0" applyNumberForma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6" fillId="17" borderId="0" xfId="0" applyFont="1" applyFill="1"/>
    <xf numFmtId="0" fontId="6" fillId="11" borderId="0" xfId="0" applyFont="1" applyFill="1"/>
    <xf numFmtId="0" fontId="6" fillId="16" borderId="0" xfId="0" applyFont="1" applyFill="1"/>
    <xf numFmtId="0" fontId="17" fillId="0" borderId="0" xfId="0" applyFont="1"/>
    <xf numFmtId="0" fontId="6" fillId="6" borderId="0" xfId="0" applyFont="1" applyFill="1"/>
    <xf numFmtId="21" fontId="0" fillId="0" borderId="0" xfId="0" applyNumberFormat="1"/>
  </cellXfs>
  <cellStyles count="2">
    <cellStyle name="Normal" xfId="0" builtinId="0"/>
    <cellStyle name="Normal 2" xfId="1" xr:uid="{F6BC0376-24B2-4637-8E61-7DDD67762C6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'Cell Cytotoxicity'!$U$42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'Cell Cytotoxicity'!$T$55:$U$55</c:f>
                <c:numCache>
                  <c:formatCode>General</c:formatCode>
                  <c:ptCount val="2"/>
                  <c:pt idx="1">
                    <c:v>5.0597055119806464</c:v>
                  </c:pt>
                </c:numCache>
              </c:numRef>
            </c:plus>
            <c:minus>
              <c:numRef>
                <c:f>'Cell Cytotoxicity'!$T$55:$U$55</c:f>
                <c:numCache>
                  <c:formatCode>General</c:formatCode>
                  <c:ptCount val="2"/>
                  <c:pt idx="1">
                    <c:v>5.0597055119806464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'Cell Cytotoxicity'!$T$43:$T$51</c:f>
              <c:strCache>
                <c:ptCount val="9"/>
                <c:pt idx="1">
                  <c:v>UT</c:v>
                </c:pt>
                <c:pt idx="2">
                  <c:v>Catechin </c:v>
                </c:pt>
                <c:pt idx="3">
                  <c:v>Cinnamic acid 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</c:strCache>
            </c:strRef>
          </c:cat>
          <c:val>
            <c:numRef>
              <c:f>'Cell Cytotoxicity'!$U$43:$U$51</c:f>
              <c:numCache>
                <c:formatCode>General</c:formatCode>
                <c:ptCount val="9"/>
                <c:pt idx="1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FC-4ABB-B0F0-BEFDBE8B3896}"/>
            </c:ext>
          </c:extLst>
        </c:ser>
        <c:ser>
          <c:idx val="1"/>
          <c:order val="1"/>
          <c:tx>
            <c:strRef>
              <c:f>'Cell Cytotoxicity'!$V$42</c:f>
              <c:strCache>
                <c:ptCount val="1"/>
                <c:pt idx="0">
                  <c:v>25 μM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'Cell Cytotoxicity'!$T$56:$AB$56</c:f>
                <c:numCache>
                  <c:formatCode>General</c:formatCode>
                  <c:ptCount val="9"/>
                  <c:pt idx="2">
                    <c:v>6.9861835693105903</c:v>
                  </c:pt>
                  <c:pt idx="3">
                    <c:v>3.8527546762390479</c:v>
                  </c:pt>
                  <c:pt idx="4">
                    <c:v>3.7924762928009916</c:v>
                  </c:pt>
                  <c:pt idx="5">
                    <c:v>3.9227438378121686</c:v>
                  </c:pt>
                  <c:pt idx="6">
                    <c:v>5.425241890870149</c:v>
                  </c:pt>
                  <c:pt idx="7">
                    <c:v>4.5060392144815316</c:v>
                  </c:pt>
                  <c:pt idx="8">
                    <c:v>4.0613819899193677</c:v>
                  </c:pt>
                </c:numCache>
              </c:numRef>
            </c:plus>
            <c:minus>
              <c:numRef>
                <c:f>'Cell Cytotoxicity'!$T$56:$AB$56</c:f>
                <c:numCache>
                  <c:formatCode>General</c:formatCode>
                  <c:ptCount val="9"/>
                  <c:pt idx="2">
                    <c:v>6.9861835693105903</c:v>
                  </c:pt>
                  <c:pt idx="3">
                    <c:v>3.8527546762390479</c:v>
                  </c:pt>
                  <c:pt idx="4">
                    <c:v>3.7924762928009916</c:v>
                  </c:pt>
                  <c:pt idx="5">
                    <c:v>3.9227438378121686</c:v>
                  </c:pt>
                  <c:pt idx="6">
                    <c:v>5.425241890870149</c:v>
                  </c:pt>
                  <c:pt idx="7">
                    <c:v>4.5060392144815316</c:v>
                  </c:pt>
                  <c:pt idx="8">
                    <c:v>4.0613819899193677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'Cell Cytotoxicity'!$T$43:$T$51</c:f>
              <c:strCache>
                <c:ptCount val="9"/>
                <c:pt idx="1">
                  <c:v>UT</c:v>
                </c:pt>
                <c:pt idx="2">
                  <c:v>Catechin </c:v>
                </c:pt>
                <c:pt idx="3">
                  <c:v>Cinnamic acid 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</c:strCache>
            </c:strRef>
          </c:cat>
          <c:val>
            <c:numRef>
              <c:f>'Cell Cytotoxicity'!$V$43:$V$51</c:f>
              <c:numCache>
                <c:formatCode>General</c:formatCode>
                <c:ptCount val="9"/>
                <c:pt idx="2">
                  <c:v>99.139913991399141</c:v>
                </c:pt>
                <c:pt idx="3">
                  <c:v>98.289828982898285</c:v>
                </c:pt>
                <c:pt idx="4">
                  <c:v>100.31003100310031</c:v>
                </c:pt>
                <c:pt idx="5">
                  <c:v>99.459928633426571</c:v>
                </c:pt>
                <c:pt idx="6">
                  <c:v>100.6943774713087</c:v>
                </c:pt>
                <c:pt idx="7">
                  <c:v>102.65213617513743</c:v>
                </c:pt>
                <c:pt idx="8">
                  <c:v>93.944954128440344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FC-4ABB-B0F0-BEFDBE8B3896}"/>
            </c:ext>
          </c:extLst>
        </c:ser>
        <c:ser>
          <c:idx val="2"/>
          <c:order val="2"/>
          <c:tx>
            <c:strRef>
              <c:f>'Cell Cytotoxicity'!$W$42</c:f>
              <c:strCache>
                <c:ptCount val="1"/>
                <c:pt idx="0">
                  <c:v>50 μM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'Cell Cytotoxicity'!$T$57:$AB$57</c:f>
                <c:numCache>
                  <c:formatCode>General</c:formatCode>
                  <c:ptCount val="9"/>
                  <c:pt idx="2">
                    <c:v>3.9711338208458238</c:v>
                  </c:pt>
                  <c:pt idx="3">
                    <c:v>4.6804253072928805</c:v>
                  </c:pt>
                  <c:pt idx="4">
                    <c:v>4.9516818946218262</c:v>
                  </c:pt>
                  <c:pt idx="5">
                    <c:v>7.6978507113011405</c:v>
                  </c:pt>
                  <c:pt idx="6">
                    <c:v>5.2603190368134163</c:v>
                  </c:pt>
                  <c:pt idx="7">
                    <c:v>13.609122060512345</c:v>
                  </c:pt>
                  <c:pt idx="8">
                    <c:v>6.7051448977876804</c:v>
                  </c:pt>
                </c:numCache>
              </c:numRef>
            </c:plus>
            <c:minus>
              <c:numRef>
                <c:f>'Cell Cytotoxicity'!$T$57:$AB$57</c:f>
                <c:numCache>
                  <c:formatCode>General</c:formatCode>
                  <c:ptCount val="9"/>
                  <c:pt idx="2">
                    <c:v>3.9711338208458238</c:v>
                  </c:pt>
                  <c:pt idx="3">
                    <c:v>4.6804253072928805</c:v>
                  </c:pt>
                  <c:pt idx="4">
                    <c:v>4.9516818946218262</c:v>
                  </c:pt>
                  <c:pt idx="5">
                    <c:v>7.6978507113011405</c:v>
                  </c:pt>
                  <c:pt idx="6">
                    <c:v>5.2603190368134163</c:v>
                  </c:pt>
                  <c:pt idx="7">
                    <c:v>13.609122060512345</c:v>
                  </c:pt>
                  <c:pt idx="8">
                    <c:v>6.7051448977876804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'Cell Cytotoxicity'!$T$43:$T$51</c:f>
              <c:strCache>
                <c:ptCount val="9"/>
                <c:pt idx="1">
                  <c:v>UT</c:v>
                </c:pt>
                <c:pt idx="2">
                  <c:v>Catechin </c:v>
                </c:pt>
                <c:pt idx="3">
                  <c:v>Cinnamic acid 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</c:strCache>
            </c:strRef>
          </c:cat>
          <c:val>
            <c:numRef>
              <c:f>'Cell Cytotoxicity'!$W$43:$W$51</c:f>
              <c:numCache>
                <c:formatCode>General</c:formatCode>
                <c:ptCount val="9"/>
                <c:pt idx="2">
                  <c:v>100.05000500050005</c:v>
                </c:pt>
                <c:pt idx="3">
                  <c:v>96.989698969896992</c:v>
                </c:pt>
                <c:pt idx="4">
                  <c:v>100.95009500950096</c:v>
                </c:pt>
                <c:pt idx="5">
                  <c:v>101.58163757353653</c:v>
                </c:pt>
                <c:pt idx="6">
                  <c:v>98.157970874722736</c:v>
                </c:pt>
                <c:pt idx="7">
                  <c:v>99.045230976950535</c:v>
                </c:pt>
                <c:pt idx="8">
                  <c:v>91.999999999999972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FC-4ABB-B0F0-BEFDBE8B3896}"/>
            </c:ext>
          </c:extLst>
        </c:ser>
        <c:ser>
          <c:idx val="3"/>
          <c:order val="3"/>
          <c:tx>
            <c:strRef>
              <c:f>'Cell Cytotoxicity'!$X$42</c:f>
              <c:strCache>
                <c:ptCount val="1"/>
                <c:pt idx="0">
                  <c:v>100 μM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'Cell Cytotoxicity'!$T$58:$AB$58</c:f>
                <c:numCache>
                  <c:formatCode>General</c:formatCode>
                  <c:ptCount val="9"/>
                  <c:pt idx="2">
                    <c:v>4.4016615875371414</c:v>
                  </c:pt>
                  <c:pt idx="3">
                    <c:v>1.0974930004935448</c:v>
                  </c:pt>
                  <c:pt idx="4">
                    <c:v>3.8219329256523991</c:v>
                  </c:pt>
                  <c:pt idx="5">
                    <c:v>5.4674018382821394</c:v>
                  </c:pt>
                  <c:pt idx="6">
                    <c:v>5.9654040537771662</c:v>
                  </c:pt>
                  <c:pt idx="7">
                    <c:v>6.5852012949667555</c:v>
                  </c:pt>
                  <c:pt idx="8">
                    <c:v>4.5954741094965286</c:v>
                  </c:pt>
                </c:numCache>
              </c:numRef>
            </c:plus>
            <c:minus>
              <c:numRef>
                <c:f>'Cell Cytotoxicity'!$T$58:$AB$58</c:f>
                <c:numCache>
                  <c:formatCode>General</c:formatCode>
                  <c:ptCount val="9"/>
                  <c:pt idx="2">
                    <c:v>4.4016615875371414</c:v>
                  </c:pt>
                  <c:pt idx="3">
                    <c:v>1.0974930004935448</c:v>
                  </c:pt>
                  <c:pt idx="4">
                    <c:v>3.8219329256523991</c:v>
                  </c:pt>
                  <c:pt idx="5">
                    <c:v>5.4674018382821394</c:v>
                  </c:pt>
                  <c:pt idx="6">
                    <c:v>5.9654040537771662</c:v>
                  </c:pt>
                  <c:pt idx="7">
                    <c:v>6.5852012949667555</c:v>
                  </c:pt>
                  <c:pt idx="8">
                    <c:v>4.5954741094965286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'Cell Cytotoxicity'!$T$43:$T$51</c:f>
              <c:strCache>
                <c:ptCount val="9"/>
                <c:pt idx="1">
                  <c:v>UT</c:v>
                </c:pt>
                <c:pt idx="2">
                  <c:v>Catechin </c:v>
                </c:pt>
                <c:pt idx="3">
                  <c:v>Cinnamic acid 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</c:strCache>
            </c:strRef>
          </c:cat>
          <c:val>
            <c:numRef>
              <c:f>'Cell Cytotoxicity'!$X$43:$X$51</c:f>
              <c:numCache>
                <c:formatCode>General</c:formatCode>
                <c:ptCount val="9"/>
                <c:pt idx="2">
                  <c:v>97.629762976297627</c:v>
                </c:pt>
                <c:pt idx="3">
                  <c:v>96.799679967996809</c:v>
                </c:pt>
                <c:pt idx="4">
                  <c:v>95.599559955995602</c:v>
                </c:pt>
                <c:pt idx="5">
                  <c:v>94.907898543736138</c:v>
                </c:pt>
                <c:pt idx="6">
                  <c:v>96.749927669013417</c:v>
                </c:pt>
                <c:pt idx="7">
                  <c:v>97.029607483846078</c:v>
                </c:pt>
                <c:pt idx="8">
                  <c:v>87.366972477064209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FC-4ABB-B0F0-BEFDBE8B3896}"/>
            </c:ext>
          </c:extLst>
        </c:ser>
        <c:ser>
          <c:idx val="4"/>
          <c:order val="4"/>
          <c:tx>
            <c:strRef>
              <c:f>'Cell Cytotoxicity'!$Y$42</c:f>
              <c:strCache>
                <c:ptCount val="1"/>
                <c:pt idx="0">
                  <c:v>150 μM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'Cell Cytotoxicity'!$T$59:$AB$59</c:f>
                <c:numCache>
                  <c:formatCode>General</c:formatCode>
                  <c:ptCount val="9"/>
                  <c:pt idx="2">
                    <c:v>5.995117841057942</c:v>
                  </c:pt>
                  <c:pt idx="3">
                    <c:v>2.9674081307005471</c:v>
                  </c:pt>
                  <c:pt idx="4">
                    <c:v>2.8522582270974381</c:v>
                  </c:pt>
                  <c:pt idx="5">
                    <c:v>3.0406556546192514</c:v>
                  </c:pt>
                  <c:pt idx="6">
                    <c:v>2.9298563708473546</c:v>
                  </c:pt>
                  <c:pt idx="7">
                    <c:v>4.0513101500347242</c:v>
                  </c:pt>
                  <c:pt idx="8">
                    <c:v>4.0790367155606351</c:v>
                  </c:pt>
                </c:numCache>
              </c:numRef>
            </c:plus>
            <c:minus>
              <c:numRef>
                <c:f>'Cell Cytotoxicity'!$T$59:$AB$59</c:f>
                <c:numCache>
                  <c:formatCode>General</c:formatCode>
                  <c:ptCount val="9"/>
                  <c:pt idx="2">
                    <c:v>5.995117841057942</c:v>
                  </c:pt>
                  <c:pt idx="3">
                    <c:v>2.9674081307005471</c:v>
                  </c:pt>
                  <c:pt idx="4">
                    <c:v>2.8522582270974381</c:v>
                  </c:pt>
                  <c:pt idx="5">
                    <c:v>3.0406556546192514</c:v>
                  </c:pt>
                  <c:pt idx="6">
                    <c:v>2.9298563708473546</c:v>
                  </c:pt>
                  <c:pt idx="7">
                    <c:v>4.0513101500347242</c:v>
                  </c:pt>
                  <c:pt idx="8">
                    <c:v>4.0790367155606351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'Cell Cytotoxicity'!$T$43:$T$51</c:f>
              <c:strCache>
                <c:ptCount val="9"/>
                <c:pt idx="1">
                  <c:v>UT</c:v>
                </c:pt>
                <c:pt idx="2">
                  <c:v>Catechin </c:v>
                </c:pt>
                <c:pt idx="3">
                  <c:v>Cinnamic acid 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</c:strCache>
            </c:strRef>
          </c:cat>
          <c:val>
            <c:numRef>
              <c:f>'Cell Cytotoxicity'!$Y$43:$Y$51</c:f>
              <c:numCache>
                <c:formatCode>General</c:formatCode>
                <c:ptCount val="9"/>
                <c:pt idx="2">
                  <c:v>75.317531753175317</c:v>
                </c:pt>
                <c:pt idx="3">
                  <c:v>70.007000700069995</c:v>
                </c:pt>
                <c:pt idx="4">
                  <c:v>68.306830683068299</c:v>
                </c:pt>
                <c:pt idx="5">
                  <c:v>81.406114379400137</c:v>
                </c:pt>
                <c:pt idx="6">
                  <c:v>72.417783778570737</c:v>
                </c:pt>
                <c:pt idx="7">
                  <c:v>69.495611920146601</c:v>
                </c:pt>
                <c:pt idx="8">
                  <c:v>73.88073394495413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9FC-4ABB-B0F0-BEFDBE8B3896}"/>
            </c:ext>
          </c:extLst>
        </c:ser>
        <c:ser>
          <c:idx val="5"/>
          <c:order val="5"/>
          <c:tx>
            <c:strRef>
              <c:f>'Cell Cytotoxicity'!$Z$42</c:f>
              <c:strCache>
                <c:ptCount val="1"/>
                <c:pt idx="0">
                  <c:v>200 μM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'Cell Cytotoxicity'!$T$60:$AB$60</c:f>
                <c:numCache>
                  <c:formatCode>General</c:formatCode>
                  <c:ptCount val="9"/>
                  <c:pt idx="2">
                    <c:v>5.4128420888574977</c:v>
                  </c:pt>
                  <c:pt idx="3">
                    <c:v>5.7902681376382805</c:v>
                  </c:pt>
                  <c:pt idx="4">
                    <c:v>2.9855539883559543</c:v>
                  </c:pt>
                  <c:pt idx="5">
                    <c:v>5.3800728074012474</c:v>
                  </c:pt>
                  <c:pt idx="6">
                    <c:v>4.8705251409842658</c:v>
                  </c:pt>
                  <c:pt idx="7">
                    <c:v>3.9515350587718232</c:v>
                  </c:pt>
                  <c:pt idx="8">
                    <c:v>3.1327958059032004</c:v>
                  </c:pt>
                </c:numCache>
              </c:numRef>
            </c:plus>
            <c:minus>
              <c:numRef>
                <c:f>'Cell Cytotoxicity'!$T$60:$AB$60</c:f>
                <c:numCache>
                  <c:formatCode>General</c:formatCode>
                  <c:ptCount val="9"/>
                  <c:pt idx="2">
                    <c:v>5.4128420888574977</c:v>
                  </c:pt>
                  <c:pt idx="3">
                    <c:v>5.7902681376382805</c:v>
                  </c:pt>
                  <c:pt idx="4">
                    <c:v>2.9855539883559543</c:v>
                  </c:pt>
                  <c:pt idx="5">
                    <c:v>5.3800728074012474</c:v>
                  </c:pt>
                  <c:pt idx="6">
                    <c:v>4.8705251409842658</c:v>
                  </c:pt>
                  <c:pt idx="7">
                    <c:v>3.9515350587718232</c:v>
                  </c:pt>
                  <c:pt idx="8">
                    <c:v>3.1327958059032004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'Cell Cytotoxicity'!$T$43:$T$51</c:f>
              <c:strCache>
                <c:ptCount val="9"/>
                <c:pt idx="1">
                  <c:v>UT</c:v>
                </c:pt>
                <c:pt idx="2">
                  <c:v>Catechin </c:v>
                </c:pt>
                <c:pt idx="3">
                  <c:v>Cinnamic acid 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</c:strCache>
            </c:strRef>
          </c:cat>
          <c:val>
            <c:numRef>
              <c:f>'Cell Cytotoxicity'!$Z$43:$Z$51</c:f>
              <c:numCache>
                <c:formatCode>General</c:formatCode>
                <c:ptCount val="9"/>
                <c:pt idx="2">
                  <c:v>64.566456645664559</c:v>
                </c:pt>
                <c:pt idx="3">
                  <c:v>56.795679567956803</c:v>
                </c:pt>
                <c:pt idx="4">
                  <c:v>51.04510451045104</c:v>
                </c:pt>
                <c:pt idx="5">
                  <c:v>70.710772494936847</c:v>
                </c:pt>
                <c:pt idx="6">
                  <c:v>60.468704793133384</c:v>
                </c:pt>
                <c:pt idx="7">
                  <c:v>62.609701996335232</c:v>
                </c:pt>
                <c:pt idx="8">
                  <c:v>65.541284403669721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9FC-4ABB-B0F0-BEFDBE8B3896}"/>
            </c:ext>
          </c:extLst>
        </c:ser>
        <c:ser>
          <c:idx val="6"/>
          <c:order val="6"/>
          <c:tx>
            <c:strRef>
              <c:f>'Cell Cytotoxicity'!$AA$42</c:f>
              <c:strCache>
                <c:ptCount val="1"/>
                <c:pt idx="0">
                  <c:v>300 μM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'Cell Cytotoxicity'!$T$61:$AB$61</c:f>
                <c:numCache>
                  <c:formatCode>General</c:formatCode>
                  <c:ptCount val="9"/>
                  <c:pt idx="2">
                    <c:v>6.0340518387084332</c:v>
                  </c:pt>
                  <c:pt idx="3">
                    <c:v>4.3695043566449137</c:v>
                  </c:pt>
                  <c:pt idx="4">
                    <c:v>1.2833859121125986</c:v>
                  </c:pt>
                  <c:pt idx="5">
                    <c:v>4.8467878178476207</c:v>
                  </c:pt>
                  <c:pt idx="6">
                    <c:v>2.958092701349146</c:v>
                  </c:pt>
                  <c:pt idx="7">
                    <c:v>4.6162812056609441</c:v>
                  </c:pt>
                  <c:pt idx="8">
                    <c:v>1.3782094633270783</c:v>
                  </c:pt>
                </c:numCache>
              </c:numRef>
            </c:plus>
            <c:minus>
              <c:numRef>
                <c:f>'Cell Cytotoxicity'!$T$61:$AB$61</c:f>
                <c:numCache>
                  <c:formatCode>General</c:formatCode>
                  <c:ptCount val="9"/>
                  <c:pt idx="2">
                    <c:v>6.0340518387084332</c:v>
                  </c:pt>
                  <c:pt idx="3">
                    <c:v>4.3695043566449137</c:v>
                  </c:pt>
                  <c:pt idx="4">
                    <c:v>1.2833859121125986</c:v>
                  </c:pt>
                  <c:pt idx="5">
                    <c:v>4.8467878178476207</c:v>
                  </c:pt>
                  <c:pt idx="6">
                    <c:v>2.958092701349146</c:v>
                  </c:pt>
                  <c:pt idx="7">
                    <c:v>4.6162812056609441</c:v>
                  </c:pt>
                  <c:pt idx="8">
                    <c:v>1.3782094633270783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'Cell Cytotoxicity'!$T$43:$T$51</c:f>
              <c:strCache>
                <c:ptCount val="9"/>
                <c:pt idx="1">
                  <c:v>UT</c:v>
                </c:pt>
                <c:pt idx="2">
                  <c:v>Catechin </c:v>
                </c:pt>
                <c:pt idx="3">
                  <c:v>Cinnamic acid 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</c:strCache>
            </c:strRef>
          </c:cat>
          <c:val>
            <c:numRef>
              <c:f>'Cell Cytotoxicity'!$AA$43:$AA$51</c:f>
              <c:numCache>
                <c:formatCode>General</c:formatCode>
                <c:ptCount val="9"/>
                <c:pt idx="2">
                  <c:v>56.205620562056211</c:v>
                </c:pt>
                <c:pt idx="3">
                  <c:v>49.254925492549248</c:v>
                </c:pt>
                <c:pt idx="4">
                  <c:v>46.464646464646464</c:v>
                </c:pt>
                <c:pt idx="5">
                  <c:v>61.317388369177351</c:v>
                </c:pt>
                <c:pt idx="6">
                  <c:v>46.37862860449416</c:v>
                </c:pt>
                <c:pt idx="7">
                  <c:v>60.459060661587429</c:v>
                </c:pt>
                <c:pt idx="8">
                  <c:v>44.807339449541274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9FC-4ABB-B0F0-BEFDBE8B3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82469439"/>
        <c:axId val="1882471103"/>
      </c:barChart>
      <c:catAx>
        <c:axId val="18824694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540000" spcFirstLastPara="1" vertOverflow="ellipsis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2471103"/>
        <c:crosses val="autoZero"/>
        <c:auto val="1"/>
        <c:lblAlgn val="ctr"/>
        <c:lblOffset val="100"/>
        <c:noMultiLvlLbl val="0"/>
      </c:catAx>
      <c:valAx>
        <c:axId val="188247110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824694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4117097722335271"/>
          <c:y val="0.89872630504520268"/>
          <c:w val="0.5189328300254602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rot="5400000" anchor="t" anchorCtr="1"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 lang="ja-JP"/>
                  </a:pPr>
                  <a:endParaRPr lang="en-US"/>
                </a:p>
              </c:txPr>
            </c:trendlineLbl>
          </c:trendline>
          <c:xVal>
            <c:numRef>
              <c:f>'[2]Plate 6 - Sheet1'!$J$50:$J$59</c:f>
              <c:numCache>
                <c:formatCode>General</c:formatCode>
                <c:ptCount val="10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48</c:v>
                </c:pt>
                <c:pt idx="4">
                  <c:v>64</c:v>
                </c:pt>
                <c:pt idx="5">
                  <c:v>80</c:v>
                </c:pt>
                <c:pt idx="6">
                  <c:v>96</c:v>
                </c:pt>
                <c:pt idx="7">
                  <c:v>112</c:v>
                </c:pt>
                <c:pt idx="8">
                  <c:v>128</c:v>
                </c:pt>
                <c:pt idx="9">
                  <c:v>144</c:v>
                </c:pt>
              </c:numCache>
            </c:numRef>
          </c:xVal>
          <c:yVal>
            <c:numRef>
              <c:f>'[2]Plate 6 - Sheet1'!$O$50:$O$59</c:f>
              <c:numCache>
                <c:formatCode>General</c:formatCode>
                <c:ptCount val="10"/>
                <c:pt idx="0">
                  <c:v>0.57966666666666689</c:v>
                </c:pt>
                <c:pt idx="1">
                  <c:v>0.58566666666666667</c:v>
                </c:pt>
                <c:pt idx="2">
                  <c:v>0.59200000000000019</c:v>
                </c:pt>
                <c:pt idx="3">
                  <c:v>0.5976666666666669</c:v>
                </c:pt>
                <c:pt idx="4">
                  <c:v>0.60333333333333317</c:v>
                </c:pt>
                <c:pt idx="5">
                  <c:v>0.60933333333333317</c:v>
                </c:pt>
                <c:pt idx="6">
                  <c:v>0.6156666666666667</c:v>
                </c:pt>
                <c:pt idx="7">
                  <c:v>0.62199999999999978</c:v>
                </c:pt>
                <c:pt idx="8">
                  <c:v>0.62733333333333341</c:v>
                </c:pt>
                <c:pt idx="9">
                  <c:v>0.63366666666666649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2F9-4754-908D-01A4DE8CF3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558336"/>
        <c:axId val="58559872"/>
      </c:scatterChart>
      <c:valAx>
        <c:axId val="58558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58559872"/>
        <c:crosses val="autoZero"/>
        <c:crossBetween val="midCat"/>
      </c:valAx>
      <c:valAx>
        <c:axId val="58559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585583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 lang="ja-JP"/>
                  </a:pPr>
                  <a:endParaRPr lang="en-US"/>
                </a:p>
              </c:txPr>
            </c:trendlineLbl>
          </c:trendline>
          <c:xVal>
            <c:numRef>
              <c:f>'[2]Plate 6 - Sheet1'!$J$50:$J$59</c:f>
              <c:numCache>
                <c:formatCode>General</c:formatCode>
                <c:ptCount val="10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48</c:v>
                </c:pt>
                <c:pt idx="4">
                  <c:v>64</c:v>
                </c:pt>
                <c:pt idx="5">
                  <c:v>80</c:v>
                </c:pt>
                <c:pt idx="6">
                  <c:v>96</c:v>
                </c:pt>
                <c:pt idx="7">
                  <c:v>112</c:v>
                </c:pt>
                <c:pt idx="8">
                  <c:v>128</c:v>
                </c:pt>
                <c:pt idx="9">
                  <c:v>144</c:v>
                </c:pt>
              </c:numCache>
            </c:numRef>
          </c:xVal>
          <c:yVal>
            <c:numRef>
              <c:f>'[2]Plate 6 - Sheet1'!$P$50:$P$59</c:f>
              <c:numCache>
                <c:formatCode>General</c:formatCode>
                <c:ptCount val="10"/>
                <c:pt idx="0">
                  <c:v>0.37966666666666682</c:v>
                </c:pt>
                <c:pt idx="1">
                  <c:v>0.3863333333333332</c:v>
                </c:pt>
                <c:pt idx="2">
                  <c:v>0.39333333333333331</c:v>
                </c:pt>
                <c:pt idx="3">
                  <c:v>0.40033333333333343</c:v>
                </c:pt>
                <c:pt idx="4">
                  <c:v>0.40766666666666662</c:v>
                </c:pt>
                <c:pt idx="5">
                  <c:v>0.41499999999999992</c:v>
                </c:pt>
                <c:pt idx="6">
                  <c:v>0.42166666666666663</c:v>
                </c:pt>
                <c:pt idx="7">
                  <c:v>0.42899999999999983</c:v>
                </c:pt>
                <c:pt idx="8">
                  <c:v>0.43599999999999994</c:v>
                </c:pt>
                <c:pt idx="9">
                  <c:v>0.44399999999999995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C9-4BD4-B95C-443FD3EA6E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753024"/>
        <c:axId val="58754560"/>
      </c:scatterChart>
      <c:valAx>
        <c:axId val="58753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58754560"/>
        <c:crosses val="autoZero"/>
        <c:crossBetween val="midCat"/>
      </c:valAx>
      <c:valAx>
        <c:axId val="58754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587530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'[3]Plate 4 - Sheet1'!$O$50</c:f>
              <c:strCache>
                <c:ptCount val="1"/>
                <c:pt idx="0">
                  <c:v>Blank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 lang="ja-JP"/>
                  </a:pPr>
                  <a:endParaRPr lang="en-US"/>
                </a:p>
              </c:txPr>
            </c:trendlineLbl>
          </c:trendline>
          <c:xVal>
            <c:numRef>
              <c:f>'[3]Plate 4 - Sheet1'!$N$51:$N$60</c:f>
              <c:numCache>
                <c:formatCode>General</c:formatCode>
                <c:ptCount val="10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48</c:v>
                </c:pt>
                <c:pt idx="4">
                  <c:v>64</c:v>
                </c:pt>
                <c:pt idx="5">
                  <c:v>80</c:v>
                </c:pt>
                <c:pt idx="6">
                  <c:v>96</c:v>
                </c:pt>
                <c:pt idx="7">
                  <c:v>112</c:v>
                </c:pt>
                <c:pt idx="8">
                  <c:v>128</c:v>
                </c:pt>
                <c:pt idx="9">
                  <c:v>144</c:v>
                </c:pt>
              </c:numCache>
            </c:numRef>
          </c:xVal>
          <c:yVal>
            <c:numRef>
              <c:f>'[3]Plate 4 - Sheet1'!$O$51:$O$60</c:f>
              <c:numCache>
                <c:formatCode>General</c:formatCode>
                <c:ptCount val="10"/>
                <c:pt idx="0">
                  <c:v>2.9749999999999999E-2</c:v>
                </c:pt>
                <c:pt idx="1">
                  <c:v>3.1999999999999973E-2</c:v>
                </c:pt>
                <c:pt idx="2">
                  <c:v>3.3999999999999975E-2</c:v>
                </c:pt>
                <c:pt idx="3">
                  <c:v>3.6499999999999977E-2</c:v>
                </c:pt>
                <c:pt idx="4">
                  <c:v>3.9250000000000007E-2</c:v>
                </c:pt>
                <c:pt idx="5">
                  <c:v>4.1250000000000009E-2</c:v>
                </c:pt>
                <c:pt idx="6">
                  <c:v>4.4250000000000012E-2</c:v>
                </c:pt>
                <c:pt idx="7">
                  <c:v>4.6249999999999958E-2</c:v>
                </c:pt>
                <c:pt idx="8">
                  <c:v>4.8750000000000016E-2</c:v>
                </c:pt>
                <c:pt idx="9">
                  <c:v>5.1000000000000045E-2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EC1-4D0A-BDD6-50E586A549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180032"/>
        <c:axId val="87181568"/>
      </c:scatterChart>
      <c:valAx>
        <c:axId val="87180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87181568"/>
        <c:crosses val="autoZero"/>
        <c:crossBetween val="midCat"/>
      </c:valAx>
      <c:valAx>
        <c:axId val="87181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871800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'[3]Plate 4 - Sheet1'!$S$50</c:f>
              <c:strCache>
                <c:ptCount val="1"/>
                <c:pt idx="0">
                  <c:v>G1(4)/8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 lang="ja-JP"/>
                  </a:pPr>
                  <a:endParaRPr lang="en-US"/>
                </a:p>
              </c:txPr>
            </c:trendlineLbl>
          </c:trendline>
          <c:xVal>
            <c:numRef>
              <c:f>'[3]Plate 4 - Sheet1'!$N$51:$N$60</c:f>
              <c:numCache>
                <c:formatCode>General</c:formatCode>
                <c:ptCount val="10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48</c:v>
                </c:pt>
                <c:pt idx="4">
                  <c:v>64</c:v>
                </c:pt>
                <c:pt idx="5">
                  <c:v>80</c:v>
                </c:pt>
                <c:pt idx="6">
                  <c:v>96</c:v>
                </c:pt>
                <c:pt idx="7">
                  <c:v>112</c:v>
                </c:pt>
                <c:pt idx="8">
                  <c:v>128</c:v>
                </c:pt>
                <c:pt idx="9">
                  <c:v>144</c:v>
                </c:pt>
              </c:numCache>
            </c:numRef>
          </c:xVal>
          <c:yVal>
            <c:numRef>
              <c:f>'[3]Plate 4 - Sheet1'!$S$51:$S$60</c:f>
              <c:numCache>
                <c:formatCode>General</c:formatCode>
                <c:ptCount val="10"/>
                <c:pt idx="0">
                  <c:v>1.8999999999999906E-2</c:v>
                </c:pt>
                <c:pt idx="1">
                  <c:v>2.0499999999999963E-2</c:v>
                </c:pt>
                <c:pt idx="2">
                  <c:v>2.200000000000002E-2</c:v>
                </c:pt>
                <c:pt idx="3">
                  <c:v>2.2999999999999909E-2</c:v>
                </c:pt>
                <c:pt idx="4">
                  <c:v>2.4499999999999966E-2</c:v>
                </c:pt>
                <c:pt idx="5">
                  <c:v>2.5500000000000078E-2</c:v>
                </c:pt>
                <c:pt idx="6">
                  <c:v>2.8000000000000025E-2</c:v>
                </c:pt>
                <c:pt idx="7">
                  <c:v>2.8999999999999915E-2</c:v>
                </c:pt>
                <c:pt idx="8">
                  <c:v>3.0499999999999972E-2</c:v>
                </c:pt>
                <c:pt idx="9">
                  <c:v>3.2000000000000028E-2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522-49A3-8286-FD631942EB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342464"/>
        <c:axId val="87348352"/>
      </c:scatterChart>
      <c:valAx>
        <c:axId val="87342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87348352"/>
        <c:crosses val="autoZero"/>
        <c:crossBetween val="midCat"/>
      </c:valAx>
      <c:valAx>
        <c:axId val="87348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873424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9.9131671041119852E-3"/>
                  <c:y val="3.530912802566346E-3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lang="ja-JP"/>
                  </a:pPr>
                  <a:endParaRPr lang="en-US"/>
                </a:p>
              </c:txPr>
            </c:trendlineLbl>
          </c:trendline>
          <c:xVal>
            <c:numRef>
              <c:f>'[4]Plate 1 - Sheet1'!$AM$56:$AM$65</c:f>
              <c:numCache>
                <c:formatCode>General</c:formatCode>
                <c:ptCount val="10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48</c:v>
                </c:pt>
                <c:pt idx="4">
                  <c:v>64</c:v>
                </c:pt>
                <c:pt idx="5">
                  <c:v>80</c:v>
                </c:pt>
                <c:pt idx="6">
                  <c:v>96</c:v>
                </c:pt>
                <c:pt idx="7">
                  <c:v>112</c:v>
                </c:pt>
                <c:pt idx="8">
                  <c:v>128</c:v>
                </c:pt>
                <c:pt idx="9">
                  <c:v>144</c:v>
                </c:pt>
              </c:numCache>
            </c:numRef>
          </c:xVal>
          <c:yVal>
            <c:numRef>
              <c:f>'[4]Plate 1 - Sheet1'!$AW$56:$AW$65</c:f>
              <c:numCache>
                <c:formatCode>General</c:formatCode>
                <c:ptCount val="10"/>
                <c:pt idx="0">
                  <c:v>1.9000000000000017E-2</c:v>
                </c:pt>
                <c:pt idx="1">
                  <c:v>1.9499999999999962E-2</c:v>
                </c:pt>
                <c:pt idx="2">
                  <c:v>2.0999999999999908E-2</c:v>
                </c:pt>
                <c:pt idx="3">
                  <c:v>2.300000000000002E-2</c:v>
                </c:pt>
                <c:pt idx="4">
                  <c:v>2.3499999999999965E-2</c:v>
                </c:pt>
                <c:pt idx="5">
                  <c:v>2.5000000000000022E-2</c:v>
                </c:pt>
                <c:pt idx="6">
                  <c:v>2.5499999999999967E-2</c:v>
                </c:pt>
                <c:pt idx="7">
                  <c:v>2.6999999999999913E-2</c:v>
                </c:pt>
                <c:pt idx="8">
                  <c:v>2.8000000000000025E-2</c:v>
                </c:pt>
                <c:pt idx="9">
                  <c:v>2.8499999999999859E-2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F5C-41FC-B84A-A8B69AFEC0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225344"/>
        <c:axId val="97227136"/>
      </c:scatterChart>
      <c:valAx>
        <c:axId val="97225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97227136"/>
        <c:crosses val="autoZero"/>
        <c:crossBetween val="midCat"/>
      </c:valAx>
      <c:valAx>
        <c:axId val="97227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972253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196850393700793E-2"/>
          <c:y val="0.17165536599591719"/>
          <c:w val="0.61455314960629925"/>
          <c:h val="0.689216608340624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'[4]Plate 1 - Sheet1'!$AN$55</c:f>
              <c:strCache>
                <c:ptCount val="1"/>
                <c:pt idx="0">
                  <c:v>Blank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9.077190104239416E-2"/>
                  <c:y val="9.7529957515641127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lang="ja-JP"/>
                  </a:pPr>
                  <a:endParaRPr lang="en-US"/>
                </a:p>
              </c:txPr>
            </c:trendlineLbl>
          </c:trendline>
          <c:xVal>
            <c:numRef>
              <c:f>'[4]Plate 1 - Sheet1'!$AM$56:$AM$65</c:f>
              <c:numCache>
                <c:formatCode>General</c:formatCode>
                <c:ptCount val="10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48</c:v>
                </c:pt>
                <c:pt idx="4">
                  <c:v>64</c:v>
                </c:pt>
                <c:pt idx="5">
                  <c:v>80</c:v>
                </c:pt>
                <c:pt idx="6">
                  <c:v>96</c:v>
                </c:pt>
                <c:pt idx="7">
                  <c:v>112</c:v>
                </c:pt>
                <c:pt idx="8">
                  <c:v>128</c:v>
                </c:pt>
                <c:pt idx="9">
                  <c:v>144</c:v>
                </c:pt>
              </c:numCache>
            </c:numRef>
          </c:xVal>
          <c:yVal>
            <c:numRef>
              <c:f>'[4]Plate 1 - Sheet1'!$AN$56:$AN$65</c:f>
              <c:numCache>
                <c:formatCode>General</c:formatCode>
                <c:ptCount val="10"/>
                <c:pt idx="0">
                  <c:v>3.1750000000000056E-2</c:v>
                </c:pt>
                <c:pt idx="1">
                  <c:v>3.4500000000000031E-2</c:v>
                </c:pt>
                <c:pt idx="2">
                  <c:v>3.6500000000000032E-2</c:v>
                </c:pt>
                <c:pt idx="3">
                  <c:v>3.9250000000000063E-2</c:v>
                </c:pt>
                <c:pt idx="4">
                  <c:v>4.1250000000000009E-2</c:v>
                </c:pt>
                <c:pt idx="5">
                  <c:v>4.3500000000000094E-2</c:v>
                </c:pt>
                <c:pt idx="6">
                  <c:v>4.5750000000000013E-2</c:v>
                </c:pt>
                <c:pt idx="7">
                  <c:v>4.8000000000000043E-2</c:v>
                </c:pt>
                <c:pt idx="8">
                  <c:v>5.0750000000000017E-2</c:v>
                </c:pt>
                <c:pt idx="9">
                  <c:v>5.2499999999999991E-2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AD-407B-8906-1A560B7DF2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298432"/>
        <c:axId val="87299968"/>
      </c:scatterChart>
      <c:valAx>
        <c:axId val="87298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87299968"/>
        <c:crosses val="autoZero"/>
        <c:crossBetween val="midCat"/>
      </c:valAx>
      <c:valAx>
        <c:axId val="87299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872984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196850393700793E-2"/>
          <c:y val="5.1400554097404488E-2"/>
          <c:w val="0.85523381452318459"/>
          <c:h val="0.832619568387284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6488653162183914"/>
                  <c:y val="-2.3740788682875671E-2"/>
                </c:manualLayout>
              </c:layout>
              <c:tx>
                <c:rich>
                  <a:bodyPr/>
                  <a:lstStyle/>
                  <a:p>
                    <a:pPr>
                      <a:defRPr lang="ja-JP"/>
                    </a:pPr>
                    <a:r>
                      <a:rPr lang="en-US" baseline="0"/>
                      <a:t>y = 0.0004x + 0.086</a:t>
                    </a:r>
                    <a:br>
                      <a:rPr lang="en-US" baseline="0"/>
                    </a:b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'[5]Plate 1 - Sheet1'!$F$51:$F$60</c:f>
              <c:numCache>
                <c:formatCode>General</c:formatCode>
                <c:ptCount val="10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48</c:v>
                </c:pt>
                <c:pt idx="4">
                  <c:v>64</c:v>
                </c:pt>
                <c:pt idx="5">
                  <c:v>80</c:v>
                </c:pt>
                <c:pt idx="6">
                  <c:v>96</c:v>
                </c:pt>
                <c:pt idx="7">
                  <c:v>112</c:v>
                </c:pt>
                <c:pt idx="8">
                  <c:v>128</c:v>
                </c:pt>
                <c:pt idx="9">
                  <c:v>144</c:v>
                </c:pt>
              </c:numCache>
            </c:numRef>
          </c:xVal>
          <c:yVal>
            <c:numRef>
              <c:f>'[5]Plate 1 - Sheet1'!$I$51:$I$60</c:f>
              <c:numCache>
                <c:formatCode>General</c:formatCode>
                <c:ptCount val="10"/>
                <c:pt idx="0">
                  <c:v>0.10349999999999993</c:v>
                </c:pt>
                <c:pt idx="1">
                  <c:v>8.7499999999999911E-2</c:v>
                </c:pt>
                <c:pt idx="2">
                  <c:v>8.9749999999999996E-2</c:v>
                </c:pt>
                <c:pt idx="3">
                  <c:v>9.6250000000000058E-2</c:v>
                </c:pt>
                <c:pt idx="4">
                  <c:v>0.1037499999999999</c:v>
                </c:pt>
                <c:pt idx="5">
                  <c:v>0.11149999999999993</c:v>
                </c:pt>
                <c:pt idx="6">
                  <c:v>0.11874999999999991</c:v>
                </c:pt>
                <c:pt idx="7">
                  <c:v>0.12649999999999995</c:v>
                </c:pt>
                <c:pt idx="8">
                  <c:v>0.13424999999999998</c:v>
                </c:pt>
                <c:pt idx="9">
                  <c:v>0.14175000000000004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0DC-4EBA-84A4-110EE34AD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390592"/>
        <c:axId val="103409920"/>
      </c:scatterChart>
      <c:valAx>
        <c:axId val="103390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103409920"/>
        <c:crosses val="autoZero"/>
        <c:crossBetween val="midCat"/>
      </c:valAx>
      <c:valAx>
        <c:axId val="103409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1033905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0014295088113986"/>
                  <c:y val="-1.0691657494426099E-2"/>
                </c:manualLayout>
              </c:layout>
              <c:tx>
                <c:rich>
                  <a:bodyPr/>
                  <a:lstStyle/>
                  <a:p>
                    <a:pPr>
                      <a:defRPr lang="ja-JP"/>
                    </a:pPr>
                    <a:r>
                      <a:rPr lang="en-US" baseline="0"/>
                      <a:t>y = 0.0009x + 0.0881
</a:t>
                    </a: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'[5]Plate 1 - Sheet1'!$F$51:$F$60</c:f>
              <c:numCache>
                <c:formatCode>General</c:formatCode>
                <c:ptCount val="10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48</c:v>
                </c:pt>
                <c:pt idx="4">
                  <c:v>64</c:v>
                </c:pt>
                <c:pt idx="5">
                  <c:v>80</c:v>
                </c:pt>
                <c:pt idx="6">
                  <c:v>96</c:v>
                </c:pt>
                <c:pt idx="7">
                  <c:v>112</c:v>
                </c:pt>
                <c:pt idx="8">
                  <c:v>128</c:v>
                </c:pt>
                <c:pt idx="9">
                  <c:v>144</c:v>
                </c:pt>
              </c:numCache>
            </c:numRef>
          </c:xVal>
          <c:yVal>
            <c:numRef>
              <c:f>'[5]Plate 1 - Sheet1'!$G$51:$G$60</c:f>
              <c:numCache>
                <c:formatCode>General</c:formatCode>
                <c:ptCount val="10"/>
                <c:pt idx="0">
                  <c:v>9.6750000000000003E-2</c:v>
                </c:pt>
                <c:pt idx="1">
                  <c:v>9.6750000000000003E-2</c:v>
                </c:pt>
                <c:pt idx="2">
                  <c:v>9.2750000000000055E-2</c:v>
                </c:pt>
                <c:pt idx="3">
                  <c:v>9.9000000000000032E-2</c:v>
                </c:pt>
                <c:pt idx="4">
                  <c:v>0.10600000000000004</c:v>
                </c:pt>
                <c:pt idx="5">
                  <c:v>0.11300000000000004</c:v>
                </c:pt>
                <c:pt idx="6">
                  <c:v>0.12000000000000005</c:v>
                </c:pt>
                <c:pt idx="7">
                  <c:v>0.1265</c:v>
                </c:pt>
                <c:pt idx="8">
                  <c:v>0.13350000000000006</c:v>
                </c:pt>
                <c:pt idx="9">
                  <c:v>0.14100000000000001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136-4E2D-9ED5-CD1D756801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330816"/>
        <c:axId val="90637824"/>
      </c:scatterChart>
      <c:valAx>
        <c:axId val="89330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90637824"/>
        <c:crosses val="autoZero"/>
        <c:crossBetween val="midCat"/>
      </c:valAx>
      <c:valAx>
        <c:axId val="906378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893308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7.3211865000391438E-2"/>
                  <c:y val="-1.8343481712673238E-2"/>
                </c:manualLayout>
              </c:layout>
              <c:tx>
                <c:rich>
                  <a:bodyPr/>
                  <a:lstStyle/>
                  <a:p>
                    <a:pPr>
                      <a:defRPr lang="ja-JP"/>
                    </a:pPr>
                    <a:r>
                      <a:rPr lang="en-US" baseline="0"/>
                      <a:t>y = 0.0003x + 0.0873</a:t>
                    </a:r>
                    <a:br>
                      <a:rPr lang="en-US" baseline="0"/>
                    </a:b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'[6]Plate 2 - Sheet1'!$C$51:$C$60</c:f>
              <c:numCache>
                <c:formatCode>General</c:formatCode>
                <c:ptCount val="10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48</c:v>
                </c:pt>
                <c:pt idx="4">
                  <c:v>64</c:v>
                </c:pt>
                <c:pt idx="5">
                  <c:v>80</c:v>
                </c:pt>
                <c:pt idx="6">
                  <c:v>96</c:v>
                </c:pt>
                <c:pt idx="7">
                  <c:v>112</c:v>
                </c:pt>
                <c:pt idx="8">
                  <c:v>128</c:v>
                </c:pt>
                <c:pt idx="9">
                  <c:v>144</c:v>
                </c:pt>
              </c:numCache>
            </c:numRef>
          </c:xVal>
          <c:yVal>
            <c:numRef>
              <c:f>'[6]Plate 2 - Sheet1'!$I$51:$I$60</c:f>
              <c:numCache>
                <c:formatCode>General</c:formatCode>
                <c:ptCount val="10"/>
                <c:pt idx="0">
                  <c:v>8.7249999999999994E-2</c:v>
                </c:pt>
                <c:pt idx="1">
                  <c:v>9.2499999999999916E-2</c:v>
                </c:pt>
                <c:pt idx="2">
                  <c:v>9.749999999999992E-2</c:v>
                </c:pt>
                <c:pt idx="3">
                  <c:v>0.10225000000000006</c:v>
                </c:pt>
                <c:pt idx="4">
                  <c:v>0.10725000000000007</c:v>
                </c:pt>
                <c:pt idx="5">
                  <c:v>0.11225000000000002</c:v>
                </c:pt>
                <c:pt idx="6">
                  <c:v>0.11724999999999997</c:v>
                </c:pt>
                <c:pt idx="7">
                  <c:v>0.12250000000000005</c:v>
                </c:pt>
                <c:pt idx="8">
                  <c:v>0.12774999999999997</c:v>
                </c:pt>
                <c:pt idx="9">
                  <c:v>0.13275000000000003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8C9-4FE1-86CF-F6D81F34F2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026432"/>
        <c:axId val="77027968"/>
      </c:scatterChart>
      <c:valAx>
        <c:axId val="77026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77027968"/>
        <c:crosses val="autoZero"/>
        <c:crossBetween val="midCat"/>
      </c:valAx>
      <c:valAx>
        <c:axId val="77027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770264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tx>
                <c:rich>
                  <a:bodyPr/>
                  <a:lstStyle/>
                  <a:p>
                    <a:pPr>
                      <a:defRPr lang="ja-JP"/>
                    </a:pPr>
                    <a:r>
                      <a:rPr lang="en-US" baseline="0"/>
                      <a:t>y = 0.0008x + 0.1705</a:t>
                    </a:r>
                    <a:br>
                      <a:rPr lang="en-US" baseline="0"/>
                    </a:b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'[6]Plate 2 - Sheet1'!$C$51:$C$60</c:f>
              <c:numCache>
                <c:formatCode>General</c:formatCode>
                <c:ptCount val="10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48</c:v>
                </c:pt>
                <c:pt idx="4">
                  <c:v>64</c:v>
                </c:pt>
                <c:pt idx="5">
                  <c:v>80</c:v>
                </c:pt>
                <c:pt idx="6">
                  <c:v>96</c:v>
                </c:pt>
                <c:pt idx="7">
                  <c:v>112</c:v>
                </c:pt>
                <c:pt idx="8">
                  <c:v>128</c:v>
                </c:pt>
                <c:pt idx="9">
                  <c:v>144</c:v>
                </c:pt>
              </c:numCache>
            </c:numRef>
          </c:xVal>
          <c:yVal>
            <c:numRef>
              <c:f>'[6]Plate 2 - Sheet1'!$D$51:$D$60</c:f>
              <c:numCache>
                <c:formatCode>General</c:formatCode>
                <c:ptCount val="10"/>
                <c:pt idx="0">
                  <c:v>0.17049999999999998</c:v>
                </c:pt>
                <c:pt idx="1">
                  <c:v>0.18450000000000011</c:v>
                </c:pt>
                <c:pt idx="2">
                  <c:v>0.19650000000000001</c:v>
                </c:pt>
                <c:pt idx="3">
                  <c:v>0.20850000000000002</c:v>
                </c:pt>
                <c:pt idx="4">
                  <c:v>0.22074999999999995</c:v>
                </c:pt>
                <c:pt idx="5">
                  <c:v>0.23349999999999999</c:v>
                </c:pt>
                <c:pt idx="6">
                  <c:v>0.24649999999999994</c:v>
                </c:pt>
                <c:pt idx="7">
                  <c:v>0.25949999999999995</c:v>
                </c:pt>
                <c:pt idx="8">
                  <c:v>0.27299999999999991</c:v>
                </c:pt>
                <c:pt idx="9">
                  <c:v>0.28700000000000003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D9B-4B5A-A9BD-94E7459D94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356544"/>
        <c:axId val="100037760"/>
      </c:scatterChart>
      <c:valAx>
        <c:axId val="91356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100037760"/>
        <c:crosses val="autoZero"/>
        <c:crossBetween val="midCat"/>
      </c:valAx>
      <c:valAx>
        <c:axId val="100037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913565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773916191510541E-2"/>
          <c:y val="0.1340250756593169"/>
          <c:w val="0.8871532868736236"/>
          <c:h val="0.646099587746084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'Graphs of cell culture exp.'!$F$9</c:f>
              <c:strCache>
                <c:ptCount val="1"/>
                <c:pt idx="0">
                  <c:v>Controls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'Graphs of cell culture exp.'!$D$24:$F$24</c:f>
                <c:numCache>
                  <c:formatCode>General</c:formatCode>
                  <c:ptCount val="3"/>
                  <c:pt idx="1">
                    <c:v>3.8256917486684903</c:v>
                  </c:pt>
                  <c:pt idx="2">
                    <c:v>2.5189120175609032</c:v>
                  </c:pt>
                </c:numCache>
              </c:numRef>
            </c:plus>
            <c:minus>
              <c:numRef>
                <c:f>'Graphs of cell culture exp.'!$D$24:$F$24</c:f>
                <c:numCache>
                  <c:formatCode>General</c:formatCode>
                  <c:ptCount val="3"/>
                  <c:pt idx="1">
                    <c:v>3.8256917486684903</c:v>
                  </c:pt>
                  <c:pt idx="2">
                    <c:v>2.5189120175609032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'Graphs of cell culture exp.'!$E$10:$E$19</c:f>
              <c:strCache>
                <c:ptCount val="10"/>
                <c:pt idx="1">
                  <c:v>UT</c:v>
                </c:pt>
                <c:pt idx="2">
                  <c:v>TC</c:v>
                </c:pt>
                <c:pt idx="3">
                  <c:v>Catechin</c:v>
                </c:pt>
                <c:pt idx="4">
                  <c:v>Cinnamic acid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</c:strCache>
            </c:strRef>
          </c:cat>
          <c:val>
            <c:numRef>
              <c:f>'Graphs of cell culture exp.'!$F$10:$F$19</c:f>
              <c:numCache>
                <c:formatCode>General</c:formatCode>
                <c:ptCount val="10"/>
                <c:pt idx="1">
                  <c:v>100</c:v>
                </c:pt>
                <c:pt idx="2">
                  <c:v>43.231215069343826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01-4899-BE72-26481A30D731}"/>
            </c:ext>
          </c:extLst>
        </c:ser>
        <c:ser>
          <c:idx val="1"/>
          <c:order val="1"/>
          <c:tx>
            <c:strRef>
              <c:f>'Graphs of cell culture exp.'!$G$9</c:f>
              <c:strCache>
                <c:ptCount val="1"/>
                <c:pt idx="0">
                  <c:v>25  μM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'Graphs of cell culture exp.'!$D$25:$M$25</c:f>
                <c:numCache>
                  <c:formatCode>General</c:formatCode>
                  <c:ptCount val="10"/>
                  <c:pt idx="3">
                    <c:v>3.054381956154681</c:v>
                  </c:pt>
                  <c:pt idx="4">
                    <c:v>2.6628429920923899</c:v>
                  </c:pt>
                  <c:pt idx="5">
                    <c:v>3.9034413212965662</c:v>
                  </c:pt>
                  <c:pt idx="6">
                    <c:v>2.4994342948662491</c:v>
                  </c:pt>
                  <c:pt idx="7">
                    <c:v>5.1530795924408261</c:v>
                  </c:pt>
                  <c:pt idx="8">
                    <c:v>4.785100989150858</c:v>
                  </c:pt>
                  <c:pt idx="9">
                    <c:v>3.3098002663512434</c:v>
                  </c:pt>
                </c:numCache>
              </c:numRef>
            </c:plus>
            <c:minus>
              <c:numRef>
                <c:f>'Graphs of cell culture exp.'!$D$25:$M$25</c:f>
                <c:numCache>
                  <c:formatCode>General</c:formatCode>
                  <c:ptCount val="10"/>
                  <c:pt idx="3">
                    <c:v>3.054381956154681</c:v>
                  </c:pt>
                  <c:pt idx="4">
                    <c:v>2.6628429920923899</c:v>
                  </c:pt>
                  <c:pt idx="5">
                    <c:v>3.9034413212965662</c:v>
                  </c:pt>
                  <c:pt idx="6">
                    <c:v>2.4994342948662491</c:v>
                  </c:pt>
                  <c:pt idx="7">
                    <c:v>5.1530795924408261</c:v>
                  </c:pt>
                  <c:pt idx="8">
                    <c:v>4.785100989150858</c:v>
                  </c:pt>
                  <c:pt idx="9">
                    <c:v>3.3098002663512434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'Graphs of cell culture exp.'!$E$10:$E$19</c:f>
              <c:strCache>
                <c:ptCount val="10"/>
                <c:pt idx="1">
                  <c:v>UT</c:v>
                </c:pt>
                <c:pt idx="2">
                  <c:v>TC</c:v>
                </c:pt>
                <c:pt idx="3">
                  <c:v>Catechin</c:v>
                </c:pt>
                <c:pt idx="4">
                  <c:v>Cinnamic acid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</c:strCache>
            </c:strRef>
          </c:cat>
          <c:val>
            <c:numRef>
              <c:f>'Graphs of cell culture exp.'!$G$10:$G$19</c:f>
              <c:numCache>
                <c:formatCode>General</c:formatCode>
                <c:ptCount val="10"/>
                <c:pt idx="3">
                  <c:v>45.580625129372798</c:v>
                </c:pt>
                <c:pt idx="4">
                  <c:v>48.923618298488933</c:v>
                </c:pt>
                <c:pt idx="5">
                  <c:v>46.170565100393297</c:v>
                </c:pt>
                <c:pt idx="6">
                  <c:v>57.482922790312571</c:v>
                </c:pt>
                <c:pt idx="7">
                  <c:v>53.68453736286483</c:v>
                </c:pt>
                <c:pt idx="8">
                  <c:v>43.810805216311323</c:v>
                </c:pt>
                <c:pt idx="9">
                  <c:v>47.961084661560754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01-4899-BE72-26481A30D731}"/>
            </c:ext>
          </c:extLst>
        </c:ser>
        <c:ser>
          <c:idx val="2"/>
          <c:order val="2"/>
          <c:tx>
            <c:strRef>
              <c:f>'Graphs of cell culture exp.'!$H$9</c:f>
              <c:strCache>
                <c:ptCount val="1"/>
                <c:pt idx="0">
                  <c:v>50 μM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'Graphs of cell culture exp.'!$D$26:$M$26</c:f>
                <c:numCache>
                  <c:formatCode>General</c:formatCode>
                  <c:ptCount val="10"/>
                  <c:pt idx="3">
                    <c:v>8.2327792368329415</c:v>
                  </c:pt>
                  <c:pt idx="4">
                    <c:v>1.2683286044759183</c:v>
                  </c:pt>
                  <c:pt idx="5">
                    <c:v>3.7252897389123469</c:v>
                  </c:pt>
                  <c:pt idx="6">
                    <c:v>1.9659898756561509</c:v>
                  </c:pt>
                  <c:pt idx="7">
                    <c:v>7.026894118548225</c:v>
                  </c:pt>
                  <c:pt idx="8">
                    <c:v>10.476200087205212</c:v>
                  </c:pt>
                  <c:pt idx="9">
                    <c:v>11.747586016707539</c:v>
                  </c:pt>
                </c:numCache>
              </c:numRef>
            </c:plus>
            <c:minus>
              <c:numRef>
                <c:f>'Graphs of cell culture exp.'!$D$26:$M$26</c:f>
                <c:numCache>
                  <c:formatCode>General</c:formatCode>
                  <c:ptCount val="10"/>
                  <c:pt idx="3">
                    <c:v>8.2327792368329415</c:v>
                  </c:pt>
                  <c:pt idx="4">
                    <c:v>1.2683286044759183</c:v>
                  </c:pt>
                  <c:pt idx="5">
                    <c:v>3.7252897389123469</c:v>
                  </c:pt>
                  <c:pt idx="6">
                    <c:v>1.9659898756561509</c:v>
                  </c:pt>
                  <c:pt idx="7">
                    <c:v>7.026894118548225</c:v>
                  </c:pt>
                  <c:pt idx="8">
                    <c:v>10.476200087205212</c:v>
                  </c:pt>
                  <c:pt idx="9">
                    <c:v>11.747586016707539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'Graphs of cell culture exp.'!$E$10:$E$19</c:f>
              <c:strCache>
                <c:ptCount val="10"/>
                <c:pt idx="1">
                  <c:v>UT</c:v>
                </c:pt>
                <c:pt idx="2">
                  <c:v>TC</c:v>
                </c:pt>
                <c:pt idx="3">
                  <c:v>Catechin</c:v>
                </c:pt>
                <c:pt idx="4">
                  <c:v>Cinnamic acid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</c:strCache>
            </c:strRef>
          </c:cat>
          <c:val>
            <c:numRef>
              <c:f>'Graphs of cell culture exp.'!$H$10:$H$19</c:f>
              <c:numCache>
                <c:formatCode>General</c:formatCode>
                <c:ptCount val="10"/>
                <c:pt idx="3">
                  <c:v>65.555785551645627</c:v>
                </c:pt>
                <c:pt idx="4">
                  <c:v>48.861519354170987</c:v>
                </c:pt>
                <c:pt idx="5">
                  <c:v>57.969364520803154</c:v>
                </c:pt>
                <c:pt idx="6">
                  <c:v>71.330987373214668</c:v>
                </c:pt>
                <c:pt idx="7">
                  <c:v>69.271372386669441</c:v>
                </c:pt>
                <c:pt idx="8">
                  <c:v>46.594907886565935</c:v>
                </c:pt>
                <c:pt idx="9">
                  <c:v>66.642517077209689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01-4899-BE72-26481A30D731}"/>
            </c:ext>
          </c:extLst>
        </c:ser>
        <c:ser>
          <c:idx val="3"/>
          <c:order val="3"/>
          <c:tx>
            <c:strRef>
              <c:f>'Graphs of cell culture exp.'!$I$9</c:f>
              <c:strCache>
                <c:ptCount val="1"/>
                <c:pt idx="0">
                  <c:v> 100 μM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'Graphs of cell culture exp.'!$D$27:$M$27</c:f>
                <c:numCache>
                  <c:formatCode>General</c:formatCode>
                  <c:ptCount val="10"/>
                  <c:pt idx="3">
                    <c:v>7.8601104893118645</c:v>
                  </c:pt>
                  <c:pt idx="4">
                    <c:v>2.4814229286518148</c:v>
                  </c:pt>
                  <c:pt idx="5">
                    <c:v>10.991578926859741</c:v>
                  </c:pt>
                  <c:pt idx="6">
                    <c:v>1.7928661771785022</c:v>
                  </c:pt>
                  <c:pt idx="7">
                    <c:v>3.6201089591393303</c:v>
                  </c:pt>
                  <c:pt idx="8">
                    <c:v>8.6237700278697424</c:v>
                  </c:pt>
                  <c:pt idx="9">
                    <c:v>10.11312073345905</c:v>
                  </c:pt>
                </c:numCache>
              </c:numRef>
            </c:plus>
            <c:minus>
              <c:numRef>
                <c:f>'Graphs of cell culture exp.'!$D$27:$M$27</c:f>
                <c:numCache>
                  <c:formatCode>General</c:formatCode>
                  <c:ptCount val="10"/>
                  <c:pt idx="3">
                    <c:v>7.8601104893118645</c:v>
                  </c:pt>
                  <c:pt idx="4">
                    <c:v>2.4814229286518148</c:v>
                  </c:pt>
                  <c:pt idx="5">
                    <c:v>10.991578926859741</c:v>
                  </c:pt>
                  <c:pt idx="6">
                    <c:v>1.7928661771785022</c:v>
                  </c:pt>
                  <c:pt idx="7">
                    <c:v>3.6201089591393303</c:v>
                  </c:pt>
                  <c:pt idx="8">
                    <c:v>8.6237700278697424</c:v>
                  </c:pt>
                  <c:pt idx="9">
                    <c:v>10.11312073345905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'Graphs of cell culture exp.'!$E$10:$E$19</c:f>
              <c:strCache>
                <c:ptCount val="10"/>
                <c:pt idx="1">
                  <c:v>UT</c:v>
                </c:pt>
                <c:pt idx="2">
                  <c:v>TC</c:v>
                </c:pt>
                <c:pt idx="3">
                  <c:v>Catechin</c:v>
                </c:pt>
                <c:pt idx="4">
                  <c:v>Cinnamic acid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</c:strCache>
            </c:strRef>
          </c:cat>
          <c:val>
            <c:numRef>
              <c:f>'Graphs of cell culture exp.'!$I$10:$I$19</c:f>
              <c:numCache>
                <c:formatCode>General</c:formatCode>
                <c:ptCount val="10"/>
                <c:pt idx="3">
                  <c:v>86.327882425998766</c:v>
                </c:pt>
                <c:pt idx="4">
                  <c:v>50.838335748292273</c:v>
                </c:pt>
                <c:pt idx="5">
                  <c:v>78.379217553301586</c:v>
                </c:pt>
                <c:pt idx="6">
                  <c:v>90.126267853446492</c:v>
                </c:pt>
                <c:pt idx="7">
                  <c:v>81.235768991927145</c:v>
                </c:pt>
                <c:pt idx="8">
                  <c:v>46.812254191678747</c:v>
                </c:pt>
                <c:pt idx="9">
                  <c:v>72.98695922169324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201-4899-BE72-26481A30D7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0443840"/>
        <c:axId val="360453824"/>
      </c:barChart>
      <c:catAx>
        <c:axId val="360443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bevel/>
          </a:ln>
          <a:effectLst/>
        </c:spPr>
        <c:txPr>
          <a:bodyPr rot="1680000" spcFirstLastPara="1" vertOverflow="ellipsis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453824"/>
        <c:crosses val="autoZero"/>
        <c:auto val="1"/>
        <c:lblAlgn val="ctr"/>
        <c:lblOffset val="100"/>
        <c:noMultiLvlLbl val="0"/>
      </c:catAx>
      <c:valAx>
        <c:axId val="3604538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/>
                  <a:t>% Cell Viability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>
                <a:lumMod val="85000"/>
                <a:lumOff val="1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443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5959272332337762"/>
          <c:y val="2.5401785866260861E-2"/>
          <c:w val="0.40423255106340056"/>
          <c:h val="7.99817384829463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 lang="ja-JP"/>
                  </a:pPr>
                  <a:endParaRPr lang="en-US"/>
                </a:p>
              </c:txPr>
            </c:trendlineLbl>
          </c:trendline>
          <c:xVal>
            <c:numRef>
              <c:f>'[7]Plate 6 - Sheet1'!$O$52:$O$60</c:f>
              <c:numCache>
                <c:formatCode>General</c:formatCode>
                <c:ptCount val="9"/>
                <c:pt idx="0">
                  <c:v>16</c:v>
                </c:pt>
                <c:pt idx="1">
                  <c:v>32</c:v>
                </c:pt>
                <c:pt idx="2">
                  <c:v>48</c:v>
                </c:pt>
                <c:pt idx="3">
                  <c:v>64</c:v>
                </c:pt>
                <c:pt idx="4">
                  <c:v>80</c:v>
                </c:pt>
                <c:pt idx="5">
                  <c:v>96</c:v>
                </c:pt>
                <c:pt idx="6">
                  <c:v>112</c:v>
                </c:pt>
                <c:pt idx="7">
                  <c:v>128</c:v>
                </c:pt>
                <c:pt idx="8">
                  <c:v>144</c:v>
                </c:pt>
              </c:numCache>
            </c:numRef>
          </c:xVal>
          <c:yVal>
            <c:numRef>
              <c:f>'[7]Plate 6 - Sheet1'!$P$52:$P$60</c:f>
              <c:numCache>
                <c:formatCode>General</c:formatCode>
                <c:ptCount val="9"/>
                <c:pt idx="0">
                  <c:v>5.3333333333333011E-3</c:v>
                </c:pt>
                <c:pt idx="1">
                  <c:v>1.4333333333333309E-2</c:v>
                </c:pt>
                <c:pt idx="2">
                  <c:v>2.2333333333333316E-2</c:v>
                </c:pt>
                <c:pt idx="3">
                  <c:v>2.8999999999999915E-2</c:v>
                </c:pt>
                <c:pt idx="4">
                  <c:v>3.6333333333333329E-2</c:v>
                </c:pt>
                <c:pt idx="5">
                  <c:v>4.2999999999999927E-2</c:v>
                </c:pt>
                <c:pt idx="6">
                  <c:v>4.9333333333333451E-2</c:v>
                </c:pt>
                <c:pt idx="7">
                  <c:v>5.5666666666666642E-2</c:v>
                </c:pt>
                <c:pt idx="8">
                  <c:v>6.2666666666666759E-2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B62-456A-9B77-65141A78A7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371200"/>
        <c:axId val="88373504"/>
      </c:scatterChart>
      <c:valAx>
        <c:axId val="88371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88373504"/>
        <c:crosses val="autoZero"/>
        <c:crossBetween val="midCat"/>
      </c:valAx>
      <c:valAx>
        <c:axId val="88373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883712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3558027121609798"/>
                  <c:y val="1.222076407115777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'AChE-4'!$B$47:$B$55</c:f>
              <c:numCache>
                <c:formatCode>General</c:formatCode>
                <c:ptCount val="9"/>
                <c:pt idx="0">
                  <c:v>16</c:v>
                </c:pt>
                <c:pt idx="1">
                  <c:v>32</c:v>
                </c:pt>
                <c:pt idx="2">
                  <c:v>48</c:v>
                </c:pt>
                <c:pt idx="3">
                  <c:v>64</c:v>
                </c:pt>
                <c:pt idx="4">
                  <c:v>80</c:v>
                </c:pt>
                <c:pt idx="5">
                  <c:v>96</c:v>
                </c:pt>
                <c:pt idx="6">
                  <c:v>112</c:v>
                </c:pt>
                <c:pt idx="7">
                  <c:v>128</c:v>
                </c:pt>
                <c:pt idx="8">
                  <c:v>144</c:v>
                </c:pt>
              </c:numCache>
            </c:numRef>
          </c:xVal>
          <c:yVal>
            <c:numRef>
              <c:f>'AChE-4'!$D$47:$D$55</c:f>
              <c:numCache>
                <c:formatCode>General</c:formatCode>
                <c:ptCount val="9"/>
                <c:pt idx="0">
                  <c:v>3.8666666666666599E-2</c:v>
                </c:pt>
                <c:pt idx="1">
                  <c:v>4.0666666666666629E-2</c:v>
                </c:pt>
                <c:pt idx="2">
                  <c:v>4.3000000000000038E-2</c:v>
                </c:pt>
                <c:pt idx="3">
                  <c:v>4.4666666666666743E-2</c:v>
                </c:pt>
                <c:pt idx="4">
                  <c:v>4.6666666666666745E-2</c:v>
                </c:pt>
                <c:pt idx="5">
                  <c:v>4.833333333333345E-2</c:v>
                </c:pt>
                <c:pt idx="6">
                  <c:v>5.0333333333333452E-2</c:v>
                </c:pt>
                <c:pt idx="7">
                  <c:v>5.1333333333333453E-2</c:v>
                </c:pt>
                <c:pt idx="8">
                  <c:v>5.266666666666675E-2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88-4C9A-AD4E-7804B7094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2890655"/>
        <c:axId val="1062881503"/>
      </c:scatterChart>
      <c:valAx>
        <c:axId val="10628906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2881503"/>
        <c:crosses val="autoZero"/>
        <c:crossBetween val="midCat"/>
      </c:valAx>
      <c:valAx>
        <c:axId val="1062881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2890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 lang="ja-JP"/>
                  </a:pPr>
                  <a:endParaRPr lang="en-US"/>
                </a:p>
              </c:txPr>
            </c:trendlineLbl>
          </c:trendline>
          <c:xVal>
            <c:numRef>
              <c:f>'[2]Plate 6 - Sheet1'!$J$50:$J$59</c:f>
              <c:numCache>
                <c:formatCode>General</c:formatCode>
                <c:ptCount val="10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48</c:v>
                </c:pt>
                <c:pt idx="4">
                  <c:v>64</c:v>
                </c:pt>
                <c:pt idx="5">
                  <c:v>80</c:v>
                </c:pt>
                <c:pt idx="6">
                  <c:v>96</c:v>
                </c:pt>
                <c:pt idx="7">
                  <c:v>112</c:v>
                </c:pt>
                <c:pt idx="8">
                  <c:v>128</c:v>
                </c:pt>
                <c:pt idx="9">
                  <c:v>144</c:v>
                </c:pt>
              </c:numCache>
            </c:numRef>
          </c:xVal>
          <c:yVal>
            <c:numRef>
              <c:f>'[2]Plate 6 - Sheet1'!$K$50:$K$59</c:f>
              <c:numCache>
                <c:formatCode>General</c:formatCode>
                <c:ptCount val="10"/>
                <c:pt idx="0">
                  <c:v>6.3333333333333353E-2</c:v>
                </c:pt>
                <c:pt idx="1">
                  <c:v>6.9999999999999951E-2</c:v>
                </c:pt>
                <c:pt idx="2">
                  <c:v>7.666666666666655E-2</c:v>
                </c:pt>
                <c:pt idx="3">
                  <c:v>8.2333333333333258E-2</c:v>
                </c:pt>
                <c:pt idx="4">
                  <c:v>8.7999999999999856E-2</c:v>
                </c:pt>
                <c:pt idx="5">
                  <c:v>9.4999999999999973E-2</c:v>
                </c:pt>
                <c:pt idx="6">
                  <c:v>0.10099999999999998</c:v>
                </c:pt>
                <c:pt idx="7">
                  <c:v>0.10699999999999998</c:v>
                </c:pt>
                <c:pt idx="8">
                  <c:v>0.11299999999999988</c:v>
                </c:pt>
                <c:pt idx="9">
                  <c:v>0.1196666666666667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803-4C11-8C34-5722F1D3BE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857600"/>
        <c:axId val="87311488"/>
      </c:scatterChart>
      <c:valAx>
        <c:axId val="86857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87311488"/>
        <c:crosses val="autoZero"/>
        <c:crossBetween val="midCat"/>
      </c:valAx>
      <c:valAx>
        <c:axId val="873114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868576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 lang="ja-JP"/>
                  </a:pPr>
                  <a:endParaRPr lang="en-US"/>
                </a:p>
              </c:txPr>
            </c:trendlineLbl>
          </c:trendline>
          <c:xVal>
            <c:numRef>
              <c:f>'[2]Plate 6 - Sheet1'!$J$50:$J$59</c:f>
              <c:numCache>
                <c:formatCode>General</c:formatCode>
                <c:ptCount val="10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48</c:v>
                </c:pt>
                <c:pt idx="4">
                  <c:v>64</c:v>
                </c:pt>
                <c:pt idx="5">
                  <c:v>80</c:v>
                </c:pt>
                <c:pt idx="6">
                  <c:v>96</c:v>
                </c:pt>
                <c:pt idx="7">
                  <c:v>112</c:v>
                </c:pt>
                <c:pt idx="8">
                  <c:v>128</c:v>
                </c:pt>
                <c:pt idx="9">
                  <c:v>144</c:v>
                </c:pt>
              </c:numCache>
            </c:numRef>
          </c:xVal>
          <c:yVal>
            <c:numRef>
              <c:f>'[2]Plate 6 - Sheet1'!$L$50:$L$59</c:f>
              <c:numCache>
                <c:formatCode>General</c:formatCode>
                <c:ptCount val="10"/>
                <c:pt idx="0">
                  <c:v>8.5749999999999993E-2</c:v>
                </c:pt>
                <c:pt idx="1">
                  <c:v>8.5999999999999965E-2</c:v>
                </c:pt>
                <c:pt idx="2">
                  <c:v>8.7000000000000077E-2</c:v>
                </c:pt>
                <c:pt idx="3">
                  <c:v>8.8000000000000078E-2</c:v>
                </c:pt>
                <c:pt idx="4">
                  <c:v>8.8500000000000023E-2</c:v>
                </c:pt>
                <c:pt idx="5">
                  <c:v>8.9999999999999969E-2</c:v>
                </c:pt>
                <c:pt idx="6">
                  <c:v>9.0750000000000108E-2</c:v>
                </c:pt>
                <c:pt idx="7">
                  <c:v>9.1750000000000109E-2</c:v>
                </c:pt>
                <c:pt idx="8">
                  <c:v>9.2500000000000027E-2</c:v>
                </c:pt>
                <c:pt idx="9">
                  <c:v>9.3749999999999889E-2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2A7-4F45-8BFA-F075B75303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257280"/>
        <c:axId val="92265472"/>
      </c:scatterChart>
      <c:valAx>
        <c:axId val="92257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92265472"/>
        <c:crosses val="autoZero"/>
        <c:crossBetween val="midCat"/>
      </c:valAx>
      <c:valAx>
        <c:axId val="922654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922572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7108039160496802"/>
                  <c:y val="-6.2590064723983306E-3"/>
                </c:manualLayout>
              </c:layout>
              <c:tx>
                <c:rich>
                  <a:bodyPr/>
                  <a:lstStyle/>
                  <a:p>
                    <a:pPr>
                      <a:defRPr lang="ja-JP"/>
                    </a:pPr>
                    <a:r>
                      <a:rPr lang="en-US" baseline="0"/>
                      <a:t>y = 0.0008x + 0.1705</a:t>
                    </a:r>
                    <a:br>
                      <a:rPr lang="en-US" baseline="0"/>
                    </a:b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'[8]Plate 2 - Sheet1'!$C$51:$C$60</c:f>
              <c:numCache>
                <c:formatCode>General</c:formatCode>
                <c:ptCount val="10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48</c:v>
                </c:pt>
                <c:pt idx="4">
                  <c:v>64</c:v>
                </c:pt>
                <c:pt idx="5">
                  <c:v>80</c:v>
                </c:pt>
                <c:pt idx="6">
                  <c:v>96</c:v>
                </c:pt>
                <c:pt idx="7">
                  <c:v>112</c:v>
                </c:pt>
                <c:pt idx="8">
                  <c:v>128</c:v>
                </c:pt>
                <c:pt idx="9">
                  <c:v>144</c:v>
                </c:pt>
              </c:numCache>
            </c:numRef>
          </c:xVal>
          <c:yVal>
            <c:numRef>
              <c:f>'[8]Plate 2 - Sheet1'!$D$51:$D$60</c:f>
              <c:numCache>
                <c:formatCode>General</c:formatCode>
                <c:ptCount val="10"/>
                <c:pt idx="0">
                  <c:v>0.17049999999999998</c:v>
                </c:pt>
                <c:pt idx="1">
                  <c:v>0.18450000000000011</c:v>
                </c:pt>
                <c:pt idx="2">
                  <c:v>0.19650000000000001</c:v>
                </c:pt>
                <c:pt idx="3">
                  <c:v>0.20850000000000002</c:v>
                </c:pt>
                <c:pt idx="4">
                  <c:v>0.22074999999999995</c:v>
                </c:pt>
                <c:pt idx="5">
                  <c:v>0.23349999999999999</c:v>
                </c:pt>
                <c:pt idx="6">
                  <c:v>0.24649999999999994</c:v>
                </c:pt>
                <c:pt idx="7">
                  <c:v>0.25949999999999995</c:v>
                </c:pt>
                <c:pt idx="8">
                  <c:v>0.27299999999999991</c:v>
                </c:pt>
                <c:pt idx="9">
                  <c:v>0.28700000000000003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249-4603-A6A0-83A181368F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795776"/>
        <c:axId val="86797312"/>
      </c:scatterChart>
      <c:valAx>
        <c:axId val="86795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86797312"/>
        <c:crosses val="autoZero"/>
        <c:crossBetween val="midCat"/>
      </c:valAx>
      <c:valAx>
        <c:axId val="867973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867957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5.273996854819718E-2"/>
                  <c:y val="1.3043054251246118E-2"/>
                </c:manualLayout>
              </c:layout>
              <c:tx>
                <c:rich>
                  <a:bodyPr/>
                  <a:lstStyle/>
                  <a:p>
                    <a:pPr>
                      <a:defRPr lang="ja-JP"/>
                    </a:pPr>
                    <a:r>
                      <a:rPr lang="en-US" baseline="0"/>
                      <a:t>y = 6E-05x + 0.103</a:t>
                    </a:r>
                    <a:br>
                      <a:rPr lang="en-US" baseline="0"/>
                    </a:b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'[8]Plate 2 - Sheet1'!$C$51:$C$60</c:f>
              <c:numCache>
                <c:formatCode>General</c:formatCode>
                <c:ptCount val="10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48</c:v>
                </c:pt>
                <c:pt idx="4">
                  <c:v>64</c:v>
                </c:pt>
                <c:pt idx="5">
                  <c:v>80</c:v>
                </c:pt>
                <c:pt idx="6">
                  <c:v>96</c:v>
                </c:pt>
                <c:pt idx="7">
                  <c:v>112</c:v>
                </c:pt>
                <c:pt idx="8">
                  <c:v>128</c:v>
                </c:pt>
                <c:pt idx="9">
                  <c:v>144</c:v>
                </c:pt>
              </c:numCache>
            </c:numRef>
          </c:xVal>
          <c:yVal>
            <c:numRef>
              <c:f>'[8]Plate 2 - Sheet1'!$E$51:$E$60</c:f>
              <c:numCache>
                <c:formatCode>General</c:formatCode>
                <c:ptCount val="10"/>
                <c:pt idx="0">
                  <c:v>0.10349999999999999</c:v>
                </c:pt>
                <c:pt idx="1">
                  <c:v>0.10425000000000006</c:v>
                </c:pt>
                <c:pt idx="2">
                  <c:v>0.10475000000000007</c:v>
                </c:pt>
                <c:pt idx="3">
                  <c:v>0.10575000000000001</c:v>
                </c:pt>
                <c:pt idx="4">
                  <c:v>0.10700000000000004</c:v>
                </c:pt>
                <c:pt idx="5">
                  <c:v>0.10799999999999998</c:v>
                </c:pt>
                <c:pt idx="6">
                  <c:v>0.1090000000000001</c:v>
                </c:pt>
                <c:pt idx="7">
                  <c:v>0.11000000000000004</c:v>
                </c:pt>
                <c:pt idx="8">
                  <c:v>0.11099999999999993</c:v>
                </c:pt>
                <c:pt idx="9">
                  <c:v>0.11274999999999996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3A-4649-AA2F-85B1DE8166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383424"/>
        <c:axId val="87574016"/>
      </c:scatterChart>
      <c:valAx>
        <c:axId val="87383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87574016"/>
        <c:crosses val="autoZero"/>
        <c:crossBetween val="midCat"/>
      </c:valAx>
      <c:valAx>
        <c:axId val="875740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873834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1335804899387576"/>
                  <c:y val="-1.674321959755030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'Summary of AChEI'!$B$51:$B$60</c:f>
              <c:numCache>
                <c:formatCode>General</c:formatCode>
                <c:ptCount val="10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48</c:v>
                </c:pt>
                <c:pt idx="4">
                  <c:v>64</c:v>
                </c:pt>
                <c:pt idx="5">
                  <c:v>80</c:v>
                </c:pt>
                <c:pt idx="6">
                  <c:v>96</c:v>
                </c:pt>
                <c:pt idx="7">
                  <c:v>112</c:v>
                </c:pt>
                <c:pt idx="8">
                  <c:v>128</c:v>
                </c:pt>
                <c:pt idx="9">
                  <c:v>144</c:v>
                </c:pt>
              </c:numCache>
            </c:numRef>
          </c:xVal>
          <c:yVal>
            <c:numRef>
              <c:f>'Summary of AChEI'!$F$51:$F$60</c:f>
              <c:numCache>
                <c:formatCode>General</c:formatCode>
                <c:ptCount val="10"/>
                <c:pt idx="0">
                  <c:v>0.22775000000000001</c:v>
                </c:pt>
                <c:pt idx="1">
                  <c:v>0.24124999999999999</c:v>
                </c:pt>
                <c:pt idx="2">
                  <c:v>0.25250000000000006</c:v>
                </c:pt>
                <c:pt idx="3">
                  <c:v>0.26899999999999996</c:v>
                </c:pt>
                <c:pt idx="4">
                  <c:v>0.29025000000000001</c:v>
                </c:pt>
                <c:pt idx="5">
                  <c:v>0.31175000000000003</c:v>
                </c:pt>
                <c:pt idx="6">
                  <c:v>0.33349999999999996</c:v>
                </c:pt>
                <c:pt idx="7">
                  <c:v>0.35475000000000001</c:v>
                </c:pt>
                <c:pt idx="8">
                  <c:v>0.37725000000000003</c:v>
                </c:pt>
                <c:pt idx="9">
                  <c:v>0.39924999999999994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63-4015-A088-65166B4308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6929167"/>
        <c:axId val="1076932079"/>
      </c:scatterChart>
      <c:valAx>
        <c:axId val="10769291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6932079"/>
        <c:crosses val="autoZero"/>
        <c:crossBetween val="midCat"/>
      </c:valAx>
      <c:valAx>
        <c:axId val="107693207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692916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'Summary of AChEI'!$B$51:$B$60</c:f>
              <c:numCache>
                <c:formatCode>General</c:formatCode>
                <c:ptCount val="10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48</c:v>
                </c:pt>
                <c:pt idx="4">
                  <c:v>64</c:v>
                </c:pt>
                <c:pt idx="5">
                  <c:v>80</c:v>
                </c:pt>
                <c:pt idx="6">
                  <c:v>96</c:v>
                </c:pt>
                <c:pt idx="7">
                  <c:v>112</c:v>
                </c:pt>
                <c:pt idx="8">
                  <c:v>128</c:v>
                </c:pt>
                <c:pt idx="9">
                  <c:v>144</c:v>
                </c:pt>
              </c:numCache>
            </c:numRef>
          </c:xVal>
          <c:yVal>
            <c:numRef>
              <c:f>'Summary of AChEI'!$G$51:$G$60</c:f>
              <c:numCache>
                <c:formatCode>General</c:formatCode>
                <c:ptCount val="10"/>
                <c:pt idx="0">
                  <c:v>7.1833333333332999E-2</c:v>
                </c:pt>
                <c:pt idx="1">
                  <c:v>7.2833333333333E-2</c:v>
                </c:pt>
                <c:pt idx="2">
                  <c:v>7.4566666666666698E-2</c:v>
                </c:pt>
                <c:pt idx="3">
                  <c:v>7.5666666666666771E-2</c:v>
                </c:pt>
                <c:pt idx="4">
                  <c:v>7.7499999999999958E-2</c:v>
                </c:pt>
                <c:pt idx="5">
                  <c:v>7.8166666666666662E-2</c:v>
                </c:pt>
                <c:pt idx="6">
                  <c:v>7.9500000000000071E-2</c:v>
                </c:pt>
                <c:pt idx="7">
                  <c:v>8.0999999999999961E-2</c:v>
                </c:pt>
                <c:pt idx="8">
                  <c:v>8.1999999999999906E-2</c:v>
                </c:pt>
                <c:pt idx="9">
                  <c:v>8.3833333333333315E-2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C7-49DB-8D46-490983FB3B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5096095"/>
        <c:axId val="1075104415"/>
      </c:scatterChart>
      <c:valAx>
        <c:axId val="10750960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5104415"/>
        <c:crosses val="autoZero"/>
        <c:crossBetween val="midCat"/>
      </c:valAx>
      <c:valAx>
        <c:axId val="107510441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50960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og"/>
            <c:dispRSqr val="0"/>
            <c:dispEq val="1"/>
            <c:trendlineLbl>
              <c:layout>
                <c:manualLayout>
                  <c:x val="-2.5371222135275966E-2"/>
                  <c:y val="9.259259259259257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'Summary of AChEI'!$C$100:$C$107</c:f>
              <c:numCache>
                <c:formatCode>General</c:formatCode>
                <c:ptCount val="8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12.5</c:v>
                </c:pt>
                <c:pt idx="4">
                  <c:v>6.25</c:v>
                </c:pt>
                <c:pt idx="5">
                  <c:v>3.125</c:v>
                </c:pt>
                <c:pt idx="6">
                  <c:v>1.5625</c:v>
                </c:pt>
                <c:pt idx="7">
                  <c:v>0.78125</c:v>
                </c:pt>
              </c:numCache>
            </c:numRef>
          </c:xVal>
          <c:yVal>
            <c:numRef>
              <c:f>'Summary of AChEI'!$D$100:$D$107</c:f>
              <c:numCache>
                <c:formatCode>General</c:formatCode>
                <c:ptCount val="8"/>
                <c:pt idx="0">
                  <c:v>92.5</c:v>
                </c:pt>
                <c:pt idx="1">
                  <c:v>85</c:v>
                </c:pt>
                <c:pt idx="2">
                  <c:v>75</c:v>
                </c:pt>
                <c:pt idx="3">
                  <c:v>62.5</c:v>
                </c:pt>
                <c:pt idx="4">
                  <c:v>55.55</c:v>
                </c:pt>
                <c:pt idx="5">
                  <c:v>30</c:v>
                </c:pt>
                <c:pt idx="6">
                  <c:v>10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EF-47F5-A77B-AFAB09EB66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4476576"/>
        <c:axId val="2064469088"/>
      </c:scatterChart>
      <c:valAx>
        <c:axId val="2064476576"/>
        <c:scaling>
          <c:orientation val="minMax"/>
          <c:max val="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Conc. </a:t>
                </a:r>
                <a:r>
                  <a:rPr lang="el-GR"/>
                  <a:t>μ</a:t>
                </a:r>
                <a:r>
                  <a:rPr lang="en-US"/>
                  <a:t>M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4469088"/>
        <c:crosses val="autoZero"/>
        <c:crossBetween val="midCat"/>
      </c:valAx>
      <c:valAx>
        <c:axId val="2064469088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Inhibition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4476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301408579068716E-2"/>
          <c:y val="0.15870053895404129"/>
          <c:w val="0.9027902389737279"/>
          <c:h val="0.513726720158597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'Graphs of cell culture exp.'!$F$30</c:f>
              <c:strCache>
                <c:ptCount val="1"/>
                <c:pt idx="0">
                  <c:v>Controls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'Graphs of cell culture exp.'!$L$35:$N$35</c:f>
                <c:numCache>
                  <c:formatCode>General</c:formatCode>
                  <c:ptCount val="3"/>
                  <c:pt idx="1">
                    <c:v>3.8224721891014393</c:v>
                  </c:pt>
                  <c:pt idx="2">
                    <c:v>3.2640841845272708</c:v>
                  </c:pt>
                </c:numCache>
              </c:numRef>
            </c:plus>
            <c:minus>
              <c:numRef>
                <c:f>'Graphs of cell culture exp.'!$L$35:$N$35</c:f>
                <c:numCache>
                  <c:formatCode>General</c:formatCode>
                  <c:ptCount val="3"/>
                  <c:pt idx="1">
                    <c:v>3.8224721891014393</c:v>
                  </c:pt>
                  <c:pt idx="2">
                    <c:v>3.2640841845272708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'Graphs of cell culture exp.'!$E$31:$E$40</c:f>
              <c:strCache>
                <c:ptCount val="10"/>
                <c:pt idx="1">
                  <c:v>UT</c:v>
                </c:pt>
                <c:pt idx="2">
                  <c:v>TC</c:v>
                </c:pt>
                <c:pt idx="3">
                  <c:v>Epigallocatechin-3-gallate</c:v>
                </c:pt>
                <c:pt idx="4">
                  <c:v>Cinnamic acid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</c:strCache>
            </c:strRef>
          </c:cat>
          <c:val>
            <c:numRef>
              <c:f>'Graphs of cell culture exp.'!$F$31:$F$40</c:f>
              <c:numCache>
                <c:formatCode>General</c:formatCode>
                <c:ptCount val="10"/>
                <c:pt idx="1">
                  <c:v>100</c:v>
                </c:pt>
                <c:pt idx="2">
                  <c:v>42.240373395565925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6C-4350-BBCF-BFF9F2AB95A0}"/>
            </c:ext>
          </c:extLst>
        </c:ser>
        <c:ser>
          <c:idx val="1"/>
          <c:order val="1"/>
          <c:tx>
            <c:strRef>
              <c:f>'Graphs of cell culture exp.'!$G$30</c:f>
              <c:strCache>
                <c:ptCount val="1"/>
                <c:pt idx="0">
                  <c:v>25  μM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'Graphs of cell culture exp.'!$L$36:$U$36</c:f>
                <c:numCache>
                  <c:formatCode>General</c:formatCode>
                  <c:ptCount val="10"/>
                  <c:pt idx="3">
                    <c:v>8.5438223130317024</c:v>
                  </c:pt>
                  <c:pt idx="4">
                    <c:v>2.7676386858100157</c:v>
                  </c:pt>
                  <c:pt idx="5">
                    <c:v>4.5258195268482462</c:v>
                  </c:pt>
                  <c:pt idx="6">
                    <c:v>3.5163491727664287</c:v>
                  </c:pt>
                  <c:pt idx="7">
                    <c:v>5.4434416274437032</c:v>
                  </c:pt>
                  <c:pt idx="8">
                    <c:v>7.256619295559446</c:v>
                  </c:pt>
                  <c:pt idx="9">
                    <c:v>5.044228840662365</c:v>
                  </c:pt>
                </c:numCache>
              </c:numRef>
            </c:plus>
            <c:minus>
              <c:numRef>
                <c:f>'Graphs of cell culture exp.'!$L$36:$U$36</c:f>
                <c:numCache>
                  <c:formatCode>General</c:formatCode>
                  <c:ptCount val="10"/>
                  <c:pt idx="3">
                    <c:v>8.5438223130317024</c:v>
                  </c:pt>
                  <c:pt idx="4">
                    <c:v>2.7676386858100157</c:v>
                  </c:pt>
                  <c:pt idx="5">
                    <c:v>4.5258195268482462</c:v>
                  </c:pt>
                  <c:pt idx="6">
                    <c:v>3.5163491727664287</c:v>
                  </c:pt>
                  <c:pt idx="7">
                    <c:v>5.4434416274437032</c:v>
                  </c:pt>
                  <c:pt idx="8">
                    <c:v>7.256619295559446</c:v>
                  </c:pt>
                  <c:pt idx="9">
                    <c:v>5.044228840662365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'Graphs of cell culture exp.'!$E$31:$E$40</c:f>
              <c:strCache>
                <c:ptCount val="10"/>
                <c:pt idx="1">
                  <c:v>UT</c:v>
                </c:pt>
                <c:pt idx="2">
                  <c:v>TC</c:v>
                </c:pt>
                <c:pt idx="3">
                  <c:v>Epigallocatechin-3-gallate</c:v>
                </c:pt>
                <c:pt idx="4">
                  <c:v>Cinnamic acid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</c:strCache>
            </c:strRef>
          </c:cat>
          <c:val>
            <c:numRef>
              <c:f>'Graphs of cell culture exp.'!$G$31:$G$40</c:f>
              <c:numCache>
                <c:formatCode>General</c:formatCode>
                <c:ptCount val="10"/>
                <c:pt idx="3">
                  <c:v>52.625437572928817</c:v>
                </c:pt>
                <c:pt idx="4">
                  <c:v>43.850641773628936</c:v>
                </c:pt>
                <c:pt idx="5">
                  <c:v>45.857642940490074</c:v>
                </c:pt>
                <c:pt idx="6">
                  <c:v>74.504084014002316</c:v>
                </c:pt>
                <c:pt idx="7">
                  <c:v>44.865810968494749</c:v>
                </c:pt>
                <c:pt idx="8">
                  <c:v>43.64060676779463</c:v>
                </c:pt>
                <c:pt idx="9">
                  <c:v>43.582263710618427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6C-4350-BBCF-BFF9F2AB95A0}"/>
            </c:ext>
          </c:extLst>
        </c:ser>
        <c:ser>
          <c:idx val="2"/>
          <c:order val="2"/>
          <c:tx>
            <c:strRef>
              <c:f>'Graphs of cell culture exp.'!$H$30</c:f>
              <c:strCache>
                <c:ptCount val="1"/>
                <c:pt idx="0">
                  <c:v>50 μM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'Graphs of cell culture exp.'!$L$37:$U$37</c:f>
                <c:numCache>
                  <c:formatCode>General</c:formatCode>
                  <c:ptCount val="10"/>
                  <c:pt idx="3">
                    <c:v>8.8745716132883423</c:v>
                  </c:pt>
                  <c:pt idx="4">
                    <c:v>2.9389500699547666</c:v>
                  </c:pt>
                  <c:pt idx="5">
                    <c:v>3.628309647779723</c:v>
                  </c:pt>
                  <c:pt idx="6">
                    <c:v>2.4002336558604718</c:v>
                  </c:pt>
                  <c:pt idx="7">
                    <c:v>5.5937879838005395</c:v>
                  </c:pt>
                  <c:pt idx="8">
                    <c:v>7.8800933059024807</c:v>
                  </c:pt>
                  <c:pt idx="9">
                    <c:v>5.4785031612167865</c:v>
                  </c:pt>
                </c:numCache>
              </c:numRef>
            </c:plus>
            <c:minus>
              <c:numRef>
                <c:f>'Graphs of cell culture exp.'!$L$37:$U$37</c:f>
                <c:numCache>
                  <c:formatCode>General</c:formatCode>
                  <c:ptCount val="10"/>
                  <c:pt idx="3">
                    <c:v>8.8745716132883423</c:v>
                  </c:pt>
                  <c:pt idx="4">
                    <c:v>2.9389500699547666</c:v>
                  </c:pt>
                  <c:pt idx="5">
                    <c:v>3.628309647779723</c:v>
                  </c:pt>
                  <c:pt idx="6">
                    <c:v>2.4002336558604718</c:v>
                  </c:pt>
                  <c:pt idx="7">
                    <c:v>5.5937879838005395</c:v>
                  </c:pt>
                  <c:pt idx="8">
                    <c:v>7.8800933059024807</c:v>
                  </c:pt>
                  <c:pt idx="9">
                    <c:v>5.4785031612167865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'Graphs of cell culture exp.'!$E$31:$E$40</c:f>
              <c:strCache>
                <c:ptCount val="10"/>
                <c:pt idx="1">
                  <c:v>UT</c:v>
                </c:pt>
                <c:pt idx="2">
                  <c:v>TC</c:v>
                </c:pt>
                <c:pt idx="3">
                  <c:v>Epigallocatechin-3-gallate</c:v>
                </c:pt>
                <c:pt idx="4">
                  <c:v>Cinnamic acid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</c:strCache>
            </c:strRef>
          </c:cat>
          <c:val>
            <c:numRef>
              <c:f>'Graphs of cell culture exp.'!$H$31:$H$40</c:f>
              <c:numCache>
                <c:formatCode>General</c:formatCode>
                <c:ptCount val="10"/>
                <c:pt idx="3">
                  <c:v>69.719953325554258</c:v>
                </c:pt>
                <c:pt idx="4">
                  <c:v>44.924154025670944</c:v>
                </c:pt>
                <c:pt idx="5">
                  <c:v>47.899649941656932</c:v>
                </c:pt>
                <c:pt idx="6">
                  <c:v>85.239206534422394</c:v>
                </c:pt>
                <c:pt idx="7">
                  <c:v>49.066511085180863</c:v>
                </c:pt>
                <c:pt idx="8">
                  <c:v>44.399066511085167</c:v>
                </c:pt>
                <c:pt idx="9">
                  <c:v>48.65810968494749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6C-4350-BBCF-BFF9F2AB95A0}"/>
            </c:ext>
          </c:extLst>
        </c:ser>
        <c:ser>
          <c:idx val="3"/>
          <c:order val="3"/>
          <c:tx>
            <c:strRef>
              <c:f>'Graphs of cell culture exp.'!$I$30</c:f>
              <c:strCache>
                <c:ptCount val="1"/>
                <c:pt idx="0">
                  <c:v> 100 μM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'Graphs of cell culture exp.'!$L$38:$U$38</c:f>
                <c:numCache>
                  <c:formatCode>General</c:formatCode>
                  <c:ptCount val="10"/>
                  <c:pt idx="3">
                    <c:v>5.4356194627081074</c:v>
                  </c:pt>
                  <c:pt idx="4">
                    <c:v>2.7099706330206774</c:v>
                  </c:pt>
                  <c:pt idx="5">
                    <c:v>5.583128789172668</c:v>
                  </c:pt>
                  <c:pt idx="6">
                    <c:v>2.9562721260579363</c:v>
                  </c:pt>
                  <c:pt idx="7">
                    <c:v>8.3493786791122933</c:v>
                  </c:pt>
                  <c:pt idx="8">
                    <c:v>7.256619295559446</c:v>
                  </c:pt>
                  <c:pt idx="9">
                    <c:v>5.044228840662365</c:v>
                  </c:pt>
                </c:numCache>
              </c:numRef>
            </c:plus>
            <c:minus>
              <c:numRef>
                <c:f>'Graphs of cell culture exp.'!$L$38:$U$38</c:f>
                <c:numCache>
                  <c:formatCode>General</c:formatCode>
                  <c:ptCount val="10"/>
                  <c:pt idx="3">
                    <c:v>5.4356194627081074</c:v>
                  </c:pt>
                  <c:pt idx="4">
                    <c:v>2.7099706330206774</c:v>
                  </c:pt>
                  <c:pt idx="5">
                    <c:v>5.583128789172668</c:v>
                  </c:pt>
                  <c:pt idx="6">
                    <c:v>2.9562721260579363</c:v>
                  </c:pt>
                  <c:pt idx="7">
                    <c:v>8.3493786791122933</c:v>
                  </c:pt>
                  <c:pt idx="8">
                    <c:v>7.256619295559446</c:v>
                  </c:pt>
                  <c:pt idx="9">
                    <c:v>5.044228840662365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'Graphs of cell culture exp.'!$E$31:$E$40</c:f>
              <c:strCache>
                <c:ptCount val="10"/>
                <c:pt idx="1">
                  <c:v>UT</c:v>
                </c:pt>
                <c:pt idx="2">
                  <c:v>TC</c:v>
                </c:pt>
                <c:pt idx="3">
                  <c:v>Epigallocatechin-3-gallate</c:v>
                </c:pt>
                <c:pt idx="4">
                  <c:v>Cinnamic acid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6</c:v>
                </c:pt>
              </c:strCache>
            </c:strRef>
          </c:cat>
          <c:val>
            <c:numRef>
              <c:f>'Graphs of cell culture exp.'!$I$31:$I$40</c:f>
              <c:numCache>
                <c:formatCode>General</c:formatCode>
                <c:ptCount val="10"/>
                <c:pt idx="3">
                  <c:v>90.956826137689603</c:v>
                </c:pt>
                <c:pt idx="4">
                  <c:v>44.224037339556581</c:v>
                </c:pt>
                <c:pt idx="5">
                  <c:v>55.892648774795795</c:v>
                </c:pt>
                <c:pt idx="6">
                  <c:v>95.274212368728115</c:v>
                </c:pt>
                <c:pt idx="7">
                  <c:v>58.576429404900821</c:v>
                </c:pt>
                <c:pt idx="8">
                  <c:v>45.565927654609091</c:v>
                </c:pt>
                <c:pt idx="9">
                  <c:v>51.341890315052503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6C-4350-BBCF-BFF9F2AB95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0445504"/>
        <c:axId val="360446752"/>
      </c:barChart>
      <c:catAx>
        <c:axId val="36044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95000"/>
                <a:lumOff val="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446752"/>
        <c:crosses val="autoZero"/>
        <c:auto val="1"/>
        <c:lblAlgn val="ctr"/>
        <c:lblOffset val="100"/>
        <c:noMultiLvlLbl val="0"/>
      </c:catAx>
      <c:valAx>
        <c:axId val="3604467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900" b="1" i="0" baseline="0">
                    <a:effectLst/>
                  </a:rPr>
                  <a:t>% Cell Viability</a:t>
                </a:r>
                <a:endParaRPr lang="en-GB" sz="300">
                  <a:effectLst/>
                </a:endParaRPr>
              </a:p>
            </c:rich>
          </c:tx>
          <c:layout>
            <c:manualLayout>
              <c:xMode val="edge"/>
              <c:yMode val="edge"/>
              <c:x val="8.5603804171829577E-3"/>
              <c:y val="0.323639447055057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95000"/>
                <a:lumOff val="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0445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6745988923728472"/>
          <c:y val="0.10318411852768089"/>
          <c:w val="0.27767346911073748"/>
          <c:h val="4.76094952412497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tx>
                <c:rich>
                  <a:bodyPr/>
                  <a:lstStyle/>
                  <a:p>
                    <a:pPr>
                      <a:defRPr lang="ja-JP"/>
                    </a:pPr>
                    <a:r>
                      <a:rPr lang="en-GB" baseline="0"/>
                      <a:t>y = 0.0001x + 0.1117</a:t>
                    </a:r>
                    <a:br>
                      <a:rPr lang="en-GB" baseline="0"/>
                    </a:br>
                    <a:endParaRPr lang="en-GB"/>
                  </a:p>
                </c:rich>
              </c:tx>
              <c:numFmt formatCode="General" sourceLinked="0"/>
            </c:trendlineLbl>
          </c:trendline>
          <c:xVal>
            <c:numRef>
              <c:f>'[1]Plate 7 - Sheet1'!$Q$58:$Q$67</c:f>
              <c:numCache>
                <c:formatCode>General</c:formatCode>
                <c:ptCount val="10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48</c:v>
                </c:pt>
                <c:pt idx="4">
                  <c:v>64</c:v>
                </c:pt>
                <c:pt idx="5">
                  <c:v>80</c:v>
                </c:pt>
                <c:pt idx="6">
                  <c:v>96</c:v>
                </c:pt>
                <c:pt idx="7">
                  <c:v>112</c:v>
                </c:pt>
                <c:pt idx="8">
                  <c:v>128</c:v>
                </c:pt>
                <c:pt idx="9">
                  <c:v>144</c:v>
                </c:pt>
              </c:numCache>
            </c:numRef>
          </c:xVal>
          <c:yVal>
            <c:numRef>
              <c:f>'[1]Plate 7 - Sheet1'!$R$58:$R$67</c:f>
              <c:numCache>
                <c:formatCode>General</c:formatCode>
                <c:ptCount val="10"/>
                <c:pt idx="0">
                  <c:v>0.11124999999999996</c:v>
                </c:pt>
                <c:pt idx="1">
                  <c:v>0.11399999999999993</c:v>
                </c:pt>
                <c:pt idx="2">
                  <c:v>0.11674999999999996</c:v>
                </c:pt>
                <c:pt idx="3">
                  <c:v>0.11825000000000002</c:v>
                </c:pt>
                <c:pt idx="4">
                  <c:v>0.1205</c:v>
                </c:pt>
                <c:pt idx="5">
                  <c:v>0.123</c:v>
                </c:pt>
                <c:pt idx="6">
                  <c:v>0.12449999999999994</c:v>
                </c:pt>
                <c:pt idx="7">
                  <c:v>0.12724999999999997</c:v>
                </c:pt>
                <c:pt idx="8">
                  <c:v>0.12949999999999995</c:v>
                </c:pt>
                <c:pt idx="9">
                  <c:v>0.13124999999999998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207-4C1D-BBD7-F7FA07C8D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175104"/>
        <c:axId val="80176640"/>
      </c:scatterChart>
      <c:valAx>
        <c:axId val="80175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80176640"/>
        <c:crosses val="autoZero"/>
        <c:crossBetween val="midCat"/>
      </c:valAx>
      <c:valAx>
        <c:axId val="80176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801751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tx>
                <c:rich>
                  <a:bodyPr/>
                  <a:lstStyle/>
                  <a:p>
                    <a:pPr>
                      <a:defRPr lang="ja-JP"/>
                    </a:pPr>
                    <a:r>
                      <a:rPr lang="en-US" baseline="0"/>
                      <a:t>y = 0.0001x + 0.1627</a:t>
                    </a:r>
                    <a:br>
                      <a:rPr lang="en-US" baseline="0"/>
                    </a:b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'[1]Plate 7 - Sheet1'!$Q$58:$Q$67</c:f>
              <c:numCache>
                <c:formatCode>General</c:formatCode>
                <c:ptCount val="10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48</c:v>
                </c:pt>
                <c:pt idx="4">
                  <c:v>64</c:v>
                </c:pt>
                <c:pt idx="5">
                  <c:v>80</c:v>
                </c:pt>
                <c:pt idx="6">
                  <c:v>96</c:v>
                </c:pt>
                <c:pt idx="7">
                  <c:v>112</c:v>
                </c:pt>
                <c:pt idx="8">
                  <c:v>128</c:v>
                </c:pt>
                <c:pt idx="9">
                  <c:v>144</c:v>
                </c:pt>
              </c:numCache>
            </c:numRef>
          </c:xVal>
          <c:yVal>
            <c:numRef>
              <c:f>'[1]Plate 7 - Sheet1'!$U$58:$U$67</c:f>
              <c:numCache>
                <c:formatCode>General</c:formatCode>
                <c:ptCount val="10"/>
                <c:pt idx="0">
                  <c:v>0.16175000000000006</c:v>
                </c:pt>
                <c:pt idx="1">
                  <c:v>0.16474999999999984</c:v>
                </c:pt>
                <c:pt idx="2">
                  <c:v>0.16699999999999993</c:v>
                </c:pt>
                <c:pt idx="3">
                  <c:v>0.1695000000000001</c:v>
                </c:pt>
                <c:pt idx="4">
                  <c:v>0.1715000000000001</c:v>
                </c:pt>
                <c:pt idx="5">
                  <c:v>0.17249999999999976</c:v>
                </c:pt>
                <c:pt idx="6">
                  <c:v>0.17524999999999991</c:v>
                </c:pt>
                <c:pt idx="7">
                  <c:v>0.17674999999999996</c:v>
                </c:pt>
                <c:pt idx="8">
                  <c:v>0.17925000000000013</c:v>
                </c:pt>
                <c:pt idx="9">
                  <c:v>0.18049999999999988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56F-40F2-82A1-4A4A74496A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770560"/>
        <c:axId val="80772480"/>
      </c:scatterChart>
      <c:valAx>
        <c:axId val="80770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80772480"/>
        <c:crosses val="autoZero"/>
        <c:crossBetween val="midCat"/>
      </c:valAx>
      <c:valAx>
        <c:axId val="80772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807705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tx>
                <c:rich>
                  <a:bodyPr/>
                  <a:lstStyle/>
                  <a:p>
                    <a:pPr>
                      <a:defRPr lang="ja-JP"/>
                    </a:pPr>
                    <a:r>
                      <a:rPr lang="en-US" baseline="0"/>
                      <a:t>y = 0.0001x + 0.1296</a:t>
                    </a:r>
                    <a:br>
                      <a:rPr lang="en-US" baseline="0"/>
                    </a:b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'[1]Plate 7 - Sheet1'!$Q$58:$Q$67</c:f>
              <c:numCache>
                <c:formatCode>General</c:formatCode>
                <c:ptCount val="10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48</c:v>
                </c:pt>
                <c:pt idx="4">
                  <c:v>64</c:v>
                </c:pt>
                <c:pt idx="5">
                  <c:v>80</c:v>
                </c:pt>
                <c:pt idx="6">
                  <c:v>96</c:v>
                </c:pt>
                <c:pt idx="7">
                  <c:v>112</c:v>
                </c:pt>
                <c:pt idx="8">
                  <c:v>128</c:v>
                </c:pt>
                <c:pt idx="9">
                  <c:v>144</c:v>
                </c:pt>
              </c:numCache>
            </c:numRef>
          </c:xVal>
          <c:yVal>
            <c:numRef>
              <c:f>'[1]Plate 7 - Sheet1'!$V$58:$V$67</c:f>
              <c:numCache>
                <c:formatCode>General</c:formatCode>
                <c:ptCount val="10"/>
                <c:pt idx="0">
                  <c:v>0.1293333333333333</c:v>
                </c:pt>
                <c:pt idx="1">
                  <c:v>0.1316666666666666</c:v>
                </c:pt>
                <c:pt idx="2">
                  <c:v>0.1339999999999999</c:v>
                </c:pt>
                <c:pt idx="3">
                  <c:v>0.13666666666666671</c:v>
                </c:pt>
                <c:pt idx="4">
                  <c:v>0.1386666666666666</c:v>
                </c:pt>
                <c:pt idx="5">
                  <c:v>0.14100000000000013</c:v>
                </c:pt>
                <c:pt idx="6">
                  <c:v>0.14300000000000002</c:v>
                </c:pt>
                <c:pt idx="7">
                  <c:v>0.14500000000000002</c:v>
                </c:pt>
                <c:pt idx="8">
                  <c:v>0.14733333333333332</c:v>
                </c:pt>
                <c:pt idx="9">
                  <c:v>0.14933333333333343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120-42CE-8E2F-EA51463A8D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336576"/>
        <c:axId val="83838464"/>
      </c:scatterChart>
      <c:valAx>
        <c:axId val="83336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83838464"/>
        <c:crosses val="autoZero"/>
        <c:crossBetween val="midCat"/>
      </c:valAx>
      <c:valAx>
        <c:axId val="83838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833365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7.0831172519317837E-2"/>
                  <c:y val="4.0611965814402106E-3"/>
                </c:manualLayout>
              </c:layout>
              <c:tx>
                <c:rich>
                  <a:bodyPr/>
                  <a:lstStyle/>
                  <a:p>
                    <a:pPr>
                      <a:defRPr lang="ja-JP"/>
                    </a:pPr>
                    <a:r>
                      <a:rPr lang="en-US" baseline="0"/>
                      <a:t>y = 0.0001x + 0.1252</a:t>
                    </a:r>
                    <a:br>
                      <a:rPr lang="en-US" baseline="0"/>
                    </a:br>
                    <a:endParaRPr lang="en-US"/>
                  </a:p>
                </c:rich>
              </c:tx>
              <c:numFmt formatCode="General" sourceLinked="0"/>
            </c:trendlineLbl>
          </c:trendline>
          <c:xVal>
            <c:numRef>
              <c:f>'[1]Plate 7 - Sheet1'!$Q$58:$Q$67</c:f>
              <c:numCache>
                <c:formatCode>General</c:formatCode>
                <c:ptCount val="10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48</c:v>
                </c:pt>
                <c:pt idx="4">
                  <c:v>64</c:v>
                </c:pt>
                <c:pt idx="5">
                  <c:v>80</c:v>
                </c:pt>
                <c:pt idx="6">
                  <c:v>96</c:v>
                </c:pt>
                <c:pt idx="7">
                  <c:v>112</c:v>
                </c:pt>
                <c:pt idx="8">
                  <c:v>128</c:v>
                </c:pt>
                <c:pt idx="9">
                  <c:v>144</c:v>
                </c:pt>
              </c:numCache>
            </c:numRef>
          </c:xVal>
          <c:yVal>
            <c:numRef>
              <c:f>'[1]Plate 7 - Sheet1'!$W$58:$W$67</c:f>
              <c:numCache>
                <c:formatCode>General</c:formatCode>
                <c:ptCount val="10"/>
                <c:pt idx="0">
                  <c:v>0.12524999999999997</c:v>
                </c:pt>
                <c:pt idx="1">
                  <c:v>0.12724999999999997</c:v>
                </c:pt>
                <c:pt idx="2">
                  <c:v>0.12949999999999995</c:v>
                </c:pt>
                <c:pt idx="3">
                  <c:v>0.13124999999999998</c:v>
                </c:pt>
                <c:pt idx="4">
                  <c:v>0.13349999999999995</c:v>
                </c:pt>
                <c:pt idx="5">
                  <c:v>0.13524999999999998</c:v>
                </c:pt>
                <c:pt idx="6">
                  <c:v>0.13749999999999996</c:v>
                </c:pt>
                <c:pt idx="7">
                  <c:v>0.13949999999999996</c:v>
                </c:pt>
                <c:pt idx="8">
                  <c:v>0.1419999999999999</c:v>
                </c:pt>
                <c:pt idx="9">
                  <c:v>0.14374999999999993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AB4-452E-B90F-C3BF07F357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991552"/>
        <c:axId val="84014208"/>
      </c:scatterChart>
      <c:valAx>
        <c:axId val="8399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84014208"/>
        <c:crosses val="autoZero"/>
        <c:crossBetween val="midCat"/>
      </c:valAx>
      <c:valAx>
        <c:axId val="84014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839915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-7.4966972878390201E-2"/>
                  <c:y val="-4.7462817147856518E-4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lang="ja-JP"/>
                  </a:pPr>
                  <a:endParaRPr lang="en-US"/>
                </a:p>
              </c:txPr>
            </c:trendlineLbl>
          </c:trendline>
          <c:xVal>
            <c:numRef>
              <c:f>'[1]Plate 7 - Sheet1'!$Q$58:$Q$67</c:f>
              <c:numCache>
                <c:formatCode>General</c:formatCode>
                <c:ptCount val="10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48</c:v>
                </c:pt>
                <c:pt idx="4">
                  <c:v>64</c:v>
                </c:pt>
                <c:pt idx="5">
                  <c:v>80</c:v>
                </c:pt>
                <c:pt idx="6">
                  <c:v>96</c:v>
                </c:pt>
                <c:pt idx="7">
                  <c:v>112</c:v>
                </c:pt>
                <c:pt idx="8">
                  <c:v>128</c:v>
                </c:pt>
                <c:pt idx="9">
                  <c:v>144</c:v>
                </c:pt>
              </c:numCache>
            </c:numRef>
          </c:xVal>
          <c:yVal>
            <c:numRef>
              <c:f>'[1]Plate 7 - Sheet1'!$X$58:$X$67</c:f>
              <c:numCache>
                <c:formatCode>General</c:formatCode>
                <c:ptCount val="10"/>
                <c:pt idx="0">
                  <c:v>0.12524999999999997</c:v>
                </c:pt>
                <c:pt idx="1">
                  <c:v>0.12724999999999997</c:v>
                </c:pt>
                <c:pt idx="2">
                  <c:v>0.12949999999999995</c:v>
                </c:pt>
                <c:pt idx="3">
                  <c:v>0.13124999999999998</c:v>
                </c:pt>
                <c:pt idx="4">
                  <c:v>0.13349999999999995</c:v>
                </c:pt>
                <c:pt idx="5">
                  <c:v>0.13524999999999998</c:v>
                </c:pt>
                <c:pt idx="6">
                  <c:v>0.13749999999999996</c:v>
                </c:pt>
                <c:pt idx="7">
                  <c:v>0.13949999999999996</c:v>
                </c:pt>
                <c:pt idx="8">
                  <c:v>0.1419999999999999</c:v>
                </c:pt>
                <c:pt idx="9">
                  <c:v>0.14374999999999993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77F-4F61-A4A2-513B6DB5FD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233600"/>
        <c:axId val="84239488"/>
      </c:scatterChart>
      <c:valAx>
        <c:axId val="84233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84239488"/>
        <c:crosses val="autoZero"/>
        <c:crossBetween val="midCat"/>
      </c:valAx>
      <c:valAx>
        <c:axId val="84239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842336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-3.3063305358435137E-2"/>
                  <c:y val="-4.5884274062250985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lang="ja-JP"/>
                  </a:pPr>
                  <a:endParaRPr lang="en-US"/>
                </a:p>
              </c:txPr>
            </c:trendlineLbl>
          </c:trendline>
          <c:xVal>
            <c:numRef>
              <c:f>'[2]Plate 6 - Sheet1'!$J$50:$J$59</c:f>
              <c:numCache>
                <c:formatCode>General</c:formatCode>
                <c:ptCount val="10"/>
                <c:pt idx="0">
                  <c:v>0</c:v>
                </c:pt>
                <c:pt idx="1">
                  <c:v>16</c:v>
                </c:pt>
                <c:pt idx="2">
                  <c:v>32</c:v>
                </c:pt>
                <c:pt idx="3">
                  <c:v>48</c:v>
                </c:pt>
                <c:pt idx="4">
                  <c:v>64</c:v>
                </c:pt>
                <c:pt idx="5">
                  <c:v>80</c:v>
                </c:pt>
                <c:pt idx="6">
                  <c:v>96</c:v>
                </c:pt>
                <c:pt idx="7">
                  <c:v>112</c:v>
                </c:pt>
                <c:pt idx="8">
                  <c:v>128</c:v>
                </c:pt>
                <c:pt idx="9">
                  <c:v>144</c:v>
                </c:pt>
              </c:numCache>
            </c:numRef>
          </c:xVal>
          <c:yVal>
            <c:numRef>
              <c:f>'[2]Plate 6 - Sheet1'!$K$50:$K$59</c:f>
              <c:numCache>
                <c:formatCode>General</c:formatCode>
                <c:ptCount val="10"/>
                <c:pt idx="0">
                  <c:v>6.3333333333333353E-2</c:v>
                </c:pt>
                <c:pt idx="1">
                  <c:v>6.9999999999999951E-2</c:v>
                </c:pt>
                <c:pt idx="2">
                  <c:v>7.666666666666655E-2</c:v>
                </c:pt>
                <c:pt idx="3">
                  <c:v>8.2333333333333258E-2</c:v>
                </c:pt>
                <c:pt idx="4">
                  <c:v>8.7999999999999856E-2</c:v>
                </c:pt>
                <c:pt idx="5">
                  <c:v>9.4999999999999973E-2</c:v>
                </c:pt>
                <c:pt idx="6">
                  <c:v>0.10099999999999998</c:v>
                </c:pt>
                <c:pt idx="7">
                  <c:v>0.10699999999999998</c:v>
                </c:pt>
                <c:pt idx="8">
                  <c:v>0.11299999999999988</c:v>
                </c:pt>
                <c:pt idx="9">
                  <c:v>0.1196666666666667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DBF-42B3-AF96-97FAC0A578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857600"/>
        <c:axId val="87311488"/>
      </c:scatterChart>
      <c:valAx>
        <c:axId val="86857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87311488"/>
        <c:crosses val="autoZero"/>
        <c:crossBetween val="midCat"/>
      </c:valAx>
      <c:valAx>
        <c:axId val="87311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en-US"/>
          </a:p>
        </c:txPr>
        <c:crossAx val="868576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1.xml"/><Relationship Id="rId3" Type="http://schemas.openxmlformats.org/officeDocument/2006/relationships/chart" Target="../charts/chart6.xml"/><Relationship Id="rId7" Type="http://schemas.openxmlformats.org/officeDocument/2006/relationships/chart" Target="../charts/chart10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6" Type="http://schemas.openxmlformats.org/officeDocument/2006/relationships/chart" Target="../charts/chart9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4" Type="http://schemas.openxmlformats.org/officeDocument/2006/relationships/chart" Target="../charts/chart1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4" Type="http://schemas.openxmlformats.org/officeDocument/2006/relationships/chart" Target="../charts/chart1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6.xml"/><Relationship Id="rId2" Type="http://schemas.openxmlformats.org/officeDocument/2006/relationships/chart" Target="../charts/chart25.xml"/><Relationship Id="rId1" Type="http://schemas.openxmlformats.org/officeDocument/2006/relationships/chart" Target="../charts/chart24.xml"/><Relationship Id="rId5" Type="http://schemas.openxmlformats.org/officeDocument/2006/relationships/chart" Target="../charts/chart28.xml"/><Relationship Id="rId4" Type="http://schemas.openxmlformats.org/officeDocument/2006/relationships/chart" Target="../charts/chart2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424814</xdr:colOff>
      <xdr:row>41</xdr:row>
      <xdr:rowOff>92075</xdr:rowOff>
    </xdr:from>
    <xdr:to>
      <xdr:col>46</xdr:col>
      <xdr:colOff>129539</xdr:colOff>
      <xdr:row>56</xdr:row>
      <xdr:rowOff>97155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1559821-81E1-4ACA-A86F-6A87AE276D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289560</xdr:colOff>
      <xdr:row>3</xdr:row>
      <xdr:rowOff>118110</xdr:rowOff>
    </xdr:from>
    <xdr:to>
      <xdr:col>21</xdr:col>
      <xdr:colOff>213360</xdr:colOff>
      <xdr:row>21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BD02098-BD32-46E4-A2A0-5F01910019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523393</xdr:colOff>
      <xdr:row>23</xdr:row>
      <xdr:rowOff>53878</xdr:rowOff>
    </xdr:from>
    <xdr:to>
      <xdr:col>23</xdr:col>
      <xdr:colOff>261697</xdr:colOff>
      <xdr:row>49</xdr:row>
      <xdr:rowOff>152709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B87E508-503E-43F5-B460-3029C29AB4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70</xdr:row>
      <xdr:rowOff>0</xdr:rowOff>
    </xdr:from>
    <xdr:to>
      <xdr:col>8</xdr:col>
      <xdr:colOff>216808</xdr:colOff>
      <xdr:row>86</xdr:row>
      <xdr:rowOff>113550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5B1FA8F-548E-40C8-BF96-D0743BE9EF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84156</xdr:colOff>
      <xdr:row>70</xdr:row>
      <xdr:rowOff>7651</xdr:rowOff>
    </xdr:from>
    <xdr:to>
      <xdr:col>16</xdr:col>
      <xdr:colOff>354150</xdr:colOff>
      <xdr:row>86</xdr:row>
      <xdr:rowOff>121201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217A381-A35C-4C21-AB4C-55C73B12D1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497290</xdr:colOff>
      <xdr:row>70</xdr:row>
      <xdr:rowOff>22952</xdr:rowOff>
    </xdr:from>
    <xdr:to>
      <xdr:col>24</xdr:col>
      <xdr:colOff>155235</xdr:colOff>
      <xdr:row>86</xdr:row>
      <xdr:rowOff>136502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E9924E5-CB11-4662-AD85-279EFF9DB4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91</xdr:row>
      <xdr:rowOff>0</xdr:rowOff>
    </xdr:from>
    <xdr:to>
      <xdr:col>10</xdr:col>
      <xdr:colOff>272202</xdr:colOff>
      <xdr:row>108</xdr:row>
      <xdr:rowOff>75297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AE3E56-1E9D-468A-A860-4B8B8D8B40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0</xdr:colOff>
      <xdr:row>91</xdr:row>
      <xdr:rowOff>0</xdr:rowOff>
    </xdr:from>
    <xdr:to>
      <xdr:col>23</xdr:col>
      <xdr:colOff>85713</xdr:colOff>
      <xdr:row>108</xdr:row>
      <xdr:rowOff>75296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174D905-D331-4C90-A3B9-01A8F1D705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0</xdr:colOff>
      <xdr:row>160</xdr:row>
      <xdr:rowOff>0</xdr:rowOff>
    </xdr:from>
    <xdr:to>
      <xdr:col>9</xdr:col>
      <xdr:colOff>387656</xdr:colOff>
      <xdr:row>177</xdr:row>
      <xdr:rowOff>68308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921653C7-EFF9-4092-9B5E-8AB3811890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183615</xdr:colOff>
      <xdr:row>160</xdr:row>
      <xdr:rowOff>137711</xdr:rowOff>
    </xdr:from>
    <xdr:to>
      <xdr:col>20</xdr:col>
      <xdr:colOff>448938</xdr:colOff>
      <xdr:row>176</xdr:row>
      <xdr:rowOff>100988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97A1FB3E-4AF9-47BD-A7DF-B9BD3ACAA2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22</xdr:col>
      <xdr:colOff>0</xdr:colOff>
      <xdr:row>161</xdr:row>
      <xdr:rowOff>0</xdr:rowOff>
    </xdr:from>
    <xdr:to>
      <xdr:col>29</xdr:col>
      <xdr:colOff>330506</xdr:colOff>
      <xdr:row>178</xdr:row>
      <xdr:rowOff>59841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BA8E9B61-BA36-4CD9-9BEE-D5D98F4B47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67</xdr:row>
      <xdr:rowOff>84044</xdr:rowOff>
    </xdr:from>
    <xdr:to>
      <xdr:col>5</xdr:col>
      <xdr:colOff>472515</xdr:colOff>
      <xdr:row>84</xdr:row>
      <xdr:rowOff>74519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EBA3F1-B301-4C87-81D9-2A4DA0B21F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46690</xdr:colOff>
      <xdr:row>67</xdr:row>
      <xdr:rowOff>65368</xdr:rowOff>
    </xdr:from>
    <xdr:to>
      <xdr:col>13</xdr:col>
      <xdr:colOff>369793</xdr:colOff>
      <xdr:row>84</xdr:row>
      <xdr:rowOff>55843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6FE874B-C823-4375-911B-33317263A1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9339</xdr:colOff>
      <xdr:row>64</xdr:row>
      <xdr:rowOff>37353</xdr:rowOff>
    </xdr:from>
    <xdr:to>
      <xdr:col>32</xdr:col>
      <xdr:colOff>332442</xdr:colOff>
      <xdr:row>81</xdr:row>
      <xdr:rowOff>27828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id="{8ACD01F8-228B-452B-B7C1-AF52E99788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457573</xdr:colOff>
      <xdr:row>64</xdr:row>
      <xdr:rowOff>18676</xdr:rowOff>
    </xdr:from>
    <xdr:to>
      <xdr:col>24</xdr:col>
      <xdr:colOff>438897</xdr:colOff>
      <xdr:row>81</xdr:row>
      <xdr:rowOff>9151</xdr:rowOff>
    </xdr:to>
    <xdr:graphicFrame macro="">
      <xdr:nvGraphicFramePr>
        <xdr:cNvPr id="6" name="グラフ 1">
          <a:extLst>
            <a:ext uri="{FF2B5EF4-FFF2-40B4-BE49-F238E27FC236}">
              <a16:creationId xmlns:a16="http://schemas.microsoft.com/office/drawing/2014/main" id="{9D85152C-D958-4224-B9D5-DABCDD840B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411480</xdr:colOff>
      <xdr:row>64</xdr:row>
      <xdr:rowOff>76200</xdr:rowOff>
    </xdr:from>
    <xdr:to>
      <xdr:col>13</xdr:col>
      <xdr:colOff>130586</xdr:colOff>
      <xdr:row>81</xdr:row>
      <xdr:rowOff>18266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DF4C8D6-4050-4941-A614-5A332F97DE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64</xdr:row>
      <xdr:rowOff>0</xdr:rowOff>
    </xdr:from>
    <xdr:to>
      <xdr:col>5</xdr:col>
      <xdr:colOff>266700</xdr:colOff>
      <xdr:row>80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E54DACF-1D9F-4206-A5C5-E51B0AB2B5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7620</xdr:colOff>
      <xdr:row>64</xdr:row>
      <xdr:rowOff>60960</xdr:rowOff>
    </xdr:from>
    <xdr:to>
      <xdr:col>30</xdr:col>
      <xdr:colOff>594360</xdr:colOff>
      <xdr:row>81</xdr:row>
      <xdr:rowOff>51435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5797F41-B799-43AF-BF26-B767B17A7F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281940</xdr:colOff>
      <xdr:row>64</xdr:row>
      <xdr:rowOff>91440</xdr:rowOff>
    </xdr:from>
    <xdr:to>
      <xdr:col>22</xdr:col>
      <xdr:colOff>384810</xdr:colOff>
      <xdr:row>81</xdr:row>
      <xdr:rowOff>81915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95C9852-B6C1-47F1-9329-90B9D2B337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127000</xdr:colOff>
      <xdr:row>60</xdr:row>
      <xdr:rowOff>101600</xdr:rowOff>
    </xdr:from>
    <xdr:to>
      <xdr:col>8</xdr:col>
      <xdr:colOff>372278</xdr:colOff>
      <xdr:row>77</xdr:row>
      <xdr:rowOff>147542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8043226-E793-4D25-BD95-A97C4CE56A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466725</xdr:colOff>
      <xdr:row>60</xdr:row>
      <xdr:rowOff>117475</xdr:rowOff>
    </xdr:from>
    <xdr:to>
      <xdr:col>16</xdr:col>
      <xdr:colOff>161925</xdr:colOff>
      <xdr:row>78</xdr:row>
      <xdr:rowOff>3175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960B228-2D74-42D2-9011-293CCD6C30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184151</xdr:colOff>
      <xdr:row>58</xdr:row>
      <xdr:rowOff>95250</xdr:rowOff>
    </xdr:from>
    <xdr:to>
      <xdr:col>7</xdr:col>
      <xdr:colOff>31751</xdr:colOff>
      <xdr:row>75</xdr:row>
      <xdr:rowOff>145697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BD45B84-DFEF-4068-BDD3-C43FBF4B6D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59</xdr:row>
      <xdr:rowOff>0</xdr:rowOff>
    </xdr:from>
    <xdr:to>
      <xdr:col>16</xdr:col>
      <xdr:colOff>296686</xdr:colOff>
      <xdr:row>76</xdr:row>
      <xdr:rowOff>50447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DB14E3D-42C8-4F3F-8AA4-C0E3A982A0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65</xdr:row>
      <xdr:rowOff>66842</xdr:rowOff>
    </xdr:from>
    <xdr:to>
      <xdr:col>8</xdr:col>
      <xdr:colOff>213481</xdr:colOff>
      <xdr:row>82</xdr:row>
      <xdr:rowOff>100155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154C042-0B09-48B6-B9A9-4D24FEF44D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417763</xdr:colOff>
      <xdr:row>65</xdr:row>
      <xdr:rowOff>91907</xdr:rowOff>
    </xdr:from>
    <xdr:to>
      <xdr:col>16</xdr:col>
      <xdr:colOff>492960</xdr:colOff>
      <xdr:row>82</xdr:row>
      <xdr:rowOff>111626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5BAC7D1-8C11-482F-8011-519D66CD55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20052</xdr:colOff>
      <xdr:row>65</xdr:row>
      <xdr:rowOff>61328</xdr:rowOff>
    </xdr:from>
    <xdr:to>
      <xdr:col>24</xdr:col>
      <xdr:colOff>322513</xdr:colOff>
      <xdr:row>82</xdr:row>
      <xdr:rowOff>105778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12F34AE-504C-46BE-BB3B-41D0C0BECA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45118</xdr:colOff>
      <xdr:row>65</xdr:row>
      <xdr:rowOff>11196</xdr:rowOff>
    </xdr:from>
    <xdr:to>
      <xdr:col>32</xdr:col>
      <xdr:colOff>347579</xdr:colOff>
      <xdr:row>82</xdr:row>
      <xdr:rowOff>55646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48F82B4D-69FD-4324-8B55-A7149701D3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222606</xdr:colOff>
      <xdr:row>96</xdr:row>
      <xdr:rowOff>129567</xdr:rowOff>
    </xdr:from>
    <xdr:to>
      <xdr:col>16</xdr:col>
      <xdr:colOff>379574</xdr:colOff>
      <xdr:row>112</xdr:row>
      <xdr:rowOff>132993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C7241DF-CA73-4FFB-BA6F-46A5EF2EAE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adder/New%20folder/ffff/Revision/Atallah/ganoderma/future/Dr.%20Farid/acetylcholine%20esterase/P1-P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Hadder/New%20folder/ffff/Revision/Atallah/diaa/JA-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Hadder/New%20folder/ffff/Revision/Atallah/ganoderma/future/SAAd%20Dr.%20AMal/second/p3r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Hadder/New%20folder/ffff/Revision/Atallah/ganoderma/future/SAAd%20Dr.%20AMal/first%20time/p2r2f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adder/New%20folder/ffff/Revision/Atallah/ganoderma/future/Dr.%20Farid/acetylcholine%20esterase/not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Hadder/New%20folder/ffff/Revision/Atallah/ganoderma/future/Dr.%20Farid/acetylcholine%20esterase/P6-P10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Hadder/New%20folder/ffff/Revision/Atallah/ganoderma/future/Dr.%20Farid/acetylcholine%20esterase/JA-15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Hadder/New%20folder/ffff/Revision/Atallah/diaa/JA-12-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7 - Sheet1"/>
    </sheetNames>
    <sheetDataSet>
      <sheetData sheetId="0">
        <row r="58">
          <cell r="Q58">
            <v>0</v>
          </cell>
          <cell r="R58">
            <v>0.11124999999999996</v>
          </cell>
          <cell r="U58">
            <v>0.16175000000000006</v>
          </cell>
          <cell r="V58">
            <v>0.1293333333333333</v>
          </cell>
          <cell r="W58">
            <v>0.12524999999999997</v>
          </cell>
          <cell r="X58">
            <v>0.12524999999999997</v>
          </cell>
        </row>
        <row r="59">
          <cell r="Q59">
            <v>16</v>
          </cell>
          <cell r="R59">
            <v>0.11399999999999993</v>
          </cell>
          <cell r="U59">
            <v>0.16474999999999984</v>
          </cell>
          <cell r="V59">
            <v>0.1316666666666666</v>
          </cell>
          <cell r="W59">
            <v>0.12724999999999997</v>
          </cell>
          <cell r="X59">
            <v>0.12724999999999997</v>
          </cell>
        </row>
        <row r="60">
          <cell r="Q60">
            <v>32</v>
          </cell>
          <cell r="R60">
            <v>0.11674999999999996</v>
          </cell>
          <cell r="U60">
            <v>0.16699999999999993</v>
          </cell>
          <cell r="V60">
            <v>0.1339999999999999</v>
          </cell>
          <cell r="W60">
            <v>0.12949999999999995</v>
          </cell>
          <cell r="X60">
            <v>0.12949999999999995</v>
          </cell>
        </row>
        <row r="61">
          <cell r="Q61">
            <v>48</v>
          </cell>
          <cell r="R61">
            <v>0.11825000000000002</v>
          </cell>
          <cell r="U61">
            <v>0.1695000000000001</v>
          </cell>
          <cell r="V61">
            <v>0.13666666666666671</v>
          </cell>
          <cell r="W61">
            <v>0.13124999999999998</v>
          </cell>
          <cell r="X61">
            <v>0.13124999999999998</v>
          </cell>
        </row>
        <row r="62">
          <cell r="Q62">
            <v>64</v>
          </cell>
          <cell r="R62">
            <v>0.1205</v>
          </cell>
          <cell r="U62">
            <v>0.1715000000000001</v>
          </cell>
          <cell r="V62">
            <v>0.1386666666666666</v>
          </cell>
          <cell r="W62">
            <v>0.13349999999999995</v>
          </cell>
          <cell r="X62">
            <v>0.13349999999999995</v>
          </cell>
        </row>
        <row r="63">
          <cell r="Q63">
            <v>80</v>
          </cell>
          <cell r="R63">
            <v>0.123</v>
          </cell>
          <cell r="U63">
            <v>0.17249999999999976</v>
          </cell>
          <cell r="V63">
            <v>0.14100000000000013</v>
          </cell>
          <cell r="W63">
            <v>0.13524999999999998</v>
          </cell>
          <cell r="X63">
            <v>0.13524999999999998</v>
          </cell>
        </row>
        <row r="64">
          <cell r="Q64">
            <v>96</v>
          </cell>
          <cell r="R64">
            <v>0.12449999999999994</v>
          </cell>
          <cell r="U64">
            <v>0.17524999999999991</v>
          </cell>
          <cell r="V64">
            <v>0.14300000000000002</v>
          </cell>
          <cell r="W64">
            <v>0.13749999999999996</v>
          </cell>
          <cell r="X64">
            <v>0.13749999999999996</v>
          </cell>
        </row>
        <row r="65">
          <cell r="Q65">
            <v>112</v>
          </cell>
          <cell r="R65">
            <v>0.12724999999999997</v>
          </cell>
          <cell r="U65">
            <v>0.17674999999999996</v>
          </cell>
          <cell r="V65">
            <v>0.14500000000000002</v>
          </cell>
          <cell r="W65">
            <v>0.13949999999999996</v>
          </cell>
          <cell r="X65">
            <v>0.13949999999999996</v>
          </cell>
        </row>
        <row r="66">
          <cell r="Q66">
            <v>128</v>
          </cell>
          <cell r="R66">
            <v>0.12949999999999995</v>
          </cell>
          <cell r="U66">
            <v>0.17925000000000013</v>
          </cell>
          <cell r="V66">
            <v>0.14733333333333332</v>
          </cell>
          <cell r="W66">
            <v>0.1419999999999999</v>
          </cell>
          <cell r="X66">
            <v>0.1419999999999999</v>
          </cell>
        </row>
        <row r="67">
          <cell r="Q67">
            <v>144</v>
          </cell>
          <cell r="R67">
            <v>0.13124999999999998</v>
          </cell>
          <cell r="U67">
            <v>0.18049999999999988</v>
          </cell>
          <cell r="V67">
            <v>0.14933333333333343</v>
          </cell>
          <cell r="W67">
            <v>0.14374999999999993</v>
          </cell>
          <cell r="X67">
            <v>0.14374999999999993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6 - Sheet1"/>
    </sheetNames>
    <sheetDataSet>
      <sheetData sheetId="0">
        <row r="50">
          <cell r="J50">
            <v>0</v>
          </cell>
          <cell r="K50">
            <v>6.3333333333333353E-2</v>
          </cell>
          <cell r="L50">
            <v>8.5749999999999993E-2</v>
          </cell>
          <cell r="O50">
            <v>0.57966666666666689</v>
          </cell>
          <cell r="P50">
            <v>0.37966666666666682</v>
          </cell>
        </row>
        <row r="51">
          <cell r="J51">
            <v>16</v>
          </cell>
          <cell r="K51">
            <v>6.9999999999999951E-2</v>
          </cell>
          <cell r="L51">
            <v>8.5999999999999965E-2</v>
          </cell>
          <cell r="O51">
            <v>0.58566666666666667</v>
          </cell>
          <cell r="P51">
            <v>0.3863333333333332</v>
          </cell>
        </row>
        <row r="52">
          <cell r="J52">
            <v>32</v>
          </cell>
          <cell r="K52">
            <v>7.666666666666655E-2</v>
          </cell>
          <cell r="L52">
            <v>8.7000000000000077E-2</v>
          </cell>
          <cell r="O52">
            <v>0.59200000000000019</v>
          </cell>
          <cell r="P52">
            <v>0.39333333333333331</v>
          </cell>
        </row>
        <row r="53">
          <cell r="J53">
            <v>48</v>
          </cell>
          <cell r="K53">
            <v>8.2333333333333258E-2</v>
          </cell>
          <cell r="L53">
            <v>8.8000000000000078E-2</v>
          </cell>
          <cell r="O53">
            <v>0.5976666666666669</v>
          </cell>
          <cell r="P53">
            <v>0.40033333333333343</v>
          </cell>
        </row>
        <row r="54">
          <cell r="J54">
            <v>64</v>
          </cell>
          <cell r="K54">
            <v>8.7999999999999856E-2</v>
          </cell>
          <cell r="L54">
            <v>8.8500000000000023E-2</v>
          </cell>
          <cell r="O54">
            <v>0.60333333333333317</v>
          </cell>
          <cell r="P54">
            <v>0.40766666666666662</v>
          </cell>
        </row>
        <row r="55">
          <cell r="J55">
            <v>80</v>
          </cell>
          <cell r="K55">
            <v>9.4999999999999973E-2</v>
          </cell>
          <cell r="L55">
            <v>8.9999999999999969E-2</v>
          </cell>
          <cell r="O55">
            <v>0.60933333333333317</v>
          </cell>
          <cell r="P55">
            <v>0.41499999999999992</v>
          </cell>
        </row>
        <row r="56">
          <cell r="J56">
            <v>96</v>
          </cell>
          <cell r="K56">
            <v>0.10099999999999998</v>
          </cell>
          <cell r="L56">
            <v>9.0750000000000108E-2</v>
          </cell>
          <cell r="O56">
            <v>0.6156666666666667</v>
          </cell>
          <cell r="P56">
            <v>0.42166666666666663</v>
          </cell>
        </row>
        <row r="57">
          <cell r="J57">
            <v>112</v>
          </cell>
          <cell r="K57">
            <v>0.10699999999999998</v>
          </cell>
          <cell r="L57">
            <v>9.1750000000000109E-2</v>
          </cell>
          <cell r="O57">
            <v>0.62199999999999978</v>
          </cell>
          <cell r="P57">
            <v>0.42899999999999983</v>
          </cell>
        </row>
        <row r="58">
          <cell r="J58">
            <v>128</v>
          </cell>
          <cell r="K58">
            <v>0.11299999999999988</v>
          </cell>
          <cell r="L58">
            <v>9.2500000000000027E-2</v>
          </cell>
          <cell r="O58">
            <v>0.62733333333333341</v>
          </cell>
          <cell r="P58">
            <v>0.43599999999999994</v>
          </cell>
        </row>
        <row r="59">
          <cell r="J59">
            <v>144</v>
          </cell>
          <cell r="K59">
            <v>0.1196666666666667</v>
          </cell>
          <cell r="L59">
            <v>9.3749999999999889E-2</v>
          </cell>
          <cell r="O59">
            <v>0.63366666666666649</v>
          </cell>
          <cell r="P59">
            <v>0.44399999999999995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4 - Sheet1"/>
    </sheetNames>
    <sheetDataSet>
      <sheetData sheetId="0">
        <row r="50">
          <cell r="O50" t="str">
            <v>Blank</v>
          </cell>
          <cell r="S50" t="str">
            <v>G1(4)/8</v>
          </cell>
        </row>
        <row r="51">
          <cell r="N51">
            <v>0</v>
          </cell>
          <cell r="O51">
            <v>2.9749999999999999E-2</v>
          </cell>
          <cell r="S51">
            <v>1.8999999999999906E-2</v>
          </cell>
        </row>
        <row r="52">
          <cell r="N52">
            <v>16</v>
          </cell>
          <cell r="O52">
            <v>3.1999999999999973E-2</v>
          </cell>
          <cell r="S52">
            <v>2.0499999999999963E-2</v>
          </cell>
        </row>
        <row r="53">
          <cell r="N53">
            <v>32</v>
          </cell>
          <cell r="O53">
            <v>3.3999999999999975E-2</v>
          </cell>
          <cell r="S53">
            <v>2.200000000000002E-2</v>
          </cell>
        </row>
        <row r="54">
          <cell r="N54">
            <v>48</v>
          </cell>
          <cell r="O54">
            <v>3.6499999999999977E-2</v>
          </cell>
          <cell r="S54">
            <v>2.2999999999999909E-2</v>
          </cell>
        </row>
        <row r="55">
          <cell r="N55">
            <v>64</v>
          </cell>
          <cell r="O55">
            <v>3.9250000000000007E-2</v>
          </cell>
          <cell r="S55">
            <v>2.4499999999999966E-2</v>
          </cell>
        </row>
        <row r="56">
          <cell r="N56">
            <v>80</v>
          </cell>
          <cell r="O56">
            <v>4.1250000000000009E-2</v>
          </cell>
          <cell r="S56">
            <v>2.5500000000000078E-2</v>
          </cell>
        </row>
        <row r="57">
          <cell r="N57">
            <v>96</v>
          </cell>
          <cell r="O57">
            <v>4.4250000000000012E-2</v>
          </cell>
          <cell r="S57">
            <v>2.8000000000000025E-2</v>
          </cell>
        </row>
        <row r="58">
          <cell r="N58">
            <v>112</v>
          </cell>
          <cell r="O58">
            <v>4.6249999999999958E-2</v>
          </cell>
          <cell r="S58">
            <v>2.8999999999999915E-2</v>
          </cell>
        </row>
        <row r="59">
          <cell r="N59">
            <v>128</v>
          </cell>
          <cell r="O59">
            <v>4.8750000000000016E-2</v>
          </cell>
          <cell r="S59">
            <v>3.0499999999999972E-2</v>
          </cell>
        </row>
        <row r="60">
          <cell r="N60">
            <v>144</v>
          </cell>
          <cell r="O60">
            <v>5.1000000000000045E-2</v>
          </cell>
          <cell r="S60">
            <v>3.2000000000000028E-2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1 - Sheet1"/>
    </sheetNames>
    <sheetDataSet>
      <sheetData sheetId="0">
        <row r="55">
          <cell r="AN55" t="str">
            <v>Blank</v>
          </cell>
        </row>
        <row r="56">
          <cell r="AM56">
            <v>0</v>
          </cell>
          <cell r="AN56">
            <v>3.1750000000000056E-2</v>
          </cell>
          <cell r="AW56">
            <v>1.9000000000000017E-2</v>
          </cell>
        </row>
        <row r="57">
          <cell r="AM57">
            <v>16</v>
          </cell>
          <cell r="AN57">
            <v>3.4500000000000031E-2</v>
          </cell>
          <cell r="AW57">
            <v>1.9499999999999962E-2</v>
          </cell>
        </row>
        <row r="58">
          <cell r="AM58">
            <v>32</v>
          </cell>
          <cell r="AN58">
            <v>3.6500000000000032E-2</v>
          </cell>
          <cell r="AW58">
            <v>2.0999999999999908E-2</v>
          </cell>
        </row>
        <row r="59">
          <cell r="AM59">
            <v>48</v>
          </cell>
          <cell r="AN59">
            <v>3.9250000000000063E-2</v>
          </cell>
          <cell r="AW59">
            <v>2.300000000000002E-2</v>
          </cell>
        </row>
        <row r="60">
          <cell r="AM60">
            <v>64</v>
          </cell>
          <cell r="AN60">
            <v>4.1250000000000009E-2</v>
          </cell>
          <cell r="AW60">
            <v>2.3499999999999965E-2</v>
          </cell>
        </row>
        <row r="61">
          <cell r="AM61">
            <v>80</v>
          </cell>
          <cell r="AN61">
            <v>4.3500000000000094E-2</v>
          </cell>
          <cell r="AW61">
            <v>2.5000000000000022E-2</v>
          </cell>
        </row>
        <row r="62">
          <cell r="AM62">
            <v>96</v>
          </cell>
          <cell r="AN62">
            <v>4.5750000000000013E-2</v>
          </cell>
          <cell r="AW62">
            <v>2.5499999999999967E-2</v>
          </cell>
        </row>
        <row r="63">
          <cell r="AM63">
            <v>112</v>
          </cell>
          <cell r="AN63">
            <v>4.8000000000000043E-2</v>
          </cell>
          <cell r="AW63">
            <v>2.6999999999999913E-2</v>
          </cell>
        </row>
        <row r="64">
          <cell r="AM64">
            <v>128</v>
          </cell>
          <cell r="AN64">
            <v>5.0750000000000017E-2</v>
          </cell>
          <cell r="AW64">
            <v>2.8000000000000025E-2</v>
          </cell>
        </row>
        <row r="65">
          <cell r="AM65">
            <v>144</v>
          </cell>
          <cell r="AN65">
            <v>5.2499999999999991E-2</v>
          </cell>
          <cell r="AW65">
            <v>2.8499999999999859E-2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1 - Sheet1"/>
    </sheetNames>
    <sheetDataSet>
      <sheetData sheetId="0">
        <row r="51">
          <cell r="F51">
            <v>0</v>
          </cell>
          <cell r="G51">
            <v>9.6750000000000003E-2</v>
          </cell>
          <cell r="I51">
            <v>0.10349999999999993</v>
          </cell>
        </row>
        <row r="52">
          <cell r="F52">
            <v>16</v>
          </cell>
          <cell r="G52">
            <v>9.6750000000000003E-2</v>
          </cell>
          <cell r="I52">
            <v>8.7499999999999911E-2</v>
          </cell>
        </row>
        <row r="53">
          <cell r="F53">
            <v>32</v>
          </cell>
          <cell r="G53">
            <v>9.2750000000000055E-2</v>
          </cell>
          <cell r="I53">
            <v>8.9749999999999996E-2</v>
          </cell>
        </row>
        <row r="54">
          <cell r="F54">
            <v>48</v>
          </cell>
          <cell r="G54">
            <v>9.9000000000000032E-2</v>
          </cell>
          <cell r="I54">
            <v>9.6250000000000058E-2</v>
          </cell>
        </row>
        <row r="55">
          <cell r="F55">
            <v>64</v>
          </cell>
          <cell r="G55">
            <v>0.10600000000000004</v>
          </cell>
          <cell r="I55">
            <v>0.1037499999999999</v>
          </cell>
        </row>
        <row r="56">
          <cell r="F56">
            <v>80</v>
          </cell>
          <cell r="G56">
            <v>0.11300000000000004</v>
          </cell>
          <cell r="I56">
            <v>0.11149999999999993</v>
          </cell>
        </row>
        <row r="57">
          <cell r="F57">
            <v>96</v>
          </cell>
          <cell r="G57">
            <v>0.12000000000000005</v>
          </cell>
          <cell r="I57">
            <v>0.11874999999999991</v>
          </cell>
        </row>
        <row r="58">
          <cell r="F58">
            <v>112</v>
          </cell>
          <cell r="G58">
            <v>0.1265</v>
          </cell>
          <cell r="I58">
            <v>0.12649999999999995</v>
          </cell>
        </row>
        <row r="59">
          <cell r="F59">
            <v>128</v>
          </cell>
          <cell r="G59">
            <v>0.13350000000000006</v>
          </cell>
          <cell r="I59">
            <v>0.13424999999999998</v>
          </cell>
        </row>
        <row r="60">
          <cell r="F60">
            <v>144</v>
          </cell>
          <cell r="G60">
            <v>0.14100000000000001</v>
          </cell>
          <cell r="I60">
            <v>0.14175000000000004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2 - Sheet1"/>
    </sheetNames>
    <sheetDataSet>
      <sheetData sheetId="0">
        <row r="51">
          <cell r="C51">
            <v>0</v>
          </cell>
          <cell r="D51">
            <v>0.17049999999999998</v>
          </cell>
          <cell r="I51">
            <v>8.7249999999999994E-2</v>
          </cell>
        </row>
        <row r="52">
          <cell r="C52">
            <v>16</v>
          </cell>
          <cell r="D52">
            <v>0.18450000000000011</v>
          </cell>
          <cell r="I52">
            <v>9.2499999999999916E-2</v>
          </cell>
        </row>
        <row r="53">
          <cell r="C53">
            <v>32</v>
          </cell>
          <cell r="D53">
            <v>0.19650000000000001</v>
          </cell>
          <cell r="I53">
            <v>9.749999999999992E-2</v>
          </cell>
        </row>
        <row r="54">
          <cell r="C54">
            <v>48</v>
          </cell>
          <cell r="D54">
            <v>0.20850000000000002</v>
          </cell>
          <cell r="I54">
            <v>0.10225000000000006</v>
          </cell>
        </row>
        <row r="55">
          <cell r="C55">
            <v>64</v>
          </cell>
          <cell r="D55">
            <v>0.22074999999999995</v>
          </cell>
          <cell r="I55">
            <v>0.10725000000000007</v>
          </cell>
        </row>
        <row r="56">
          <cell r="C56">
            <v>80</v>
          </cell>
          <cell r="D56">
            <v>0.23349999999999999</v>
          </cell>
          <cell r="I56">
            <v>0.11225000000000002</v>
          </cell>
        </row>
        <row r="57">
          <cell r="C57">
            <v>96</v>
          </cell>
          <cell r="D57">
            <v>0.24649999999999994</v>
          </cell>
          <cell r="I57">
            <v>0.11724999999999997</v>
          </cell>
        </row>
        <row r="58">
          <cell r="C58">
            <v>112</v>
          </cell>
          <cell r="D58">
            <v>0.25949999999999995</v>
          </cell>
          <cell r="I58">
            <v>0.12250000000000005</v>
          </cell>
        </row>
        <row r="59">
          <cell r="C59">
            <v>128</v>
          </cell>
          <cell r="D59">
            <v>0.27299999999999991</v>
          </cell>
          <cell r="I59">
            <v>0.12774999999999997</v>
          </cell>
        </row>
        <row r="60">
          <cell r="C60">
            <v>144</v>
          </cell>
          <cell r="D60">
            <v>0.28700000000000003</v>
          </cell>
          <cell r="I60">
            <v>0.13275000000000003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6 - Sheet1"/>
    </sheetNames>
    <sheetDataSet>
      <sheetData sheetId="0">
        <row r="52">
          <cell r="O52">
            <v>16</v>
          </cell>
          <cell r="P52">
            <v>5.3333333333333011E-3</v>
          </cell>
        </row>
        <row r="53">
          <cell r="O53">
            <v>32</v>
          </cell>
          <cell r="P53">
            <v>1.4333333333333309E-2</v>
          </cell>
        </row>
        <row r="54">
          <cell r="O54">
            <v>48</v>
          </cell>
          <cell r="P54">
            <v>2.2333333333333316E-2</v>
          </cell>
        </row>
        <row r="55">
          <cell r="O55">
            <v>64</v>
          </cell>
          <cell r="P55">
            <v>2.8999999999999915E-2</v>
          </cell>
        </row>
        <row r="56">
          <cell r="O56">
            <v>80</v>
          </cell>
          <cell r="P56">
            <v>3.6333333333333329E-2</v>
          </cell>
        </row>
        <row r="57">
          <cell r="O57">
            <v>96</v>
          </cell>
          <cell r="P57">
            <v>4.2999999999999927E-2</v>
          </cell>
        </row>
        <row r="58">
          <cell r="O58">
            <v>112</v>
          </cell>
          <cell r="P58">
            <v>4.9333333333333451E-2</v>
          </cell>
        </row>
        <row r="59">
          <cell r="O59">
            <v>128</v>
          </cell>
          <cell r="P59">
            <v>5.5666666666666642E-2</v>
          </cell>
        </row>
        <row r="60">
          <cell r="O60">
            <v>144</v>
          </cell>
          <cell r="P60">
            <v>6.2666666666666759E-2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2 - Sheet1"/>
    </sheetNames>
    <sheetDataSet>
      <sheetData sheetId="0">
        <row r="51">
          <cell r="C51">
            <v>0</v>
          </cell>
          <cell r="D51">
            <v>0.17049999999999998</v>
          </cell>
          <cell r="E51">
            <v>0.10349999999999999</v>
          </cell>
        </row>
        <row r="52">
          <cell r="C52">
            <v>16</v>
          </cell>
          <cell r="D52">
            <v>0.18450000000000011</v>
          </cell>
          <cell r="E52">
            <v>0.10425000000000006</v>
          </cell>
        </row>
        <row r="53">
          <cell r="C53">
            <v>32</v>
          </cell>
          <cell r="D53">
            <v>0.19650000000000001</v>
          </cell>
          <cell r="E53">
            <v>0.10475000000000007</v>
          </cell>
        </row>
        <row r="54">
          <cell r="C54">
            <v>48</v>
          </cell>
          <cell r="D54">
            <v>0.20850000000000002</v>
          </cell>
          <cell r="E54">
            <v>0.10575000000000001</v>
          </cell>
        </row>
        <row r="55">
          <cell r="C55">
            <v>64</v>
          </cell>
          <cell r="D55">
            <v>0.22074999999999995</v>
          </cell>
          <cell r="E55">
            <v>0.10700000000000004</v>
          </cell>
        </row>
        <row r="56">
          <cell r="C56">
            <v>80</v>
          </cell>
          <cell r="D56">
            <v>0.23349999999999999</v>
          </cell>
          <cell r="E56">
            <v>0.10799999999999998</v>
          </cell>
        </row>
        <row r="57">
          <cell r="C57">
            <v>96</v>
          </cell>
          <cell r="D57">
            <v>0.24649999999999994</v>
          </cell>
          <cell r="E57">
            <v>0.1090000000000001</v>
          </cell>
        </row>
        <row r="58">
          <cell r="C58">
            <v>112</v>
          </cell>
          <cell r="D58">
            <v>0.25949999999999995</v>
          </cell>
          <cell r="E58">
            <v>0.11000000000000004</v>
          </cell>
        </row>
        <row r="59">
          <cell r="C59">
            <v>128</v>
          </cell>
          <cell r="D59">
            <v>0.27299999999999991</v>
          </cell>
          <cell r="E59">
            <v>0.11099999999999993</v>
          </cell>
        </row>
        <row r="60">
          <cell r="C60">
            <v>144</v>
          </cell>
          <cell r="D60">
            <v>0.28700000000000003</v>
          </cell>
          <cell r="E60">
            <v>0.11274999999999996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5B2D6-AF44-4E13-9AFD-75BFA6ACD5D4}">
  <dimension ref="A1:AS101"/>
  <sheetViews>
    <sheetView topLeftCell="A4" zoomScale="86" zoomScaleNormal="86" workbookViewId="0">
      <selection activeCell="B7" sqref="B7"/>
    </sheetView>
  </sheetViews>
  <sheetFormatPr defaultRowHeight="13.2" x14ac:dyDescent="0.25"/>
  <cols>
    <col min="2" max="2" width="11.21875" bestFit="1" customWidth="1"/>
    <col min="5" max="5" width="19.21875" bestFit="1" customWidth="1"/>
  </cols>
  <sheetData>
    <row r="1" spans="1:2" ht="26.4" x14ac:dyDescent="0.25">
      <c r="A1" s="32" t="s">
        <v>0</v>
      </c>
      <c r="B1" s="32" t="s">
        <v>96</v>
      </c>
    </row>
    <row r="2" spans="1:2" x14ac:dyDescent="0.25">
      <c r="A2" s="33"/>
      <c r="B2" s="33"/>
    </row>
    <row r="3" spans="1:2" ht="92.4" x14ac:dyDescent="0.25">
      <c r="A3" s="32" t="s">
        <v>2</v>
      </c>
      <c r="B3" s="32" t="s">
        <v>214</v>
      </c>
    </row>
    <row r="4" spans="1:2" ht="66" x14ac:dyDescent="0.25">
      <c r="A4" s="32" t="s">
        <v>4</v>
      </c>
      <c r="B4" s="32" t="s">
        <v>215</v>
      </c>
    </row>
    <row r="5" spans="1:2" ht="26.4" x14ac:dyDescent="0.25">
      <c r="A5" s="32" t="s">
        <v>5</v>
      </c>
      <c r="B5" s="32" t="s">
        <v>200</v>
      </c>
    </row>
    <row r="6" spans="1:2" x14ac:dyDescent="0.25">
      <c r="A6" s="32" t="s">
        <v>7</v>
      </c>
      <c r="B6" s="36">
        <v>44946</v>
      </c>
    </row>
    <row r="7" spans="1:2" x14ac:dyDescent="0.25">
      <c r="A7" s="32" t="s">
        <v>8</v>
      </c>
      <c r="B7" s="34">
        <v>0.55940972222222218</v>
      </c>
    </row>
    <row r="8" spans="1:2" ht="26.4" x14ac:dyDescent="0.25">
      <c r="A8" s="32" t="s">
        <v>9</v>
      </c>
      <c r="B8" s="32" t="s">
        <v>10</v>
      </c>
    </row>
    <row r="9" spans="1:2" ht="39.6" x14ac:dyDescent="0.25">
      <c r="A9" s="32" t="s">
        <v>11</v>
      </c>
      <c r="B9" s="32" t="s">
        <v>12</v>
      </c>
    </row>
    <row r="10" spans="1:2" ht="26.4" x14ac:dyDescent="0.25">
      <c r="A10" s="32" t="s">
        <v>13</v>
      </c>
      <c r="B10" s="32" t="s">
        <v>14</v>
      </c>
    </row>
    <row r="11" spans="1:2" x14ac:dyDescent="0.25">
      <c r="A11" s="33"/>
      <c r="B11" s="33"/>
    </row>
    <row r="12" spans="1:2" ht="39.6" x14ac:dyDescent="0.25">
      <c r="A12" s="35" t="s">
        <v>15</v>
      </c>
      <c r="B12" s="32"/>
    </row>
    <row r="13" spans="1:2" ht="26.4" x14ac:dyDescent="0.25">
      <c r="A13" s="32" t="s">
        <v>16</v>
      </c>
      <c r="B13" s="32" t="s">
        <v>17</v>
      </c>
    </row>
    <row r="14" spans="1:2" x14ac:dyDescent="0.25">
      <c r="A14" s="32" t="s">
        <v>18</v>
      </c>
      <c r="B14" s="32" t="s">
        <v>216</v>
      </c>
    </row>
    <row r="15" spans="1:2" ht="26.4" x14ac:dyDescent="0.25">
      <c r="A15" s="32"/>
      <c r="B15" s="32" t="s">
        <v>19</v>
      </c>
    </row>
    <row r="16" spans="1:2" x14ac:dyDescent="0.25">
      <c r="A16" s="32"/>
      <c r="B16" s="32" t="s">
        <v>20</v>
      </c>
    </row>
    <row r="17" spans="1:45" ht="26.4" x14ac:dyDescent="0.25">
      <c r="A17" s="32"/>
      <c r="B17" s="32" t="s">
        <v>217</v>
      </c>
    </row>
    <row r="18" spans="1:45" ht="39.6" x14ac:dyDescent="0.25">
      <c r="A18" s="32"/>
      <c r="B18" s="32" t="s">
        <v>22</v>
      </c>
    </row>
    <row r="19" spans="1:45" x14ac:dyDescent="0.25">
      <c r="A19" s="33"/>
      <c r="B19" s="33"/>
    </row>
    <row r="20" spans="1:45" x14ac:dyDescent="0.25">
      <c r="A20" s="35" t="s">
        <v>31</v>
      </c>
      <c r="B20" s="32"/>
    </row>
    <row r="22" spans="1:45" x14ac:dyDescent="0.25">
      <c r="B22" s="37"/>
      <c r="C22" s="37">
        <v>1</v>
      </c>
      <c r="D22" s="37">
        <v>2</v>
      </c>
      <c r="E22" s="37">
        <v>3</v>
      </c>
      <c r="F22" s="37">
        <v>4</v>
      </c>
      <c r="G22" s="37">
        <v>5</v>
      </c>
      <c r="H22" s="37">
        <v>6</v>
      </c>
      <c r="I22" s="37">
        <v>7</v>
      </c>
      <c r="J22" s="37">
        <v>8</v>
      </c>
      <c r="K22" s="37">
        <v>9</v>
      </c>
      <c r="L22" s="37">
        <v>10</v>
      </c>
      <c r="M22" s="37">
        <v>11</v>
      </c>
      <c r="N22" s="37">
        <v>12</v>
      </c>
      <c r="Q22" s="37"/>
      <c r="R22" s="37">
        <v>1</v>
      </c>
      <c r="S22" s="37">
        <v>2</v>
      </c>
      <c r="T22" s="37">
        <v>3</v>
      </c>
      <c r="U22" s="37">
        <v>4</v>
      </c>
      <c r="V22" s="37">
        <v>5</v>
      </c>
      <c r="W22" s="37">
        <v>6</v>
      </c>
      <c r="X22" s="37">
        <v>7</v>
      </c>
      <c r="Y22" s="37">
        <v>8</v>
      </c>
      <c r="Z22" s="37">
        <v>9</v>
      </c>
      <c r="AA22" s="37">
        <v>10</v>
      </c>
      <c r="AB22" s="37">
        <v>11</v>
      </c>
      <c r="AC22" s="37">
        <v>12</v>
      </c>
      <c r="AF22" s="37"/>
      <c r="AG22" s="37">
        <v>1</v>
      </c>
      <c r="AH22" s="37">
        <v>2</v>
      </c>
      <c r="AI22" s="37">
        <v>3</v>
      </c>
      <c r="AJ22" s="37">
        <v>4</v>
      </c>
      <c r="AK22" s="37">
        <v>5</v>
      </c>
      <c r="AL22" s="37">
        <v>6</v>
      </c>
      <c r="AM22" s="37">
        <v>7</v>
      </c>
      <c r="AN22" s="37">
        <v>8</v>
      </c>
      <c r="AO22" s="37">
        <v>9</v>
      </c>
      <c r="AP22" s="37">
        <v>10</v>
      </c>
      <c r="AQ22" s="37">
        <v>11</v>
      </c>
      <c r="AR22" s="37">
        <v>12</v>
      </c>
    </row>
    <row r="23" spans="1:45" ht="14.4" x14ac:dyDescent="0.3">
      <c r="B23" s="37" t="s">
        <v>23</v>
      </c>
      <c r="C23" s="37">
        <v>2.14</v>
      </c>
      <c r="D23" s="37">
        <v>2.1019999999999999</v>
      </c>
      <c r="E23" s="37">
        <v>2.081</v>
      </c>
      <c r="F23" s="37">
        <v>1.9910000000000001</v>
      </c>
      <c r="G23" s="37">
        <v>1.895</v>
      </c>
      <c r="H23" s="37">
        <v>1.956</v>
      </c>
      <c r="I23" s="37">
        <v>2.1179999999999999</v>
      </c>
      <c r="J23" s="37">
        <v>2.2010000000000001</v>
      </c>
      <c r="K23" s="37">
        <v>1.843</v>
      </c>
      <c r="L23" s="37">
        <v>2.0150000000000001</v>
      </c>
      <c r="M23" s="53">
        <v>1.4530000000000001</v>
      </c>
      <c r="N23" s="53">
        <v>1.4330000000000001</v>
      </c>
      <c r="O23" t="s">
        <v>218</v>
      </c>
      <c r="Q23" s="37" t="s">
        <v>23</v>
      </c>
      <c r="R23" s="37">
        <v>2.2109999999999999</v>
      </c>
      <c r="S23" s="37">
        <v>2.2090000000000001</v>
      </c>
      <c r="T23" s="37">
        <v>1.994</v>
      </c>
      <c r="U23" s="37">
        <v>2.0030000000000001</v>
      </c>
      <c r="V23" s="37">
        <v>2.1469999999999998</v>
      </c>
      <c r="W23" s="37">
        <v>2.012</v>
      </c>
      <c r="X23" s="37">
        <v>2.21</v>
      </c>
      <c r="Y23" s="37">
        <v>2.0289999999999999</v>
      </c>
      <c r="Z23" s="37">
        <v>2.1320000000000001</v>
      </c>
      <c r="AA23" s="37">
        <v>2.125</v>
      </c>
      <c r="AB23" s="53">
        <v>1.4730000000000001</v>
      </c>
      <c r="AC23" s="53">
        <v>1.5820000000000001</v>
      </c>
      <c r="AD23" t="s">
        <v>218</v>
      </c>
      <c r="AF23" s="37" t="s">
        <v>23</v>
      </c>
      <c r="AG23" s="37">
        <v>2.2330000000000001</v>
      </c>
      <c r="AH23" s="37">
        <v>2.1880000000000002</v>
      </c>
      <c r="AI23" s="37">
        <v>2.173</v>
      </c>
      <c r="AJ23" s="37">
        <v>2.2970000000000002</v>
      </c>
      <c r="AK23" s="37">
        <v>2.1989999999999998</v>
      </c>
      <c r="AL23" s="37">
        <v>2.1120000000000001</v>
      </c>
      <c r="AM23" s="37">
        <v>2.21</v>
      </c>
      <c r="AN23" s="37">
        <v>1.998</v>
      </c>
      <c r="AO23" s="37">
        <v>2.113</v>
      </c>
      <c r="AP23" s="37">
        <v>2.0059999999999998</v>
      </c>
      <c r="AQ23" s="51">
        <v>3.7999999999999999E-2</v>
      </c>
      <c r="AR23" s="51">
        <v>3.9E-2</v>
      </c>
      <c r="AS23" t="s">
        <v>218</v>
      </c>
    </row>
    <row r="24" spans="1:45" ht="14.4" x14ac:dyDescent="0.3">
      <c r="B24" s="37"/>
      <c r="C24" s="37">
        <v>0.04</v>
      </c>
      <c r="D24" s="37">
        <v>4.2000000000000003E-2</v>
      </c>
      <c r="E24" s="37">
        <v>4.2000000000000003E-2</v>
      </c>
      <c r="F24" s="37">
        <v>3.6999999999999998E-2</v>
      </c>
      <c r="G24" s="37">
        <v>4.9000000000000002E-2</v>
      </c>
      <c r="H24" s="37">
        <v>4.9000000000000002E-2</v>
      </c>
      <c r="I24" s="37">
        <v>4.4999999999999998E-2</v>
      </c>
      <c r="J24" s="37">
        <v>4.2000000000000003E-2</v>
      </c>
      <c r="K24" s="37">
        <v>4.2000000000000003E-2</v>
      </c>
      <c r="L24" s="37">
        <v>4.2000000000000003E-2</v>
      </c>
      <c r="M24" s="53">
        <v>3.6999999999999998E-2</v>
      </c>
      <c r="N24" s="53">
        <v>3.6999999999999998E-2</v>
      </c>
      <c r="O24" t="s">
        <v>219</v>
      </c>
      <c r="Q24" s="37"/>
      <c r="R24" s="37">
        <v>4.2000000000000003E-2</v>
      </c>
      <c r="S24" s="37">
        <v>3.7999999999999999E-2</v>
      </c>
      <c r="T24" s="37">
        <v>3.6999999999999998E-2</v>
      </c>
      <c r="U24" s="37">
        <v>3.9E-2</v>
      </c>
      <c r="V24" s="37">
        <v>3.9E-2</v>
      </c>
      <c r="W24" s="37">
        <v>3.7999999999999999E-2</v>
      </c>
      <c r="X24" s="37">
        <v>3.7999999999999999E-2</v>
      </c>
      <c r="Y24" s="37">
        <v>3.9E-2</v>
      </c>
      <c r="Z24" s="37">
        <v>3.9E-2</v>
      </c>
      <c r="AA24" s="37">
        <v>4.1000000000000002E-2</v>
      </c>
      <c r="AB24" s="53">
        <v>4.1000000000000002E-2</v>
      </c>
      <c r="AC24" s="53">
        <v>4.2000000000000003E-2</v>
      </c>
      <c r="AD24" t="s">
        <v>219</v>
      </c>
      <c r="AF24" s="37"/>
      <c r="AG24" s="37">
        <v>0.04</v>
      </c>
      <c r="AH24" s="37">
        <v>3.6999999999999998E-2</v>
      </c>
      <c r="AI24" s="37">
        <v>3.7999999999999999E-2</v>
      </c>
      <c r="AJ24" s="37">
        <v>3.6999999999999998E-2</v>
      </c>
      <c r="AK24" s="37">
        <v>3.7999999999999999E-2</v>
      </c>
      <c r="AL24" s="37">
        <v>3.9E-2</v>
      </c>
      <c r="AM24" s="37">
        <v>3.9E-2</v>
      </c>
      <c r="AN24" s="37">
        <v>3.9E-2</v>
      </c>
      <c r="AO24" s="37">
        <v>0.04</v>
      </c>
      <c r="AP24" s="37">
        <v>4.2000000000000003E-2</v>
      </c>
      <c r="AQ24" s="51">
        <v>3.9E-2</v>
      </c>
      <c r="AR24" s="51">
        <v>4.2000000000000003E-2</v>
      </c>
      <c r="AS24" t="s">
        <v>219</v>
      </c>
    </row>
    <row r="25" spans="1:45" ht="14.4" x14ac:dyDescent="0.3">
      <c r="B25" s="37" t="s">
        <v>24</v>
      </c>
      <c r="C25" s="37">
        <v>1.9630000000000001</v>
      </c>
      <c r="D25" s="37">
        <v>1.984</v>
      </c>
      <c r="E25" s="37">
        <v>2.0009999999999999</v>
      </c>
      <c r="F25" s="37">
        <v>2.121</v>
      </c>
      <c r="G25" s="37">
        <v>2.1320000000000001</v>
      </c>
      <c r="H25" s="37">
        <v>1.978</v>
      </c>
      <c r="I25" s="37">
        <v>1.9930000000000001</v>
      </c>
      <c r="J25" s="37">
        <v>1.9470000000000001</v>
      </c>
      <c r="K25" s="37">
        <v>2.1379999999999999</v>
      </c>
      <c r="L25" s="37">
        <v>1.9059999999999999</v>
      </c>
      <c r="M25" s="53">
        <v>1.446</v>
      </c>
      <c r="N25" s="53">
        <v>1.367</v>
      </c>
      <c r="O25" t="s">
        <v>218</v>
      </c>
      <c r="Q25" s="37" t="s">
        <v>24</v>
      </c>
      <c r="R25" s="37">
        <v>2.1219999999999999</v>
      </c>
      <c r="S25" s="37">
        <v>2.3290000000000002</v>
      </c>
      <c r="T25" s="37">
        <v>2.2909999999999999</v>
      </c>
      <c r="U25" s="37">
        <v>1.9970000000000001</v>
      </c>
      <c r="V25" s="37">
        <v>1.988</v>
      </c>
      <c r="W25" s="37">
        <v>2.1019999999999999</v>
      </c>
      <c r="X25" s="37">
        <v>2.1179999999999999</v>
      </c>
      <c r="Y25" s="37">
        <v>1.976</v>
      </c>
      <c r="Z25" s="37">
        <v>2.0009999999999999</v>
      </c>
      <c r="AA25" s="37">
        <v>1.837</v>
      </c>
      <c r="AB25" s="53">
        <v>1.5449999999999999</v>
      </c>
      <c r="AC25" s="53">
        <v>1.4359999999999999</v>
      </c>
      <c r="AD25" t="s">
        <v>218</v>
      </c>
      <c r="AF25" s="37" t="s">
        <v>24</v>
      </c>
      <c r="AG25" s="37">
        <v>1.899</v>
      </c>
      <c r="AH25" s="37">
        <v>2.214</v>
      </c>
      <c r="AI25" s="37">
        <v>2.008</v>
      </c>
      <c r="AJ25" s="37">
        <v>2.1819999999999999</v>
      </c>
      <c r="AK25" s="37">
        <v>1.921</v>
      </c>
      <c r="AL25" s="37">
        <v>1.8360000000000001</v>
      </c>
      <c r="AM25" s="37">
        <v>1.9450000000000001</v>
      </c>
      <c r="AN25" s="37">
        <v>1.9330000000000001</v>
      </c>
      <c r="AO25" s="37">
        <v>2.1059999999999999</v>
      </c>
      <c r="AP25" s="37">
        <v>1.8959999999999999</v>
      </c>
      <c r="AQ25" s="51">
        <v>3.7999999999999999E-2</v>
      </c>
      <c r="AR25" s="51">
        <v>3.7999999999999999E-2</v>
      </c>
      <c r="AS25" t="s">
        <v>218</v>
      </c>
    </row>
    <row r="26" spans="1:45" ht="14.4" x14ac:dyDescent="0.3">
      <c r="B26" s="37"/>
      <c r="C26" s="37">
        <v>3.7999999999999999E-2</v>
      </c>
      <c r="D26" s="37">
        <v>0.04</v>
      </c>
      <c r="E26" s="37">
        <v>3.9E-2</v>
      </c>
      <c r="F26" s="37">
        <v>0.04</v>
      </c>
      <c r="G26" s="37">
        <v>0.04</v>
      </c>
      <c r="H26" s="37">
        <v>4.2000000000000003E-2</v>
      </c>
      <c r="I26" s="37">
        <v>3.9E-2</v>
      </c>
      <c r="J26" s="37">
        <v>3.7999999999999999E-2</v>
      </c>
      <c r="K26" s="37">
        <v>0.04</v>
      </c>
      <c r="L26" s="37">
        <v>4.1000000000000002E-2</v>
      </c>
      <c r="M26" s="53">
        <v>4.1000000000000002E-2</v>
      </c>
      <c r="N26" s="53">
        <v>3.7999999999999999E-2</v>
      </c>
      <c r="O26" t="s">
        <v>219</v>
      </c>
      <c r="Q26" s="37"/>
      <c r="R26" s="37">
        <v>3.6999999999999998E-2</v>
      </c>
      <c r="S26" s="37">
        <v>3.7999999999999999E-2</v>
      </c>
      <c r="T26" s="37">
        <v>4.1000000000000002E-2</v>
      </c>
      <c r="U26" s="37">
        <v>0.04</v>
      </c>
      <c r="V26" s="37">
        <v>3.7999999999999999E-2</v>
      </c>
      <c r="W26" s="37">
        <v>3.7999999999999999E-2</v>
      </c>
      <c r="X26" s="37">
        <v>3.9E-2</v>
      </c>
      <c r="Y26" s="37">
        <v>3.9E-2</v>
      </c>
      <c r="Z26" s="37">
        <v>3.7999999999999999E-2</v>
      </c>
      <c r="AA26" s="37">
        <v>3.9E-2</v>
      </c>
      <c r="AB26" s="53">
        <v>3.7999999999999999E-2</v>
      </c>
      <c r="AC26" s="53">
        <v>4.1000000000000002E-2</v>
      </c>
      <c r="AD26" t="s">
        <v>219</v>
      </c>
      <c r="AF26" s="37"/>
      <c r="AG26" s="37">
        <v>3.9E-2</v>
      </c>
      <c r="AH26" s="37">
        <v>3.9E-2</v>
      </c>
      <c r="AI26" s="37">
        <v>0.04</v>
      </c>
      <c r="AJ26" s="37">
        <v>3.9E-2</v>
      </c>
      <c r="AK26" s="37">
        <v>3.9E-2</v>
      </c>
      <c r="AL26" s="37">
        <v>3.9E-2</v>
      </c>
      <c r="AM26" s="37">
        <v>3.9E-2</v>
      </c>
      <c r="AN26" s="37">
        <v>3.9E-2</v>
      </c>
      <c r="AO26" s="37">
        <v>3.9E-2</v>
      </c>
      <c r="AP26" s="37">
        <v>3.6999999999999998E-2</v>
      </c>
      <c r="AQ26" s="51">
        <v>3.9E-2</v>
      </c>
      <c r="AR26" s="51">
        <v>4.1000000000000002E-2</v>
      </c>
      <c r="AS26" t="s">
        <v>219</v>
      </c>
    </row>
    <row r="27" spans="1:45" ht="14.4" x14ac:dyDescent="0.3">
      <c r="B27" s="37" t="s">
        <v>25</v>
      </c>
      <c r="C27" s="37">
        <v>1.466</v>
      </c>
      <c r="D27" s="37">
        <v>1.3939999999999999</v>
      </c>
      <c r="E27" s="37">
        <v>1.5820000000000001</v>
      </c>
      <c r="F27" s="37">
        <v>1.7090000000000001</v>
      </c>
      <c r="G27" s="37">
        <v>1.5740000000000001</v>
      </c>
      <c r="H27" s="37">
        <v>1.3879999999999999</v>
      </c>
      <c r="I27" s="37">
        <v>1.2929999999999999</v>
      </c>
      <c r="J27" s="37">
        <v>1.4830000000000001</v>
      </c>
      <c r="K27" s="37">
        <v>1.198</v>
      </c>
      <c r="L27" s="37">
        <v>1.2949999999999999</v>
      </c>
      <c r="M27" s="53">
        <v>1.323</v>
      </c>
      <c r="N27" s="56">
        <v>1.012</v>
      </c>
      <c r="O27" t="s">
        <v>218</v>
      </c>
      <c r="Q27" s="37" t="s">
        <v>25</v>
      </c>
      <c r="R27" s="37">
        <v>1.7350000000000001</v>
      </c>
      <c r="S27" s="37">
        <v>1.6919999999999999</v>
      </c>
      <c r="T27" s="37">
        <v>1.643</v>
      </c>
      <c r="U27" s="37">
        <v>1.768</v>
      </c>
      <c r="V27" s="37">
        <v>1.802</v>
      </c>
      <c r="W27" s="37">
        <v>1.4730000000000001</v>
      </c>
      <c r="X27" s="37">
        <v>1.49</v>
      </c>
      <c r="Y27" s="37">
        <v>1.522</v>
      </c>
      <c r="Z27" s="37">
        <v>1.673</v>
      </c>
      <c r="AA27" s="37">
        <v>1.365</v>
      </c>
      <c r="AB27" s="53">
        <v>1.37</v>
      </c>
      <c r="AC27" s="56">
        <v>1.2589999999999999</v>
      </c>
      <c r="AD27" t="s">
        <v>218</v>
      </c>
      <c r="AF27" s="37" t="s">
        <v>25</v>
      </c>
      <c r="AG27" s="37">
        <v>1.5860000000000001</v>
      </c>
      <c r="AH27" s="37">
        <v>1.732</v>
      </c>
      <c r="AI27" s="37">
        <v>1.5389999999999999</v>
      </c>
      <c r="AJ27" s="37">
        <v>1.6519999999999999</v>
      </c>
      <c r="AK27" s="37">
        <v>1.738</v>
      </c>
      <c r="AL27" s="37">
        <v>1.54</v>
      </c>
      <c r="AM27" s="37">
        <v>1.5289999999999999</v>
      </c>
      <c r="AN27" s="37">
        <v>1.4530000000000001</v>
      </c>
      <c r="AO27" s="37">
        <v>1.4379999999999999</v>
      </c>
      <c r="AP27" s="37">
        <v>1.3740000000000001</v>
      </c>
      <c r="AQ27" s="51">
        <v>3.7999999999999999E-2</v>
      </c>
      <c r="AR27" s="51">
        <v>3.7999999999999999E-2</v>
      </c>
      <c r="AS27" t="s">
        <v>218</v>
      </c>
    </row>
    <row r="28" spans="1:45" ht="14.4" x14ac:dyDescent="0.3">
      <c r="B28" s="37"/>
      <c r="C28" s="37">
        <v>3.6999999999999998E-2</v>
      </c>
      <c r="D28" s="37">
        <v>3.9E-2</v>
      </c>
      <c r="E28" s="37">
        <v>0.04</v>
      </c>
      <c r="F28" s="37">
        <v>0.04</v>
      </c>
      <c r="G28" s="37">
        <v>3.7999999999999999E-2</v>
      </c>
      <c r="H28" s="37">
        <v>0.04</v>
      </c>
      <c r="I28" s="37">
        <v>3.9E-2</v>
      </c>
      <c r="J28" s="37">
        <v>4.1000000000000002E-2</v>
      </c>
      <c r="K28" s="37">
        <v>4.2000000000000003E-2</v>
      </c>
      <c r="L28" s="37">
        <v>3.9E-2</v>
      </c>
      <c r="M28" s="51">
        <v>3.9E-2</v>
      </c>
      <c r="N28" s="51">
        <v>0.04</v>
      </c>
      <c r="O28" t="s">
        <v>219</v>
      </c>
      <c r="Q28" s="37"/>
      <c r="R28" s="37">
        <v>3.9E-2</v>
      </c>
      <c r="S28" s="37">
        <v>3.9E-2</v>
      </c>
      <c r="T28" s="37">
        <v>4.1000000000000002E-2</v>
      </c>
      <c r="U28" s="37">
        <v>4.2000000000000003E-2</v>
      </c>
      <c r="V28" s="37">
        <v>3.7999999999999999E-2</v>
      </c>
      <c r="W28" s="37">
        <v>3.9E-2</v>
      </c>
      <c r="X28" s="37">
        <v>3.9E-2</v>
      </c>
      <c r="Y28" s="37">
        <v>3.7999999999999999E-2</v>
      </c>
      <c r="Z28" s="37">
        <v>3.6999999999999998E-2</v>
      </c>
      <c r="AA28" s="37">
        <v>3.7999999999999999E-2</v>
      </c>
      <c r="AB28" s="51">
        <v>3.7999999999999999E-2</v>
      </c>
      <c r="AC28" s="51">
        <v>3.9E-2</v>
      </c>
      <c r="AD28" t="s">
        <v>219</v>
      </c>
      <c r="AF28" s="37"/>
      <c r="AG28" s="37">
        <v>3.9E-2</v>
      </c>
      <c r="AH28" s="37">
        <v>3.7999999999999999E-2</v>
      </c>
      <c r="AI28" s="37">
        <v>0.04</v>
      </c>
      <c r="AJ28" s="37">
        <v>0.04</v>
      </c>
      <c r="AK28" s="37">
        <v>3.6999999999999998E-2</v>
      </c>
      <c r="AL28" s="37">
        <v>3.9E-2</v>
      </c>
      <c r="AM28" s="37">
        <v>3.7999999999999999E-2</v>
      </c>
      <c r="AN28" s="37">
        <v>3.7999999999999999E-2</v>
      </c>
      <c r="AO28" s="37">
        <v>3.6999999999999998E-2</v>
      </c>
      <c r="AP28" s="37">
        <v>3.7999999999999999E-2</v>
      </c>
      <c r="AQ28" s="51">
        <v>3.7999999999999999E-2</v>
      </c>
      <c r="AR28" s="51">
        <v>3.9E-2</v>
      </c>
      <c r="AS28" t="s">
        <v>219</v>
      </c>
    </row>
    <row r="29" spans="1:45" ht="14.4" x14ac:dyDescent="0.3">
      <c r="B29" s="37" t="s">
        <v>26</v>
      </c>
      <c r="C29" s="37">
        <v>1.034</v>
      </c>
      <c r="D29" s="37">
        <v>1.347</v>
      </c>
      <c r="E29" s="37">
        <v>1.1160000000000001</v>
      </c>
      <c r="F29" s="37">
        <v>1.107</v>
      </c>
      <c r="G29" s="37">
        <v>1.21</v>
      </c>
      <c r="H29" s="37">
        <v>1.917</v>
      </c>
      <c r="I29" s="37">
        <v>1.974</v>
      </c>
      <c r="J29" s="37">
        <v>2.012</v>
      </c>
      <c r="K29" s="37">
        <v>2.1280000000000001</v>
      </c>
      <c r="L29" s="37">
        <v>1.996</v>
      </c>
      <c r="M29" s="56">
        <v>1.0109999999999999</v>
      </c>
      <c r="N29" s="56">
        <v>1.1519999999999999</v>
      </c>
      <c r="O29" t="s">
        <v>218</v>
      </c>
      <c r="Q29" s="37" t="s">
        <v>26</v>
      </c>
      <c r="R29" s="37">
        <v>1.2829999999999999</v>
      </c>
      <c r="S29" s="37">
        <v>1.3360000000000001</v>
      </c>
      <c r="T29" s="37">
        <v>1.42</v>
      </c>
      <c r="U29" s="37">
        <v>1.361</v>
      </c>
      <c r="V29" s="37">
        <v>1.1539999999999999</v>
      </c>
      <c r="W29" s="37">
        <v>2.19</v>
      </c>
      <c r="X29" s="37">
        <v>2.2759999999999998</v>
      </c>
      <c r="Y29" s="37">
        <v>2.1349999999999998</v>
      </c>
      <c r="Z29" s="37">
        <v>2.0219999999999998</v>
      </c>
      <c r="AA29" s="37">
        <v>2.0099999999999998</v>
      </c>
      <c r="AB29" s="56">
        <v>1.3620000000000001</v>
      </c>
      <c r="AC29" s="56">
        <v>1.3220000000000001</v>
      </c>
      <c r="AD29" t="s">
        <v>218</v>
      </c>
      <c r="AF29" s="37" t="s">
        <v>26</v>
      </c>
      <c r="AG29" s="37">
        <v>1.0629999999999999</v>
      </c>
      <c r="AH29" s="37">
        <v>0.995</v>
      </c>
      <c r="AI29" s="37">
        <v>1.0229999999999999</v>
      </c>
      <c r="AJ29" s="37">
        <v>1.0149999999999999</v>
      </c>
      <c r="AK29" s="37">
        <v>0.98399999999999999</v>
      </c>
      <c r="AL29" s="51">
        <v>3.9E-2</v>
      </c>
      <c r="AM29" s="51">
        <v>0.04</v>
      </c>
      <c r="AN29" s="51">
        <v>3.9E-2</v>
      </c>
      <c r="AO29" s="51">
        <v>4.1000000000000002E-2</v>
      </c>
      <c r="AP29" s="51">
        <v>3.7999999999999999E-2</v>
      </c>
      <c r="AQ29" s="51">
        <v>3.9E-2</v>
      </c>
      <c r="AR29" s="51">
        <v>0.04</v>
      </c>
      <c r="AS29" t="s">
        <v>218</v>
      </c>
    </row>
    <row r="30" spans="1:45" ht="14.4" x14ac:dyDescent="0.3">
      <c r="B30" s="37"/>
      <c r="C30" s="37">
        <v>3.7999999999999999E-2</v>
      </c>
      <c r="D30" s="37">
        <v>3.7999999999999999E-2</v>
      </c>
      <c r="E30" s="37">
        <v>4.1000000000000002E-2</v>
      </c>
      <c r="F30" s="37">
        <v>3.7999999999999999E-2</v>
      </c>
      <c r="G30" s="37">
        <v>3.9E-2</v>
      </c>
      <c r="H30" s="37">
        <v>3.9E-2</v>
      </c>
      <c r="I30" s="37">
        <v>3.9E-2</v>
      </c>
      <c r="J30" s="37">
        <v>0.04</v>
      </c>
      <c r="K30" s="37">
        <v>0.04</v>
      </c>
      <c r="L30" s="37">
        <v>4.1000000000000002E-2</v>
      </c>
      <c r="M30" s="56">
        <v>3.9E-2</v>
      </c>
      <c r="N30" s="56">
        <v>3.7999999999999999E-2</v>
      </c>
      <c r="O30" t="s">
        <v>219</v>
      </c>
      <c r="Q30" s="37"/>
      <c r="R30" s="37">
        <v>4.1000000000000002E-2</v>
      </c>
      <c r="S30" s="37">
        <v>0.04</v>
      </c>
      <c r="T30" s="37">
        <v>3.7999999999999999E-2</v>
      </c>
      <c r="U30" s="37">
        <v>3.9E-2</v>
      </c>
      <c r="V30" s="37">
        <v>3.7999999999999999E-2</v>
      </c>
      <c r="W30" s="37">
        <v>3.7999999999999999E-2</v>
      </c>
      <c r="X30" s="37">
        <v>3.9E-2</v>
      </c>
      <c r="Y30" s="37">
        <v>3.9E-2</v>
      </c>
      <c r="Z30" s="37">
        <v>3.7999999999999999E-2</v>
      </c>
      <c r="AA30" s="37">
        <v>3.7999999999999999E-2</v>
      </c>
      <c r="AB30" s="51">
        <v>3.9E-2</v>
      </c>
      <c r="AC30" s="51">
        <v>3.6999999999999998E-2</v>
      </c>
      <c r="AD30" t="s">
        <v>219</v>
      </c>
      <c r="AF30" s="37"/>
      <c r="AG30" s="37">
        <v>0.04</v>
      </c>
      <c r="AH30" s="37">
        <v>0.04</v>
      </c>
      <c r="AI30" s="37">
        <v>3.9E-2</v>
      </c>
      <c r="AJ30" s="37">
        <v>3.9E-2</v>
      </c>
      <c r="AK30" s="37">
        <v>3.7999999999999999E-2</v>
      </c>
      <c r="AL30" s="37">
        <v>0.04</v>
      </c>
      <c r="AM30" s="37">
        <v>3.7999999999999999E-2</v>
      </c>
      <c r="AN30" s="37">
        <v>0.04</v>
      </c>
      <c r="AO30" s="37">
        <v>3.7999999999999999E-2</v>
      </c>
      <c r="AP30" s="37">
        <v>3.9E-2</v>
      </c>
      <c r="AQ30" s="51">
        <v>3.9E-2</v>
      </c>
      <c r="AR30" s="51">
        <v>3.7999999999999999E-2</v>
      </c>
      <c r="AS30" t="s">
        <v>219</v>
      </c>
    </row>
    <row r="31" spans="1:45" ht="14.4" x14ac:dyDescent="0.3">
      <c r="B31" s="51" t="s">
        <v>27</v>
      </c>
      <c r="C31" s="51">
        <v>1.883</v>
      </c>
      <c r="D31" s="51">
        <v>1.98</v>
      </c>
      <c r="E31" s="51">
        <v>2.0329999999999999</v>
      </c>
      <c r="F31" s="51">
        <v>1.891</v>
      </c>
      <c r="G31" s="51">
        <v>2.1059999999999999</v>
      </c>
      <c r="H31" s="51">
        <v>1.9410000000000001</v>
      </c>
      <c r="I31" s="51">
        <v>1.98</v>
      </c>
      <c r="J31" s="51">
        <v>1.992</v>
      </c>
      <c r="K31" s="51">
        <v>1.968</v>
      </c>
      <c r="L31" s="51">
        <v>1.994</v>
      </c>
      <c r="M31" s="56">
        <v>1.042</v>
      </c>
      <c r="N31" s="56">
        <v>1.0820000000000001</v>
      </c>
      <c r="O31" s="52" t="s">
        <v>218</v>
      </c>
      <c r="Q31" s="51" t="s">
        <v>27</v>
      </c>
      <c r="R31" s="51">
        <v>1.982</v>
      </c>
      <c r="S31" s="51">
        <v>1.992</v>
      </c>
      <c r="T31" s="51">
        <v>2.157</v>
      </c>
      <c r="U31" s="51">
        <v>2.2210000000000001</v>
      </c>
      <c r="V31" s="51">
        <v>2.0169999999999999</v>
      </c>
      <c r="W31" s="51">
        <v>2.218</v>
      </c>
      <c r="X31" s="51">
        <v>2.1160000000000001</v>
      </c>
      <c r="Y31" s="51">
        <v>2.028</v>
      </c>
      <c r="Z31" s="51">
        <v>1.925</v>
      </c>
      <c r="AA31" s="51">
        <v>1.9370000000000001</v>
      </c>
      <c r="AB31" s="56">
        <v>1.276</v>
      </c>
      <c r="AC31" s="56">
        <v>1.4650000000000001</v>
      </c>
      <c r="AD31" s="52" t="s">
        <v>218</v>
      </c>
      <c r="AF31" s="51" t="s">
        <v>27</v>
      </c>
      <c r="AG31" s="37">
        <v>3.9E-2</v>
      </c>
      <c r="AH31" s="37">
        <v>3.7999999999999999E-2</v>
      </c>
      <c r="AI31" s="37">
        <v>3.9E-2</v>
      </c>
      <c r="AJ31" s="37">
        <v>0.39</v>
      </c>
      <c r="AK31" s="37">
        <v>3.9E-2</v>
      </c>
      <c r="AL31" s="37">
        <v>0.04</v>
      </c>
      <c r="AM31" s="37">
        <v>3.9E-2</v>
      </c>
      <c r="AN31" s="37">
        <v>4.1000000000000002E-2</v>
      </c>
      <c r="AO31" s="37">
        <v>3.7999999999999999E-2</v>
      </c>
      <c r="AP31" s="37">
        <v>3.9E-2</v>
      </c>
      <c r="AQ31" s="51">
        <v>3.9E-2</v>
      </c>
      <c r="AR31" s="51">
        <v>3.9E-2</v>
      </c>
      <c r="AS31" s="52" t="s">
        <v>218</v>
      </c>
    </row>
    <row r="32" spans="1:45" ht="14.4" x14ac:dyDescent="0.3">
      <c r="B32" s="51"/>
      <c r="C32" s="51">
        <v>3.5999999999999997E-2</v>
      </c>
      <c r="D32" s="51">
        <v>4.1000000000000002E-2</v>
      </c>
      <c r="E32" s="51">
        <v>3.7999999999999999E-2</v>
      </c>
      <c r="F32" s="51">
        <v>3.9E-2</v>
      </c>
      <c r="G32" s="51">
        <v>4.1000000000000002E-2</v>
      </c>
      <c r="H32" s="51">
        <v>0.04</v>
      </c>
      <c r="I32" s="51">
        <v>3.7999999999999999E-2</v>
      </c>
      <c r="J32" s="51">
        <v>0.04</v>
      </c>
      <c r="K32" s="51">
        <v>3.9E-2</v>
      </c>
      <c r="L32" s="51">
        <v>3.9E-2</v>
      </c>
      <c r="M32" s="56">
        <v>3.9E-2</v>
      </c>
      <c r="N32" s="56">
        <v>3.9E-2</v>
      </c>
      <c r="O32" s="52" t="s">
        <v>219</v>
      </c>
      <c r="Q32" s="51"/>
      <c r="R32" s="51">
        <v>0.04</v>
      </c>
      <c r="S32" s="51">
        <v>3.7999999999999999E-2</v>
      </c>
      <c r="T32" s="51">
        <v>3.7999999999999999E-2</v>
      </c>
      <c r="U32" s="51">
        <v>3.6999999999999998E-2</v>
      </c>
      <c r="V32" s="51">
        <v>3.7999999999999999E-2</v>
      </c>
      <c r="W32" s="51">
        <v>3.9E-2</v>
      </c>
      <c r="X32" s="51">
        <v>3.7999999999999999E-2</v>
      </c>
      <c r="Y32" s="51">
        <v>3.7999999999999999E-2</v>
      </c>
      <c r="Z32" s="51">
        <v>3.9E-2</v>
      </c>
      <c r="AA32" s="51">
        <v>3.7999999999999999E-2</v>
      </c>
      <c r="AB32" s="51">
        <v>3.7999999999999999E-2</v>
      </c>
      <c r="AC32" s="51">
        <v>3.9E-2</v>
      </c>
      <c r="AD32" s="52" t="s">
        <v>219</v>
      </c>
      <c r="AF32" s="51"/>
      <c r="AG32" s="51">
        <v>0.04</v>
      </c>
      <c r="AH32" s="51">
        <v>3.7999999999999999E-2</v>
      </c>
      <c r="AI32" s="51">
        <v>3.7999999999999999E-2</v>
      </c>
      <c r="AJ32" s="51">
        <v>3.9E-2</v>
      </c>
      <c r="AK32" s="51">
        <v>3.9E-2</v>
      </c>
      <c r="AL32" s="51">
        <v>3.9E-2</v>
      </c>
      <c r="AM32" s="51">
        <v>0.04</v>
      </c>
      <c r="AN32" s="51">
        <v>3.9E-2</v>
      </c>
      <c r="AO32" s="51">
        <v>4.1000000000000002E-2</v>
      </c>
      <c r="AP32" s="51">
        <v>3.7999999999999999E-2</v>
      </c>
      <c r="AQ32" s="51">
        <v>3.9E-2</v>
      </c>
      <c r="AR32" s="51">
        <v>0.04</v>
      </c>
      <c r="AS32" s="52" t="s">
        <v>219</v>
      </c>
    </row>
    <row r="33" spans="2:45" ht="14.4" x14ac:dyDescent="0.3">
      <c r="B33" s="37" t="s">
        <v>28</v>
      </c>
      <c r="C33" s="37">
        <v>1.4330000000000001</v>
      </c>
      <c r="D33" s="37">
        <v>1.395</v>
      </c>
      <c r="E33" s="37">
        <v>1.5129999999999999</v>
      </c>
      <c r="F33" s="37">
        <v>1.482</v>
      </c>
      <c r="G33" s="37">
        <v>1.371</v>
      </c>
      <c r="H33" s="37">
        <v>1.123</v>
      </c>
      <c r="I33" s="37">
        <v>1.111</v>
      </c>
      <c r="J33" s="37">
        <v>1.276</v>
      </c>
      <c r="K33" s="37">
        <v>1.321</v>
      </c>
      <c r="L33" s="37">
        <v>1.052</v>
      </c>
      <c r="M33" s="58">
        <v>0.998</v>
      </c>
      <c r="N33" s="58">
        <v>0.96099999999999997</v>
      </c>
      <c r="O33" t="s">
        <v>218</v>
      </c>
      <c r="Q33" s="37" t="s">
        <v>28</v>
      </c>
      <c r="R33" s="37">
        <v>1.58</v>
      </c>
      <c r="S33" s="37">
        <v>1.4990000000000001</v>
      </c>
      <c r="T33" s="37">
        <v>1.623</v>
      </c>
      <c r="U33" s="37">
        <v>1.4730000000000001</v>
      </c>
      <c r="V33" s="37">
        <v>1.5289999999999999</v>
      </c>
      <c r="W33" s="37">
        <v>1.3320000000000001</v>
      </c>
      <c r="X33" s="37">
        <v>1.2649999999999999</v>
      </c>
      <c r="Y33" s="37">
        <v>1.2809999999999999</v>
      </c>
      <c r="Z33" s="37">
        <v>1.4319999999999999</v>
      </c>
      <c r="AA33" s="37">
        <v>1.1559999999999999</v>
      </c>
      <c r="AB33" s="58">
        <v>1.2250000000000001</v>
      </c>
      <c r="AC33" s="58">
        <v>1.421</v>
      </c>
      <c r="AD33" t="s">
        <v>218</v>
      </c>
      <c r="AF33" s="37" t="s">
        <v>28</v>
      </c>
      <c r="AG33" s="37">
        <v>3.9E-2</v>
      </c>
      <c r="AH33" s="37">
        <v>3.7999999999999999E-2</v>
      </c>
      <c r="AI33" s="37">
        <v>3.9E-2</v>
      </c>
      <c r="AJ33" s="37">
        <v>0.39</v>
      </c>
      <c r="AK33" s="37">
        <v>3.9E-2</v>
      </c>
      <c r="AL33" s="37">
        <v>0.04</v>
      </c>
      <c r="AM33" s="37">
        <v>3.9E-2</v>
      </c>
      <c r="AN33" s="37">
        <v>4.1000000000000002E-2</v>
      </c>
      <c r="AO33" s="37">
        <v>3.7999999999999999E-2</v>
      </c>
      <c r="AP33" s="37">
        <v>3.9E-2</v>
      </c>
      <c r="AQ33" s="51">
        <v>3.9E-2</v>
      </c>
      <c r="AR33" s="51">
        <v>3.9E-2</v>
      </c>
      <c r="AS33" t="s">
        <v>218</v>
      </c>
    </row>
    <row r="34" spans="2:45" ht="14.4" x14ac:dyDescent="0.3">
      <c r="B34" s="37"/>
      <c r="C34" s="37">
        <v>3.7999999999999999E-2</v>
      </c>
      <c r="D34" s="37">
        <v>0.04</v>
      </c>
      <c r="E34" s="37">
        <v>3.9E-2</v>
      </c>
      <c r="F34" s="37">
        <v>3.7999999999999999E-2</v>
      </c>
      <c r="G34" s="37">
        <v>3.9E-2</v>
      </c>
      <c r="H34" s="37">
        <v>4.1000000000000002E-2</v>
      </c>
      <c r="I34" s="37">
        <v>4.1000000000000002E-2</v>
      </c>
      <c r="J34" s="37">
        <v>0.04</v>
      </c>
      <c r="K34" s="37">
        <v>4.1000000000000002E-2</v>
      </c>
      <c r="L34" s="37">
        <v>4.1000000000000002E-2</v>
      </c>
      <c r="M34" s="58">
        <v>3.9E-2</v>
      </c>
      <c r="N34" s="58">
        <v>3.9E-2</v>
      </c>
      <c r="O34" t="s">
        <v>219</v>
      </c>
      <c r="Q34" s="37"/>
      <c r="R34" s="37">
        <v>4.1000000000000002E-2</v>
      </c>
      <c r="S34" s="37">
        <v>3.9E-2</v>
      </c>
      <c r="T34" s="37">
        <v>3.7999999999999999E-2</v>
      </c>
      <c r="U34" s="37">
        <v>3.9E-2</v>
      </c>
      <c r="V34" s="37">
        <v>3.7999999999999999E-2</v>
      </c>
      <c r="W34" s="37">
        <v>3.6999999999999998E-2</v>
      </c>
      <c r="X34" s="37">
        <v>0.04</v>
      </c>
      <c r="Y34" s="37">
        <v>4.1000000000000002E-2</v>
      </c>
      <c r="Z34" s="37">
        <v>3.9E-2</v>
      </c>
      <c r="AA34" s="37">
        <v>3.9E-2</v>
      </c>
      <c r="AB34" s="58">
        <v>3.7999999999999999E-2</v>
      </c>
      <c r="AC34" s="58">
        <v>3.6999999999999998E-2</v>
      </c>
      <c r="AD34" t="s">
        <v>219</v>
      </c>
      <c r="AF34" s="37"/>
      <c r="AG34" s="37">
        <v>3.9E-2</v>
      </c>
      <c r="AH34" s="37">
        <v>3.7999999999999999E-2</v>
      </c>
      <c r="AI34" s="37">
        <v>3.6999999999999998E-2</v>
      </c>
      <c r="AJ34" s="37">
        <v>3.7999999999999999E-2</v>
      </c>
      <c r="AK34" s="37">
        <v>3.6999999999999998E-2</v>
      </c>
      <c r="AL34" s="37">
        <v>3.7999999999999999E-2</v>
      </c>
      <c r="AM34" s="37">
        <v>0.04</v>
      </c>
      <c r="AN34" s="37">
        <v>0.04</v>
      </c>
      <c r="AO34" s="37">
        <v>3.9E-2</v>
      </c>
      <c r="AP34" s="37">
        <v>0.04</v>
      </c>
      <c r="AQ34" s="51">
        <v>3.6999999999999998E-2</v>
      </c>
      <c r="AR34" s="51">
        <v>0.04</v>
      </c>
      <c r="AS34" t="s">
        <v>219</v>
      </c>
    </row>
    <row r="35" spans="2:45" ht="14.4" x14ac:dyDescent="0.3">
      <c r="B35" s="37" t="s">
        <v>29</v>
      </c>
      <c r="C35" s="37">
        <v>1.0029999999999999</v>
      </c>
      <c r="D35" s="37">
        <v>1.1679999999999999</v>
      </c>
      <c r="E35" s="37">
        <v>0.96899999999999997</v>
      </c>
      <c r="F35" s="37">
        <v>0.94699999999999995</v>
      </c>
      <c r="G35" s="37">
        <v>1.0369999999999999</v>
      </c>
      <c r="H35" s="37">
        <v>1.982</v>
      </c>
      <c r="I35" s="37">
        <v>2.101</v>
      </c>
      <c r="J35" s="37">
        <v>2.0089999999999999</v>
      </c>
      <c r="K35" s="37">
        <v>2.1520000000000001</v>
      </c>
      <c r="L35" s="37">
        <v>1.9890000000000001</v>
      </c>
      <c r="M35" s="58">
        <v>0.93700000000000006</v>
      </c>
      <c r="N35" s="58">
        <v>0.95299999999999996</v>
      </c>
      <c r="O35" t="s">
        <v>218</v>
      </c>
      <c r="Q35" s="37" t="s">
        <v>29</v>
      </c>
      <c r="R35" s="37">
        <v>0.93600000000000005</v>
      </c>
      <c r="S35" s="37">
        <v>1.0920000000000001</v>
      </c>
      <c r="T35" s="37">
        <v>1.0309999999999999</v>
      </c>
      <c r="U35" s="37">
        <v>0.98099999999999998</v>
      </c>
      <c r="V35" s="37">
        <v>0.96699999999999997</v>
      </c>
      <c r="W35" s="37">
        <v>2.0009999999999999</v>
      </c>
      <c r="X35" s="37">
        <v>2.1949999999999998</v>
      </c>
      <c r="Y35" s="37">
        <v>2.2189999999999999</v>
      </c>
      <c r="Z35" s="37">
        <v>2.2200000000000002</v>
      </c>
      <c r="AA35" s="37">
        <v>2.198</v>
      </c>
      <c r="AB35" s="58">
        <v>1.2909999999999999</v>
      </c>
      <c r="AC35" s="58">
        <v>1.3420000000000001</v>
      </c>
      <c r="AD35" t="s">
        <v>218</v>
      </c>
      <c r="AF35" s="37" t="s">
        <v>29</v>
      </c>
      <c r="AG35" s="51">
        <v>3.9E-2</v>
      </c>
      <c r="AH35" s="51">
        <v>0.04</v>
      </c>
      <c r="AI35" s="51">
        <v>3.9E-2</v>
      </c>
      <c r="AJ35" s="51">
        <v>4.1000000000000002E-2</v>
      </c>
      <c r="AK35" s="51">
        <v>3.7999999999999999E-2</v>
      </c>
      <c r="AL35" s="51">
        <v>3.9E-2</v>
      </c>
      <c r="AM35" s="51">
        <v>0.04</v>
      </c>
      <c r="AN35" s="37">
        <v>3.9E-2</v>
      </c>
      <c r="AO35" s="37">
        <v>3.7999999999999999E-2</v>
      </c>
      <c r="AP35" s="37">
        <v>3.9E-2</v>
      </c>
      <c r="AQ35" s="37">
        <v>0.39</v>
      </c>
      <c r="AR35" s="37">
        <v>3.9E-2</v>
      </c>
      <c r="AS35" t="s">
        <v>218</v>
      </c>
    </row>
    <row r="36" spans="2:45" ht="14.4" x14ac:dyDescent="0.3">
      <c r="B36" s="37"/>
      <c r="C36" s="37">
        <v>0.04</v>
      </c>
      <c r="D36" s="37">
        <v>3.9E-2</v>
      </c>
      <c r="E36" s="37">
        <v>4.1000000000000002E-2</v>
      </c>
      <c r="F36" s="37">
        <v>3.9E-2</v>
      </c>
      <c r="G36" s="37">
        <v>0.04</v>
      </c>
      <c r="H36" s="37">
        <v>4.1000000000000002E-2</v>
      </c>
      <c r="I36" s="37">
        <v>0.04</v>
      </c>
      <c r="J36" s="37">
        <v>0.04</v>
      </c>
      <c r="K36" s="37">
        <v>4.1000000000000002E-2</v>
      </c>
      <c r="L36" s="37">
        <v>4.1000000000000002E-2</v>
      </c>
      <c r="M36" s="58">
        <v>3.9E-2</v>
      </c>
      <c r="N36" s="58">
        <v>3.7999999999999999E-2</v>
      </c>
      <c r="O36" t="s">
        <v>219</v>
      </c>
      <c r="Q36" s="37"/>
      <c r="R36" s="37">
        <v>3.7999999999999999E-2</v>
      </c>
      <c r="S36" s="37">
        <v>3.7999999999999999E-2</v>
      </c>
      <c r="T36" s="37">
        <v>4.1000000000000002E-2</v>
      </c>
      <c r="U36" s="37">
        <v>4.1000000000000002E-2</v>
      </c>
      <c r="V36" s="37">
        <v>0.04</v>
      </c>
      <c r="W36" s="37">
        <v>3.7999999999999999E-2</v>
      </c>
      <c r="X36" s="37">
        <v>3.9E-2</v>
      </c>
      <c r="Y36" s="37">
        <v>3.7999999999999999E-2</v>
      </c>
      <c r="Z36" s="37">
        <v>3.6999999999999998E-2</v>
      </c>
      <c r="AA36" s="37">
        <v>3.6999999999999998E-2</v>
      </c>
      <c r="AB36" s="58">
        <v>3.7999999999999999E-2</v>
      </c>
      <c r="AC36" s="58">
        <v>3.7999999999999999E-2</v>
      </c>
      <c r="AD36" t="s">
        <v>219</v>
      </c>
      <c r="AF36" s="37"/>
      <c r="AG36" s="37">
        <v>3.7999999999999999E-2</v>
      </c>
      <c r="AH36" s="37">
        <v>3.9E-2</v>
      </c>
      <c r="AI36" s="37">
        <v>3.9E-2</v>
      </c>
      <c r="AJ36" s="37">
        <v>0.04</v>
      </c>
      <c r="AK36" s="37">
        <v>4.1000000000000002E-2</v>
      </c>
      <c r="AL36" s="37">
        <v>3.9E-2</v>
      </c>
      <c r="AM36" s="37">
        <v>4.1000000000000002E-2</v>
      </c>
      <c r="AN36" s="37">
        <v>3.9E-2</v>
      </c>
      <c r="AO36" s="37">
        <v>3.7999999999999999E-2</v>
      </c>
      <c r="AP36" s="37">
        <v>0.04</v>
      </c>
      <c r="AQ36" s="51">
        <v>3.7999999999999999E-2</v>
      </c>
      <c r="AR36" s="51">
        <v>3.7999999999999999E-2</v>
      </c>
      <c r="AS36" t="s">
        <v>219</v>
      </c>
    </row>
    <row r="37" spans="2:45" ht="14.4" x14ac:dyDescent="0.3">
      <c r="B37" s="37" t="s">
        <v>30</v>
      </c>
      <c r="C37" s="37">
        <v>2.19</v>
      </c>
      <c r="D37" s="37">
        <v>2.0209999999999999</v>
      </c>
      <c r="E37" s="37">
        <v>2.11</v>
      </c>
      <c r="F37" s="37">
        <v>2.028</v>
      </c>
      <c r="G37" s="37">
        <v>1.9339999999999999</v>
      </c>
      <c r="H37" s="37">
        <v>1.909</v>
      </c>
      <c r="I37" s="37">
        <v>1.855</v>
      </c>
      <c r="J37" s="37">
        <v>1.992</v>
      </c>
      <c r="K37" s="37">
        <v>2.0550000000000002</v>
      </c>
      <c r="L37" s="37">
        <v>1.944</v>
      </c>
      <c r="M37" s="58">
        <v>0.98899999999999999</v>
      </c>
      <c r="N37" s="54">
        <v>3.7999999999999999E-2</v>
      </c>
      <c r="O37" t="s">
        <v>218</v>
      </c>
      <c r="Q37" s="37" t="s">
        <v>30</v>
      </c>
      <c r="R37" s="37">
        <v>2.2320000000000002</v>
      </c>
      <c r="S37" s="37">
        <v>2.3980000000000001</v>
      </c>
      <c r="T37" s="37">
        <v>2.16</v>
      </c>
      <c r="U37" s="37">
        <v>1.99</v>
      </c>
      <c r="V37" s="37">
        <v>2.0249999999999999</v>
      </c>
      <c r="W37" s="37">
        <v>2.2200000000000002</v>
      </c>
      <c r="X37" s="37">
        <v>2.1429999999999998</v>
      </c>
      <c r="Y37" s="37">
        <v>2.0579999999999998</v>
      </c>
      <c r="Z37" s="37">
        <v>1.873</v>
      </c>
      <c r="AA37" s="37">
        <v>1.9670000000000001</v>
      </c>
      <c r="AB37" s="58">
        <v>1.1779999999999999</v>
      </c>
      <c r="AC37" s="54">
        <v>3.7999999999999999E-2</v>
      </c>
      <c r="AD37" t="s">
        <v>218</v>
      </c>
      <c r="AF37" s="37" t="s">
        <v>30</v>
      </c>
      <c r="AG37" s="37">
        <v>3.9E-2</v>
      </c>
      <c r="AH37" s="37">
        <v>0.39</v>
      </c>
      <c r="AI37" s="37">
        <v>3.9E-2</v>
      </c>
      <c r="AJ37" s="37">
        <v>0.04</v>
      </c>
      <c r="AK37" s="37">
        <v>3.9E-2</v>
      </c>
      <c r="AL37" s="37">
        <v>4.1000000000000002E-2</v>
      </c>
      <c r="AM37" s="37">
        <v>3.7999999999999999E-2</v>
      </c>
      <c r="AN37" s="37">
        <v>3.6999999999999998E-2</v>
      </c>
      <c r="AO37" s="37">
        <v>3.7999999999999999E-2</v>
      </c>
      <c r="AP37" s="37">
        <v>0.04</v>
      </c>
      <c r="AQ37" s="37">
        <v>0.04</v>
      </c>
      <c r="AR37" s="37">
        <v>3.9E-2</v>
      </c>
      <c r="AS37" t="s">
        <v>218</v>
      </c>
    </row>
    <row r="38" spans="2:45" ht="14.4" x14ac:dyDescent="0.3">
      <c r="B38" s="37"/>
      <c r="C38" s="37">
        <v>3.4000000000000002E-2</v>
      </c>
      <c r="D38" s="37">
        <v>3.9E-2</v>
      </c>
      <c r="E38" s="37">
        <v>3.7999999999999999E-2</v>
      </c>
      <c r="F38" s="37">
        <v>3.9E-2</v>
      </c>
      <c r="G38" s="37">
        <v>3.9E-2</v>
      </c>
      <c r="H38" s="37">
        <v>3.9E-2</v>
      </c>
      <c r="I38" s="37">
        <v>3.7999999999999999E-2</v>
      </c>
      <c r="J38" s="37">
        <v>3.9E-2</v>
      </c>
      <c r="K38" s="37">
        <v>3.9E-2</v>
      </c>
      <c r="L38" s="37">
        <v>4.1000000000000002E-2</v>
      </c>
      <c r="M38" s="51">
        <v>3.6999999999999998E-2</v>
      </c>
      <c r="N38" s="51">
        <v>3.9E-2</v>
      </c>
      <c r="O38" t="s">
        <v>219</v>
      </c>
      <c r="Q38" s="37"/>
      <c r="R38" s="37">
        <v>3.7999999999999999E-2</v>
      </c>
      <c r="S38" s="37">
        <v>3.9E-2</v>
      </c>
      <c r="T38" s="37">
        <v>0.04</v>
      </c>
      <c r="U38" s="37">
        <v>0.38</v>
      </c>
      <c r="V38" s="37">
        <v>3.7999999999999999E-2</v>
      </c>
      <c r="W38" s="37">
        <v>4.1000000000000002E-2</v>
      </c>
      <c r="X38" s="37">
        <v>4.2000000000000003E-2</v>
      </c>
      <c r="Y38" s="37">
        <v>3.9E-2</v>
      </c>
      <c r="Z38" s="37">
        <v>3.9E-2</v>
      </c>
      <c r="AA38" s="37">
        <v>3.9E-2</v>
      </c>
      <c r="AB38" s="58">
        <v>3.6999999999999998E-2</v>
      </c>
      <c r="AC38" s="54">
        <v>3.9E-2</v>
      </c>
      <c r="AD38" t="s">
        <v>219</v>
      </c>
      <c r="AF38" s="37"/>
      <c r="AG38" s="37">
        <v>3.9E-2</v>
      </c>
      <c r="AH38" s="37">
        <v>3.7999999999999999E-2</v>
      </c>
      <c r="AI38" s="37">
        <v>3.9E-2</v>
      </c>
      <c r="AJ38" s="37">
        <v>0.39</v>
      </c>
      <c r="AK38" s="37">
        <v>3.9E-2</v>
      </c>
      <c r="AL38" s="37">
        <v>0.04</v>
      </c>
      <c r="AM38" s="37">
        <v>3.9E-2</v>
      </c>
      <c r="AN38" s="37">
        <v>4.1000000000000002E-2</v>
      </c>
      <c r="AO38" s="37">
        <v>3.7999999999999999E-2</v>
      </c>
      <c r="AP38" s="37">
        <v>3.9E-2</v>
      </c>
      <c r="AQ38" s="51">
        <v>3.9E-2</v>
      </c>
      <c r="AR38" s="51">
        <v>3.9E-2</v>
      </c>
      <c r="AS38" t="s">
        <v>219</v>
      </c>
    </row>
    <row r="41" spans="2:45" x14ac:dyDescent="0.25">
      <c r="C41" s="5" t="s">
        <v>237</v>
      </c>
      <c r="E41" s="8" t="s">
        <v>40</v>
      </c>
      <c r="F41" s="8" t="s">
        <v>36</v>
      </c>
      <c r="G41" s="8" t="s">
        <v>37</v>
      </c>
      <c r="H41" s="8" t="s">
        <v>88</v>
      </c>
      <c r="I41" s="8" t="s">
        <v>89</v>
      </c>
      <c r="J41" t="s">
        <v>41</v>
      </c>
      <c r="K41" t="s">
        <v>42</v>
      </c>
      <c r="L41" t="s">
        <v>38</v>
      </c>
      <c r="M41" t="s">
        <v>39</v>
      </c>
      <c r="N41" s="5" t="s">
        <v>86</v>
      </c>
      <c r="O41" s="5" t="s">
        <v>87</v>
      </c>
      <c r="P41" t="s">
        <v>43</v>
      </c>
      <c r="Q41" t="s">
        <v>44</v>
      </c>
    </row>
    <row r="42" spans="2:45" ht="14.4" x14ac:dyDescent="0.3">
      <c r="B42" s="52" t="s">
        <v>23</v>
      </c>
      <c r="C42" s="52" t="s">
        <v>50</v>
      </c>
      <c r="D42" s="52"/>
      <c r="E42">
        <f>C23-C24</f>
        <v>2.1</v>
      </c>
      <c r="F42">
        <f t="shared" ref="F42:I42" si="0">D23-D24</f>
        <v>2.06</v>
      </c>
      <c r="G42">
        <f t="shared" si="0"/>
        <v>2.0390000000000001</v>
      </c>
      <c r="H42">
        <f t="shared" si="0"/>
        <v>1.9540000000000002</v>
      </c>
      <c r="I42">
        <f t="shared" si="0"/>
        <v>1.8460000000000001</v>
      </c>
      <c r="J42">
        <f>AVERAGE(E42:I42)</f>
        <v>1.9998</v>
      </c>
      <c r="K42">
        <f>(E42/$J$42)*100</f>
        <v>105.01050105010501</v>
      </c>
      <c r="L42">
        <f t="shared" ref="L42:O57" si="1">(F42/$J$42)*100</f>
        <v>103.01030103010301</v>
      </c>
      <c r="M42">
        <f t="shared" si="1"/>
        <v>101.96019601960195</v>
      </c>
      <c r="N42">
        <f t="shared" si="1"/>
        <v>97.709770977097719</v>
      </c>
      <c r="O42">
        <f t="shared" si="1"/>
        <v>92.309230923092315</v>
      </c>
      <c r="P42">
        <f>AVERAGE(K42:O42)</f>
        <v>100</v>
      </c>
      <c r="Q42">
        <f>_xlfn.STDEV.S(K42:O42)</f>
        <v>5.0597055119806464</v>
      </c>
      <c r="T42" t="s">
        <v>91</v>
      </c>
      <c r="U42" s="61" t="s">
        <v>261</v>
      </c>
      <c r="V42" t="s">
        <v>262</v>
      </c>
      <c r="W42" s="5" t="s">
        <v>62</v>
      </c>
      <c r="X42" s="5" t="s">
        <v>263</v>
      </c>
      <c r="Y42" s="5" t="s">
        <v>264</v>
      </c>
      <c r="Z42" s="5" t="s">
        <v>265</v>
      </c>
      <c r="AA42" s="5" t="s">
        <v>266</v>
      </c>
    </row>
    <row r="43" spans="2:45" ht="14.4" x14ac:dyDescent="0.3">
      <c r="B43" s="52"/>
      <c r="C43" s="52" t="s">
        <v>49</v>
      </c>
      <c r="D43" s="52"/>
      <c r="E43">
        <f>H23-H24</f>
        <v>1.907</v>
      </c>
      <c r="F43">
        <f t="shared" ref="F43:I43" si="2">I23-I24</f>
        <v>2.073</v>
      </c>
      <c r="G43">
        <f t="shared" si="2"/>
        <v>2.1590000000000003</v>
      </c>
      <c r="H43">
        <f t="shared" si="2"/>
        <v>1.8009999999999999</v>
      </c>
      <c r="I43">
        <f t="shared" si="2"/>
        <v>1.9730000000000001</v>
      </c>
      <c r="K43">
        <f>(E43/$J$42)*100</f>
        <v>95.359535953595369</v>
      </c>
      <c r="L43">
        <f t="shared" si="1"/>
        <v>103.66036603660365</v>
      </c>
      <c r="M43">
        <f t="shared" si="1"/>
        <v>107.96079607960797</v>
      </c>
      <c r="N43">
        <f t="shared" si="1"/>
        <v>90.059005900590051</v>
      </c>
      <c r="O43">
        <f t="shared" si="1"/>
        <v>98.65986598659866</v>
      </c>
      <c r="P43">
        <f>AVERAGE(K43:O43)</f>
        <v>99.139913991399141</v>
      </c>
      <c r="Q43" s="6">
        <f>_xlfn.STDEV.S(K43:O43)</f>
        <v>6.9861835693105903</v>
      </c>
    </row>
    <row r="44" spans="2:45" ht="14.4" x14ac:dyDescent="0.3">
      <c r="B44" s="52" t="s">
        <v>24</v>
      </c>
      <c r="C44" s="52" t="s">
        <v>48</v>
      </c>
      <c r="D44" s="52"/>
      <c r="E44">
        <f>C25-C26</f>
        <v>1.925</v>
      </c>
      <c r="F44">
        <f t="shared" ref="F44:I44" si="3">D25-D26</f>
        <v>1.944</v>
      </c>
      <c r="G44">
        <f t="shared" si="3"/>
        <v>1.962</v>
      </c>
      <c r="H44">
        <f t="shared" si="3"/>
        <v>2.081</v>
      </c>
      <c r="I44">
        <f t="shared" si="3"/>
        <v>2.0920000000000001</v>
      </c>
      <c r="K44">
        <f>(E44/$J$42)*100</f>
        <v>96.25962596259626</v>
      </c>
      <c r="L44">
        <f t="shared" si="1"/>
        <v>97.209720972097202</v>
      </c>
      <c r="M44">
        <f t="shared" si="1"/>
        <v>98.109810981098107</v>
      </c>
      <c r="N44">
        <f t="shared" si="1"/>
        <v>104.06040604060405</v>
      </c>
      <c r="O44">
        <f t="shared" si="1"/>
        <v>104.6104610461046</v>
      </c>
      <c r="P44">
        <f>AVERAGE(K44:O44)</f>
        <v>100.05000500050005</v>
      </c>
      <c r="Q44" s="63">
        <f>_xlfn.STDEV.S(K44:O44)</f>
        <v>3.9711338208458238</v>
      </c>
      <c r="T44" s="52" t="s">
        <v>50</v>
      </c>
      <c r="U44" s="52">
        <v>100</v>
      </c>
    </row>
    <row r="45" spans="2:45" ht="14.4" x14ac:dyDescent="0.3">
      <c r="B45" s="52"/>
      <c r="C45" s="52" t="s">
        <v>47</v>
      </c>
      <c r="D45" s="52"/>
      <c r="E45">
        <f>H25-H26</f>
        <v>1.9359999999999999</v>
      </c>
      <c r="F45">
        <f t="shared" ref="F45:I45" si="4">I25-I26</f>
        <v>1.9540000000000002</v>
      </c>
      <c r="G45">
        <f t="shared" si="4"/>
        <v>1.909</v>
      </c>
      <c r="H45">
        <f t="shared" si="4"/>
        <v>2.0979999999999999</v>
      </c>
      <c r="I45">
        <f t="shared" si="4"/>
        <v>1.865</v>
      </c>
      <c r="K45">
        <f>(E45/$J$42)*100</f>
        <v>96.809680968096799</v>
      </c>
      <c r="L45">
        <f t="shared" si="1"/>
        <v>97.709770977097719</v>
      </c>
      <c r="M45">
        <f t="shared" si="1"/>
        <v>95.459545954595455</v>
      </c>
      <c r="N45">
        <f t="shared" si="1"/>
        <v>104.91049104910491</v>
      </c>
      <c r="O45">
        <f t="shared" si="1"/>
        <v>93.259325932593256</v>
      </c>
      <c r="P45">
        <f>AVERAGE(K45:O45)</f>
        <v>97.629762976297627</v>
      </c>
      <c r="Q45" s="50">
        <f>_xlfn.STDEV.S(K45:O45)</f>
        <v>4.4016615875371414</v>
      </c>
      <c r="T45" s="52" t="s">
        <v>267</v>
      </c>
      <c r="U45" s="52"/>
      <c r="V45">
        <v>99.139913991399141</v>
      </c>
      <c r="W45">
        <v>100.05000500050005</v>
      </c>
      <c r="X45">
        <v>97.629762976297627</v>
      </c>
      <c r="Y45">
        <v>75.317531753175317</v>
      </c>
      <c r="Z45">
        <v>64.566456645664559</v>
      </c>
      <c r="AA45">
        <v>56.205620562056211</v>
      </c>
    </row>
    <row r="46" spans="2:45" ht="14.4" x14ac:dyDescent="0.3">
      <c r="B46" s="52" t="s">
        <v>25</v>
      </c>
      <c r="C46" s="52" t="s">
        <v>222</v>
      </c>
      <c r="D46" s="52"/>
      <c r="E46">
        <f>C27-C28</f>
        <v>1.429</v>
      </c>
      <c r="F46">
        <f t="shared" ref="F46:I46" si="5">D27-D28</f>
        <v>1.355</v>
      </c>
      <c r="G46">
        <f t="shared" si="5"/>
        <v>1.542</v>
      </c>
      <c r="H46">
        <f t="shared" si="5"/>
        <v>1.669</v>
      </c>
      <c r="I46">
        <f t="shared" si="5"/>
        <v>1.536</v>
      </c>
      <c r="K46">
        <f t="shared" ref="K46:K60" si="6">(E46/$J$42)*100</f>
        <v>71.457145714571453</v>
      </c>
      <c r="L46">
        <f t="shared" si="1"/>
        <v>67.756775677567759</v>
      </c>
      <c r="M46">
        <f t="shared" si="1"/>
        <v>77.107710771077109</v>
      </c>
      <c r="N46">
        <f t="shared" si="1"/>
        <v>83.458345834583454</v>
      </c>
      <c r="O46">
        <f t="shared" si="1"/>
        <v>76.807680768076807</v>
      </c>
      <c r="P46">
        <f t="shared" ref="P46:P60" si="7">AVERAGE(K46:O46)</f>
        <v>75.317531753175317</v>
      </c>
      <c r="Q46">
        <f t="shared" ref="Q46:Q88" si="8">_xlfn.STDEV.S(K46:O46)</f>
        <v>5.995117841057942</v>
      </c>
      <c r="T46" s="52" t="s">
        <v>268</v>
      </c>
      <c r="U46" s="52"/>
      <c r="V46">
        <v>98.289828982898285</v>
      </c>
      <c r="W46">
        <v>96.989698969896992</v>
      </c>
      <c r="X46">
        <v>96.799679967996809</v>
      </c>
      <c r="Y46">
        <v>70.007000700069995</v>
      </c>
      <c r="Z46">
        <v>56.795679567956803</v>
      </c>
      <c r="AA46">
        <v>49.254925492549248</v>
      </c>
    </row>
    <row r="47" spans="2:45" ht="14.4" x14ac:dyDescent="0.3">
      <c r="B47" s="52"/>
      <c r="C47" s="52" t="s">
        <v>223</v>
      </c>
      <c r="D47" s="52"/>
      <c r="E47">
        <f>H27-H28</f>
        <v>1.3479999999999999</v>
      </c>
      <c r="F47">
        <f t="shared" ref="F47:I47" si="9">I27-I28</f>
        <v>1.254</v>
      </c>
      <c r="G47">
        <f t="shared" si="9"/>
        <v>1.4420000000000002</v>
      </c>
      <c r="H47">
        <f t="shared" si="9"/>
        <v>1.1559999999999999</v>
      </c>
      <c r="I47">
        <f t="shared" si="9"/>
        <v>1.256</v>
      </c>
      <c r="K47">
        <f t="shared" si="6"/>
        <v>67.406740674067407</v>
      </c>
      <c r="L47">
        <f t="shared" si="1"/>
        <v>62.706270627062707</v>
      </c>
      <c r="M47">
        <f t="shared" si="1"/>
        <v>72.107210721072107</v>
      </c>
      <c r="N47">
        <f t="shared" si="1"/>
        <v>57.805780578057799</v>
      </c>
      <c r="O47">
        <f t="shared" si="1"/>
        <v>62.806280628062808</v>
      </c>
      <c r="P47">
        <f t="shared" si="7"/>
        <v>64.566456645664559</v>
      </c>
      <c r="Q47" s="64">
        <f t="shared" si="8"/>
        <v>5.4128420888574977</v>
      </c>
      <c r="T47" s="52">
        <v>2</v>
      </c>
      <c r="U47" s="52"/>
      <c r="V47">
        <v>100.31003100310031</v>
      </c>
      <c r="W47">
        <v>100.95009500950096</v>
      </c>
      <c r="X47">
        <v>95.599559955995602</v>
      </c>
      <c r="Y47">
        <v>68.306830683068299</v>
      </c>
      <c r="Z47">
        <v>51.04510451045104</v>
      </c>
      <c r="AA47">
        <v>46.464646464646464</v>
      </c>
    </row>
    <row r="48" spans="2:45" ht="14.4" x14ac:dyDescent="0.3">
      <c r="B48" s="52" t="s">
        <v>26</v>
      </c>
      <c r="C48" s="52" t="s">
        <v>236</v>
      </c>
      <c r="D48" s="52"/>
      <c r="E48">
        <f>C29-C30</f>
        <v>0.996</v>
      </c>
      <c r="F48">
        <f t="shared" ref="F48:I48" si="10">D29-D30</f>
        <v>1.3089999999999999</v>
      </c>
      <c r="G48">
        <f t="shared" si="10"/>
        <v>1.0750000000000002</v>
      </c>
      <c r="H48">
        <f t="shared" si="10"/>
        <v>1.069</v>
      </c>
      <c r="I48">
        <f t="shared" si="10"/>
        <v>1.171</v>
      </c>
      <c r="K48">
        <f t="shared" si="6"/>
        <v>49.804980498049808</v>
      </c>
      <c r="L48">
        <f t="shared" si="1"/>
        <v>65.45654565456546</v>
      </c>
      <c r="M48">
        <f t="shared" si="1"/>
        <v>53.755375537553761</v>
      </c>
      <c r="N48">
        <f t="shared" si="1"/>
        <v>53.455345534553459</v>
      </c>
      <c r="O48">
        <f t="shared" si="1"/>
        <v>58.555855585558561</v>
      </c>
      <c r="P48">
        <f t="shared" si="7"/>
        <v>56.205620562056211</v>
      </c>
      <c r="Q48" s="65">
        <f t="shared" si="8"/>
        <v>6.0340518387084332</v>
      </c>
      <c r="T48" s="52">
        <v>3</v>
      </c>
      <c r="V48">
        <v>99.459928633426571</v>
      </c>
      <c r="W48">
        <v>101.58163757353653</v>
      </c>
      <c r="X48">
        <v>94.907898543736138</v>
      </c>
      <c r="Y48">
        <v>81.406114379400137</v>
      </c>
      <c r="Z48">
        <v>70.710772494936847</v>
      </c>
      <c r="AA48">
        <v>61.317388369177351</v>
      </c>
    </row>
    <row r="49" spans="2:28" ht="14.4" x14ac:dyDescent="0.3">
      <c r="B49" s="52"/>
      <c r="C49" s="52" t="s">
        <v>224</v>
      </c>
      <c r="D49" s="52"/>
      <c r="E49">
        <f>H29-H30</f>
        <v>1.8780000000000001</v>
      </c>
      <c r="F49">
        <f t="shared" ref="F49:I49" si="11">I29-I30</f>
        <v>1.9350000000000001</v>
      </c>
      <c r="G49">
        <f t="shared" si="11"/>
        <v>1.972</v>
      </c>
      <c r="H49">
        <f t="shared" si="11"/>
        <v>2.0880000000000001</v>
      </c>
      <c r="I49">
        <f t="shared" si="11"/>
        <v>1.9550000000000001</v>
      </c>
      <c r="K49">
        <f t="shared" si="6"/>
        <v>93.909390939093925</v>
      </c>
      <c r="L49">
        <f t="shared" si="1"/>
        <v>96.759675967596763</v>
      </c>
      <c r="M49">
        <f t="shared" si="1"/>
        <v>98.60986098609861</v>
      </c>
      <c r="N49">
        <f t="shared" si="1"/>
        <v>104.41044104410442</v>
      </c>
      <c r="O49">
        <f t="shared" si="1"/>
        <v>97.759775977597769</v>
      </c>
      <c r="P49">
        <f t="shared" si="7"/>
        <v>98.289828982898285</v>
      </c>
      <c r="Q49" s="6">
        <f t="shared" si="8"/>
        <v>3.8527546762390479</v>
      </c>
      <c r="T49" s="52">
        <v>4</v>
      </c>
      <c r="V49">
        <v>100.6943774713087</v>
      </c>
      <c r="W49">
        <v>98.157970874722736</v>
      </c>
      <c r="X49">
        <v>96.749927669013417</v>
      </c>
      <c r="Y49">
        <v>72.417783778570737</v>
      </c>
      <c r="Z49">
        <v>60.468704793133384</v>
      </c>
      <c r="AA49">
        <v>46.37862860449416</v>
      </c>
    </row>
    <row r="50" spans="2:28" ht="14.4" x14ac:dyDescent="0.3">
      <c r="B50" s="52" t="s">
        <v>27</v>
      </c>
      <c r="C50" s="52" t="s">
        <v>225</v>
      </c>
      <c r="D50" s="52"/>
      <c r="E50">
        <f>C31-C32</f>
        <v>1.847</v>
      </c>
      <c r="F50">
        <f t="shared" ref="F50:I50" si="12">D31-D32</f>
        <v>1.9390000000000001</v>
      </c>
      <c r="G50">
        <f t="shared" si="12"/>
        <v>1.9949999999999999</v>
      </c>
      <c r="H50">
        <f t="shared" si="12"/>
        <v>1.8520000000000001</v>
      </c>
      <c r="I50">
        <f t="shared" si="12"/>
        <v>2.0649999999999999</v>
      </c>
      <c r="K50">
        <f t="shared" si="6"/>
        <v>92.359235923592351</v>
      </c>
      <c r="L50">
        <f t="shared" si="1"/>
        <v>96.959695969596964</v>
      </c>
      <c r="M50">
        <f t="shared" si="1"/>
        <v>99.759975997599753</v>
      </c>
      <c r="N50">
        <f t="shared" si="1"/>
        <v>92.609260926092617</v>
      </c>
      <c r="O50">
        <f t="shared" si="1"/>
        <v>103.26032603260327</v>
      </c>
      <c r="P50">
        <f t="shared" si="7"/>
        <v>96.989698969896992</v>
      </c>
      <c r="Q50" s="63">
        <f t="shared" si="8"/>
        <v>4.6804253072928805</v>
      </c>
      <c r="T50" s="52">
        <v>5</v>
      </c>
      <c r="V50">
        <v>102.65213617513743</v>
      </c>
      <c r="W50">
        <v>99.045230976950535</v>
      </c>
      <c r="X50">
        <v>97.029607483846078</v>
      </c>
      <c r="Y50">
        <v>69.495611920146601</v>
      </c>
      <c r="Z50">
        <v>62.609701996335232</v>
      </c>
      <c r="AA50">
        <v>60.459060661587429</v>
      </c>
    </row>
    <row r="51" spans="2:28" ht="14.4" x14ac:dyDescent="0.3">
      <c r="B51" s="52"/>
      <c r="C51" s="52" t="s">
        <v>226</v>
      </c>
      <c r="D51" s="52"/>
      <c r="E51">
        <f>H31-H32</f>
        <v>1.901</v>
      </c>
      <c r="F51">
        <f t="shared" ref="F51:I51" si="13">I31-I32</f>
        <v>1.9419999999999999</v>
      </c>
      <c r="G51">
        <f t="shared" si="13"/>
        <v>1.952</v>
      </c>
      <c r="H51">
        <f t="shared" si="13"/>
        <v>1.929</v>
      </c>
      <c r="I51">
        <f t="shared" si="13"/>
        <v>1.9550000000000001</v>
      </c>
      <c r="K51">
        <f t="shared" si="6"/>
        <v>95.059505950595053</v>
      </c>
      <c r="L51">
        <f t="shared" si="1"/>
        <v>97.109710971097101</v>
      </c>
      <c r="M51">
        <f t="shared" si="1"/>
        <v>97.609760976097604</v>
      </c>
      <c r="N51">
        <f t="shared" si="1"/>
        <v>96.459645964596461</v>
      </c>
      <c r="O51">
        <f t="shared" si="1"/>
        <v>97.759775977597769</v>
      </c>
      <c r="P51">
        <f t="shared" si="7"/>
        <v>96.799679967996809</v>
      </c>
      <c r="Q51" s="50">
        <f t="shared" si="8"/>
        <v>1.0974930004935448</v>
      </c>
      <c r="T51" s="52">
        <v>6</v>
      </c>
      <c r="V51">
        <v>93.944954128440344</v>
      </c>
      <c r="W51">
        <v>91.999999999999972</v>
      </c>
      <c r="X51">
        <v>87.366972477064209</v>
      </c>
      <c r="Y51">
        <v>73.88073394495413</v>
      </c>
      <c r="Z51">
        <v>65.541284403669721</v>
      </c>
      <c r="AA51">
        <v>44.807339449541274</v>
      </c>
    </row>
    <row r="52" spans="2:28" ht="14.4" x14ac:dyDescent="0.3">
      <c r="B52" s="52" t="s">
        <v>28</v>
      </c>
      <c r="C52" s="52" t="s">
        <v>227</v>
      </c>
      <c r="D52" s="52"/>
      <c r="E52">
        <f>C33-C34</f>
        <v>1.395</v>
      </c>
      <c r="F52">
        <f t="shared" ref="F52:I52" si="14">D33-D34</f>
        <v>1.355</v>
      </c>
      <c r="G52">
        <f t="shared" si="14"/>
        <v>1.474</v>
      </c>
      <c r="H52">
        <f t="shared" si="14"/>
        <v>1.444</v>
      </c>
      <c r="I52">
        <f t="shared" si="14"/>
        <v>1.3320000000000001</v>
      </c>
      <c r="K52">
        <f t="shared" si="6"/>
        <v>69.756975697569757</v>
      </c>
      <c r="L52">
        <f t="shared" si="1"/>
        <v>67.756775677567759</v>
      </c>
      <c r="M52">
        <f t="shared" si="1"/>
        <v>73.707370737073703</v>
      </c>
      <c r="N52">
        <f t="shared" si="1"/>
        <v>72.207220722072208</v>
      </c>
      <c r="O52">
        <f t="shared" si="1"/>
        <v>66.606660666066603</v>
      </c>
      <c r="P52">
        <f t="shared" si="7"/>
        <v>70.007000700069995</v>
      </c>
      <c r="Q52">
        <f t="shared" si="8"/>
        <v>2.9674081307005471</v>
      </c>
    </row>
    <row r="53" spans="2:28" ht="14.4" x14ac:dyDescent="0.3">
      <c r="B53" s="52"/>
      <c r="C53" s="52" t="s">
        <v>228</v>
      </c>
      <c r="D53" s="52"/>
      <c r="E53">
        <f>H33-H34</f>
        <v>1.0820000000000001</v>
      </c>
      <c r="F53">
        <f t="shared" ref="F53:I53" si="15">I33-I34</f>
        <v>1.07</v>
      </c>
      <c r="G53">
        <f t="shared" si="15"/>
        <v>1.236</v>
      </c>
      <c r="H53">
        <f t="shared" si="15"/>
        <v>1.28</v>
      </c>
      <c r="I53">
        <f t="shared" si="15"/>
        <v>1.0110000000000001</v>
      </c>
      <c r="K53">
        <f t="shared" si="6"/>
        <v>54.105410541054113</v>
      </c>
      <c r="L53">
        <f t="shared" si="1"/>
        <v>53.505350535053509</v>
      </c>
      <c r="M53">
        <f t="shared" si="1"/>
        <v>61.806180618061802</v>
      </c>
      <c r="N53">
        <f t="shared" si="1"/>
        <v>64.006400640064015</v>
      </c>
      <c r="O53">
        <f t="shared" si="1"/>
        <v>50.555055505550563</v>
      </c>
      <c r="P53">
        <f t="shared" si="7"/>
        <v>56.795679567956803</v>
      </c>
      <c r="Q53" s="64">
        <f t="shared" si="8"/>
        <v>5.7902681376382805</v>
      </c>
      <c r="S53" s="5" t="s">
        <v>44</v>
      </c>
      <c r="U53" s="5" t="s">
        <v>50</v>
      </c>
      <c r="V53" s="5" t="s">
        <v>83</v>
      </c>
      <c r="W53" s="5" t="s">
        <v>273</v>
      </c>
      <c r="X53" s="5" t="s">
        <v>65</v>
      </c>
      <c r="Y53" s="5" t="s">
        <v>269</v>
      </c>
      <c r="Z53" s="5" t="s">
        <v>270</v>
      </c>
      <c r="AA53" s="5" t="s">
        <v>271</v>
      </c>
      <c r="AB53" s="5" t="s">
        <v>272</v>
      </c>
    </row>
    <row r="54" spans="2:28" ht="14.4" x14ac:dyDescent="0.3">
      <c r="B54" s="52" t="s">
        <v>29</v>
      </c>
      <c r="C54" s="52" t="s">
        <v>229</v>
      </c>
      <c r="D54" s="52"/>
      <c r="E54">
        <f>C35-C36</f>
        <v>0.96299999999999986</v>
      </c>
      <c r="F54">
        <f t="shared" ref="F54:I54" si="16">D35-D36</f>
        <v>1.129</v>
      </c>
      <c r="G54">
        <f t="shared" si="16"/>
        <v>0.92799999999999994</v>
      </c>
      <c r="H54">
        <f t="shared" si="16"/>
        <v>0.90799999999999992</v>
      </c>
      <c r="I54">
        <f t="shared" si="16"/>
        <v>0.99699999999999989</v>
      </c>
      <c r="K54">
        <f t="shared" si="6"/>
        <v>48.154815481548148</v>
      </c>
      <c r="L54">
        <f t="shared" si="1"/>
        <v>56.455645564556455</v>
      </c>
      <c r="M54">
        <f t="shared" si="1"/>
        <v>46.404640464046395</v>
      </c>
      <c r="N54">
        <f t="shared" si="1"/>
        <v>45.404540454045403</v>
      </c>
      <c r="O54">
        <f t="shared" si="1"/>
        <v>49.854985498549844</v>
      </c>
      <c r="P54">
        <f t="shared" si="7"/>
        <v>49.254925492549248</v>
      </c>
      <c r="Q54" s="67">
        <f t="shared" si="8"/>
        <v>4.3695043566449137</v>
      </c>
    </row>
    <row r="55" spans="2:28" ht="14.4" x14ac:dyDescent="0.3">
      <c r="B55" s="52"/>
      <c r="C55" s="52" t="s">
        <v>230</v>
      </c>
      <c r="D55" s="52"/>
      <c r="E55">
        <f>H35-H36</f>
        <v>1.9410000000000001</v>
      </c>
      <c r="F55">
        <f t="shared" ref="F55:I55" si="17">I35-I36</f>
        <v>2.0609999999999999</v>
      </c>
      <c r="G55">
        <f t="shared" si="17"/>
        <v>1.9689999999999999</v>
      </c>
      <c r="H55">
        <f t="shared" si="17"/>
        <v>2.1110000000000002</v>
      </c>
      <c r="I55">
        <f t="shared" si="17"/>
        <v>1.9480000000000002</v>
      </c>
      <c r="K55">
        <f t="shared" si="6"/>
        <v>97.059705970597065</v>
      </c>
      <c r="L55">
        <f t="shared" si="1"/>
        <v>103.06030603060306</v>
      </c>
      <c r="M55">
        <f t="shared" si="1"/>
        <v>98.459845984598445</v>
      </c>
      <c r="N55">
        <f t="shared" si="1"/>
        <v>105.56055605560557</v>
      </c>
      <c r="O55">
        <f t="shared" si="1"/>
        <v>97.409740974097417</v>
      </c>
      <c r="P55">
        <f t="shared" si="7"/>
        <v>100.31003100310031</v>
      </c>
      <c r="Q55" s="6">
        <f t="shared" si="8"/>
        <v>3.7924762928009916</v>
      </c>
      <c r="S55" s="5" t="s">
        <v>95</v>
      </c>
      <c r="U55">
        <v>5.0597055119806464</v>
      </c>
    </row>
    <row r="56" spans="2:28" ht="14.4" x14ac:dyDescent="0.3">
      <c r="B56" s="52" t="s">
        <v>30</v>
      </c>
      <c r="C56" s="52" t="s">
        <v>231</v>
      </c>
      <c r="D56" s="52"/>
      <c r="E56">
        <f>C37-C38</f>
        <v>2.1560000000000001</v>
      </c>
      <c r="F56">
        <f t="shared" ref="F56:I56" si="18">D37-D38</f>
        <v>1.982</v>
      </c>
      <c r="G56">
        <f t="shared" si="18"/>
        <v>2.0720000000000001</v>
      </c>
      <c r="H56">
        <f t="shared" si="18"/>
        <v>1.9890000000000001</v>
      </c>
      <c r="I56">
        <f t="shared" si="18"/>
        <v>1.895</v>
      </c>
      <c r="K56">
        <f t="shared" si="6"/>
        <v>107.81078107810782</v>
      </c>
      <c r="L56">
        <f t="shared" si="1"/>
        <v>99.109910991099099</v>
      </c>
      <c r="M56">
        <f t="shared" si="1"/>
        <v>103.61036103610361</v>
      </c>
      <c r="N56">
        <f t="shared" si="1"/>
        <v>99.459945994599465</v>
      </c>
      <c r="O56">
        <f t="shared" si="1"/>
        <v>94.759475947594765</v>
      </c>
      <c r="P56">
        <f t="shared" si="7"/>
        <v>100.95009500950096</v>
      </c>
      <c r="Q56" s="63">
        <f t="shared" si="8"/>
        <v>4.9516818946218262</v>
      </c>
      <c r="S56">
        <v>25</v>
      </c>
      <c r="V56">
        <v>6.9861835693105903</v>
      </c>
      <c r="W56">
        <v>3.8527546762390479</v>
      </c>
      <c r="X56">
        <v>3.7924762928009916</v>
      </c>
      <c r="Y56">
        <v>3.9227438378121686</v>
      </c>
      <c r="Z56">
        <v>5.425241890870149</v>
      </c>
      <c r="AA56">
        <v>4.5060392144815316</v>
      </c>
      <c r="AB56">
        <v>4.0613819899193677</v>
      </c>
    </row>
    <row r="57" spans="2:28" ht="14.4" x14ac:dyDescent="0.3">
      <c r="B57" s="52"/>
      <c r="C57" s="52" t="s">
        <v>232</v>
      </c>
      <c r="D57" s="52"/>
      <c r="E57">
        <f>H37-H38</f>
        <v>1.87</v>
      </c>
      <c r="F57">
        <f t="shared" ref="F57:H57" si="19">I37-I38</f>
        <v>1.8169999999999999</v>
      </c>
      <c r="G57">
        <f t="shared" si="19"/>
        <v>1.9530000000000001</v>
      </c>
      <c r="H57">
        <f t="shared" si="19"/>
        <v>2.016</v>
      </c>
      <c r="I57">
        <f>L37-L38</f>
        <v>1.903</v>
      </c>
      <c r="K57">
        <f t="shared" si="6"/>
        <v>93.509350935093522</v>
      </c>
      <c r="L57">
        <f t="shared" si="1"/>
        <v>90.859085908590856</v>
      </c>
      <c r="M57">
        <f t="shared" si="1"/>
        <v>97.659765976597654</v>
      </c>
      <c r="N57">
        <f t="shared" si="1"/>
        <v>100.81008100810081</v>
      </c>
      <c r="O57">
        <f t="shared" si="1"/>
        <v>95.159515951595168</v>
      </c>
      <c r="P57">
        <f t="shared" si="7"/>
        <v>95.599559955995602</v>
      </c>
      <c r="Q57" s="50">
        <f t="shared" si="8"/>
        <v>3.8219329256523991</v>
      </c>
      <c r="S57">
        <v>50</v>
      </c>
      <c r="V57">
        <v>3.9711338208458238</v>
      </c>
      <c r="W57">
        <v>4.6804253072928805</v>
      </c>
      <c r="X57">
        <v>4.9516818946218262</v>
      </c>
      <c r="Y57">
        <v>7.6978507113011405</v>
      </c>
      <c r="Z57">
        <v>5.2603190368134163</v>
      </c>
      <c r="AA57">
        <v>13.609122060512345</v>
      </c>
      <c r="AB57">
        <v>6.7051448977876804</v>
      </c>
    </row>
    <row r="58" spans="2:28" ht="14.4" x14ac:dyDescent="0.3">
      <c r="B58" s="55"/>
      <c r="C58" s="52" t="s">
        <v>233</v>
      </c>
      <c r="D58" s="52"/>
      <c r="E58">
        <f>M23-M24</f>
        <v>1.4160000000000001</v>
      </c>
      <c r="F58">
        <f>N23-N24</f>
        <v>1.3960000000000001</v>
      </c>
      <c r="G58">
        <f>M25-M26</f>
        <v>1.405</v>
      </c>
      <c r="H58">
        <f>N25-N26</f>
        <v>1.329</v>
      </c>
      <c r="I58">
        <f>M27-M28</f>
        <v>1.284</v>
      </c>
      <c r="K58">
        <f t="shared" si="6"/>
        <v>70.807080708070814</v>
      </c>
      <c r="L58">
        <f t="shared" ref="L58:L60" si="20">(F58/$J$42)*100</f>
        <v>69.806980698069808</v>
      </c>
      <c r="M58">
        <f t="shared" ref="M58:M60" si="21">(G58/$J$42)*100</f>
        <v>70.257025702570246</v>
      </c>
      <c r="N58">
        <f t="shared" ref="N58:N60" si="22">(H58/$J$42)*100</f>
        <v>66.456645664566452</v>
      </c>
      <c r="O58">
        <f t="shared" ref="O58:O60" si="23">(I58/$J$42)*100</f>
        <v>64.206420642064217</v>
      </c>
      <c r="P58">
        <f t="shared" si="7"/>
        <v>68.306830683068299</v>
      </c>
      <c r="Q58">
        <f t="shared" si="8"/>
        <v>2.8522582270974381</v>
      </c>
      <c r="S58">
        <v>100</v>
      </c>
      <c r="V58">
        <v>4.4016615875371414</v>
      </c>
      <c r="W58">
        <v>1.0974930004935448</v>
      </c>
      <c r="X58">
        <v>3.8219329256523991</v>
      </c>
      <c r="Y58">
        <v>5.4674018382821394</v>
      </c>
      <c r="Z58">
        <v>5.9654040537771662</v>
      </c>
      <c r="AA58">
        <v>6.5852012949667555</v>
      </c>
      <c r="AB58">
        <v>4.5954741094965286</v>
      </c>
    </row>
    <row r="59" spans="2:28" ht="14.4" x14ac:dyDescent="0.3">
      <c r="B59" s="57"/>
      <c r="C59" s="52" t="s">
        <v>234</v>
      </c>
      <c r="D59" s="52"/>
      <c r="E59">
        <f>N27-N28</f>
        <v>0.97199999999999998</v>
      </c>
      <c r="F59">
        <f>M29-M30</f>
        <v>0.97199999999999986</v>
      </c>
      <c r="G59">
        <f>N29-N30</f>
        <v>1.1139999999999999</v>
      </c>
      <c r="H59">
        <f>M31-M32</f>
        <v>1.0030000000000001</v>
      </c>
      <c r="I59">
        <f>N31-N32</f>
        <v>1.0430000000000001</v>
      </c>
      <c r="K59">
        <f t="shared" si="6"/>
        <v>48.604860486048601</v>
      </c>
      <c r="L59">
        <f t="shared" si="20"/>
        <v>48.604860486048594</v>
      </c>
      <c r="M59">
        <f t="shared" si="21"/>
        <v>55.705570557055694</v>
      </c>
      <c r="N59">
        <f t="shared" si="22"/>
        <v>50.15501550155016</v>
      </c>
      <c r="O59">
        <f t="shared" si="23"/>
        <v>52.155215521552165</v>
      </c>
      <c r="P59">
        <f t="shared" si="7"/>
        <v>51.04510451045104</v>
      </c>
      <c r="Q59" s="64">
        <f t="shared" si="8"/>
        <v>2.9855539883559543</v>
      </c>
      <c r="S59">
        <v>150</v>
      </c>
      <c r="V59">
        <v>5.995117841057942</v>
      </c>
      <c r="W59">
        <v>2.9674081307005471</v>
      </c>
      <c r="X59">
        <v>2.8522582270974381</v>
      </c>
      <c r="Y59">
        <v>3.0406556546192514</v>
      </c>
      <c r="Z59">
        <v>2.9298563708473546</v>
      </c>
      <c r="AA59">
        <v>4.0513101500347242</v>
      </c>
      <c r="AB59">
        <v>4.0790367155606351</v>
      </c>
    </row>
    <row r="60" spans="2:28" ht="14.4" x14ac:dyDescent="0.3">
      <c r="B60" s="59"/>
      <c r="C60" s="52" t="s">
        <v>235</v>
      </c>
      <c r="D60" s="52"/>
      <c r="E60">
        <f>M33-M34</f>
        <v>0.95899999999999996</v>
      </c>
      <c r="F60">
        <f>N33-N34</f>
        <v>0.92199999999999993</v>
      </c>
      <c r="G60">
        <f>M35-M36</f>
        <v>0.89800000000000002</v>
      </c>
      <c r="H60">
        <f>N35-N36</f>
        <v>0.91499999999999992</v>
      </c>
      <c r="I60">
        <f>M37-M38</f>
        <v>0.95199999999999996</v>
      </c>
      <c r="K60">
        <f t="shared" si="6"/>
        <v>47.954795479547954</v>
      </c>
      <c r="L60">
        <f t="shared" si="20"/>
        <v>46.1046104610461</v>
      </c>
      <c r="M60">
        <f t="shared" si="21"/>
        <v>44.904490449044907</v>
      </c>
      <c r="N60">
        <f t="shared" si="22"/>
        <v>45.754575457545748</v>
      </c>
      <c r="O60">
        <f t="shared" si="23"/>
        <v>47.604760476047602</v>
      </c>
      <c r="P60">
        <f t="shared" si="7"/>
        <v>46.464646464646464</v>
      </c>
      <c r="Q60" s="66">
        <f t="shared" si="8"/>
        <v>1.2833859121125986</v>
      </c>
      <c r="S60">
        <v>200</v>
      </c>
      <c r="V60">
        <v>5.4128420888574977</v>
      </c>
      <c r="W60">
        <v>5.7902681376382805</v>
      </c>
      <c r="X60">
        <v>2.9855539883559543</v>
      </c>
      <c r="Y60">
        <v>5.3800728074012474</v>
      </c>
      <c r="Z60">
        <v>4.8705251409842658</v>
      </c>
      <c r="AA60">
        <v>3.9515350587718232</v>
      </c>
      <c r="AB60">
        <v>3.1327958059032004</v>
      </c>
    </row>
    <row r="61" spans="2:28" x14ac:dyDescent="0.25">
      <c r="S61">
        <v>300</v>
      </c>
      <c r="V61">
        <v>6.0340518387084332</v>
      </c>
      <c r="W61">
        <v>4.3695043566449137</v>
      </c>
      <c r="X61">
        <v>1.2833859121125986</v>
      </c>
      <c r="Y61">
        <v>4.8467878178476207</v>
      </c>
      <c r="Z61">
        <v>2.958092701349146</v>
      </c>
      <c r="AA61">
        <v>4.6162812056609441</v>
      </c>
      <c r="AB61">
        <v>1.3782094633270783</v>
      </c>
    </row>
    <row r="62" spans="2:28" ht="14.4" x14ac:dyDescent="0.3">
      <c r="B62" t="s">
        <v>23</v>
      </c>
      <c r="C62" s="52" t="s">
        <v>45</v>
      </c>
      <c r="E62">
        <f>R23-R24</f>
        <v>2.169</v>
      </c>
      <c r="F62">
        <f t="shared" ref="F62:H62" si="24">S23-S24</f>
        <v>2.1710000000000003</v>
      </c>
      <c r="G62">
        <f t="shared" si="24"/>
        <v>1.9570000000000001</v>
      </c>
      <c r="H62">
        <f t="shared" si="24"/>
        <v>1.9640000000000002</v>
      </c>
      <c r="I62">
        <f>V23-V24</f>
        <v>2.1079999999999997</v>
      </c>
      <c r="J62">
        <f>AVERAGE(E62:I62)</f>
        <v>2.0737999999999999</v>
      </c>
      <c r="K62">
        <f>(E62/$J$62)*100</f>
        <v>104.59060661587425</v>
      </c>
      <c r="L62">
        <f t="shared" ref="L62:O77" si="25">(F62/$J$62)*100</f>
        <v>104.68704793133381</v>
      </c>
      <c r="M62">
        <f t="shared" si="25"/>
        <v>94.36782717716271</v>
      </c>
      <c r="N62">
        <f t="shared" si="25"/>
        <v>94.705371781271111</v>
      </c>
      <c r="O62">
        <f t="shared" si="25"/>
        <v>101.64914649435816</v>
      </c>
      <c r="P62">
        <f>AVERAGE(K62:O62)</f>
        <v>100.00000000000001</v>
      </c>
      <c r="Q62">
        <f t="shared" si="8"/>
        <v>5.1360546690297699</v>
      </c>
    </row>
    <row r="63" spans="2:28" ht="14.4" x14ac:dyDescent="0.3">
      <c r="C63" s="52" t="s">
        <v>238</v>
      </c>
      <c r="E63">
        <f>W23-W24</f>
        <v>1.974</v>
      </c>
      <c r="F63">
        <f t="shared" ref="F63:I63" si="26">X23-X24</f>
        <v>2.1720000000000002</v>
      </c>
      <c r="G63">
        <f t="shared" si="26"/>
        <v>1.99</v>
      </c>
      <c r="H63">
        <f t="shared" si="26"/>
        <v>2.093</v>
      </c>
      <c r="I63">
        <f t="shared" si="26"/>
        <v>2.0840000000000001</v>
      </c>
      <c r="K63">
        <f t="shared" ref="K63:L80" si="27">(E63/$J$62)*100</f>
        <v>95.187578358568814</v>
      </c>
      <c r="L63">
        <f t="shared" si="25"/>
        <v>104.73526858906357</v>
      </c>
      <c r="M63">
        <f t="shared" si="25"/>
        <v>95.959108882245161</v>
      </c>
      <c r="N63">
        <f t="shared" si="25"/>
        <v>100.92583662841162</v>
      </c>
      <c r="O63">
        <f t="shared" si="25"/>
        <v>100.49185070884367</v>
      </c>
      <c r="P63">
        <f t="shared" ref="P63:P80" si="28">AVERAGE(K63:O63)</f>
        <v>99.459928633426571</v>
      </c>
      <c r="Q63" s="6">
        <f t="shared" si="8"/>
        <v>3.9227438378121686</v>
      </c>
    </row>
    <row r="64" spans="2:28" ht="14.4" x14ac:dyDescent="0.3">
      <c r="B64" t="s">
        <v>24</v>
      </c>
      <c r="C64" s="52" t="s">
        <v>239</v>
      </c>
      <c r="E64">
        <f>R25-R26</f>
        <v>2.085</v>
      </c>
      <c r="F64">
        <f t="shared" ref="F64:I64" si="29">S25-S26</f>
        <v>2.2910000000000004</v>
      </c>
      <c r="G64">
        <f t="shared" si="29"/>
        <v>2.25</v>
      </c>
      <c r="H64">
        <f t="shared" si="29"/>
        <v>1.9570000000000001</v>
      </c>
      <c r="I64">
        <f t="shared" si="29"/>
        <v>1.95</v>
      </c>
      <c r="K64">
        <f t="shared" si="27"/>
        <v>100.54007136657344</v>
      </c>
      <c r="L64">
        <f t="shared" si="27"/>
        <v>110.4735268589064</v>
      </c>
      <c r="M64">
        <f t="shared" si="25"/>
        <v>108.49647989198574</v>
      </c>
      <c r="N64">
        <f t="shared" si="25"/>
        <v>94.36782717716271</v>
      </c>
      <c r="O64">
        <f t="shared" si="25"/>
        <v>94.030282573054308</v>
      </c>
      <c r="P64">
        <f t="shared" si="28"/>
        <v>101.58163757353653</v>
      </c>
      <c r="Q64" s="63">
        <f t="shared" si="8"/>
        <v>7.6978507113011405</v>
      </c>
    </row>
    <row r="65" spans="2:17" ht="14.4" x14ac:dyDescent="0.3">
      <c r="C65" s="52" t="s">
        <v>240</v>
      </c>
      <c r="E65">
        <f>W25-W26</f>
        <v>2.0640000000000001</v>
      </c>
      <c r="F65">
        <f t="shared" ref="F65:I65" si="30">X25-X26</f>
        <v>2.0789999999999997</v>
      </c>
      <c r="G65">
        <f t="shared" si="30"/>
        <v>1.9370000000000001</v>
      </c>
      <c r="H65">
        <f t="shared" si="30"/>
        <v>1.9629999999999999</v>
      </c>
      <c r="I65">
        <f t="shared" si="30"/>
        <v>1.798</v>
      </c>
      <c r="K65">
        <f t="shared" si="27"/>
        <v>99.527437554248237</v>
      </c>
      <c r="L65">
        <f t="shared" ref="L65:L80" si="31">(F65/$J$62)*100</f>
        <v>100.2507474201948</v>
      </c>
      <c r="M65">
        <f t="shared" si="25"/>
        <v>93.403414022567276</v>
      </c>
      <c r="N65">
        <f t="shared" si="25"/>
        <v>94.657151123541325</v>
      </c>
      <c r="O65">
        <f t="shared" si="25"/>
        <v>86.70074259812904</v>
      </c>
      <c r="P65">
        <f t="shared" si="28"/>
        <v>94.907898543736138</v>
      </c>
      <c r="Q65" s="50">
        <f t="shared" si="8"/>
        <v>5.4674018382821394</v>
      </c>
    </row>
    <row r="66" spans="2:17" ht="14.4" x14ac:dyDescent="0.3">
      <c r="B66" t="s">
        <v>25</v>
      </c>
      <c r="C66" s="52" t="s">
        <v>241</v>
      </c>
      <c r="E66">
        <f>R27-R28</f>
        <v>1.6960000000000002</v>
      </c>
      <c r="F66">
        <f t="shared" ref="F66:I66" si="32">S27-S28</f>
        <v>1.653</v>
      </c>
      <c r="G66">
        <f t="shared" si="32"/>
        <v>1.6020000000000001</v>
      </c>
      <c r="H66">
        <f t="shared" si="32"/>
        <v>1.726</v>
      </c>
      <c r="I66">
        <f t="shared" si="32"/>
        <v>1.764</v>
      </c>
      <c r="K66">
        <f t="shared" si="27"/>
        <v>81.78223550969237</v>
      </c>
      <c r="L66">
        <f t="shared" si="31"/>
        <v>79.708747227312188</v>
      </c>
      <c r="M66">
        <f t="shared" si="25"/>
        <v>77.249493683093846</v>
      </c>
      <c r="N66">
        <f t="shared" si="25"/>
        <v>83.228855241585492</v>
      </c>
      <c r="O66">
        <f t="shared" si="25"/>
        <v>85.061240235316816</v>
      </c>
      <c r="P66">
        <f t="shared" si="28"/>
        <v>81.406114379400137</v>
      </c>
      <c r="Q66">
        <f t="shared" si="8"/>
        <v>3.0406556546192514</v>
      </c>
    </row>
    <row r="67" spans="2:17" ht="14.4" x14ac:dyDescent="0.3">
      <c r="C67" s="52" t="s">
        <v>242</v>
      </c>
      <c r="E67">
        <f>W27-W28</f>
        <v>1.4340000000000002</v>
      </c>
      <c r="F67">
        <f t="shared" ref="F67:I67" si="33">X27-X28</f>
        <v>1.4510000000000001</v>
      </c>
      <c r="G67">
        <f t="shared" si="33"/>
        <v>1.484</v>
      </c>
      <c r="H67">
        <f t="shared" si="33"/>
        <v>1.6360000000000001</v>
      </c>
      <c r="I67">
        <f t="shared" si="33"/>
        <v>1.327</v>
      </c>
      <c r="K67">
        <f t="shared" si="27"/>
        <v>69.148423184492245</v>
      </c>
      <c r="L67">
        <f t="shared" si="31"/>
        <v>69.968174365898363</v>
      </c>
      <c r="M67">
        <f t="shared" si="25"/>
        <v>71.559456070980815</v>
      </c>
      <c r="N67">
        <f t="shared" si="25"/>
        <v>78.888996045906083</v>
      </c>
      <c r="O67">
        <f t="shared" si="25"/>
        <v>63.988812807406688</v>
      </c>
      <c r="P67">
        <f t="shared" si="28"/>
        <v>70.710772494936847</v>
      </c>
      <c r="Q67" s="64">
        <f t="shared" si="8"/>
        <v>5.3800728074012474</v>
      </c>
    </row>
    <row r="68" spans="2:17" ht="14.4" x14ac:dyDescent="0.3">
      <c r="B68" t="s">
        <v>26</v>
      </c>
      <c r="C68" s="52" t="s">
        <v>243</v>
      </c>
      <c r="E68">
        <f>R29-R30</f>
        <v>1.242</v>
      </c>
      <c r="F68">
        <f t="shared" ref="F68:I68" si="34">S29-S30</f>
        <v>1.296</v>
      </c>
      <c r="G68">
        <f t="shared" si="34"/>
        <v>1.3819999999999999</v>
      </c>
      <c r="H68">
        <f t="shared" si="34"/>
        <v>1.3220000000000001</v>
      </c>
      <c r="I68">
        <f t="shared" si="34"/>
        <v>1.1159999999999999</v>
      </c>
      <c r="K68">
        <f t="shared" si="27"/>
        <v>59.890056900376123</v>
      </c>
      <c r="L68">
        <f t="shared" si="31"/>
        <v>62.49397241778378</v>
      </c>
      <c r="M68">
        <f t="shared" si="25"/>
        <v>66.640948982544117</v>
      </c>
      <c r="N68">
        <f t="shared" si="25"/>
        <v>63.747709518757844</v>
      </c>
      <c r="O68">
        <f t="shared" si="25"/>
        <v>53.814254026424926</v>
      </c>
      <c r="P68">
        <f t="shared" si="28"/>
        <v>61.317388369177351</v>
      </c>
      <c r="Q68" s="67">
        <f t="shared" si="8"/>
        <v>4.8467878178476207</v>
      </c>
    </row>
    <row r="69" spans="2:17" ht="14.4" x14ac:dyDescent="0.3">
      <c r="C69" s="52" t="s">
        <v>244</v>
      </c>
      <c r="E69">
        <f>W29-W30</f>
        <v>2.1520000000000001</v>
      </c>
      <c r="F69">
        <f t="shared" ref="F69:I69" si="35">X29-X30</f>
        <v>2.2369999999999997</v>
      </c>
      <c r="G69">
        <f t="shared" si="35"/>
        <v>2.0959999999999996</v>
      </c>
      <c r="H69">
        <f t="shared" si="35"/>
        <v>1.9839999999999998</v>
      </c>
      <c r="I69">
        <f t="shared" si="35"/>
        <v>1.9719999999999998</v>
      </c>
      <c r="K69">
        <f t="shared" si="27"/>
        <v>103.77085543446813</v>
      </c>
      <c r="L69">
        <f t="shared" si="31"/>
        <v>107.86961134149868</v>
      </c>
      <c r="M69">
        <f t="shared" si="25"/>
        <v>101.07049860160092</v>
      </c>
      <c r="N69">
        <f t="shared" si="25"/>
        <v>95.669784935866517</v>
      </c>
      <c r="O69">
        <f t="shared" si="25"/>
        <v>95.091137043109271</v>
      </c>
      <c r="P69">
        <f t="shared" si="28"/>
        <v>100.6943774713087</v>
      </c>
      <c r="Q69" s="6">
        <f t="shared" si="8"/>
        <v>5.425241890870149</v>
      </c>
    </row>
    <row r="70" spans="2:17" ht="14.4" x14ac:dyDescent="0.3">
      <c r="B70" t="s">
        <v>27</v>
      </c>
      <c r="C70" s="52" t="s">
        <v>245</v>
      </c>
      <c r="E70">
        <f>R31-R32</f>
        <v>1.9419999999999999</v>
      </c>
      <c r="F70">
        <f t="shared" ref="F70:I70" si="36">S31-S32</f>
        <v>1.954</v>
      </c>
      <c r="G70">
        <f t="shared" si="36"/>
        <v>2.1190000000000002</v>
      </c>
      <c r="H70">
        <f t="shared" si="36"/>
        <v>2.1840000000000002</v>
      </c>
      <c r="I70">
        <f t="shared" si="36"/>
        <v>1.9789999999999999</v>
      </c>
      <c r="K70">
        <f t="shared" si="27"/>
        <v>93.64451731121612</v>
      </c>
      <c r="L70">
        <f t="shared" si="31"/>
        <v>94.223165203973394</v>
      </c>
      <c r="M70">
        <f t="shared" si="25"/>
        <v>102.17957372938568</v>
      </c>
      <c r="N70">
        <f t="shared" si="25"/>
        <v>105.31391648182083</v>
      </c>
      <c r="O70">
        <f t="shared" si="25"/>
        <v>95.428681647217672</v>
      </c>
      <c r="P70">
        <f t="shared" si="28"/>
        <v>98.157970874722736</v>
      </c>
      <c r="Q70" s="63">
        <f t="shared" si="8"/>
        <v>5.2603190368134163</v>
      </c>
    </row>
    <row r="71" spans="2:17" ht="14.4" x14ac:dyDescent="0.3">
      <c r="C71" s="52" t="s">
        <v>246</v>
      </c>
      <c r="E71">
        <f>W31-W32</f>
        <v>2.1789999999999998</v>
      </c>
      <c r="F71">
        <f t="shared" ref="F71:I71" si="37">X31-X32</f>
        <v>2.0780000000000003</v>
      </c>
      <c r="G71">
        <f t="shared" si="37"/>
        <v>1.99</v>
      </c>
      <c r="H71">
        <f t="shared" si="37"/>
        <v>1.8860000000000001</v>
      </c>
      <c r="I71">
        <f t="shared" si="37"/>
        <v>1.899</v>
      </c>
      <c r="K71">
        <f t="shared" si="27"/>
        <v>105.07281319317194</v>
      </c>
      <c r="L71">
        <f t="shared" si="31"/>
        <v>100.20252676246506</v>
      </c>
      <c r="M71">
        <f t="shared" si="25"/>
        <v>95.959108882245161</v>
      </c>
      <c r="N71">
        <f t="shared" si="25"/>
        <v>90.944160478348934</v>
      </c>
      <c r="O71">
        <f t="shared" si="25"/>
        <v>91.571029028835966</v>
      </c>
      <c r="P71">
        <f t="shared" si="28"/>
        <v>96.749927669013417</v>
      </c>
      <c r="Q71" s="50">
        <f t="shared" si="8"/>
        <v>5.9654040537771662</v>
      </c>
    </row>
    <row r="72" spans="2:17" ht="14.4" x14ac:dyDescent="0.3">
      <c r="B72" t="s">
        <v>28</v>
      </c>
      <c r="C72" s="60" t="s">
        <v>247</v>
      </c>
      <c r="E72">
        <f>R33-R34</f>
        <v>1.5390000000000001</v>
      </c>
      <c r="F72">
        <f t="shared" ref="F72:I72" si="38">S33-S34</f>
        <v>1.4600000000000002</v>
      </c>
      <c r="G72">
        <f t="shared" si="38"/>
        <v>1.585</v>
      </c>
      <c r="H72">
        <f t="shared" si="38"/>
        <v>1.4340000000000002</v>
      </c>
      <c r="I72">
        <f t="shared" si="38"/>
        <v>1.4909999999999999</v>
      </c>
      <c r="K72">
        <f t="shared" si="27"/>
        <v>74.211592246118258</v>
      </c>
      <c r="L72">
        <f t="shared" si="31"/>
        <v>70.402160285466309</v>
      </c>
      <c r="M72">
        <f t="shared" si="25"/>
        <v>76.429742501687727</v>
      </c>
      <c r="N72">
        <f t="shared" si="25"/>
        <v>69.148423184492245</v>
      </c>
      <c r="O72">
        <f t="shared" si="25"/>
        <v>71.897000675089203</v>
      </c>
      <c r="P72">
        <f t="shared" si="28"/>
        <v>72.417783778570737</v>
      </c>
      <c r="Q72">
        <f t="shared" si="8"/>
        <v>2.9298563708473546</v>
      </c>
    </row>
    <row r="73" spans="2:17" ht="14.4" x14ac:dyDescent="0.3">
      <c r="C73" s="60" t="s">
        <v>248</v>
      </c>
      <c r="E73">
        <f>W33-W34</f>
        <v>1.2950000000000002</v>
      </c>
      <c r="F73">
        <f t="shared" ref="F73:H73" si="39">X33-X34</f>
        <v>1.2249999999999999</v>
      </c>
      <c r="G73">
        <f t="shared" si="39"/>
        <v>1.24</v>
      </c>
      <c r="H73">
        <f t="shared" si="39"/>
        <v>1.393</v>
      </c>
      <c r="I73">
        <f>AA33-AA34</f>
        <v>1.117</v>
      </c>
      <c r="K73">
        <f t="shared" si="27"/>
        <v>62.445751760054016</v>
      </c>
      <c r="L73">
        <f t="shared" si="31"/>
        <v>59.070305718970005</v>
      </c>
      <c r="M73">
        <f t="shared" si="25"/>
        <v>59.79361558491658</v>
      </c>
      <c r="N73">
        <f t="shared" si="25"/>
        <v>67.171376217571606</v>
      </c>
      <c r="O73">
        <f t="shared" si="25"/>
        <v>53.862474684154691</v>
      </c>
      <c r="P73">
        <f t="shared" si="28"/>
        <v>60.468704793133384</v>
      </c>
      <c r="Q73" s="64">
        <f t="shared" si="8"/>
        <v>4.8705251409842658</v>
      </c>
    </row>
    <row r="74" spans="2:17" ht="14.4" x14ac:dyDescent="0.3">
      <c r="B74" t="s">
        <v>29</v>
      </c>
      <c r="C74" s="60" t="s">
        <v>249</v>
      </c>
      <c r="E74">
        <f>R35-R36</f>
        <v>0.89800000000000002</v>
      </c>
      <c r="F74">
        <f t="shared" ref="F74:I74" si="40">S35-S36</f>
        <v>1.054</v>
      </c>
      <c r="G74">
        <f t="shared" si="40"/>
        <v>0.98999999999999988</v>
      </c>
      <c r="H74">
        <f t="shared" si="40"/>
        <v>0.94</v>
      </c>
      <c r="I74">
        <f t="shared" si="40"/>
        <v>0.92699999999999994</v>
      </c>
      <c r="K74">
        <f t="shared" si="27"/>
        <v>43.302150641334755</v>
      </c>
      <c r="L74">
        <f t="shared" si="31"/>
        <v>50.824573247179096</v>
      </c>
      <c r="M74">
        <f t="shared" si="25"/>
        <v>47.738451152473715</v>
      </c>
      <c r="N74">
        <f t="shared" si="25"/>
        <v>45.327418265985145</v>
      </c>
      <c r="O74">
        <f t="shared" si="25"/>
        <v>44.70054971549812</v>
      </c>
      <c r="P74">
        <f t="shared" si="28"/>
        <v>46.37862860449416</v>
      </c>
      <c r="Q74" s="65">
        <f t="shared" si="8"/>
        <v>2.958092701349146</v>
      </c>
    </row>
    <row r="75" spans="2:17" ht="14.4" x14ac:dyDescent="0.3">
      <c r="C75" s="52" t="s">
        <v>250</v>
      </c>
      <c r="E75">
        <f>W35-W36</f>
        <v>1.9629999999999999</v>
      </c>
      <c r="F75">
        <f t="shared" ref="F75:I75" si="41">X35-X36</f>
        <v>2.1559999999999997</v>
      </c>
      <c r="G75">
        <f t="shared" si="41"/>
        <v>2.181</v>
      </c>
      <c r="H75">
        <f t="shared" si="41"/>
        <v>2.1830000000000003</v>
      </c>
      <c r="I75">
        <f t="shared" si="41"/>
        <v>2.161</v>
      </c>
      <c r="K75">
        <f t="shared" si="27"/>
        <v>94.657151123541325</v>
      </c>
      <c r="L75">
        <f t="shared" si="31"/>
        <v>103.96373806538722</v>
      </c>
      <c r="M75">
        <f t="shared" si="25"/>
        <v>105.16925450863151</v>
      </c>
      <c r="N75">
        <f t="shared" si="25"/>
        <v>105.26569582409107</v>
      </c>
      <c r="O75">
        <f t="shared" si="25"/>
        <v>104.20484135403608</v>
      </c>
      <c r="P75">
        <f t="shared" si="28"/>
        <v>102.65213617513743</v>
      </c>
      <c r="Q75" s="6">
        <f t="shared" si="8"/>
        <v>4.5060392144815316</v>
      </c>
    </row>
    <row r="76" spans="2:17" ht="14.4" x14ac:dyDescent="0.3">
      <c r="B76" t="s">
        <v>30</v>
      </c>
      <c r="C76" s="52" t="s">
        <v>251</v>
      </c>
      <c r="E76">
        <f>R37-R38</f>
        <v>2.1940000000000004</v>
      </c>
      <c r="F76">
        <f t="shared" ref="F76:I76" si="42">S37-S38</f>
        <v>2.359</v>
      </c>
      <c r="G76">
        <f t="shared" si="42"/>
        <v>2.12</v>
      </c>
      <c r="H76">
        <f t="shared" si="42"/>
        <v>1.6099999999999999</v>
      </c>
      <c r="I76">
        <f t="shared" si="42"/>
        <v>1.9869999999999999</v>
      </c>
      <c r="K76">
        <f t="shared" si="27"/>
        <v>105.79612305911856</v>
      </c>
      <c r="L76">
        <f t="shared" si="31"/>
        <v>113.75253158453083</v>
      </c>
      <c r="M76">
        <f t="shared" si="25"/>
        <v>102.22779438711544</v>
      </c>
      <c r="N76">
        <f t="shared" si="25"/>
        <v>77.635258944932005</v>
      </c>
      <c r="O76">
        <f t="shared" si="25"/>
        <v>95.814446909055846</v>
      </c>
      <c r="P76">
        <f t="shared" si="28"/>
        <v>99.045230976950535</v>
      </c>
      <c r="Q76" s="63">
        <f t="shared" si="8"/>
        <v>13.609122060512345</v>
      </c>
    </row>
    <row r="77" spans="2:17" ht="14.4" x14ac:dyDescent="0.3">
      <c r="C77" s="52" t="s">
        <v>252</v>
      </c>
      <c r="E77">
        <f>W37-W38</f>
        <v>2.1790000000000003</v>
      </c>
      <c r="F77">
        <f t="shared" ref="F77:I77" si="43">X37-X38</f>
        <v>2.101</v>
      </c>
      <c r="G77">
        <f t="shared" si="43"/>
        <v>2.0189999999999997</v>
      </c>
      <c r="H77">
        <f t="shared" si="43"/>
        <v>1.8340000000000001</v>
      </c>
      <c r="I77">
        <f t="shared" si="43"/>
        <v>1.9280000000000002</v>
      </c>
      <c r="K77">
        <f t="shared" si="27"/>
        <v>105.07281319317197</v>
      </c>
      <c r="L77">
        <f t="shared" si="31"/>
        <v>101.31160189024979</v>
      </c>
      <c r="M77">
        <f t="shared" si="25"/>
        <v>97.357507956408512</v>
      </c>
      <c r="N77">
        <f t="shared" si="25"/>
        <v>88.43668627640082</v>
      </c>
      <c r="O77">
        <f t="shared" si="25"/>
        <v>92.969428102999345</v>
      </c>
      <c r="P77">
        <f t="shared" si="28"/>
        <v>97.029607483846078</v>
      </c>
      <c r="Q77" s="50">
        <f t="shared" si="8"/>
        <v>6.5852012949667555</v>
      </c>
    </row>
    <row r="78" spans="2:17" ht="14.4" x14ac:dyDescent="0.3">
      <c r="B78" s="55"/>
      <c r="C78" s="52" t="s">
        <v>253</v>
      </c>
      <c r="E78">
        <f>AB23-AB24</f>
        <v>1.4320000000000002</v>
      </c>
      <c r="F78">
        <f>AC23-AC24</f>
        <v>1.54</v>
      </c>
      <c r="G78">
        <f>AB25-AB26</f>
        <v>1.5069999999999999</v>
      </c>
      <c r="H78">
        <f>AC25-AC26</f>
        <v>1.395</v>
      </c>
      <c r="I78">
        <f>AB27-AB28</f>
        <v>1.3320000000000001</v>
      </c>
      <c r="K78">
        <f t="shared" si="27"/>
        <v>69.051981869032701</v>
      </c>
      <c r="L78">
        <f t="shared" si="31"/>
        <v>74.259812903848015</v>
      </c>
      <c r="M78">
        <f t="shared" ref="M78:M80" si="44">(G78/$J$62)*100</f>
        <v>72.66853119876555</v>
      </c>
      <c r="N78">
        <f t="shared" ref="N78:O80" si="45">(H78/$J$62)*100</f>
        <v>67.267817533031163</v>
      </c>
      <c r="O78">
        <f t="shared" ref="O78:O79" si="46">(I78/$J$62)*100</f>
        <v>64.229916096055561</v>
      </c>
      <c r="P78">
        <f t="shared" si="28"/>
        <v>69.495611920146601</v>
      </c>
      <c r="Q78">
        <f t="shared" si="8"/>
        <v>4.0513101500347242</v>
      </c>
    </row>
    <row r="79" spans="2:17" ht="14.4" x14ac:dyDescent="0.3">
      <c r="B79" s="57"/>
      <c r="C79" s="52" t="s">
        <v>254</v>
      </c>
      <c r="E79">
        <f>AC27-AC28</f>
        <v>1.22</v>
      </c>
      <c r="F79">
        <f>AB29-AB30</f>
        <v>1.3230000000000002</v>
      </c>
      <c r="G79">
        <f>AC29-AC30</f>
        <v>1.2850000000000001</v>
      </c>
      <c r="H79">
        <f>AB31-AB32</f>
        <v>1.238</v>
      </c>
      <c r="I79">
        <f>AC31-AC32</f>
        <v>1.4260000000000002</v>
      </c>
      <c r="K79">
        <f t="shared" si="27"/>
        <v>58.829202430321146</v>
      </c>
      <c r="L79">
        <f t="shared" si="31"/>
        <v>63.795930176487623</v>
      </c>
      <c r="M79">
        <f t="shared" si="44"/>
        <v>61.963545182756306</v>
      </c>
      <c r="N79">
        <f t="shared" si="45"/>
        <v>59.697174269457044</v>
      </c>
      <c r="O79">
        <f t="shared" si="46"/>
        <v>68.762657922654085</v>
      </c>
      <c r="P79">
        <f t="shared" si="28"/>
        <v>62.609701996335232</v>
      </c>
      <c r="Q79" s="64">
        <f t="shared" si="8"/>
        <v>3.9515350587718232</v>
      </c>
    </row>
    <row r="80" spans="2:17" ht="14.4" x14ac:dyDescent="0.3">
      <c r="B80" s="59"/>
      <c r="C80" s="52" t="s">
        <v>255</v>
      </c>
      <c r="E80">
        <f>AB33-AB34</f>
        <v>1.1870000000000001</v>
      </c>
      <c r="F80">
        <f>AC33-AC34</f>
        <v>1.3840000000000001</v>
      </c>
      <c r="G80">
        <f>AB35-AB36</f>
        <v>1.2529999999999999</v>
      </c>
      <c r="H80">
        <f>AC35-AC36</f>
        <v>1.304</v>
      </c>
      <c r="I80">
        <f>AB37-AB38</f>
        <v>1.141</v>
      </c>
      <c r="K80">
        <f t="shared" si="27"/>
        <v>57.237920725238702</v>
      </c>
      <c r="L80">
        <f t="shared" si="31"/>
        <v>66.737390298003675</v>
      </c>
      <c r="M80">
        <f t="shared" si="44"/>
        <v>60.420484135403605</v>
      </c>
      <c r="N80">
        <f t="shared" si="45"/>
        <v>62.879737679621961</v>
      </c>
      <c r="O80">
        <f t="shared" si="45"/>
        <v>55.019770469669218</v>
      </c>
      <c r="P80">
        <f t="shared" si="28"/>
        <v>60.459060661587429</v>
      </c>
      <c r="Q80" s="66">
        <f t="shared" si="8"/>
        <v>4.6162812056609441</v>
      </c>
    </row>
    <row r="82" spans="2:17" x14ac:dyDescent="0.25">
      <c r="B82" t="s">
        <v>23</v>
      </c>
      <c r="C82" t="s">
        <v>45</v>
      </c>
      <c r="E82">
        <f>AG23-AG24</f>
        <v>2.1930000000000001</v>
      </c>
      <c r="F82">
        <f t="shared" ref="F82:I82" si="47">AH23-AH24</f>
        <v>2.1510000000000002</v>
      </c>
      <c r="G82">
        <f t="shared" si="47"/>
        <v>2.1350000000000002</v>
      </c>
      <c r="H82">
        <f t="shared" si="47"/>
        <v>2.2600000000000002</v>
      </c>
      <c r="I82">
        <f t="shared" si="47"/>
        <v>2.161</v>
      </c>
      <c r="J82">
        <f>AVERAGE(E82:I82)</f>
        <v>2.1800000000000002</v>
      </c>
      <c r="K82">
        <f>(E82/$J$82)*100</f>
        <v>100.59633027522936</v>
      </c>
      <c r="L82">
        <f t="shared" ref="L82:O86" si="48">(F82/$J$82)*100</f>
        <v>98.669724770642205</v>
      </c>
      <c r="M82">
        <f t="shared" si="48"/>
        <v>97.935779816513772</v>
      </c>
      <c r="N82">
        <f t="shared" si="48"/>
        <v>103.6697247706422</v>
      </c>
      <c r="O82">
        <f t="shared" si="48"/>
        <v>99.12844036697247</v>
      </c>
      <c r="P82">
        <f>AVERAGE(K82:O82)</f>
        <v>100.00000000000001</v>
      </c>
      <c r="Q82">
        <f t="shared" si="8"/>
        <v>2.270062941588737</v>
      </c>
    </row>
    <row r="83" spans="2:17" ht="14.4" x14ac:dyDescent="0.3">
      <c r="C83" s="52" t="s">
        <v>256</v>
      </c>
      <c r="E83">
        <f>AL23-AL24</f>
        <v>2.073</v>
      </c>
      <c r="F83">
        <f t="shared" ref="F83:I83" si="49">AM23-AM24</f>
        <v>2.1709999999999998</v>
      </c>
      <c r="G83">
        <f t="shared" si="49"/>
        <v>1.9590000000000001</v>
      </c>
      <c r="H83">
        <f t="shared" si="49"/>
        <v>2.073</v>
      </c>
      <c r="I83">
        <f t="shared" si="49"/>
        <v>1.9639999999999997</v>
      </c>
      <c r="K83">
        <f t="shared" ref="K83:K86" si="50">(E83/$J$82)*100</f>
        <v>95.091743119266042</v>
      </c>
      <c r="L83">
        <f t="shared" si="48"/>
        <v>99.587155963302735</v>
      </c>
      <c r="M83">
        <f t="shared" si="48"/>
        <v>89.862385321100916</v>
      </c>
      <c r="N83">
        <f t="shared" si="48"/>
        <v>95.091743119266042</v>
      </c>
      <c r="O83">
        <f t="shared" si="48"/>
        <v>90.091743119266027</v>
      </c>
      <c r="P83">
        <f t="shared" ref="P83:P88" si="51">AVERAGE(K83:O83)</f>
        <v>93.944954128440344</v>
      </c>
      <c r="Q83" s="6">
        <f t="shared" si="8"/>
        <v>4.0613819899193677</v>
      </c>
    </row>
    <row r="84" spans="2:17" ht="14.4" x14ac:dyDescent="0.3">
      <c r="B84" t="s">
        <v>24</v>
      </c>
      <c r="C84" s="52" t="s">
        <v>257</v>
      </c>
      <c r="E84">
        <f>AG25-AG26</f>
        <v>1.86</v>
      </c>
      <c r="F84">
        <f t="shared" ref="F84:I84" si="52">AH25-AH26</f>
        <v>2.1749999999999998</v>
      </c>
      <c r="G84">
        <f t="shared" si="52"/>
        <v>1.968</v>
      </c>
      <c r="H84">
        <f t="shared" si="52"/>
        <v>2.1429999999999998</v>
      </c>
      <c r="I84">
        <f t="shared" si="52"/>
        <v>1.8820000000000001</v>
      </c>
      <c r="K84">
        <f t="shared" si="50"/>
        <v>85.321100917431195</v>
      </c>
      <c r="L84">
        <f t="shared" si="48"/>
        <v>99.770642201834846</v>
      </c>
      <c r="M84">
        <f t="shared" si="48"/>
        <v>90.275229357798153</v>
      </c>
      <c r="N84">
        <f t="shared" si="48"/>
        <v>98.302752293577967</v>
      </c>
      <c r="O84">
        <f t="shared" si="48"/>
        <v>86.330275229357795</v>
      </c>
      <c r="P84">
        <f t="shared" si="51"/>
        <v>91.999999999999972</v>
      </c>
      <c r="Q84" s="63">
        <f t="shared" si="8"/>
        <v>6.7051448977876804</v>
      </c>
    </row>
    <row r="85" spans="2:17" ht="14.4" x14ac:dyDescent="0.3">
      <c r="C85" s="52" t="s">
        <v>196</v>
      </c>
      <c r="E85">
        <f>AL25-AL26</f>
        <v>1.7970000000000002</v>
      </c>
      <c r="F85">
        <f t="shared" ref="F85:I85" si="53">AM25-AM26</f>
        <v>1.9060000000000001</v>
      </c>
      <c r="G85">
        <f t="shared" si="53"/>
        <v>1.8940000000000001</v>
      </c>
      <c r="H85">
        <f t="shared" si="53"/>
        <v>2.0669999999999997</v>
      </c>
      <c r="I85">
        <f t="shared" si="53"/>
        <v>1.859</v>
      </c>
      <c r="K85">
        <f t="shared" si="50"/>
        <v>82.431192660550451</v>
      </c>
      <c r="L85">
        <f t="shared" si="48"/>
        <v>87.431192660550465</v>
      </c>
      <c r="M85">
        <f t="shared" si="48"/>
        <v>86.88073394495413</v>
      </c>
      <c r="N85">
        <f t="shared" si="48"/>
        <v>94.816513761467874</v>
      </c>
      <c r="O85">
        <f t="shared" si="48"/>
        <v>85.275229357798153</v>
      </c>
      <c r="P85">
        <f t="shared" si="51"/>
        <v>87.366972477064209</v>
      </c>
      <c r="Q85" s="50">
        <f t="shared" si="8"/>
        <v>4.5954741094965286</v>
      </c>
    </row>
    <row r="86" spans="2:17" ht="14.4" x14ac:dyDescent="0.3">
      <c r="B86" t="s">
        <v>25</v>
      </c>
      <c r="C86" s="52" t="s">
        <v>258</v>
      </c>
      <c r="E86">
        <f>AG27-AG28</f>
        <v>1.5470000000000002</v>
      </c>
      <c r="F86">
        <f t="shared" ref="F86:I86" si="54">AH27-AH28</f>
        <v>1.694</v>
      </c>
      <c r="G86">
        <f t="shared" si="54"/>
        <v>1.4989999999999999</v>
      </c>
      <c r="H86">
        <f t="shared" si="54"/>
        <v>1.6119999999999999</v>
      </c>
      <c r="I86">
        <f t="shared" si="54"/>
        <v>1.7010000000000001</v>
      </c>
      <c r="K86">
        <f t="shared" si="50"/>
        <v>70.963302752293572</v>
      </c>
      <c r="L86">
        <f t="shared" si="48"/>
        <v>77.706422018348619</v>
      </c>
      <c r="M86">
        <f t="shared" si="48"/>
        <v>68.761467889908246</v>
      </c>
      <c r="N86">
        <f t="shared" si="48"/>
        <v>73.944954128440358</v>
      </c>
      <c r="O86">
        <f t="shared" si="48"/>
        <v>78.027522935779814</v>
      </c>
      <c r="P86">
        <f t="shared" si="51"/>
        <v>73.88073394495413</v>
      </c>
      <c r="Q86">
        <f t="shared" si="8"/>
        <v>4.0790367155606351</v>
      </c>
    </row>
    <row r="87" spans="2:17" ht="14.4" x14ac:dyDescent="0.3">
      <c r="C87" s="52" t="s">
        <v>259</v>
      </c>
      <c r="E87">
        <f>AL27-AL28</f>
        <v>1.5010000000000001</v>
      </c>
      <c r="F87">
        <f>AM27-AM28</f>
        <v>1.4909999999999999</v>
      </c>
      <c r="G87">
        <f>AN27-AN28</f>
        <v>1.415</v>
      </c>
      <c r="H87">
        <f>AO27-AO28</f>
        <v>1.401</v>
      </c>
      <c r="I87">
        <f>AP27-AP28</f>
        <v>1.3360000000000001</v>
      </c>
      <c r="K87">
        <f t="shared" ref="K87:O88" si="55">(E87/$J$82)*100</f>
        <v>68.853211009174302</v>
      </c>
      <c r="L87">
        <f t="shared" si="55"/>
        <v>68.394495412844023</v>
      </c>
      <c r="M87">
        <f t="shared" si="55"/>
        <v>64.908256880733944</v>
      </c>
      <c r="N87">
        <f t="shared" si="55"/>
        <v>64.266055045871553</v>
      </c>
      <c r="O87">
        <f t="shared" si="55"/>
        <v>61.284403669724774</v>
      </c>
      <c r="P87">
        <f t="shared" si="51"/>
        <v>65.541284403669721</v>
      </c>
      <c r="Q87" s="64">
        <f t="shared" si="8"/>
        <v>3.1327958059032004</v>
      </c>
    </row>
    <row r="88" spans="2:17" ht="14.4" x14ac:dyDescent="0.3">
      <c r="B88" t="s">
        <v>26</v>
      </c>
      <c r="C88" s="52" t="s">
        <v>260</v>
      </c>
      <c r="E88">
        <f>AG29-AG30</f>
        <v>1.0229999999999999</v>
      </c>
      <c r="F88">
        <f t="shared" ref="F88:I88" si="56">AH29-AH30</f>
        <v>0.95499999999999996</v>
      </c>
      <c r="G88">
        <f t="shared" si="56"/>
        <v>0.98399999999999987</v>
      </c>
      <c r="H88">
        <f t="shared" si="56"/>
        <v>0.97599999999999987</v>
      </c>
      <c r="I88">
        <f t="shared" si="56"/>
        <v>0.94599999999999995</v>
      </c>
      <c r="K88">
        <f t="shared" si="55"/>
        <v>46.926605504587151</v>
      </c>
      <c r="L88">
        <f t="shared" si="55"/>
        <v>43.807339449541274</v>
      </c>
      <c r="M88">
        <f t="shared" si="55"/>
        <v>45.137614678899077</v>
      </c>
      <c r="N88">
        <f t="shared" si="55"/>
        <v>44.770642201834853</v>
      </c>
      <c r="O88">
        <f t="shared" si="55"/>
        <v>43.39449541284403</v>
      </c>
      <c r="P88">
        <f t="shared" si="51"/>
        <v>44.807339449541274</v>
      </c>
      <c r="Q88" s="67">
        <f t="shared" si="8"/>
        <v>1.3782094633270783</v>
      </c>
    </row>
    <row r="101" spans="5:5" ht="14.4" x14ac:dyDescent="0.3">
      <c r="E101" s="52"/>
    </row>
  </sheetData>
  <phoneticPr fontId="7" type="noConversion"/>
  <pageMargins left="0.7" right="0.7" top="0.75" bottom="0.75" header="0.3" footer="0.3"/>
  <pageSetup orientation="portrait" horizontalDpi="0" verticalDpi="0" r:id="rId1"/>
  <ignoredErrors>
    <ignoredError sqref="E43:I48 E49:I55 E56:I56 E63:I75 E76:I76 E83:I85 E86:I86 E87:I87" formula="1"/>
  </ignoredError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0D093-53EF-4573-BAD7-43BE2995DEE8}">
  <dimension ref="A1:AG107"/>
  <sheetViews>
    <sheetView tabSelected="1" topLeftCell="A83" zoomScale="89" zoomScaleNormal="89" workbookViewId="0">
      <selection activeCell="S100" sqref="S100"/>
    </sheetView>
  </sheetViews>
  <sheetFormatPr defaultRowHeight="13.2" x14ac:dyDescent="0.25"/>
  <cols>
    <col min="2" max="2" width="11.21875" bestFit="1" customWidth="1"/>
    <col min="12" max="12" width="23.44140625" bestFit="1" customWidth="1"/>
  </cols>
  <sheetData>
    <row r="1" spans="1:2" ht="26.4" x14ac:dyDescent="0.25">
      <c r="A1" s="3" t="s">
        <v>0</v>
      </c>
      <c r="B1" s="3" t="s">
        <v>96</v>
      </c>
    </row>
    <row r="3" spans="1:2" ht="39.6" x14ac:dyDescent="0.25">
      <c r="A3" s="3" t="s">
        <v>2</v>
      </c>
      <c r="B3" s="3"/>
    </row>
    <row r="4" spans="1:2" ht="66" x14ac:dyDescent="0.25">
      <c r="A4" s="3" t="s">
        <v>4</v>
      </c>
      <c r="B4" s="3" t="s">
        <v>97</v>
      </c>
    </row>
    <row r="5" spans="1:2" ht="26.4" x14ac:dyDescent="0.25">
      <c r="A5" s="3" t="s">
        <v>5</v>
      </c>
      <c r="B5" s="3" t="s">
        <v>6</v>
      </c>
    </row>
    <row r="6" spans="1:2" x14ac:dyDescent="0.25">
      <c r="A6" s="3" t="s">
        <v>7</v>
      </c>
      <c r="B6" s="30">
        <v>45008</v>
      </c>
    </row>
    <row r="7" spans="1:2" x14ac:dyDescent="0.25">
      <c r="A7" s="3" t="s">
        <v>8</v>
      </c>
      <c r="B7" s="22">
        <v>0.65921296296296295</v>
      </c>
    </row>
    <row r="8" spans="1:2" ht="26.4" x14ac:dyDescent="0.25">
      <c r="A8" s="3" t="s">
        <v>9</v>
      </c>
      <c r="B8" s="3" t="s">
        <v>10</v>
      </c>
    </row>
    <row r="9" spans="1:2" ht="39.6" x14ac:dyDescent="0.25">
      <c r="A9" s="3" t="s">
        <v>11</v>
      </c>
      <c r="B9" s="3" t="s">
        <v>12</v>
      </c>
    </row>
    <row r="10" spans="1:2" ht="26.4" x14ac:dyDescent="0.25">
      <c r="A10" s="3" t="s">
        <v>13</v>
      </c>
      <c r="B10" s="3" t="s">
        <v>14</v>
      </c>
    </row>
    <row r="12" spans="1:2" ht="39.6" x14ac:dyDescent="0.25">
      <c r="A12" s="2" t="s">
        <v>15</v>
      </c>
      <c r="B12" s="3"/>
    </row>
    <row r="13" spans="1:2" ht="26.4" x14ac:dyDescent="0.25">
      <c r="A13" s="3" t="s">
        <v>16</v>
      </c>
      <c r="B13" s="3" t="s">
        <v>17</v>
      </c>
    </row>
    <row r="14" spans="1:2" ht="79.2" x14ac:dyDescent="0.25">
      <c r="A14" s="3" t="s">
        <v>100</v>
      </c>
      <c r="B14" s="3" t="s">
        <v>101</v>
      </c>
    </row>
    <row r="15" spans="1:2" ht="26.4" x14ac:dyDescent="0.25">
      <c r="A15" s="3" t="s">
        <v>18</v>
      </c>
      <c r="B15" s="3" t="s">
        <v>19</v>
      </c>
    </row>
    <row r="16" spans="1:2" x14ac:dyDescent="0.25">
      <c r="A16" s="3"/>
      <c r="B16" s="3" t="s">
        <v>102</v>
      </c>
    </row>
    <row r="17" spans="1:33" ht="26.4" x14ac:dyDescent="0.25">
      <c r="A17" s="3"/>
      <c r="B17" s="3" t="s">
        <v>103</v>
      </c>
    </row>
    <row r="18" spans="1:33" ht="39.6" x14ac:dyDescent="0.25">
      <c r="A18" s="3"/>
      <c r="B18" s="3" t="s">
        <v>22</v>
      </c>
    </row>
    <row r="19" spans="1:33" ht="26.4" x14ac:dyDescent="0.25">
      <c r="A19" s="3" t="s">
        <v>104</v>
      </c>
      <c r="B19" s="3"/>
    </row>
    <row r="21" spans="1:33" x14ac:dyDescent="0.25">
      <c r="A21" s="2">
        <v>405</v>
      </c>
      <c r="B21" s="3"/>
    </row>
    <row r="24" spans="1:33" x14ac:dyDescent="0.25">
      <c r="B24" s="4" t="s">
        <v>8</v>
      </c>
      <c r="C24" s="4" t="s">
        <v>105</v>
      </c>
      <c r="D24" s="4" t="s">
        <v>106</v>
      </c>
      <c r="E24" s="4" t="s">
        <v>107</v>
      </c>
      <c r="F24" s="4" t="s">
        <v>108</v>
      </c>
      <c r="G24" s="4" t="s">
        <v>109</v>
      </c>
      <c r="H24" s="4" t="s">
        <v>110</v>
      </c>
      <c r="I24" s="4" t="s">
        <v>111</v>
      </c>
      <c r="J24" s="4" t="s">
        <v>112</v>
      </c>
      <c r="K24" s="4" t="s">
        <v>113</v>
      </c>
      <c r="L24" s="4" t="s">
        <v>114</v>
      </c>
      <c r="M24" s="4" t="s">
        <v>115</v>
      </c>
      <c r="N24" s="4" t="s">
        <v>116</v>
      </c>
      <c r="O24" s="4" t="s">
        <v>117</v>
      </c>
      <c r="P24" s="4" t="s">
        <v>118</v>
      </c>
      <c r="Q24" s="4" t="s">
        <v>119</v>
      </c>
      <c r="R24" s="4" t="s">
        <v>120</v>
      </c>
      <c r="S24" s="4" t="s">
        <v>121</v>
      </c>
      <c r="T24" s="4" t="s">
        <v>122</v>
      </c>
      <c r="U24" s="4" t="s">
        <v>123</v>
      </c>
      <c r="V24" s="4" t="s">
        <v>124</v>
      </c>
      <c r="W24" s="4" t="s">
        <v>125</v>
      </c>
      <c r="X24" s="4" t="s">
        <v>126</v>
      </c>
      <c r="Y24" s="4" t="s">
        <v>127</v>
      </c>
      <c r="Z24" s="4" t="s">
        <v>128</v>
      </c>
      <c r="AA24" s="4" t="s">
        <v>129</v>
      </c>
      <c r="AB24" s="4" t="s">
        <v>136</v>
      </c>
      <c r="AC24" s="4" t="s">
        <v>137</v>
      </c>
      <c r="AD24" s="4" t="s">
        <v>138</v>
      </c>
      <c r="AE24" s="4" t="s">
        <v>139</v>
      </c>
      <c r="AF24" s="4" t="s">
        <v>140</v>
      </c>
      <c r="AG24" s="4" t="s">
        <v>141</v>
      </c>
    </row>
    <row r="25" spans="1:33" x14ac:dyDescent="0.25">
      <c r="B25" s="17">
        <v>0</v>
      </c>
      <c r="C25" s="18">
        <v>0.496</v>
      </c>
      <c r="D25" s="18">
        <v>0.59199999999999997</v>
      </c>
      <c r="E25" s="18">
        <v>0.56799999999999995</v>
      </c>
      <c r="F25" s="18">
        <v>0.58199999999999996</v>
      </c>
      <c r="G25" s="18">
        <f>AVERAGE(C25:F25)</f>
        <v>0.5595</v>
      </c>
      <c r="H25" s="18">
        <f>G25-G37</f>
        <v>0.17049999999999998</v>
      </c>
      <c r="I25" s="18"/>
      <c r="J25" s="18"/>
      <c r="K25" s="18"/>
      <c r="L25" s="18"/>
      <c r="M25" s="18"/>
      <c r="N25" s="18"/>
      <c r="O25" s="18">
        <v>0.53700000000000003</v>
      </c>
      <c r="P25" s="18">
        <v>0.55100000000000005</v>
      </c>
      <c r="Q25" s="18">
        <v>0.52100000000000002</v>
      </c>
      <c r="R25" s="18">
        <v>0.51200000000000001</v>
      </c>
      <c r="S25" s="18">
        <f>AVERAGE(O25:R25)</f>
        <v>0.53025</v>
      </c>
      <c r="T25" s="18">
        <f>S25-S37</f>
        <v>0.10150000000000003</v>
      </c>
      <c r="U25" s="18"/>
      <c r="V25" s="18">
        <v>0.73699999999999999</v>
      </c>
      <c r="W25" s="18">
        <v>0.74099999999999999</v>
      </c>
      <c r="X25" s="18">
        <v>0.64100000000000001</v>
      </c>
      <c r="Y25" s="18">
        <v>0.63</v>
      </c>
      <c r="Z25" s="18">
        <v>0.73899999999999999</v>
      </c>
      <c r="AA25">
        <v>0.22775000000000001</v>
      </c>
      <c r="AB25" s="18">
        <v>0.58399999999999996</v>
      </c>
      <c r="AC25" s="18">
        <v>0.63200000000000001</v>
      </c>
      <c r="AD25" s="18">
        <v>0.64300000000000002</v>
      </c>
      <c r="AE25" s="18">
        <v>0.64800000000000002</v>
      </c>
      <c r="AF25" s="18">
        <v>0.64549999999999996</v>
      </c>
      <c r="AG25">
        <v>7.1833333333332999E-2</v>
      </c>
    </row>
    <row r="26" spans="1:33" x14ac:dyDescent="0.25">
      <c r="B26" s="17">
        <v>1.8518518518518518E-4</v>
      </c>
      <c r="C26" s="18">
        <v>0.5</v>
      </c>
      <c r="D26" s="18">
        <v>0.60799999999999998</v>
      </c>
      <c r="E26" s="18">
        <v>0.58399999999999996</v>
      </c>
      <c r="F26" s="18">
        <v>0.59899999999999998</v>
      </c>
      <c r="G26" s="18">
        <f t="shared" ref="G26:G46" si="0">AVERAGE(C26:F26)</f>
        <v>0.57275000000000009</v>
      </c>
      <c r="H26" s="18">
        <f t="shared" ref="H26:H34" si="1">G26-G38</f>
        <v>0.18450000000000011</v>
      </c>
      <c r="I26" s="18"/>
      <c r="J26" s="18"/>
      <c r="K26" s="18"/>
      <c r="L26" s="18"/>
      <c r="M26" s="18"/>
      <c r="N26" s="18"/>
      <c r="O26" s="18">
        <v>0.53800000000000003</v>
      </c>
      <c r="P26" s="18">
        <v>0.55100000000000005</v>
      </c>
      <c r="Q26" s="18">
        <v>0.52200000000000002</v>
      </c>
      <c r="R26" s="18">
        <v>0.51300000000000001</v>
      </c>
      <c r="S26" s="18">
        <f t="shared" ref="S26:S46" si="2">AVERAGE(O26:R26)</f>
        <v>0.53100000000000003</v>
      </c>
      <c r="T26" s="18">
        <f t="shared" ref="T26:T34" si="3">S26-S38</f>
        <v>0.10425000000000006</v>
      </c>
      <c r="U26" s="18"/>
      <c r="V26" s="18">
        <v>0.73499999999999999</v>
      </c>
      <c r="W26" s="18">
        <v>0.74199999999999999</v>
      </c>
      <c r="X26" s="18">
        <v>0.628</v>
      </c>
      <c r="Y26" s="18">
        <v>0.623</v>
      </c>
      <c r="Z26" s="18">
        <v>0.73849999999999993</v>
      </c>
      <c r="AA26">
        <v>0.24124999999999999</v>
      </c>
      <c r="AB26" s="18">
        <v>0.55700000000000005</v>
      </c>
      <c r="AC26" s="18">
        <v>0.60499999999999998</v>
      </c>
      <c r="AD26" s="18">
        <v>0.61699999999999999</v>
      </c>
      <c r="AE26" s="18">
        <v>0.622</v>
      </c>
      <c r="AF26" s="18">
        <v>0.61949999999999994</v>
      </c>
      <c r="AG26">
        <v>7.2833333333333E-2</v>
      </c>
    </row>
    <row r="27" spans="1:33" x14ac:dyDescent="0.25">
      <c r="B27" s="17">
        <v>3.7037037037037035E-4</v>
      </c>
      <c r="C27" s="18">
        <v>0.505</v>
      </c>
      <c r="D27" s="18">
        <v>0.622</v>
      </c>
      <c r="E27" s="18">
        <v>0.59899999999999998</v>
      </c>
      <c r="F27" s="18">
        <v>0.61399999999999999</v>
      </c>
      <c r="G27" s="18">
        <f t="shared" si="0"/>
        <v>0.58499999999999996</v>
      </c>
      <c r="H27" s="18">
        <f t="shared" si="1"/>
        <v>0.19650000000000001</v>
      </c>
      <c r="I27" s="18"/>
      <c r="J27" s="18"/>
      <c r="K27" s="18"/>
      <c r="L27" s="18"/>
      <c r="M27" s="18"/>
      <c r="N27" s="18"/>
      <c r="O27" s="18">
        <v>0.53900000000000003</v>
      </c>
      <c r="P27" s="18">
        <v>0.55200000000000005</v>
      </c>
      <c r="Q27" s="18">
        <v>0.52300000000000002</v>
      </c>
      <c r="R27" s="18">
        <v>0.51300000000000001</v>
      </c>
      <c r="S27" s="18">
        <f t="shared" si="2"/>
        <v>0.53175000000000006</v>
      </c>
      <c r="T27" s="18">
        <f t="shared" si="3"/>
        <v>0.10475000000000007</v>
      </c>
      <c r="U27" s="18"/>
      <c r="V27" s="18">
        <v>0.72299999999999998</v>
      </c>
      <c r="W27" s="18">
        <v>0.67900000000000005</v>
      </c>
      <c r="X27" s="18">
        <v>0.59199999999999997</v>
      </c>
      <c r="Y27" s="18">
        <v>0.59399999999999997</v>
      </c>
      <c r="Z27" s="18">
        <v>0.70100000000000007</v>
      </c>
      <c r="AA27">
        <v>0.25250000000000006</v>
      </c>
      <c r="AB27" s="18">
        <v>0.498</v>
      </c>
      <c r="AC27" s="18">
        <v>0.53800000000000003</v>
      </c>
      <c r="AD27" s="18">
        <v>0.55100000000000005</v>
      </c>
      <c r="AE27" s="18">
        <v>0.55800000000000005</v>
      </c>
      <c r="AF27" s="18">
        <v>0.55449999999999999</v>
      </c>
      <c r="AG27">
        <v>7.4566666666666698E-2</v>
      </c>
    </row>
    <row r="28" spans="1:33" x14ac:dyDescent="0.25">
      <c r="B28" s="17">
        <v>5.5555555555555556E-4</v>
      </c>
      <c r="C28" s="18">
        <v>0.51</v>
      </c>
      <c r="D28" s="18">
        <v>0.63700000000000001</v>
      </c>
      <c r="E28" s="18">
        <v>0.61299999999999999</v>
      </c>
      <c r="F28" s="18">
        <v>0.63</v>
      </c>
      <c r="G28" s="18">
        <f t="shared" si="0"/>
        <v>0.59750000000000003</v>
      </c>
      <c r="H28" s="18">
        <f t="shared" si="1"/>
        <v>0.20850000000000002</v>
      </c>
      <c r="I28" s="18"/>
      <c r="J28" s="18"/>
      <c r="K28" s="18"/>
      <c r="L28" s="18"/>
      <c r="M28" s="18"/>
      <c r="N28" s="18"/>
      <c r="O28" s="18">
        <v>0.54100000000000004</v>
      </c>
      <c r="P28" s="18">
        <v>0.55400000000000005</v>
      </c>
      <c r="Q28" s="18">
        <v>0.52400000000000002</v>
      </c>
      <c r="R28" s="18">
        <v>0.51400000000000001</v>
      </c>
      <c r="S28" s="18">
        <f t="shared" si="2"/>
        <v>0.53325</v>
      </c>
      <c r="T28" s="18">
        <f t="shared" si="3"/>
        <v>0.10575000000000001</v>
      </c>
      <c r="U28" s="18"/>
      <c r="V28" s="18">
        <v>0.754</v>
      </c>
      <c r="W28" s="18">
        <v>0.68200000000000005</v>
      </c>
      <c r="X28" s="18">
        <v>0.60199999999999998</v>
      </c>
      <c r="Y28" s="18">
        <v>0.60699999999999998</v>
      </c>
      <c r="Z28" s="18">
        <v>0.71799999999999997</v>
      </c>
      <c r="AA28">
        <v>0.26899999999999996</v>
      </c>
      <c r="AB28" s="18">
        <v>0.495</v>
      </c>
      <c r="AC28" s="18">
        <v>0.53400000000000003</v>
      </c>
      <c r="AD28" s="18">
        <v>0.54800000000000004</v>
      </c>
      <c r="AE28" s="18">
        <v>0.55600000000000005</v>
      </c>
      <c r="AF28" s="18">
        <v>0.55200000000000005</v>
      </c>
      <c r="AG28">
        <v>7.5666666666666771E-2</v>
      </c>
    </row>
    <row r="29" spans="1:33" x14ac:dyDescent="0.25">
      <c r="B29" s="17">
        <v>7.407407407407407E-4</v>
      </c>
      <c r="C29" s="18">
        <v>0.51500000000000001</v>
      </c>
      <c r="D29" s="18">
        <v>0.65200000000000002</v>
      </c>
      <c r="E29" s="18">
        <v>0.628</v>
      </c>
      <c r="F29" s="18">
        <v>0.64500000000000002</v>
      </c>
      <c r="G29" s="18">
        <f t="shared" si="0"/>
        <v>0.61</v>
      </c>
      <c r="H29" s="18">
        <f t="shared" si="1"/>
        <v>0.22074999999999995</v>
      </c>
      <c r="I29" s="18"/>
      <c r="J29" s="18"/>
      <c r="K29" s="18"/>
      <c r="L29" s="18"/>
      <c r="M29" s="18"/>
      <c r="N29" s="18"/>
      <c r="O29" s="18">
        <v>0.54300000000000004</v>
      </c>
      <c r="P29" s="18">
        <v>0.55600000000000005</v>
      </c>
      <c r="Q29" s="18">
        <v>0.52500000000000002</v>
      </c>
      <c r="R29" s="18">
        <v>0.51500000000000001</v>
      </c>
      <c r="S29" s="18">
        <f t="shared" si="2"/>
        <v>0.53475000000000006</v>
      </c>
      <c r="T29" s="18">
        <f t="shared" si="3"/>
        <v>0.10700000000000004</v>
      </c>
      <c r="U29" s="18"/>
      <c r="V29" s="18">
        <v>0.77600000000000002</v>
      </c>
      <c r="W29" s="18">
        <v>0.70299999999999996</v>
      </c>
      <c r="X29" s="18">
        <v>0.61499999999999999</v>
      </c>
      <c r="Y29" s="18">
        <v>0.625</v>
      </c>
      <c r="Z29" s="18">
        <v>0.73950000000000005</v>
      </c>
      <c r="AA29">
        <v>0.29025000000000001</v>
      </c>
      <c r="AB29" s="18">
        <v>0.496</v>
      </c>
      <c r="AC29" s="18">
        <v>0.53500000000000003</v>
      </c>
      <c r="AD29" s="18">
        <v>0.55000000000000004</v>
      </c>
      <c r="AE29" s="18">
        <v>0.55900000000000005</v>
      </c>
      <c r="AF29" s="18">
        <v>0.55449999999999999</v>
      </c>
      <c r="AG29">
        <v>7.7499999999999958E-2</v>
      </c>
    </row>
    <row r="30" spans="1:33" x14ac:dyDescent="0.25">
      <c r="B30" s="17">
        <v>9.2592592592592585E-4</v>
      </c>
      <c r="C30" s="18">
        <v>0.52</v>
      </c>
      <c r="D30" s="18">
        <v>0.66800000000000004</v>
      </c>
      <c r="E30" s="18">
        <v>0.64300000000000002</v>
      </c>
      <c r="F30" s="18">
        <v>0.66100000000000003</v>
      </c>
      <c r="G30" s="18">
        <f t="shared" si="0"/>
        <v>0.623</v>
      </c>
      <c r="H30" s="18">
        <f t="shared" si="1"/>
        <v>0.23349999999999999</v>
      </c>
      <c r="I30" s="18"/>
      <c r="J30" s="18"/>
      <c r="K30" s="18"/>
      <c r="L30" s="18"/>
      <c r="M30" s="18"/>
      <c r="N30" s="18"/>
      <c r="O30" s="18">
        <v>0.54500000000000004</v>
      </c>
      <c r="P30" s="18">
        <v>0.55700000000000005</v>
      </c>
      <c r="Q30" s="18">
        <v>0.52700000000000002</v>
      </c>
      <c r="R30" s="18">
        <v>0.51600000000000001</v>
      </c>
      <c r="S30" s="18">
        <f t="shared" si="2"/>
        <v>0.53625</v>
      </c>
      <c r="T30" s="18">
        <f t="shared" si="3"/>
        <v>0.10799999999999998</v>
      </c>
      <c r="U30" s="18"/>
      <c r="V30" s="18">
        <v>0.79900000000000004</v>
      </c>
      <c r="W30" s="18">
        <v>0.72399999999999998</v>
      </c>
      <c r="X30" s="18">
        <v>0.629</v>
      </c>
      <c r="Y30" s="18">
        <v>0.64200000000000002</v>
      </c>
      <c r="Z30" s="18">
        <v>0.76150000000000007</v>
      </c>
      <c r="AA30">
        <v>0.31175000000000003</v>
      </c>
      <c r="AB30" s="18">
        <v>0.497</v>
      </c>
      <c r="AC30" s="18">
        <v>0.53700000000000003</v>
      </c>
      <c r="AD30" s="18">
        <v>0.55200000000000005</v>
      </c>
      <c r="AE30" s="18">
        <v>0.56100000000000005</v>
      </c>
      <c r="AF30" s="18">
        <v>0.55649999999999999</v>
      </c>
      <c r="AG30">
        <v>7.8166666666666662E-2</v>
      </c>
    </row>
    <row r="31" spans="1:33" x14ac:dyDescent="0.25">
      <c r="B31" s="17">
        <v>1.1111111111111111E-3</v>
      </c>
      <c r="C31" s="18">
        <v>0.52600000000000002</v>
      </c>
      <c r="D31" s="18">
        <v>0.68400000000000005</v>
      </c>
      <c r="E31" s="18">
        <v>0.65800000000000003</v>
      </c>
      <c r="F31" s="18">
        <v>0.67800000000000005</v>
      </c>
      <c r="G31" s="18">
        <f t="shared" si="0"/>
        <v>0.63649999999999995</v>
      </c>
      <c r="H31" s="18">
        <f t="shared" si="1"/>
        <v>0.24649999999999994</v>
      </c>
      <c r="I31" s="18"/>
      <c r="J31" s="18"/>
      <c r="K31" s="18"/>
      <c r="L31" s="18"/>
      <c r="M31" s="18"/>
      <c r="N31" s="18"/>
      <c r="O31" s="18">
        <v>0.54700000000000004</v>
      </c>
      <c r="P31" s="18">
        <v>0.55900000000000005</v>
      </c>
      <c r="Q31" s="18">
        <v>0.52800000000000002</v>
      </c>
      <c r="R31" s="18">
        <v>0.51700000000000002</v>
      </c>
      <c r="S31" s="18">
        <f t="shared" si="2"/>
        <v>0.53775000000000006</v>
      </c>
      <c r="T31" s="18">
        <f t="shared" si="3"/>
        <v>0.1090000000000001</v>
      </c>
      <c r="U31" s="18"/>
      <c r="V31" s="18">
        <v>0.82199999999999995</v>
      </c>
      <c r="W31" s="18">
        <v>0.745</v>
      </c>
      <c r="X31" s="18">
        <v>0.64300000000000002</v>
      </c>
      <c r="Y31" s="18">
        <v>0.66</v>
      </c>
      <c r="Z31" s="18">
        <v>0.78349999999999997</v>
      </c>
      <c r="AA31">
        <v>0.33349999999999996</v>
      </c>
      <c r="AB31" s="18">
        <v>0.498</v>
      </c>
      <c r="AC31" s="18">
        <v>0.53800000000000003</v>
      </c>
      <c r="AD31" s="18">
        <v>0.55400000000000005</v>
      </c>
      <c r="AE31" s="18">
        <v>0.56299999999999994</v>
      </c>
      <c r="AF31" s="18">
        <v>0.5585</v>
      </c>
      <c r="AG31">
        <v>7.9500000000000071E-2</v>
      </c>
    </row>
    <row r="32" spans="1:33" x14ac:dyDescent="0.25">
      <c r="B32" s="17">
        <v>1.2962962962962963E-3</v>
      </c>
      <c r="C32" s="18">
        <v>0.53200000000000003</v>
      </c>
      <c r="D32" s="18">
        <v>0.70099999999999996</v>
      </c>
      <c r="E32" s="18">
        <v>0.67300000000000004</v>
      </c>
      <c r="F32" s="18">
        <v>0.69399999999999995</v>
      </c>
      <c r="G32" s="18">
        <f t="shared" si="0"/>
        <v>0.65</v>
      </c>
      <c r="H32" s="18">
        <f t="shared" si="1"/>
        <v>0.25949999999999995</v>
      </c>
      <c r="I32" s="18"/>
      <c r="J32" s="18"/>
      <c r="K32" s="18"/>
      <c r="L32" s="18"/>
      <c r="M32" s="18"/>
      <c r="N32" s="18"/>
      <c r="O32" s="18">
        <v>0.54900000000000004</v>
      </c>
      <c r="P32" s="18">
        <v>0.56100000000000005</v>
      </c>
      <c r="Q32" s="18">
        <v>0.52900000000000003</v>
      </c>
      <c r="R32" s="18">
        <v>0.51800000000000002</v>
      </c>
      <c r="S32" s="18">
        <f t="shared" si="2"/>
        <v>0.53925000000000001</v>
      </c>
      <c r="T32" s="18">
        <f t="shared" si="3"/>
        <v>0.11000000000000004</v>
      </c>
      <c r="U32" s="18"/>
      <c r="V32" s="18">
        <v>0.84499999999999997</v>
      </c>
      <c r="W32" s="18">
        <v>0.76600000000000001</v>
      </c>
      <c r="X32" s="18">
        <v>0.65800000000000003</v>
      </c>
      <c r="Y32" s="18">
        <v>0.67700000000000005</v>
      </c>
      <c r="Z32" s="18">
        <v>0.80549999999999999</v>
      </c>
      <c r="AA32">
        <v>0.35475000000000001</v>
      </c>
      <c r="AB32" s="18">
        <v>0.499</v>
      </c>
      <c r="AC32" s="18">
        <v>0.54</v>
      </c>
      <c r="AD32" s="18">
        <v>0.55600000000000005</v>
      </c>
      <c r="AE32" s="18">
        <v>0.56599999999999995</v>
      </c>
      <c r="AF32" s="18">
        <v>0.56099999999999994</v>
      </c>
      <c r="AG32">
        <v>8.0999999999999961E-2</v>
      </c>
    </row>
    <row r="33" spans="2:33" x14ac:dyDescent="0.25">
      <c r="B33" s="17">
        <v>1.4814814814814814E-3</v>
      </c>
      <c r="C33" s="18">
        <v>0.53800000000000003</v>
      </c>
      <c r="D33" s="18">
        <v>0.71799999999999997</v>
      </c>
      <c r="E33" s="18">
        <v>0.68799999999999994</v>
      </c>
      <c r="F33" s="18">
        <v>0.71199999999999997</v>
      </c>
      <c r="G33" s="18">
        <f t="shared" si="0"/>
        <v>0.66399999999999992</v>
      </c>
      <c r="H33" s="18">
        <f t="shared" si="1"/>
        <v>0.27299999999999991</v>
      </c>
      <c r="I33" s="18"/>
      <c r="J33" s="18"/>
      <c r="K33" s="18"/>
      <c r="L33" s="18"/>
      <c r="M33" s="18"/>
      <c r="N33" s="18"/>
      <c r="O33" s="18">
        <v>0.55100000000000005</v>
      </c>
      <c r="P33" s="18">
        <v>0.56299999999999994</v>
      </c>
      <c r="Q33" s="18">
        <v>0.53</v>
      </c>
      <c r="R33" s="18">
        <v>0.51900000000000002</v>
      </c>
      <c r="S33" s="18">
        <f t="shared" si="2"/>
        <v>0.54074999999999995</v>
      </c>
      <c r="T33" s="18">
        <f t="shared" si="3"/>
        <v>0.11099999999999993</v>
      </c>
      <c r="U33" s="18"/>
      <c r="V33" s="18">
        <v>0.86899999999999999</v>
      </c>
      <c r="W33" s="18">
        <v>0.78800000000000003</v>
      </c>
      <c r="X33" s="18">
        <v>0.67200000000000004</v>
      </c>
      <c r="Y33" s="18">
        <v>0.69399999999999995</v>
      </c>
      <c r="Z33" s="18">
        <v>0.82850000000000001</v>
      </c>
      <c r="AA33">
        <v>0.37725000000000003</v>
      </c>
      <c r="AB33" s="18">
        <v>0.5</v>
      </c>
      <c r="AC33" s="18">
        <v>0.54200000000000004</v>
      </c>
      <c r="AD33" s="18">
        <v>0.55800000000000005</v>
      </c>
      <c r="AE33" s="18">
        <v>0.56799999999999995</v>
      </c>
      <c r="AF33" s="18">
        <v>0.56299999999999994</v>
      </c>
      <c r="AG33">
        <v>8.1999999999999906E-2</v>
      </c>
    </row>
    <row r="34" spans="2:33" x14ac:dyDescent="0.25">
      <c r="B34" s="17">
        <v>1.6666666666666668E-3</v>
      </c>
      <c r="C34" s="18">
        <v>0.54400000000000004</v>
      </c>
      <c r="D34" s="18">
        <v>0.73599999999999999</v>
      </c>
      <c r="E34" s="18">
        <v>0.70299999999999996</v>
      </c>
      <c r="F34" s="18">
        <v>0.72899999999999998</v>
      </c>
      <c r="G34" s="18">
        <f t="shared" si="0"/>
        <v>0.67800000000000005</v>
      </c>
      <c r="H34" s="18">
        <f t="shared" si="1"/>
        <v>0.28700000000000003</v>
      </c>
      <c r="I34" s="18"/>
      <c r="J34" s="18"/>
      <c r="K34" s="18"/>
      <c r="L34" s="18"/>
      <c r="M34" s="18"/>
      <c r="N34" s="18"/>
      <c r="O34" s="18">
        <v>0.55300000000000005</v>
      </c>
      <c r="P34" s="18">
        <v>0.56499999999999995</v>
      </c>
      <c r="Q34" s="18">
        <v>0.53200000000000003</v>
      </c>
      <c r="R34" s="18">
        <v>0.52</v>
      </c>
      <c r="S34" s="18">
        <f t="shared" si="2"/>
        <v>0.54249999999999998</v>
      </c>
      <c r="T34" s="18">
        <f t="shared" si="3"/>
        <v>0.11274999999999996</v>
      </c>
      <c r="U34" s="18"/>
      <c r="V34" s="18">
        <v>0.89300000000000002</v>
      </c>
      <c r="W34" s="18">
        <v>0.80900000000000005</v>
      </c>
      <c r="X34" s="18">
        <v>0.68600000000000005</v>
      </c>
      <c r="Y34" s="18">
        <v>0.71199999999999997</v>
      </c>
      <c r="Z34" s="18">
        <v>0.85099999999999998</v>
      </c>
      <c r="AA34">
        <v>0.39924999999999994</v>
      </c>
      <c r="AB34" s="18">
        <v>0.501</v>
      </c>
      <c r="AC34" s="18">
        <v>0.54300000000000004</v>
      </c>
      <c r="AD34" s="18">
        <v>0.56000000000000005</v>
      </c>
      <c r="AE34" s="18">
        <v>0.57099999999999995</v>
      </c>
      <c r="AF34" s="18">
        <v>0.5655</v>
      </c>
      <c r="AG34">
        <v>8.3833333333333315E-2</v>
      </c>
    </row>
    <row r="35" spans="2:33" x14ac:dyDescent="0.25">
      <c r="G35" s="18"/>
      <c r="S35" s="18"/>
    </row>
    <row r="36" spans="2:33" x14ac:dyDescent="0.25">
      <c r="B36" s="4" t="s">
        <v>8</v>
      </c>
      <c r="C36" s="4" t="s">
        <v>105</v>
      </c>
      <c r="D36" s="4" t="s">
        <v>106</v>
      </c>
      <c r="E36" s="4" t="s">
        <v>107</v>
      </c>
      <c r="F36" s="4" t="s">
        <v>108</v>
      </c>
      <c r="G36" s="18" t="e">
        <f t="shared" si="0"/>
        <v>#DIV/0!</v>
      </c>
      <c r="H36" s="4" t="s">
        <v>110</v>
      </c>
      <c r="I36" s="4" t="s">
        <v>111</v>
      </c>
      <c r="J36" s="4" t="s">
        <v>112</v>
      </c>
      <c r="K36" s="4" t="s">
        <v>113</v>
      </c>
      <c r="L36" s="4" t="s">
        <v>114</v>
      </c>
      <c r="M36" s="4" t="s">
        <v>115</v>
      </c>
      <c r="N36" s="4" t="s">
        <v>116</v>
      </c>
      <c r="O36" s="4" t="s">
        <v>117</v>
      </c>
      <c r="P36" s="4" t="s">
        <v>118</v>
      </c>
      <c r="Q36" s="4" t="s">
        <v>119</v>
      </c>
      <c r="R36" s="4" t="s">
        <v>120</v>
      </c>
      <c r="S36" s="18" t="e">
        <f t="shared" si="2"/>
        <v>#DIV/0!</v>
      </c>
      <c r="T36" s="4" t="s">
        <v>122</v>
      </c>
      <c r="U36" s="4" t="s">
        <v>123</v>
      </c>
      <c r="V36" s="4" t="s">
        <v>124</v>
      </c>
      <c r="W36" s="4" t="s">
        <v>125</v>
      </c>
      <c r="X36" s="4" t="s">
        <v>126</v>
      </c>
      <c r="Y36" s="4" t="s">
        <v>127</v>
      </c>
      <c r="Z36" s="4" t="s">
        <v>128</v>
      </c>
      <c r="AA36" s="4" t="s">
        <v>129</v>
      </c>
      <c r="AB36" s="4" t="s">
        <v>136</v>
      </c>
      <c r="AC36" s="4" t="s">
        <v>137</v>
      </c>
      <c r="AD36" s="4" t="s">
        <v>138</v>
      </c>
      <c r="AE36" s="4" t="s">
        <v>139</v>
      </c>
      <c r="AF36" s="4" t="s">
        <v>140</v>
      </c>
      <c r="AG36" s="4" t="s">
        <v>141</v>
      </c>
    </row>
    <row r="37" spans="2:33" x14ac:dyDescent="0.25">
      <c r="B37" s="17">
        <v>0</v>
      </c>
      <c r="C37" s="18">
        <v>0.38600000000000001</v>
      </c>
      <c r="D37" s="18">
        <v>0.39300000000000002</v>
      </c>
      <c r="E37" s="18">
        <v>0.38900000000000001</v>
      </c>
      <c r="F37" s="18">
        <v>0.38800000000000001</v>
      </c>
      <c r="G37" s="18">
        <f t="shared" si="0"/>
        <v>0.38900000000000001</v>
      </c>
      <c r="H37" s="18"/>
      <c r="I37" s="18"/>
      <c r="J37" s="18"/>
      <c r="K37" s="18"/>
      <c r="L37" s="18"/>
      <c r="M37" s="18"/>
      <c r="N37" s="18"/>
      <c r="O37" s="18">
        <v>0.42699999999999999</v>
      </c>
      <c r="P37" s="18">
        <v>0.432</v>
      </c>
      <c r="Q37" s="18">
        <v>0.42399999999999999</v>
      </c>
      <c r="R37" s="18">
        <v>0.432</v>
      </c>
      <c r="S37" s="18">
        <f t="shared" si="2"/>
        <v>0.42874999999999996</v>
      </c>
      <c r="T37" s="18"/>
      <c r="U37" s="18"/>
      <c r="V37" s="18">
        <v>0.441</v>
      </c>
      <c r="W37" s="18">
        <v>0.44900000000000001</v>
      </c>
      <c r="X37" s="18">
        <v>0.45500000000000002</v>
      </c>
      <c r="Y37" s="18">
        <v>0.44800000000000001</v>
      </c>
      <c r="Z37" s="18">
        <v>0.44824999999999998</v>
      </c>
      <c r="AA37" s="18"/>
      <c r="AB37" s="18">
        <v>0.45900000000000002</v>
      </c>
      <c r="AC37" s="18">
        <v>0.47799999999999998</v>
      </c>
      <c r="AD37" s="18">
        <v>0.48399999999999999</v>
      </c>
      <c r="AE37" s="18">
        <v>0.501</v>
      </c>
      <c r="AF37" s="18">
        <v>0.47366666666666668</v>
      </c>
      <c r="AG37" s="18"/>
    </row>
    <row r="38" spans="2:33" x14ac:dyDescent="0.25">
      <c r="B38" s="17">
        <v>1.8518518518518518E-4</v>
      </c>
      <c r="C38" s="18">
        <v>0.38500000000000001</v>
      </c>
      <c r="D38" s="18">
        <v>0.39200000000000002</v>
      </c>
      <c r="E38" s="18">
        <v>0.38800000000000001</v>
      </c>
      <c r="F38" s="18">
        <v>0.38800000000000001</v>
      </c>
      <c r="G38" s="18">
        <f t="shared" si="0"/>
        <v>0.38824999999999998</v>
      </c>
      <c r="H38" s="18"/>
      <c r="I38" s="18"/>
      <c r="J38" s="18"/>
      <c r="K38" s="18"/>
      <c r="L38" s="18"/>
      <c r="M38" s="18"/>
      <c r="N38" s="18"/>
      <c r="O38" s="18">
        <v>0.42499999999999999</v>
      </c>
      <c r="P38" s="18">
        <v>0.43</v>
      </c>
      <c r="Q38" s="18">
        <v>0.42199999999999999</v>
      </c>
      <c r="R38" s="18">
        <v>0.43</v>
      </c>
      <c r="S38" s="18">
        <f t="shared" si="2"/>
        <v>0.42674999999999996</v>
      </c>
      <c r="T38" s="18"/>
      <c r="U38" s="18"/>
      <c r="V38" s="18">
        <v>0.441</v>
      </c>
      <c r="W38" s="18">
        <v>0.44900000000000001</v>
      </c>
      <c r="X38" s="18">
        <v>0.45500000000000002</v>
      </c>
      <c r="Y38" s="18">
        <v>0.44800000000000001</v>
      </c>
      <c r="Z38" s="18">
        <v>0.44824999999999998</v>
      </c>
      <c r="AA38" s="18"/>
      <c r="AB38" s="18">
        <v>0.46</v>
      </c>
      <c r="AC38" s="18">
        <v>0.47899999999999998</v>
      </c>
      <c r="AD38" s="18">
        <v>0.48499999999999999</v>
      </c>
      <c r="AE38" s="18">
        <v>0.502</v>
      </c>
      <c r="AF38" s="18">
        <v>0.47466666666666663</v>
      </c>
      <c r="AG38" s="18"/>
    </row>
    <row r="39" spans="2:33" x14ac:dyDescent="0.25">
      <c r="B39" s="17">
        <v>3.7037037037037035E-4</v>
      </c>
      <c r="C39" s="18">
        <v>0.38600000000000001</v>
      </c>
      <c r="D39" s="18">
        <v>0.39200000000000002</v>
      </c>
      <c r="E39" s="18">
        <v>0.38800000000000001</v>
      </c>
      <c r="F39" s="18">
        <v>0.38800000000000001</v>
      </c>
      <c r="G39" s="18">
        <f t="shared" si="0"/>
        <v>0.38849999999999996</v>
      </c>
      <c r="H39" s="18"/>
      <c r="I39" s="18"/>
      <c r="J39" s="18"/>
      <c r="K39" s="18"/>
      <c r="L39" s="18"/>
      <c r="M39" s="18"/>
      <c r="N39" s="18"/>
      <c r="O39" s="18">
        <v>0.42499999999999999</v>
      </c>
      <c r="P39" s="18">
        <v>0.43099999999999999</v>
      </c>
      <c r="Q39" s="18">
        <v>0.42199999999999999</v>
      </c>
      <c r="R39" s="18">
        <v>0.43</v>
      </c>
      <c r="S39" s="18">
        <f t="shared" si="2"/>
        <v>0.42699999999999999</v>
      </c>
      <c r="T39" s="18"/>
      <c r="U39" s="18"/>
      <c r="V39" s="18">
        <v>0.441</v>
      </c>
      <c r="W39" s="18">
        <v>0.45</v>
      </c>
      <c r="X39" s="18">
        <v>0.45500000000000002</v>
      </c>
      <c r="Y39" s="18">
        <v>0.44800000000000001</v>
      </c>
      <c r="Z39" s="18">
        <v>0.44850000000000001</v>
      </c>
      <c r="AA39" s="18"/>
      <c r="AB39" s="18">
        <v>0.46</v>
      </c>
      <c r="AC39" s="18">
        <v>0.48</v>
      </c>
      <c r="AD39" s="18">
        <v>0.48599999999999999</v>
      </c>
      <c r="AE39" s="18">
        <v>0.504</v>
      </c>
      <c r="AF39" s="18">
        <v>0.47533333333333333</v>
      </c>
      <c r="AG39" s="18"/>
    </row>
    <row r="40" spans="2:33" x14ac:dyDescent="0.25">
      <c r="B40" s="17">
        <v>5.5555555555555556E-4</v>
      </c>
      <c r="C40" s="18">
        <v>0.38600000000000001</v>
      </c>
      <c r="D40" s="18">
        <v>0.39300000000000002</v>
      </c>
      <c r="E40" s="18">
        <v>0.38800000000000001</v>
      </c>
      <c r="F40" s="18">
        <v>0.38900000000000001</v>
      </c>
      <c r="G40" s="18">
        <f t="shared" si="0"/>
        <v>0.38900000000000001</v>
      </c>
      <c r="H40" s="18"/>
      <c r="I40" s="18"/>
      <c r="J40" s="18"/>
      <c r="K40" s="18"/>
      <c r="L40" s="18"/>
      <c r="M40" s="18"/>
      <c r="N40" s="18"/>
      <c r="O40" s="18">
        <v>0.42599999999999999</v>
      </c>
      <c r="P40" s="18">
        <v>0.43099999999999999</v>
      </c>
      <c r="Q40" s="18">
        <v>0.42299999999999999</v>
      </c>
      <c r="R40" s="18">
        <v>0.43</v>
      </c>
      <c r="S40" s="18">
        <f t="shared" si="2"/>
        <v>0.42749999999999999</v>
      </c>
      <c r="T40" s="18"/>
      <c r="U40" s="18"/>
      <c r="V40" s="18">
        <v>0.442</v>
      </c>
      <c r="W40" s="18">
        <v>0.45</v>
      </c>
      <c r="X40" s="18">
        <v>0.45600000000000002</v>
      </c>
      <c r="Y40" s="18">
        <v>0.44800000000000001</v>
      </c>
      <c r="Z40" s="18">
        <v>0.44900000000000001</v>
      </c>
      <c r="AA40" s="18"/>
      <c r="AB40" s="18">
        <v>0.46100000000000002</v>
      </c>
      <c r="AC40" s="18">
        <v>0.48099999999999998</v>
      </c>
      <c r="AD40" s="18">
        <v>0.48699999999999999</v>
      </c>
      <c r="AE40" s="18">
        <v>0.505</v>
      </c>
      <c r="AF40" s="18">
        <v>0.47633333333333328</v>
      </c>
      <c r="AG40" s="18"/>
    </row>
    <row r="41" spans="2:33" x14ac:dyDescent="0.25">
      <c r="B41" s="17">
        <v>7.407407407407407E-4</v>
      </c>
      <c r="C41" s="18">
        <v>0.38600000000000001</v>
      </c>
      <c r="D41" s="18">
        <v>0.39300000000000002</v>
      </c>
      <c r="E41" s="18">
        <v>0.38900000000000001</v>
      </c>
      <c r="F41" s="18">
        <v>0.38900000000000001</v>
      </c>
      <c r="G41" s="18">
        <f t="shared" si="0"/>
        <v>0.38925000000000004</v>
      </c>
      <c r="H41" s="18"/>
      <c r="I41" s="18"/>
      <c r="J41" s="18"/>
      <c r="K41" s="18"/>
      <c r="L41" s="18"/>
      <c r="M41" s="18"/>
      <c r="N41" s="18"/>
      <c r="O41" s="18">
        <v>0.42599999999999999</v>
      </c>
      <c r="P41" s="18">
        <v>0.43099999999999999</v>
      </c>
      <c r="Q41" s="18">
        <v>0.42299999999999999</v>
      </c>
      <c r="R41" s="18">
        <v>0.43099999999999999</v>
      </c>
      <c r="S41" s="18">
        <f t="shared" si="2"/>
        <v>0.42775000000000002</v>
      </c>
      <c r="T41" s="18"/>
      <c r="U41" s="18"/>
      <c r="V41" s="18">
        <v>0.442</v>
      </c>
      <c r="W41" s="18">
        <v>0.45</v>
      </c>
      <c r="X41" s="18">
        <v>0.45600000000000002</v>
      </c>
      <c r="Y41" s="18">
        <v>0.44900000000000001</v>
      </c>
      <c r="Z41" s="18">
        <v>0.44925000000000004</v>
      </c>
      <c r="AA41" s="18"/>
      <c r="AB41" s="18">
        <v>0.46100000000000002</v>
      </c>
      <c r="AC41" s="18">
        <v>0.48199999999999998</v>
      </c>
      <c r="AD41" s="18">
        <v>0.48799999999999999</v>
      </c>
      <c r="AE41" s="18">
        <v>0.50600000000000001</v>
      </c>
      <c r="AF41" s="18">
        <v>0.47700000000000004</v>
      </c>
      <c r="AG41" s="18"/>
    </row>
    <row r="42" spans="2:33" x14ac:dyDescent="0.25">
      <c r="B42" s="17">
        <v>9.2592592592592585E-4</v>
      </c>
      <c r="C42" s="18">
        <v>0.38700000000000001</v>
      </c>
      <c r="D42" s="18">
        <v>0.39300000000000002</v>
      </c>
      <c r="E42" s="18">
        <v>0.38900000000000001</v>
      </c>
      <c r="F42" s="18">
        <v>0.38900000000000001</v>
      </c>
      <c r="G42" s="18">
        <f t="shared" si="0"/>
        <v>0.38950000000000001</v>
      </c>
      <c r="H42" s="18"/>
      <c r="I42" s="18"/>
      <c r="J42" s="18"/>
      <c r="K42" s="18"/>
      <c r="L42" s="18"/>
      <c r="M42" s="18"/>
      <c r="N42" s="18"/>
      <c r="O42" s="18">
        <v>0.42699999999999999</v>
      </c>
      <c r="P42" s="18">
        <v>0.432</v>
      </c>
      <c r="Q42" s="18">
        <v>0.42299999999999999</v>
      </c>
      <c r="R42" s="18">
        <v>0.43099999999999999</v>
      </c>
      <c r="S42" s="18">
        <f t="shared" si="2"/>
        <v>0.42825000000000002</v>
      </c>
      <c r="T42" s="18"/>
      <c r="U42" s="18"/>
      <c r="V42" s="18">
        <v>0.442</v>
      </c>
      <c r="W42" s="18">
        <v>0.45100000000000001</v>
      </c>
      <c r="X42" s="18">
        <v>0.45700000000000002</v>
      </c>
      <c r="Y42" s="18">
        <v>0.44900000000000001</v>
      </c>
      <c r="Z42" s="18">
        <v>0.44975000000000004</v>
      </c>
      <c r="AA42" s="18"/>
      <c r="AB42" s="18">
        <v>0.46200000000000002</v>
      </c>
      <c r="AC42" s="18">
        <v>0.48299999999999998</v>
      </c>
      <c r="AD42" s="18">
        <v>0.49</v>
      </c>
      <c r="AE42" s="18">
        <v>0.50800000000000001</v>
      </c>
      <c r="AF42" s="18">
        <v>0.47833333333333333</v>
      </c>
      <c r="AG42" s="18"/>
    </row>
    <row r="43" spans="2:33" x14ac:dyDescent="0.25">
      <c r="B43" s="17">
        <v>1.1111111111111111E-3</v>
      </c>
      <c r="C43" s="18">
        <v>0.38700000000000001</v>
      </c>
      <c r="D43" s="18">
        <v>0.39400000000000002</v>
      </c>
      <c r="E43" s="18">
        <v>0.38900000000000001</v>
      </c>
      <c r="F43" s="18">
        <v>0.39</v>
      </c>
      <c r="G43" s="18">
        <f t="shared" si="0"/>
        <v>0.39</v>
      </c>
      <c r="H43" s="18"/>
      <c r="I43" s="18"/>
      <c r="J43" s="18"/>
      <c r="K43" s="18"/>
      <c r="L43" s="18"/>
      <c r="M43" s="18"/>
      <c r="N43" s="18"/>
      <c r="O43" s="18">
        <v>0.42699999999999999</v>
      </c>
      <c r="P43" s="18">
        <v>0.432</v>
      </c>
      <c r="Q43" s="18">
        <v>0.42399999999999999</v>
      </c>
      <c r="R43" s="18">
        <v>0.432</v>
      </c>
      <c r="S43" s="18">
        <f t="shared" si="2"/>
        <v>0.42874999999999996</v>
      </c>
      <c r="T43" s="18"/>
      <c r="U43" s="18"/>
      <c r="V43" s="18">
        <v>0.443</v>
      </c>
      <c r="W43" s="18">
        <v>0.45100000000000001</v>
      </c>
      <c r="X43" s="18">
        <v>0.45700000000000002</v>
      </c>
      <c r="Y43" s="18">
        <v>0.44900000000000001</v>
      </c>
      <c r="Z43" s="18">
        <v>0.45</v>
      </c>
      <c r="AA43" s="18"/>
      <c r="AB43" s="18">
        <v>0.46200000000000002</v>
      </c>
      <c r="AC43" s="18">
        <v>0.48399999999999999</v>
      </c>
      <c r="AD43" s="18">
        <v>0.49099999999999999</v>
      </c>
      <c r="AE43" s="18">
        <v>0.50900000000000001</v>
      </c>
      <c r="AF43" s="18">
        <v>0.47899999999999993</v>
      </c>
      <c r="AG43" s="18"/>
    </row>
    <row r="44" spans="2:33" x14ac:dyDescent="0.25">
      <c r="B44" s="17">
        <v>1.2962962962962963E-3</v>
      </c>
      <c r="C44" s="18">
        <v>0.38800000000000001</v>
      </c>
      <c r="D44" s="18">
        <v>0.39400000000000002</v>
      </c>
      <c r="E44" s="18">
        <v>0.39</v>
      </c>
      <c r="F44" s="18">
        <v>0.39</v>
      </c>
      <c r="G44" s="18">
        <f t="shared" si="0"/>
        <v>0.39050000000000007</v>
      </c>
      <c r="H44" s="18"/>
      <c r="I44" s="18"/>
      <c r="J44" s="18"/>
      <c r="K44" s="18"/>
      <c r="L44" s="18"/>
      <c r="M44" s="18"/>
      <c r="N44" s="18"/>
      <c r="O44" s="18">
        <v>0.42799999999999999</v>
      </c>
      <c r="P44" s="18">
        <v>0.433</v>
      </c>
      <c r="Q44" s="18">
        <v>0.42399999999999999</v>
      </c>
      <c r="R44" s="18">
        <v>0.432</v>
      </c>
      <c r="S44" s="18">
        <f t="shared" si="2"/>
        <v>0.42924999999999996</v>
      </c>
      <c r="T44" s="18"/>
      <c r="U44" s="18"/>
      <c r="V44" s="18">
        <v>0.443</v>
      </c>
      <c r="W44" s="18">
        <v>0.45200000000000001</v>
      </c>
      <c r="X44" s="18">
        <v>0.45800000000000002</v>
      </c>
      <c r="Y44" s="18">
        <v>0.45</v>
      </c>
      <c r="Z44" s="18">
        <v>0.45074999999999998</v>
      </c>
      <c r="AA44" s="18"/>
      <c r="AB44" s="18">
        <v>0.46300000000000002</v>
      </c>
      <c r="AC44" s="18">
        <v>0.48499999999999999</v>
      </c>
      <c r="AD44" s="18">
        <v>0.49199999999999999</v>
      </c>
      <c r="AE44" s="18">
        <v>0.51</v>
      </c>
      <c r="AF44" s="18">
        <v>0.48</v>
      </c>
      <c r="AG44" s="18"/>
    </row>
    <row r="45" spans="2:33" x14ac:dyDescent="0.25">
      <c r="B45" s="17">
        <v>1.4814814814814814E-3</v>
      </c>
      <c r="C45" s="18">
        <v>0.38800000000000001</v>
      </c>
      <c r="D45" s="18">
        <v>0.39500000000000002</v>
      </c>
      <c r="E45" s="18">
        <v>0.39</v>
      </c>
      <c r="F45" s="18">
        <v>0.39100000000000001</v>
      </c>
      <c r="G45" s="18">
        <f t="shared" si="0"/>
        <v>0.39100000000000001</v>
      </c>
      <c r="H45" s="18"/>
      <c r="I45" s="18"/>
      <c r="J45" s="18"/>
      <c r="K45" s="18"/>
      <c r="L45" s="18"/>
      <c r="M45" s="18"/>
      <c r="N45" s="18"/>
      <c r="O45" s="18">
        <v>0.42799999999999999</v>
      </c>
      <c r="P45" s="18">
        <v>0.433</v>
      </c>
      <c r="Q45" s="18">
        <v>0.42499999999999999</v>
      </c>
      <c r="R45" s="18">
        <v>0.433</v>
      </c>
      <c r="S45" s="18">
        <f t="shared" si="2"/>
        <v>0.42975000000000002</v>
      </c>
      <c r="T45" s="18"/>
      <c r="U45" s="18"/>
      <c r="V45" s="18">
        <v>0.44400000000000001</v>
      </c>
      <c r="W45" s="18">
        <v>0.45300000000000001</v>
      </c>
      <c r="X45" s="18">
        <v>0.45800000000000002</v>
      </c>
      <c r="Y45" s="18">
        <v>0.45</v>
      </c>
      <c r="Z45" s="18">
        <v>0.45124999999999998</v>
      </c>
      <c r="AA45" s="18"/>
      <c r="AB45" s="18">
        <v>0.46400000000000002</v>
      </c>
      <c r="AC45" s="18">
        <v>0.48599999999999999</v>
      </c>
      <c r="AD45" s="18">
        <v>0.49299999999999999</v>
      </c>
      <c r="AE45" s="18">
        <v>0.51200000000000001</v>
      </c>
      <c r="AF45" s="18">
        <v>0.48100000000000004</v>
      </c>
      <c r="AG45" s="18"/>
    </row>
    <row r="46" spans="2:33" x14ac:dyDescent="0.25">
      <c r="B46" s="17">
        <v>1.6666666666666668E-3</v>
      </c>
      <c r="C46" s="18">
        <v>0.38800000000000001</v>
      </c>
      <c r="D46" s="18">
        <v>0.39500000000000002</v>
      </c>
      <c r="E46" s="18">
        <v>0.39</v>
      </c>
      <c r="F46" s="18">
        <v>0.39100000000000001</v>
      </c>
      <c r="G46" s="18">
        <f t="shared" si="0"/>
        <v>0.39100000000000001</v>
      </c>
      <c r="H46" s="18"/>
      <c r="I46" s="18"/>
      <c r="J46" s="18"/>
      <c r="K46" s="18"/>
      <c r="L46" s="18"/>
      <c r="M46" s="18"/>
      <c r="N46" s="18"/>
      <c r="O46" s="18">
        <v>0.42799999999999999</v>
      </c>
      <c r="P46" s="18">
        <v>0.433</v>
      </c>
      <c r="Q46" s="18">
        <v>0.42499999999999999</v>
      </c>
      <c r="R46" s="18">
        <v>0.433</v>
      </c>
      <c r="S46" s="18">
        <f t="shared" si="2"/>
        <v>0.42975000000000002</v>
      </c>
      <c r="T46" s="18"/>
      <c r="U46" s="18"/>
      <c r="V46" s="18">
        <v>0.44400000000000001</v>
      </c>
      <c r="W46" s="18">
        <v>0.45300000000000001</v>
      </c>
      <c r="X46" s="18">
        <v>0.45900000000000002</v>
      </c>
      <c r="Y46" s="18">
        <v>0.45100000000000001</v>
      </c>
      <c r="Z46" s="18">
        <v>0.45175000000000004</v>
      </c>
      <c r="AA46" s="18"/>
      <c r="AB46" s="18">
        <v>0.46400000000000002</v>
      </c>
      <c r="AC46" s="18">
        <v>0.48699999999999999</v>
      </c>
      <c r="AD46" s="18">
        <v>0.49399999999999999</v>
      </c>
      <c r="AE46" s="18">
        <v>0.51300000000000001</v>
      </c>
      <c r="AF46" s="18">
        <v>0.48166666666666669</v>
      </c>
      <c r="AG46" s="18"/>
    </row>
    <row r="50" spans="1:7" x14ac:dyDescent="0.25">
      <c r="B50" t="s">
        <v>8</v>
      </c>
      <c r="C50" s="5" t="s">
        <v>24</v>
      </c>
      <c r="D50" s="5" t="s">
        <v>25</v>
      </c>
      <c r="F50" s="5" t="s">
        <v>26</v>
      </c>
      <c r="G50" s="5" t="s">
        <v>27</v>
      </c>
    </row>
    <row r="51" spans="1:7" x14ac:dyDescent="0.25">
      <c r="B51">
        <v>0</v>
      </c>
      <c r="C51">
        <v>0.17049999999999998</v>
      </c>
      <c r="D51">
        <v>0.10349999999999999</v>
      </c>
      <c r="F51">
        <v>0.22775000000000001</v>
      </c>
      <c r="G51">
        <v>7.1833333333332999E-2</v>
      </c>
    </row>
    <row r="52" spans="1:7" x14ac:dyDescent="0.25">
      <c r="B52">
        <v>16</v>
      </c>
      <c r="C52">
        <v>0.18450000000000011</v>
      </c>
      <c r="D52">
        <v>0.10425000000000006</v>
      </c>
      <c r="F52">
        <v>0.24124999999999999</v>
      </c>
      <c r="G52">
        <v>7.2833333333333E-2</v>
      </c>
    </row>
    <row r="53" spans="1:7" x14ac:dyDescent="0.25">
      <c r="B53">
        <v>32</v>
      </c>
      <c r="C53">
        <v>0.19650000000000001</v>
      </c>
      <c r="D53">
        <v>0.10475000000000007</v>
      </c>
      <c r="F53">
        <v>0.25250000000000006</v>
      </c>
      <c r="G53">
        <v>7.4566666666666698E-2</v>
      </c>
    </row>
    <row r="54" spans="1:7" x14ac:dyDescent="0.25">
      <c r="B54">
        <v>48</v>
      </c>
      <c r="C54">
        <v>0.20850000000000002</v>
      </c>
      <c r="D54">
        <v>0.10575000000000001</v>
      </c>
      <c r="F54">
        <v>0.26899999999999996</v>
      </c>
      <c r="G54">
        <v>7.5666666666666771E-2</v>
      </c>
    </row>
    <row r="55" spans="1:7" x14ac:dyDescent="0.25">
      <c r="B55">
        <v>64</v>
      </c>
      <c r="C55">
        <v>0.22074999999999995</v>
      </c>
      <c r="D55">
        <v>0.10700000000000004</v>
      </c>
      <c r="F55">
        <v>0.29025000000000001</v>
      </c>
      <c r="G55">
        <v>7.7499999999999958E-2</v>
      </c>
    </row>
    <row r="56" spans="1:7" x14ac:dyDescent="0.25">
      <c r="B56">
        <v>80</v>
      </c>
      <c r="C56">
        <v>0.23349999999999999</v>
      </c>
      <c r="D56">
        <v>0.10799999999999998</v>
      </c>
      <c r="F56">
        <v>0.31175000000000003</v>
      </c>
      <c r="G56">
        <v>7.8166666666666662E-2</v>
      </c>
    </row>
    <row r="57" spans="1:7" x14ac:dyDescent="0.25">
      <c r="B57">
        <v>96</v>
      </c>
      <c r="C57">
        <v>0.24649999999999994</v>
      </c>
      <c r="D57">
        <v>0.1090000000000001</v>
      </c>
      <c r="F57">
        <v>0.33349999999999996</v>
      </c>
      <c r="G57">
        <v>7.9500000000000071E-2</v>
      </c>
    </row>
    <row r="58" spans="1:7" x14ac:dyDescent="0.25">
      <c r="B58">
        <v>112</v>
      </c>
      <c r="C58">
        <v>0.25949999999999995</v>
      </c>
      <c r="D58">
        <v>0.11000000000000004</v>
      </c>
      <c r="F58">
        <v>0.35475000000000001</v>
      </c>
      <c r="G58">
        <v>8.0999999999999961E-2</v>
      </c>
    </row>
    <row r="59" spans="1:7" x14ac:dyDescent="0.25">
      <c r="B59">
        <v>128</v>
      </c>
      <c r="C59">
        <v>0.27299999999999991</v>
      </c>
      <c r="D59">
        <v>0.11099999999999993</v>
      </c>
      <c r="F59">
        <v>0.37725000000000003</v>
      </c>
      <c r="G59">
        <v>8.1999999999999906E-2</v>
      </c>
    </row>
    <row r="60" spans="1:7" x14ac:dyDescent="0.25">
      <c r="B60">
        <v>144</v>
      </c>
      <c r="C60">
        <v>0.28700000000000003</v>
      </c>
      <c r="D60">
        <v>0.11274999999999996</v>
      </c>
      <c r="F60">
        <v>0.39924999999999994</v>
      </c>
      <c r="G60">
        <v>8.3833333333333315E-2</v>
      </c>
    </row>
    <row r="61" spans="1:7" x14ac:dyDescent="0.25">
      <c r="A61" s="5" t="s">
        <v>189</v>
      </c>
      <c r="C61">
        <v>8.0000000000000004E-4</v>
      </c>
      <c r="D61" s="7">
        <v>6.0000000000000002E-5</v>
      </c>
      <c r="F61" s="5">
        <v>1.1999999999999999E-3</v>
      </c>
      <c r="G61" s="31">
        <v>8.0000000000000007E-5</v>
      </c>
    </row>
    <row r="62" spans="1:7" x14ac:dyDescent="0.25">
      <c r="A62" s="5" t="s">
        <v>185</v>
      </c>
      <c r="D62" s="7">
        <f>((C61-D61)/C61)*100</f>
        <v>92.5</v>
      </c>
      <c r="E62" s="70" t="s">
        <v>208</v>
      </c>
      <c r="G62" s="62">
        <f>((F61-G61)/F61)*100</f>
        <v>93.333333333333329</v>
      </c>
    </row>
    <row r="63" spans="1:7" x14ac:dyDescent="0.25">
      <c r="G63" s="71" t="s">
        <v>209</v>
      </c>
    </row>
    <row r="64" spans="1:7" x14ac:dyDescent="0.25">
      <c r="G64" s="71" t="s">
        <v>274</v>
      </c>
    </row>
    <row r="85" spans="2:12" x14ac:dyDescent="0.25">
      <c r="L85" s="72" t="s">
        <v>210</v>
      </c>
    </row>
    <row r="89" spans="2:12" ht="15.6" x14ac:dyDescent="0.35">
      <c r="D89" s="5" t="s">
        <v>212</v>
      </c>
    </row>
    <row r="90" spans="2:12" x14ac:dyDescent="0.25">
      <c r="C90" s="5" t="s">
        <v>53</v>
      </c>
      <c r="D90" s="5" t="s">
        <v>211</v>
      </c>
    </row>
    <row r="91" spans="2:12" x14ac:dyDescent="0.25">
      <c r="C91" s="5" t="s">
        <v>54</v>
      </c>
      <c r="D91" s="5" t="s">
        <v>213</v>
      </c>
    </row>
    <row r="92" spans="2:12" x14ac:dyDescent="0.25">
      <c r="C92" s="5" t="s">
        <v>55</v>
      </c>
      <c r="D92" s="5" t="s">
        <v>211</v>
      </c>
    </row>
    <row r="93" spans="2:12" x14ac:dyDescent="0.25">
      <c r="C93" s="5" t="s">
        <v>56</v>
      </c>
      <c r="D93" s="5" t="s">
        <v>211</v>
      </c>
    </row>
    <row r="94" spans="2:12" x14ac:dyDescent="0.25">
      <c r="C94" s="5" t="s">
        <v>57</v>
      </c>
      <c r="D94" s="5" t="s">
        <v>211</v>
      </c>
    </row>
    <row r="95" spans="2:12" x14ac:dyDescent="0.25">
      <c r="C95" s="5" t="s">
        <v>58</v>
      </c>
      <c r="D95" s="5" t="s">
        <v>211</v>
      </c>
    </row>
    <row r="96" spans="2:12" x14ac:dyDescent="0.25">
      <c r="B96" s="71" t="s">
        <v>276</v>
      </c>
    </row>
    <row r="98" spans="2:19" x14ac:dyDescent="0.25">
      <c r="B98" s="5" t="s">
        <v>65</v>
      </c>
    </row>
    <row r="99" spans="2:19" x14ac:dyDescent="0.25">
      <c r="C99" s="9" t="s">
        <v>33</v>
      </c>
      <c r="D99" s="9" t="s">
        <v>34</v>
      </c>
      <c r="R99" s="5" t="s">
        <v>66</v>
      </c>
      <c r="S99">
        <f>((50-7.737)/19.999)</f>
        <v>2.1132556627831391</v>
      </c>
    </row>
    <row r="100" spans="2:19" x14ac:dyDescent="0.25">
      <c r="C100" s="9">
        <v>100</v>
      </c>
      <c r="D100" s="9">
        <v>92.5</v>
      </c>
      <c r="R100" s="5" t="s">
        <v>67</v>
      </c>
      <c r="S100">
        <f>EXP(S99)</f>
        <v>8.2751385372377619</v>
      </c>
    </row>
    <row r="101" spans="2:19" x14ac:dyDescent="0.25">
      <c r="C101" s="10">
        <v>50</v>
      </c>
      <c r="D101" s="10">
        <v>85</v>
      </c>
    </row>
    <row r="102" spans="2:19" x14ac:dyDescent="0.25">
      <c r="C102" s="10">
        <v>25</v>
      </c>
      <c r="D102" s="10">
        <v>75</v>
      </c>
    </row>
    <row r="103" spans="2:19" x14ac:dyDescent="0.25">
      <c r="C103" s="10">
        <v>12.5</v>
      </c>
      <c r="D103" s="10">
        <v>62.5</v>
      </c>
    </row>
    <row r="104" spans="2:19" x14ac:dyDescent="0.25">
      <c r="C104" s="10">
        <v>6.25</v>
      </c>
      <c r="D104" s="10">
        <v>55.55</v>
      </c>
    </row>
    <row r="105" spans="2:19" x14ac:dyDescent="0.25">
      <c r="C105" s="10">
        <v>3.125</v>
      </c>
      <c r="D105" s="10">
        <v>30</v>
      </c>
    </row>
    <row r="106" spans="2:19" x14ac:dyDescent="0.25">
      <c r="C106" s="10">
        <f>3.125/2</f>
        <v>1.5625</v>
      </c>
      <c r="D106" s="10">
        <v>10</v>
      </c>
    </row>
    <row r="107" spans="2:19" x14ac:dyDescent="0.25">
      <c r="C107" s="10">
        <f>C106/2</f>
        <v>0.78125</v>
      </c>
      <c r="D107" s="10">
        <v>0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1DB2A8-66F3-4998-860D-6933104C6E3C}">
  <dimension ref="A1:AD65"/>
  <sheetViews>
    <sheetView zoomScale="83" zoomScaleNormal="83" workbookViewId="0">
      <selection activeCell="I3" sqref="I3"/>
    </sheetView>
  </sheetViews>
  <sheetFormatPr defaultRowHeight="13.2" x14ac:dyDescent="0.25"/>
  <cols>
    <col min="2" max="2" width="11.21875" bestFit="1" customWidth="1"/>
    <col min="4" max="4" width="19.21875" bestFit="1" customWidth="1"/>
    <col min="9" max="9" width="34.44140625" bestFit="1" customWidth="1"/>
  </cols>
  <sheetData>
    <row r="1" spans="1:9" ht="26.4" x14ac:dyDescent="0.25">
      <c r="A1" s="32" t="s">
        <v>0</v>
      </c>
      <c r="B1" s="32" t="s">
        <v>96</v>
      </c>
    </row>
    <row r="2" spans="1:9" x14ac:dyDescent="0.25">
      <c r="A2" s="33"/>
      <c r="B2" s="33"/>
    </row>
    <row r="3" spans="1:9" ht="92.4" x14ac:dyDescent="0.25">
      <c r="A3" s="32" t="s">
        <v>2</v>
      </c>
      <c r="B3" s="32" t="s">
        <v>214</v>
      </c>
      <c r="I3" s="72" t="s">
        <v>220</v>
      </c>
    </row>
    <row r="4" spans="1:9" ht="66" x14ac:dyDescent="0.25">
      <c r="A4" s="32" t="s">
        <v>4</v>
      </c>
      <c r="B4" s="32" t="s">
        <v>215</v>
      </c>
    </row>
    <row r="5" spans="1:9" ht="26.4" x14ac:dyDescent="0.25">
      <c r="A5" s="32" t="s">
        <v>5</v>
      </c>
      <c r="B5" s="32" t="s">
        <v>200</v>
      </c>
    </row>
    <row r="6" spans="1:9" x14ac:dyDescent="0.25">
      <c r="A6" s="32" t="s">
        <v>7</v>
      </c>
      <c r="B6" s="36">
        <v>44977</v>
      </c>
    </row>
    <row r="7" spans="1:9" x14ac:dyDescent="0.25">
      <c r="A7" s="32" t="s">
        <v>8</v>
      </c>
      <c r="B7" s="34">
        <v>0.65920138888888891</v>
      </c>
    </row>
    <row r="8" spans="1:9" ht="26.4" x14ac:dyDescent="0.25">
      <c r="A8" s="32" t="s">
        <v>9</v>
      </c>
      <c r="B8" s="32" t="s">
        <v>10</v>
      </c>
    </row>
    <row r="9" spans="1:9" ht="39.6" x14ac:dyDescent="0.25">
      <c r="A9" s="32" t="s">
        <v>11</v>
      </c>
      <c r="B9" s="32" t="s">
        <v>12</v>
      </c>
    </row>
    <row r="10" spans="1:9" ht="26.4" x14ac:dyDescent="0.25">
      <c r="A10" s="32" t="s">
        <v>13</v>
      </c>
      <c r="B10" s="32" t="s">
        <v>14</v>
      </c>
    </row>
    <row r="11" spans="1:9" x14ac:dyDescent="0.25">
      <c r="A11" s="33"/>
      <c r="B11" s="33"/>
    </row>
    <row r="12" spans="1:9" ht="39.6" x14ac:dyDescent="0.25">
      <c r="A12" s="35" t="s">
        <v>15</v>
      </c>
      <c r="B12" s="32"/>
    </row>
    <row r="13" spans="1:9" ht="26.4" x14ac:dyDescent="0.25">
      <c r="A13" s="32" t="s">
        <v>16</v>
      </c>
      <c r="B13" s="32" t="s">
        <v>17</v>
      </c>
    </row>
    <row r="14" spans="1:9" x14ac:dyDescent="0.25">
      <c r="A14" s="32" t="s">
        <v>18</v>
      </c>
      <c r="B14" s="32" t="s">
        <v>216</v>
      </c>
    </row>
    <row r="15" spans="1:9" ht="26.4" x14ac:dyDescent="0.25">
      <c r="A15" s="32"/>
      <c r="B15" s="32" t="s">
        <v>19</v>
      </c>
    </row>
    <row r="16" spans="1:9" x14ac:dyDescent="0.25">
      <c r="A16" s="32"/>
      <c r="B16" s="32" t="s">
        <v>20</v>
      </c>
    </row>
    <row r="17" spans="1:30" ht="26.4" x14ac:dyDescent="0.25">
      <c r="A17" s="32"/>
      <c r="B17" s="32" t="s">
        <v>217</v>
      </c>
    </row>
    <row r="18" spans="1:30" ht="39.6" x14ac:dyDescent="0.25">
      <c r="A18" s="32"/>
      <c r="B18" s="32" t="s">
        <v>22</v>
      </c>
    </row>
    <row r="19" spans="1:30" x14ac:dyDescent="0.25">
      <c r="A19" s="33"/>
      <c r="B19" s="33"/>
    </row>
    <row r="20" spans="1:30" x14ac:dyDescent="0.25">
      <c r="A20" s="35" t="s">
        <v>31</v>
      </c>
      <c r="B20" s="32"/>
    </row>
    <row r="21" spans="1:30" x14ac:dyDescent="0.25">
      <c r="B21" s="37"/>
      <c r="C21" s="37">
        <v>1</v>
      </c>
      <c r="D21" s="37">
        <v>2</v>
      </c>
      <c r="E21" s="37">
        <v>3</v>
      </c>
      <c r="F21" s="37">
        <v>4</v>
      </c>
      <c r="G21" s="37">
        <v>5</v>
      </c>
      <c r="H21" s="37">
        <v>6</v>
      </c>
      <c r="I21" s="37">
        <v>7</v>
      </c>
      <c r="J21" s="37">
        <v>8</v>
      </c>
      <c r="K21" s="37">
        <v>9</v>
      </c>
      <c r="L21" s="37">
        <v>10</v>
      </c>
      <c r="M21" s="37">
        <v>11</v>
      </c>
      <c r="N21" s="37">
        <v>12</v>
      </c>
      <c r="Q21" s="37"/>
      <c r="R21" s="37">
        <v>1</v>
      </c>
      <c r="S21" s="37">
        <v>2</v>
      </c>
      <c r="T21" s="37">
        <v>3</v>
      </c>
      <c r="U21" s="37">
        <v>4</v>
      </c>
      <c r="V21" s="37">
        <v>5</v>
      </c>
      <c r="W21" s="37">
        <v>6</v>
      </c>
      <c r="X21" s="37">
        <v>7</v>
      </c>
      <c r="Y21" s="37">
        <v>8</v>
      </c>
      <c r="Z21" s="37">
        <v>9</v>
      </c>
      <c r="AA21" s="37">
        <v>10</v>
      </c>
      <c r="AB21" s="37">
        <v>11</v>
      </c>
      <c r="AC21" s="37">
        <v>12</v>
      </c>
    </row>
    <row r="22" spans="1:30" x14ac:dyDescent="0.25">
      <c r="B22" s="37" t="s">
        <v>23</v>
      </c>
      <c r="C22" s="37">
        <v>2.11</v>
      </c>
      <c r="D22" s="37">
        <v>1.9849999999999999</v>
      </c>
      <c r="E22" s="37">
        <v>1.9079999999999999</v>
      </c>
      <c r="F22" s="37">
        <v>1.9869999999999999</v>
      </c>
      <c r="G22" s="37">
        <v>2.0260000000000002</v>
      </c>
      <c r="H22" s="37">
        <v>0.95600000000000007</v>
      </c>
      <c r="I22" s="37">
        <v>0.89300000000000002</v>
      </c>
      <c r="J22" s="37">
        <v>0.86499999999999999</v>
      </c>
      <c r="K22" s="37">
        <v>0.86299999999999999</v>
      </c>
      <c r="L22" s="37">
        <v>0.81500000000000006</v>
      </c>
      <c r="M22" s="38">
        <v>0.95400000000000007</v>
      </c>
      <c r="N22" s="38">
        <v>1.137</v>
      </c>
      <c r="O22" t="s">
        <v>218</v>
      </c>
      <c r="Q22" s="37" t="s">
        <v>23</v>
      </c>
      <c r="R22" s="37">
        <v>1.1479999999999999</v>
      </c>
      <c r="S22" s="37">
        <v>1.1259999999999999</v>
      </c>
      <c r="T22" s="37">
        <v>1.272</v>
      </c>
      <c r="U22" s="37">
        <v>1.1709999999999998</v>
      </c>
      <c r="V22" s="37">
        <v>1.016</v>
      </c>
      <c r="W22" s="37">
        <v>1.6949999999999998</v>
      </c>
      <c r="X22" s="37">
        <v>1.4160000000000001</v>
      </c>
      <c r="Y22" s="37">
        <v>1.486</v>
      </c>
      <c r="Z22" s="37">
        <v>1.157</v>
      </c>
      <c r="AA22" s="37">
        <v>1.5029999999999999</v>
      </c>
      <c r="AB22" s="44">
        <v>3.9E-2</v>
      </c>
      <c r="AC22" s="44">
        <v>3.9E-2</v>
      </c>
      <c r="AD22" t="s">
        <v>218</v>
      </c>
    </row>
    <row r="23" spans="1:30" x14ac:dyDescent="0.25">
      <c r="B23" s="37"/>
      <c r="C23" s="37">
        <v>0.10199999999999999</v>
      </c>
      <c r="D23" s="37">
        <v>7.9000000000000001E-2</v>
      </c>
      <c r="E23" s="37">
        <v>8.6999999999999994E-2</v>
      </c>
      <c r="F23" s="37">
        <v>4.7E-2</v>
      </c>
      <c r="G23" s="37">
        <v>3.9E-2</v>
      </c>
      <c r="H23" s="37">
        <v>4.9000000000000002E-2</v>
      </c>
      <c r="I23" s="37">
        <v>4.2000000000000003E-2</v>
      </c>
      <c r="J23" s="37">
        <v>4.1000000000000002E-2</v>
      </c>
      <c r="K23" s="37">
        <v>4.2000000000000003E-2</v>
      </c>
      <c r="L23" s="37">
        <v>4.1000000000000002E-2</v>
      </c>
      <c r="M23" s="37">
        <v>3.9E-2</v>
      </c>
      <c r="N23" s="37">
        <v>3.9E-2</v>
      </c>
      <c r="O23" t="s">
        <v>219</v>
      </c>
      <c r="Q23" s="37"/>
      <c r="R23" s="37">
        <v>3.3000000000000002E-2</v>
      </c>
      <c r="S23" s="37">
        <v>3.3000000000000002E-2</v>
      </c>
      <c r="T23" s="37">
        <v>3.6999999999999998E-2</v>
      </c>
      <c r="U23" s="37">
        <v>3.6999999999999998E-2</v>
      </c>
      <c r="V23" s="37">
        <v>3.9E-2</v>
      </c>
      <c r="W23" s="37">
        <v>3.9E-2</v>
      </c>
      <c r="X23" s="37">
        <v>4.2000000000000003E-2</v>
      </c>
      <c r="Y23" s="37">
        <v>4.1000000000000002E-2</v>
      </c>
      <c r="Z23" s="37">
        <v>4.2000000000000003E-2</v>
      </c>
      <c r="AA23" s="37">
        <v>4.1000000000000002E-2</v>
      </c>
      <c r="AB23" s="44">
        <v>3.9E-2</v>
      </c>
      <c r="AC23" s="44">
        <v>3.9E-2</v>
      </c>
      <c r="AD23" t="s">
        <v>219</v>
      </c>
    </row>
    <row r="24" spans="1:30" x14ac:dyDescent="0.25">
      <c r="B24" s="37" t="s">
        <v>24</v>
      </c>
      <c r="C24" s="37">
        <v>1.663</v>
      </c>
      <c r="D24" s="37">
        <v>1.464</v>
      </c>
      <c r="E24" s="37">
        <v>1.7650000000000001</v>
      </c>
      <c r="F24" s="37">
        <v>1.806</v>
      </c>
      <c r="G24" s="37">
        <v>1.8420000000000001</v>
      </c>
      <c r="H24" s="37">
        <v>1.363</v>
      </c>
      <c r="I24" s="37">
        <v>1.0629999999999999</v>
      </c>
      <c r="J24" s="37">
        <v>1.464</v>
      </c>
      <c r="K24" s="37">
        <v>1.238</v>
      </c>
      <c r="L24" s="37">
        <v>1.4039999999999999</v>
      </c>
      <c r="M24" s="38">
        <v>1.1460000000000001</v>
      </c>
      <c r="N24" s="38">
        <v>1.1669999999999998</v>
      </c>
      <c r="O24" t="s">
        <v>218</v>
      </c>
      <c r="Q24" s="37" t="s">
        <v>24</v>
      </c>
      <c r="R24" s="37">
        <v>1.28</v>
      </c>
      <c r="S24" s="37">
        <v>1.3820000000000001</v>
      </c>
      <c r="T24" s="37">
        <v>1.6910000000000001</v>
      </c>
      <c r="U24" s="37">
        <v>1.157</v>
      </c>
      <c r="V24" s="37">
        <v>1.127</v>
      </c>
      <c r="W24" s="37">
        <v>1.0249999999999999</v>
      </c>
      <c r="X24" s="37">
        <v>0.96400000000000008</v>
      </c>
      <c r="Y24" s="37">
        <v>1.0249999999999999</v>
      </c>
      <c r="Z24" s="37">
        <v>0.874</v>
      </c>
      <c r="AA24" s="37">
        <v>0.94300000000000006</v>
      </c>
      <c r="AB24" s="44">
        <v>3.7999999999999999E-2</v>
      </c>
      <c r="AC24" s="44">
        <v>3.7999999999999999E-2</v>
      </c>
      <c r="AD24" t="s">
        <v>218</v>
      </c>
    </row>
    <row r="25" spans="1:30" x14ac:dyDescent="0.25">
      <c r="B25" s="37"/>
      <c r="C25" s="37">
        <v>3.9E-2</v>
      </c>
      <c r="D25" s="37">
        <v>0.04</v>
      </c>
      <c r="E25" s="37">
        <v>0.04</v>
      </c>
      <c r="F25" s="37">
        <v>0.04</v>
      </c>
      <c r="G25" s="37">
        <v>0.04</v>
      </c>
      <c r="H25" s="37">
        <v>3.9E-2</v>
      </c>
      <c r="I25" s="37">
        <v>3.9E-2</v>
      </c>
      <c r="J25" s="37">
        <v>3.9E-2</v>
      </c>
      <c r="K25" s="37">
        <v>0.04</v>
      </c>
      <c r="L25" s="37">
        <v>4.1000000000000002E-2</v>
      </c>
      <c r="M25" s="37">
        <v>4.2000000000000003E-2</v>
      </c>
      <c r="N25" s="37">
        <v>4.1000000000000002E-2</v>
      </c>
      <c r="O25" t="s">
        <v>219</v>
      </c>
      <c r="Q25" s="37"/>
      <c r="R25" s="37">
        <v>3.9E-2</v>
      </c>
      <c r="S25" s="37">
        <v>0.04</v>
      </c>
      <c r="T25" s="37">
        <v>0.04</v>
      </c>
      <c r="U25" s="37">
        <v>0.04</v>
      </c>
      <c r="V25" s="37">
        <v>3.9E-2</v>
      </c>
      <c r="W25" s="37">
        <v>3.6999999999999998E-2</v>
      </c>
      <c r="X25" s="37">
        <v>3.9E-2</v>
      </c>
      <c r="Y25" s="37">
        <v>0.04</v>
      </c>
      <c r="Z25" s="37">
        <v>0.04</v>
      </c>
      <c r="AA25" s="37">
        <v>4.1000000000000002E-2</v>
      </c>
      <c r="AB25" s="44">
        <v>4.2000000000000003E-2</v>
      </c>
      <c r="AC25" s="44">
        <v>4.1000000000000002E-2</v>
      </c>
      <c r="AD25" t="s">
        <v>219</v>
      </c>
    </row>
    <row r="26" spans="1:30" x14ac:dyDescent="0.25">
      <c r="B26" s="37" t="s">
        <v>25</v>
      </c>
      <c r="C26" s="37">
        <v>0.91700000000000004</v>
      </c>
      <c r="D26" s="37">
        <v>0.88900000000000001</v>
      </c>
      <c r="E26" s="37">
        <v>0.877</v>
      </c>
      <c r="F26" s="37">
        <v>1.0229999999999999</v>
      </c>
      <c r="G26" s="37">
        <v>0.89500000000000002</v>
      </c>
      <c r="H26" s="37">
        <v>0.96100000000000008</v>
      </c>
      <c r="I26" s="37">
        <v>1.0049999999999999</v>
      </c>
      <c r="J26" s="37">
        <v>1.026</v>
      </c>
      <c r="K26" s="37">
        <v>1.026</v>
      </c>
      <c r="L26" s="37">
        <v>1.095</v>
      </c>
      <c r="M26" s="38">
        <v>0.98299999999999998</v>
      </c>
      <c r="N26" s="40">
        <v>1.9139999999999999</v>
      </c>
      <c r="O26" t="s">
        <v>218</v>
      </c>
      <c r="Q26" s="37" t="s">
        <v>25</v>
      </c>
      <c r="R26" s="44">
        <v>3.9E-2</v>
      </c>
      <c r="S26" s="44">
        <v>4.1000000000000002E-2</v>
      </c>
      <c r="T26" s="44">
        <v>3.7999999999999999E-2</v>
      </c>
      <c r="U26" s="44">
        <v>3.7999999999999999E-2</v>
      </c>
      <c r="V26" s="44">
        <v>0.04</v>
      </c>
      <c r="W26" s="44">
        <v>0.04</v>
      </c>
      <c r="X26" s="44">
        <v>4.1000000000000002E-2</v>
      </c>
      <c r="Y26" s="44">
        <v>4.1000000000000002E-2</v>
      </c>
      <c r="Z26" s="44">
        <v>3.7999999999999999E-2</v>
      </c>
      <c r="AA26" s="44">
        <v>3.6999999999999998E-2</v>
      </c>
      <c r="AB26" s="44">
        <v>3.6999999999999998E-2</v>
      </c>
      <c r="AC26" s="44">
        <v>3.6999999999999998E-2</v>
      </c>
      <c r="AD26" t="s">
        <v>218</v>
      </c>
    </row>
    <row r="27" spans="1:30" x14ac:dyDescent="0.25">
      <c r="B27" s="37"/>
      <c r="C27" s="37">
        <v>3.9E-2</v>
      </c>
      <c r="D27" s="37">
        <v>3.9E-2</v>
      </c>
      <c r="E27" s="37">
        <v>0.04</v>
      </c>
      <c r="F27" s="37">
        <v>0.04</v>
      </c>
      <c r="G27" s="37">
        <v>3.9E-2</v>
      </c>
      <c r="H27" s="37">
        <v>3.9E-2</v>
      </c>
      <c r="I27" s="37">
        <v>3.9E-2</v>
      </c>
      <c r="J27" s="37">
        <v>4.1000000000000002E-2</v>
      </c>
      <c r="K27" s="37">
        <v>4.2000000000000003E-2</v>
      </c>
      <c r="L27" s="37">
        <v>0.04</v>
      </c>
      <c r="M27" s="37">
        <v>3.9E-2</v>
      </c>
      <c r="N27" s="37">
        <v>3.7999999999999999E-2</v>
      </c>
      <c r="O27" t="s">
        <v>219</v>
      </c>
      <c r="Q27" s="37"/>
      <c r="R27" s="44">
        <v>3.9E-2</v>
      </c>
      <c r="S27" s="44">
        <v>3.9E-2</v>
      </c>
      <c r="T27" s="44">
        <v>0.04</v>
      </c>
      <c r="U27" s="44">
        <v>0.04</v>
      </c>
      <c r="V27" s="44">
        <v>3.9E-2</v>
      </c>
      <c r="W27" s="44">
        <v>3.9E-2</v>
      </c>
      <c r="X27" s="44">
        <v>3.9E-2</v>
      </c>
      <c r="Y27" s="44">
        <v>4.1000000000000002E-2</v>
      </c>
      <c r="Z27" s="44">
        <v>4.2000000000000003E-2</v>
      </c>
      <c r="AA27" s="44">
        <v>0.04</v>
      </c>
      <c r="AB27" s="44">
        <v>3.9E-2</v>
      </c>
      <c r="AC27" s="44">
        <v>3.7999999999999999E-2</v>
      </c>
      <c r="AD27" t="s">
        <v>219</v>
      </c>
    </row>
    <row r="28" spans="1:30" x14ac:dyDescent="0.25">
      <c r="B28" s="37" t="s">
        <v>26</v>
      </c>
      <c r="C28" s="37">
        <v>0.99</v>
      </c>
      <c r="D28" s="37">
        <v>0.94700000000000006</v>
      </c>
      <c r="E28" s="37">
        <v>0.98699999999999999</v>
      </c>
      <c r="F28" s="37">
        <v>1.0149999999999999</v>
      </c>
      <c r="G28" s="37">
        <v>0.97799999999999998</v>
      </c>
      <c r="H28" s="37">
        <v>1.0169999999999999</v>
      </c>
      <c r="I28" s="37">
        <v>0.91</v>
      </c>
      <c r="J28" s="37">
        <v>0.95200000000000007</v>
      </c>
      <c r="K28" s="37">
        <v>1.028</v>
      </c>
      <c r="L28" s="37">
        <v>1.0189999999999999</v>
      </c>
      <c r="M28" s="40">
        <v>1.821</v>
      </c>
      <c r="N28" s="40">
        <v>1.802</v>
      </c>
      <c r="O28" t="s">
        <v>218</v>
      </c>
      <c r="Q28" s="37" t="s">
        <v>26</v>
      </c>
      <c r="R28" s="44">
        <v>4.1000000000000002E-2</v>
      </c>
      <c r="S28" s="44">
        <v>4.1000000000000002E-2</v>
      </c>
      <c r="T28" s="44">
        <v>3.7999999999999999E-2</v>
      </c>
      <c r="U28" s="44">
        <v>3.7999999999999999E-2</v>
      </c>
      <c r="V28" s="44">
        <v>0.04</v>
      </c>
      <c r="W28" s="44">
        <v>0.04</v>
      </c>
      <c r="X28" s="44">
        <v>4.1000000000000002E-2</v>
      </c>
      <c r="Y28" s="44">
        <v>3.7999999999999999E-2</v>
      </c>
      <c r="Z28" s="44">
        <v>3.9E-2</v>
      </c>
      <c r="AA28" s="44">
        <v>3.6999999999999998E-2</v>
      </c>
      <c r="AB28" s="44">
        <v>4.1000000000000002E-2</v>
      </c>
      <c r="AC28" s="44">
        <v>4.1000000000000002E-2</v>
      </c>
      <c r="AD28" t="s">
        <v>218</v>
      </c>
    </row>
    <row r="29" spans="1:30" x14ac:dyDescent="0.25">
      <c r="B29" s="37"/>
      <c r="C29" s="37">
        <v>3.9E-2</v>
      </c>
      <c r="D29" s="37">
        <v>3.9E-2</v>
      </c>
      <c r="E29" s="37">
        <v>0.04</v>
      </c>
      <c r="F29" s="37">
        <v>3.9E-2</v>
      </c>
      <c r="G29" s="37">
        <v>3.9E-2</v>
      </c>
      <c r="H29" s="37">
        <v>3.9E-2</v>
      </c>
      <c r="I29" s="37">
        <v>3.9E-2</v>
      </c>
      <c r="J29" s="37">
        <v>0.04</v>
      </c>
      <c r="K29" s="37">
        <v>0.04</v>
      </c>
      <c r="L29" s="37">
        <v>4.1000000000000002E-2</v>
      </c>
      <c r="M29" s="37">
        <v>3.9E-2</v>
      </c>
      <c r="N29" s="37">
        <v>3.7999999999999999E-2</v>
      </c>
      <c r="O29" t="s">
        <v>219</v>
      </c>
      <c r="Q29" s="37"/>
      <c r="R29" s="44">
        <v>3.9E-2</v>
      </c>
      <c r="S29" s="44">
        <v>3.9E-2</v>
      </c>
      <c r="T29" s="44">
        <v>0.04</v>
      </c>
      <c r="U29" s="44">
        <v>3.9E-2</v>
      </c>
      <c r="V29" s="44">
        <v>3.9E-2</v>
      </c>
      <c r="W29" s="44">
        <v>3.9E-2</v>
      </c>
      <c r="X29" s="44">
        <v>3.9E-2</v>
      </c>
      <c r="Y29" s="44">
        <v>0.04</v>
      </c>
      <c r="Z29" s="44">
        <v>0.04</v>
      </c>
      <c r="AA29" s="44">
        <v>4.1000000000000002E-2</v>
      </c>
      <c r="AB29" s="44">
        <v>3.9E-2</v>
      </c>
      <c r="AC29" s="44">
        <v>3.7999999999999999E-2</v>
      </c>
      <c r="AD29" t="s">
        <v>219</v>
      </c>
    </row>
    <row r="30" spans="1:30" x14ac:dyDescent="0.25">
      <c r="B30" s="37" t="s">
        <v>27</v>
      </c>
      <c r="C30" s="37">
        <v>1.282</v>
      </c>
      <c r="D30" s="37">
        <v>1.3959999999999999</v>
      </c>
      <c r="E30" s="37">
        <v>1.5799999999999998</v>
      </c>
      <c r="F30" s="37">
        <v>1.7509999999999999</v>
      </c>
      <c r="G30" s="37">
        <v>1.76</v>
      </c>
      <c r="H30" s="37">
        <v>1.141</v>
      </c>
      <c r="I30" s="37">
        <v>1.131</v>
      </c>
      <c r="J30" s="37">
        <v>1.0820000000000001</v>
      </c>
      <c r="K30" s="37">
        <v>1.1679999999999999</v>
      </c>
      <c r="L30" s="37">
        <v>1.2749999999999999</v>
      </c>
      <c r="M30" s="40">
        <v>1.871</v>
      </c>
      <c r="N30" s="40">
        <v>1.492</v>
      </c>
      <c r="O30" t="s">
        <v>218</v>
      </c>
      <c r="Q30" s="37" t="s">
        <v>27</v>
      </c>
      <c r="R30" s="44">
        <v>3.9E-2</v>
      </c>
      <c r="S30" s="44">
        <v>3.9E-2</v>
      </c>
      <c r="T30" s="44">
        <v>4.2000000000000003E-2</v>
      </c>
      <c r="U30" s="44">
        <v>3.7999999999999999E-2</v>
      </c>
      <c r="V30" s="44">
        <v>0.04</v>
      </c>
      <c r="W30" s="44">
        <v>4.1000000000000002E-2</v>
      </c>
      <c r="X30" s="44">
        <v>4.1000000000000002E-2</v>
      </c>
      <c r="Y30" s="44">
        <v>3.7999999999999999E-2</v>
      </c>
      <c r="Z30" s="44">
        <v>3.6999999999999998E-2</v>
      </c>
      <c r="AA30" s="44">
        <v>3.6999999999999998E-2</v>
      </c>
      <c r="AB30" s="44">
        <v>4.1000000000000002E-2</v>
      </c>
      <c r="AC30" s="44">
        <v>4.1000000000000002E-2</v>
      </c>
      <c r="AD30" t="s">
        <v>218</v>
      </c>
    </row>
    <row r="31" spans="1:30" x14ac:dyDescent="0.25">
      <c r="B31" s="37"/>
      <c r="C31" s="37">
        <v>3.9E-2</v>
      </c>
      <c r="D31" s="37">
        <v>3.9E-2</v>
      </c>
      <c r="E31" s="37">
        <v>3.9E-2</v>
      </c>
      <c r="F31" s="37">
        <v>3.9E-2</v>
      </c>
      <c r="G31" s="37">
        <v>0.04</v>
      </c>
      <c r="H31" s="37">
        <v>3.9E-2</v>
      </c>
      <c r="I31" s="37">
        <v>3.9E-2</v>
      </c>
      <c r="J31" s="37">
        <v>0.04</v>
      </c>
      <c r="K31" s="37">
        <v>3.9E-2</v>
      </c>
      <c r="L31" s="37">
        <v>3.9E-2</v>
      </c>
      <c r="M31" s="37">
        <v>3.9E-2</v>
      </c>
      <c r="N31" s="37">
        <v>3.7999999999999999E-2</v>
      </c>
      <c r="O31" t="s">
        <v>219</v>
      </c>
      <c r="Q31" s="37"/>
      <c r="R31" s="44">
        <v>3.9E-2</v>
      </c>
      <c r="S31" s="44">
        <v>3.9E-2</v>
      </c>
      <c r="T31" s="44">
        <v>3.9E-2</v>
      </c>
      <c r="U31" s="44">
        <v>3.9E-2</v>
      </c>
      <c r="V31" s="44">
        <v>0.04</v>
      </c>
      <c r="W31" s="44">
        <v>3.9E-2</v>
      </c>
      <c r="X31" s="44">
        <v>3.9E-2</v>
      </c>
      <c r="Y31" s="44">
        <v>0.04</v>
      </c>
      <c r="Z31" s="44">
        <v>3.9E-2</v>
      </c>
      <c r="AA31" s="44">
        <v>3.9E-2</v>
      </c>
      <c r="AB31" s="44">
        <v>3.9E-2</v>
      </c>
      <c r="AC31" s="44">
        <v>3.7999999999999999E-2</v>
      </c>
      <c r="AD31" t="s">
        <v>219</v>
      </c>
    </row>
    <row r="32" spans="1:30" x14ac:dyDescent="0.25">
      <c r="B32" s="37" t="s">
        <v>28</v>
      </c>
      <c r="C32" s="37">
        <v>0.92800000000000005</v>
      </c>
      <c r="D32" s="37">
        <v>1.0069999999999999</v>
      </c>
      <c r="E32" s="37">
        <v>1.008</v>
      </c>
      <c r="F32" s="37">
        <v>0.874</v>
      </c>
      <c r="G32" s="37">
        <v>0.84200000000000008</v>
      </c>
      <c r="H32" s="37">
        <v>0.92600000000000005</v>
      </c>
      <c r="I32" s="37">
        <v>0.94200000000000006</v>
      </c>
      <c r="J32" s="37">
        <v>0.93700000000000006</v>
      </c>
      <c r="K32" s="37">
        <v>0.91700000000000004</v>
      </c>
      <c r="L32" s="37">
        <v>1.0049999999999999</v>
      </c>
      <c r="M32" s="42">
        <v>1.3940000000000001</v>
      </c>
      <c r="N32" s="42">
        <v>1.61</v>
      </c>
      <c r="O32" t="s">
        <v>218</v>
      </c>
      <c r="Q32" s="37" t="s">
        <v>28</v>
      </c>
      <c r="R32" s="44">
        <v>4.2999999999999997E-2</v>
      </c>
      <c r="S32" s="44">
        <v>4.2999999999999997E-2</v>
      </c>
      <c r="T32" s="44">
        <v>0.04</v>
      </c>
      <c r="U32" s="44">
        <v>0.04</v>
      </c>
      <c r="V32" s="44">
        <v>0.04</v>
      </c>
      <c r="W32" s="44">
        <v>4.1000000000000002E-2</v>
      </c>
      <c r="X32" s="44">
        <v>4.1000000000000002E-2</v>
      </c>
      <c r="Y32" s="44">
        <v>3.9E-2</v>
      </c>
      <c r="Z32" s="44">
        <v>3.9E-2</v>
      </c>
      <c r="AA32" s="44">
        <v>3.9E-2</v>
      </c>
      <c r="AB32" s="44">
        <v>4.1000000000000002E-2</v>
      </c>
      <c r="AC32" s="44">
        <v>4.1000000000000002E-2</v>
      </c>
      <c r="AD32" t="s">
        <v>218</v>
      </c>
    </row>
    <row r="33" spans="2:30" x14ac:dyDescent="0.25">
      <c r="B33" s="37"/>
      <c r="C33" s="37">
        <v>3.9E-2</v>
      </c>
      <c r="D33" s="37">
        <v>0.04</v>
      </c>
      <c r="E33" s="37">
        <v>0.04</v>
      </c>
      <c r="F33" s="37">
        <v>3.9E-2</v>
      </c>
      <c r="G33" s="37">
        <v>0.04</v>
      </c>
      <c r="H33" s="37">
        <v>4.1000000000000002E-2</v>
      </c>
      <c r="I33" s="37">
        <v>4.1000000000000002E-2</v>
      </c>
      <c r="J33" s="37">
        <v>0.04</v>
      </c>
      <c r="K33" s="37">
        <v>4.1000000000000002E-2</v>
      </c>
      <c r="L33" s="37">
        <v>4.1000000000000002E-2</v>
      </c>
      <c r="M33" s="37">
        <v>0.04</v>
      </c>
      <c r="N33" s="37">
        <v>3.7999999999999999E-2</v>
      </c>
      <c r="O33" t="s">
        <v>219</v>
      </c>
      <c r="Q33" s="37"/>
      <c r="R33" s="44">
        <v>3.9E-2</v>
      </c>
      <c r="S33" s="44">
        <v>3.9E-2</v>
      </c>
      <c r="T33" s="44">
        <v>0.04</v>
      </c>
      <c r="U33" s="44">
        <v>3.9E-2</v>
      </c>
      <c r="V33" s="44">
        <v>0.04</v>
      </c>
      <c r="W33" s="44">
        <v>4.1000000000000002E-2</v>
      </c>
      <c r="X33" s="44">
        <v>4.2999999999999997E-2</v>
      </c>
      <c r="Y33" s="44">
        <v>0.04</v>
      </c>
      <c r="Z33" s="44">
        <v>4.1000000000000002E-2</v>
      </c>
      <c r="AA33" s="44">
        <v>4.1000000000000002E-2</v>
      </c>
      <c r="AB33" s="44">
        <v>0.04</v>
      </c>
      <c r="AC33" s="44">
        <v>3.7999999999999999E-2</v>
      </c>
      <c r="AD33" t="s">
        <v>219</v>
      </c>
    </row>
    <row r="34" spans="2:30" x14ac:dyDescent="0.25">
      <c r="B34" s="37" t="s">
        <v>29</v>
      </c>
      <c r="C34" s="37">
        <v>0.90600000000000003</v>
      </c>
      <c r="D34" s="37">
        <v>0.93800000000000006</v>
      </c>
      <c r="E34" s="37">
        <v>0.86199999999999999</v>
      </c>
      <c r="F34" s="37">
        <v>0.82600000000000007</v>
      </c>
      <c r="G34" s="37">
        <v>0.93400000000000005</v>
      </c>
      <c r="H34" s="37">
        <v>0.872</v>
      </c>
      <c r="I34" s="37">
        <v>0.90100000000000002</v>
      </c>
      <c r="J34" s="37">
        <v>0.90900000000000003</v>
      </c>
      <c r="K34" s="37">
        <v>0.85200000000000009</v>
      </c>
      <c r="L34" s="37">
        <v>0.88300000000000001</v>
      </c>
      <c r="M34" s="42">
        <v>1.4369999999999998</v>
      </c>
      <c r="N34" s="42">
        <v>1.5529999999999999</v>
      </c>
      <c r="O34" t="s">
        <v>218</v>
      </c>
      <c r="Q34" s="37" t="s">
        <v>29</v>
      </c>
      <c r="R34" s="44">
        <v>3.9E-2</v>
      </c>
      <c r="S34" s="44">
        <v>4.2999999999999997E-2</v>
      </c>
      <c r="T34" s="44">
        <v>3.6999999999999998E-2</v>
      </c>
      <c r="U34" s="44">
        <v>3.6999999999999998E-2</v>
      </c>
      <c r="V34" s="44">
        <v>3.6999999999999998E-2</v>
      </c>
      <c r="W34" s="44">
        <v>3.7999999999999999E-2</v>
      </c>
      <c r="X34" s="44">
        <v>3.6999999999999998E-2</v>
      </c>
      <c r="Y34" s="44">
        <v>3.6999999999999998E-2</v>
      </c>
      <c r="Z34" s="44">
        <v>3.6999999999999998E-2</v>
      </c>
      <c r="AA34" s="44">
        <v>4.1000000000000002E-2</v>
      </c>
      <c r="AB34" s="44">
        <v>4.1000000000000002E-2</v>
      </c>
      <c r="AC34" s="44">
        <v>4.1000000000000002E-2</v>
      </c>
      <c r="AD34" t="s">
        <v>218</v>
      </c>
    </row>
    <row r="35" spans="2:30" x14ac:dyDescent="0.25">
      <c r="B35" s="37"/>
      <c r="C35" s="37">
        <v>3.9E-2</v>
      </c>
      <c r="D35" s="37">
        <v>0.04</v>
      </c>
      <c r="E35" s="37">
        <v>3.9E-2</v>
      </c>
      <c r="F35" s="37">
        <v>0.04</v>
      </c>
      <c r="G35" s="37">
        <v>0.04</v>
      </c>
      <c r="H35" s="37">
        <v>0.04</v>
      </c>
      <c r="I35" s="37">
        <v>0.04</v>
      </c>
      <c r="J35" s="37">
        <v>0.04</v>
      </c>
      <c r="K35" s="37">
        <v>4.1000000000000002E-2</v>
      </c>
      <c r="L35" s="37">
        <v>4.1000000000000002E-2</v>
      </c>
      <c r="M35" s="37">
        <v>3.9E-2</v>
      </c>
      <c r="N35" s="37">
        <v>3.6999999999999998E-2</v>
      </c>
      <c r="O35" t="s">
        <v>219</v>
      </c>
      <c r="Q35" s="37"/>
      <c r="R35" s="44">
        <v>3.9E-2</v>
      </c>
      <c r="S35" s="44">
        <v>0.04</v>
      </c>
      <c r="T35" s="44">
        <v>3.9E-2</v>
      </c>
      <c r="U35" s="44">
        <v>0.04</v>
      </c>
      <c r="V35" s="44">
        <v>0.04</v>
      </c>
      <c r="W35" s="44">
        <v>0.04</v>
      </c>
      <c r="X35" s="44">
        <v>0.04</v>
      </c>
      <c r="Y35" s="44">
        <v>0.04</v>
      </c>
      <c r="Z35" s="44">
        <v>4.2000000000000003E-2</v>
      </c>
      <c r="AA35" s="44">
        <v>4.1000000000000002E-2</v>
      </c>
      <c r="AB35" s="44">
        <v>3.9E-2</v>
      </c>
      <c r="AC35" s="44">
        <v>3.6999999999999998E-2</v>
      </c>
      <c r="AD35" t="s">
        <v>219</v>
      </c>
    </row>
    <row r="36" spans="2:30" x14ac:dyDescent="0.25">
      <c r="B36" s="37" t="s">
        <v>30</v>
      </c>
      <c r="C36" s="37">
        <v>1.69</v>
      </c>
      <c r="D36" s="37">
        <v>1.5209999999999999</v>
      </c>
      <c r="E36" s="37">
        <v>1.5999999999999999</v>
      </c>
      <c r="F36" s="37">
        <v>1.6580000000000001</v>
      </c>
      <c r="G36" s="37">
        <v>1.5669999999999999</v>
      </c>
      <c r="H36" s="37">
        <v>1.5090000000000001</v>
      </c>
      <c r="I36" s="37">
        <v>1.365</v>
      </c>
      <c r="J36" s="37">
        <v>1.522</v>
      </c>
      <c r="K36" s="37">
        <v>1.2590000000000001</v>
      </c>
      <c r="L36" s="37">
        <v>1.2349999999999999</v>
      </c>
      <c r="M36" s="37">
        <v>1.089</v>
      </c>
      <c r="N36" s="37">
        <v>3.6999999999999998E-2</v>
      </c>
      <c r="O36" t="s">
        <v>218</v>
      </c>
      <c r="Q36" s="37" t="s">
        <v>30</v>
      </c>
      <c r="R36" s="44">
        <v>3.9E-2</v>
      </c>
      <c r="S36" s="44">
        <v>4.2000000000000003E-2</v>
      </c>
      <c r="T36" s="44">
        <v>3.9E-2</v>
      </c>
      <c r="U36" s="44">
        <v>3.9E-2</v>
      </c>
      <c r="V36" s="44">
        <v>3.9E-2</v>
      </c>
      <c r="W36" s="44">
        <v>3.9E-2</v>
      </c>
      <c r="X36" s="44">
        <v>3.9E-2</v>
      </c>
      <c r="Y36" s="44">
        <v>3.9E-2</v>
      </c>
      <c r="Z36" s="44">
        <v>3.9E-2</v>
      </c>
      <c r="AA36" s="44">
        <v>3.9E-2</v>
      </c>
      <c r="AB36" s="44">
        <v>3.9E-2</v>
      </c>
      <c r="AC36" s="44">
        <v>3.9E-2</v>
      </c>
      <c r="AD36" t="s">
        <v>218</v>
      </c>
    </row>
    <row r="37" spans="2:30" x14ac:dyDescent="0.25">
      <c r="B37" s="37"/>
      <c r="C37" s="37">
        <v>3.3000000000000002E-2</v>
      </c>
      <c r="D37" s="37">
        <v>3.9E-2</v>
      </c>
      <c r="E37" s="37">
        <v>3.9E-2</v>
      </c>
      <c r="F37" s="37">
        <v>3.7999999999999999E-2</v>
      </c>
      <c r="G37" s="37">
        <v>3.7999999999999999E-2</v>
      </c>
      <c r="H37" s="37">
        <v>3.7999999999999999E-2</v>
      </c>
      <c r="I37" s="37">
        <v>3.9E-2</v>
      </c>
      <c r="J37" s="37">
        <v>3.9E-2</v>
      </c>
      <c r="K37" s="37">
        <v>0.04</v>
      </c>
      <c r="L37" s="37">
        <v>4.1000000000000002E-2</v>
      </c>
      <c r="M37" s="37">
        <v>3.6999999999999998E-2</v>
      </c>
      <c r="N37" s="37">
        <v>3.6999999999999998E-2</v>
      </c>
      <c r="O37" t="s">
        <v>219</v>
      </c>
      <c r="Q37" s="37"/>
      <c r="R37" s="44">
        <v>3.2000000000000001E-2</v>
      </c>
      <c r="S37" s="44">
        <v>4.2000000000000003E-2</v>
      </c>
      <c r="T37" s="44">
        <v>4.2000000000000003E-2</v>
      </c>
      <c r="U37" s="44">
        <v>3.9E-2</v>
      </c>
      <c r="V37" s="44">
        <v>3.5999999999999997E-2</v>
      </c>
      <c r="W37" s="44">
        <v>3.7999999999999999E-2</v>
      </c>
      <c r="X37" s="44">
        <v>3.9E-2</v>
      </c>
      <c r="Y37" s="44">
        <v>3.9E-2</v>
      </c>
      <c r="Z37" s="44">
        <v>3.9E-2</v>
      </c>
      <c r="AA37" s="44">
        <v>3.9E-2</v>
      </c>
      <c r="AB37" s="44">
        <v>3.9E-2</v>
      </c>
      <c r="AC37" s="44">
        <v>3.9E-2</v>
      </c>
      <c r="AD37" t="s">
        <v>219</v>
      </c>
    </row>
    <row r="40" spans="2:30" x14ac:dyDescent="0.25">
      <c r="B40" s="8" t="s">
        <v>35</v>
      </c>
    </row>
    <row r="42" spans="2:30" x14ac:dyDescent="0.25">
      <c r="E42" s="8" t="s">
        <v>40</v>
      </c>
      <c r="F42" s="8" t="s">
        <v>36</v>
      </c>
      <c r="G42" s="8" t="s">
        <v>37</v>
      </c>
      <c r="H42" s="8" t="s">
        <v>88</v>
      </c>
      <c r="I42" s="8" t="s">
        <v>89</v>
      </c>
      <c r="J42" t="s">
        <v>41</v>
      </c>
      <c r="K42" t="s">
        <v>42</v>
      </c>
      <c r="L42" t="s">
        <v>38</v>
      </c>
      <c r="M42" t="s">
        <v>39</v>
      </c>
      <c r="N42" s="5" t="s">
        <v>86</v>
      </c>
      <c r="O42" s="5" t="s">
        <v>87</v>
      </c>
      <c r="P42" t="s">
        <v>43</v>
      </c>
      <c r="Q42" t="s">
        <v>44</v>
      </c>
    </row>
    <row r="43" spans="2:30" x14ac:dyDescent="0.25">
      <c r="C43" s="5"/>
      <c r="D43" t="s">
        <v>45</v>
      </c>
      <c r="E43">
        <f>C22-C23</f>
        <v>2.008</v>
      </c>
      <c r="F43">
        <f t="shared" ref="F43:I43" si="0">D22-D23</f>
        <v>1.9059999999999999</v>
      </c>
      <c r="G43">
        <f t="shared" si="0"/>
        <v>1.821</v>
      </c>
      <c r="H43">
        <f t="shared" si="0"/>
        <v>1.94</v>
      </c>
      <c r="I43">
        <f t="shared" si="0"/>
        <v>1.9870000000000003</v>
      </c>
      <c r="J43">
        <f>AVERAGE(E43:I43)</f>
        <v>1.9323999999999999</v>
      </c>
      <c r="K43">
        <f>(E43/$J$43)*100</f>
        <v>103.91223349203065</v>
      </c>
      <c r="L43">
        <f t="shared" ref="L43:O58" si="1">(F43/$J$43)*100</f>
        <v>98.633823225005173</v>
      </c>
      <c r="M43">
        <f t="shared" si="1"/>
        <v>94.235148002483953</v>
      </c>
      <c r="N43">
        <f t="shared" si="1"/>
        <v>100.39329331401365</v>
      </c>
      <c r="O43">
        <f t="shared" si="1"/>
        <v>102.82550196646658</v>
      </c>
      <c r="P43">
        <f>AVERAGE(K43:O43)</f>
        <v>100</v>
      </c>
      <c r="Q43">
        <f>STDEV(K43:O43)</f>
        <v>3.8256917486684903</v>
      </c>
    </row>
    <row r="44" spans="2:30" x14ac:dyDescent="0.25">
      <c r="D44" t="s">
        <v>46</v>
      </c>
      <c r="E44">
        <f>H22-H23</f>
        <v>0.90700000000000003</v>
      </c>
      <c r="F44">
        <f t="shared" ref="F44:I44" si="2">I22-I23</f>
        <v>0.85099999999999998</v>
      </c>
      <c r="G44">
        <f t="shared" si="2"/>
        <v>0.82399999999999995</v>
      </c>
      <c r="H44">
        <f t="shared" si="2"/>
        <v>0.82099999999999995</v>
      </c>
      <c r="I44">
        <f t="shared" si="2"/>
        <v>0.77400000000000002</v>
      </c>
      <c r="K44">
        <f t="shared" ref="K44:O65" si="3">(E44/$J$43)*100</f>
        <v>46.936452080314638</v>
      </c>
      <c r="L44">
        <f t="shared" si="1"/>
        <v>44.03850134547713</v>
      </c>
      <c r="M44">
        <f t="shared" si="1"/>
        <v>42.641275098323327</v>
      </c>
      <c r="N44">
        <f t="shared" si="1"/>
        <v>42.486027737528467</v>
      </c>
      <c r="O44">
        <f t="shared" si="1"/>
        <v>40.05381908507556</v>
      </c>
      <c r="P44">
        <f t="shared" ref="P44:P65" si="4">AVERAGE(K44:O44)</f>
        <v>43.231215069343826</v>
      </c>
      <c r="Q44">
        <f t="shared" ref="Q44:Q65" si="5">STDEV(K44:O44)</f>
        <v>2.5189120175609032</v>
      </c>
    </row>
    <row r="45" spans="2:30" x14ac:dyDescent="0.25">
      <c r="C45" s="5"/>
      <c r="D45" t="s">
        <v>47</v>
      </c>
      <c r="E45">
        <f>C24-C25</f>
        <v>1.6240000000000001</v>
      </c>
      <c r="F45">
        <f t="shared" ref="F45:I45" si="6">D24-D25</f>
        <v>1.4239999999999999</v>
      </c>
      <c r="G45">
        <f t="shared" si="6"/>
        <v>1.7250000000000001</v>
      </c>
      <c r="H45">
        <f t="shared" si="6"/>
        <v>1.766</v>
      </c>
      <c r="I45">
        <f t="shared" si="6"/>
        <v>1.802</v>
      </c>
      <c r="K45">
        <f t="shared" si="3"/>
        <v>84.040571310287731</v>
      </c>
      <c r="L45">
        <f t="shared" si="1"/>
        <v>73.690747257296636</v>
      </c>
      <c r="M45">
        <f t="shared" si="1"/>
        <v>89.267232457048237</v>
      </c>
      <c r="N45">
        <f t="shared" si="1"/>
        <v>91.388946387911403</v>
      </c>
      <c r="O45">
        <f t="shared" si="1"/>
        <v>93.251914717449807</v>
      </c>
      <c r="P45">
        <f t="shared" si="4"/>
        <v>86.327882425998766</v>
      </c>
      <c r="Q45">
        <f t="shared" si="5"/>
        <v>7.8601104893118645</v>
      </c>
    </row>
    <row r="46" spans="2:30" x14ac:dyDescent="0.25">
      <c r="D46" t="s">
        <v>48</v>
      </c>
      <c r="E46">
        <f>H24-H25</f>
        <v>1.3240000000000001</v>
      </c>
      <c r="F46">
        <f t="shared" ref="F46:I46" si="7">I24-I25</f>
        <v>1.024</v>
      </c>
      <c r="G46">
        <f t="shared" si="7"/>
        <v>1.425</v>
      </c>
      <c r="H46">
        <f t="shared" si="7"/>
        <v>1.198</v>
      </c>
      <c r="I46">
        <f t="shared" si="7"/>
        <v>1.363</v>
      </c>
      <c r="K46">
        <f t="shared" si="3"/>
        <v>68.515835230801088</v>
      </c>
      <c r="L46">
        <f t="shared" si="1"/>
        <v>52.991099151314437</v>
      </c>
      <c r="M46">
        <f t="shared" si="1"/>
        <v>73.742496377561579</v>
      </c>
      <c r="N46">
        <f t="shared" si="1"/>
        <v>61.99544607741668</v>
      </c>
      <c r="O46">
        <f t="shared" si="1"/>
        <v>70.534050921134337</v>
      </c>
      <c r="P46">
        <f t="shared" si="4"/>
        <v>65.555785551645627</v>
      </c>
      <c r="Q46">
        <f t="shared" si="5"/>
        <v>8.2327792368329415</v>
      </c>
    </row>
    <row r="47" spans="2:30" x14ac:dyDescent="0.25">
      <c r="C47" s="5"/>
      <c r="D47" t="s">
        <v>49</v>
      </c>
      <c r="E47">
        <f>C26-C27</f>
        <v>0.878</v>
      </c>
      <c r="F47">
        <f t="shared" ref="F47:I47" si="8">D26-D27</f>
        <v>0.85</v>
      </c>
      <c r="G47">
        <f t="shared" si="8"/>
        <v>0.83699999999999997</v>
      </c>
      <c r="H47">
        <f t="shared" si="8"/>
        <v>0.98299999999999987</v>
      </c>
      <c r="I47">
        <f t="shared" si="8"/>
        <v>0.85599999999999998</v>
      </c>
      <c r="K47">
        <f t="shared" si="3"/>
        <v>45.435727592630926</v>
      </c>
      <c r="L47">
        <f t="shared" si="1"/>
        <v>43.986752225212172</v>
      </c>
      <c r="M47">
        <f t="shared" si="1"/>
        <v>43.314013661767753</v>
      </c>
      <c r="N47">
        <f t="shared" si="1"/>
        <v>50.86938522045125</v>
      </c>
      <c r="O47">
        <f t="shared" si="1"/>
        <v>44.297246946801906</v>
      </c>
      <c r="P47">
        <f t="shared" si="4"/>
        <v>45.580625129372798</v>
      </c>
      <c r="Q47">
        <f t="shared" si="5"/>
        <v>3.0543819561546779</v>
      </c>
    </row>
    <row r="48" spans="2:30" x14ac:dyDescent="0.25">
      <c r="D48" s="5" t="s">
        <v>70</v>
      </c>
      <c r="E48">
        <f>H26-H27</f>
        <v>0.92200000000000004</v>
      </c>
      <c r="F48">
        <f t="shared" ref="F48:I48" si="9">I26-I27</f>
        <v>0.96599999999999986</v>
      </c>
      <c r="G48">
        <f t="shared" si="9"/>
        <v>0.98499999999999999</v>
      </c>
      <c r="H48">
        <f t="shared" si="9"/>
        <v>0.98399999999999999</v>
      </c>
      <c r="I48">
        <f t="shared" si="9"/>
        <v>1.0549999999999999</v>
      </c>
      <c r="K48">
        <f t="shared" si="3"/>
        <v>47.712688884288973</v>
      </c>
      <c r="L48">
        <f t="shared" si="1"/>
        <v>49.989650175947006</v>
      </c>
      <c r="M48">
        <f t="shared" si="1"/>
        <v>50.972883460981166</v>
      </c>
      <c r="N48">
        <f t="shared" si="1"/>
        <v>50.921134340716215</v>
      </c>
      <c r="O48">
        <f t="shared" si="1"/>
        <v>54.595321879528043</v>
      </c>
      <c r="P48">
        <f t="shared" si="4"/>
        <v>50.838335748292273</v>
      </c>
      <c r="Q48">
        <f t="shared" si="5"/>
        <v>2.4814229286518148</v>
      </c>
    </row>
    <row r="49" spans="3:17" x14ac:dyDescent="0.25">
      <c r="C49" s="5"/>
      <c r="D49" s="5" t="s">
        <v>68</v>
      </c>
      <c r="E49">
        <f>C28-C29</f>
        <v>0.95099999999999996</v>
      </c>
      <c r="F49">
        <f t="shared" ref="F49:I49" si="10">D28-D29</f>
        <v>0.90800000000000003</v>
      </c>
      <c r="G49">
        <f t="shared" si="10"/>
        <v>0.94699999999999995</v>
      </c>
      <c r="H49">
        <f t="shared" si="10"/>
        <v>0.97599999999999987</v>
      </c>
      <c r="I49">
        <f t="shared" si="10"/>
        <v>0.93899999999999995</v>
      </c>
      <c r="K49">
        <f t="shared" si="3"/>
        <v>49.213413371972678</v>
      </c>
      <c r="L49">
        <f t="shared" si="1"/>
        <v>46.988201200579596</v>
      </c>
      <c r="M49">
        <f t="shared" si="1"/>
        <v>49.00641689091286</v>
      </c>
      <c r="N49">
        <f t="shared" si="1"/>
        <v>50.507141378596565</v>
      </c>
      <c r="O49">
        <f t="shared" si="1"/>
        <v>48.59242392879321</v>
      </c>
      <c r="P49">
        <f t="shared" si="4"/>
        <v>48.861519354170987</v>
      </c>
      <c r="Q49">
        <f t="shared" si="5"/>
        <v>1.2683286044759183</v>
      </c>
    </row>
    <row r="50" spans="3:17" x14ac:dyDescent="0.25">
      <c r="D50" s="5" t="s">
        <v>69</v>
      </c>
      <c r="E50">
        <f>H28-H29</f>
        <v>0.97799999999999987</v>
      </c>
      <c r="F50">
        <f t="shared" ref="F50:I50" si="11">I28-I29</f>
        <v>0.871</v>
      </c>
      <c r="G50">
        <f t="shared" si="11"/>
        <v>0.91200000000000003</v>
      </c>
      <c r="H50">
        <f t="shared" si="11"/>
        <v>0.98799999999999999</v>
      </c>
      <c r="I50">
        <f t="shared" si="11"/>
        <v>0.97799999999999987</v>
      </c>
      <c r="K50">
        <f t="shared" si="3"/>
        <v>50.610639619126474</v>
      </c>
      <c r="L50">
        <f t="shared" si="1"/>
        <v>45.073483750776241</v>
      </c>
      <c r="M50">
        <f t="shared" si="1"/>
        <v>47.195197681639414</v>
      </c>
      <c r="N50">
        <f t="shared" si="1"/>
        <v>51.128130821776033</v>
      </c>
      <c r="O50">
        <f t="shared" si="1"/>
        <v>50.610639619126474</v>
      </c>
      <c r="P50">
        <f t="shared" si="4"/>
        <v>48.923618298488933</v>
      </c>
      <c r="Q50">
        <f t="shared" si="5"/>
        <v>2.6628429920923899</v>
      </c>
    </row>
    <row r="51" spans="3:17" x14ac:dyDescent="0.25">
      <c r="C51" s="5"/>
      <c r="D51" s="5" t="s">
        <v>71</v>
      </c>
      <c r="E51">
        <f>C30-C31</f>
        <v>1.2430000000000001</v>
      </c>
      <c r="F51">
        <f t="shared" ref="F51:I51" si="12">D30-D31</f>
        <v>1.357</v>
      </c>
      <c r="G51">
        <f t="shared" si="12"/>
        <v>1.5409999999999999</v>
      </c>
      <c r="H51">
        <f t="shared" si="12"/>
        <v>1.712</v>
      </c>
      <c r="I51">
        <f t="shared" si="12"/>
        <v>1.72</v>
      </c>
      <c r="K51">
        <f t="shared" si="3"/>
        <v>64.324156489339686</v>
      </c>
      <c r="L51">
        <f t="shared" si="1"/>
        <v>70.223556199544618</v>
      </c>
      <c r="M51">
        <f t="shared" si="1"/>
        <v>79.745394328296413</v>
      </c>
      <c r="N51">
        <f t="shared" si="1"/>
        <v>88.594493893603811</v>
      </c>
      <c r="O51">
        <f t="shared" si="1"/>
        <v>89.008486855723461</v>
      </c>
      <c r="P51">
        <f t="shared" si="4"/>
        <v>78.379217553301586</v>
      </c>
      <c r="Q51">
        <f t="shared" si="5"/>
        <v>10.991578926859741</v>
      </c>
    </row>
    <row r="52" spans="3:17" x14ac:dyDescent="0.25">
      <c r="D52" s="5" t="s">
        <v>72</v>
      </c>
      <c r="E52">
        <f>H30-H31</f>
        <v>1.1020000000000001</v>
      </c>
      <c r="F52">
        <f t="shared" ref="F52:I52" si="13">I30-I31</f>
        <v>1.0920000000000001</v>
      </c>
      <c r="G52">
        <f t="shared" si="13"/>
        <v>1.042</v>
      </c>
      <c r="H52">
        <f t="shared" si="13"/>
        <v>1.129</v>
      </c>
      <c r="I52">
        <f t="shared" si="13"/>
        <v>1.236</v>
      </c>
      <c r="K52">
        <f t="shared" si="3"/>
        <v>57.027530531980965</v>
      </c>
      <c r="L52">
        <f t="shared" si="1"/>
        <v>56.510039329331406</v>
      </c>
      <c r="M52">
        <f t="shared" si="1"/>
        <v>53.922583316083625</v>
      </c>
      <c r="N52">
        <f t="shared" si="1"/>
        <v>58.424756779134754</v>
      </c>
      <c r="O52">
        <f t="shared" si="1"/>
        <v>63.961912647485001</v>
      </c>
      <c r="P52">
        <f t="shared" si="4"/>
        <v>57.969364520803154</v>
      </c>
      <c r="Q52">
        <f t="shared" si="5"/>
        <v>3.7252897389123469</v>
      </c>
    </row>
    <row r="53" spans="3:17" x14ac:dyDescent="0.25">
      <c r="C53" s="5"/>
      <c r="D53" s="5" t="s">
        <v>73</v>
      </c>
      <c r="E53">
        <f>C32-C33</f>
        <v>0.88900000000000001</v>
      </c>
      <c r="F53">
        <f t="shared" ref="F53:I53" si="14">D32-D33</f>
        <v>0.96699999999999986</v>
      </c>
      <c r="G53">
        <f t="shared" si="14"/>
        <v>0.96799999999999997</v>
      </c>
      <c r="H53">
        <f t="shared" si="14"/>
        <v>0.83499999999999996</v>
      </c>
      <c r="I53">
        <f t="shared" si="14"/>
        <v>0.80200000000000005</v>
      </c>
      <c r="K53">
        <f t="shared" si="3"/>
        <v>46.004967915545443</v>
      </c>
      <c r="L53">
        <f t="shared" si="1"/>
        <v>50.041399296211964</v>
      </c>
      <c r="M53">
        <f t="shared" si="1"/>
        <v>50.093148416476922</v>
      </c>
      <c r="N53">
        <f t="shared" si="1"/>
        <v>43.210515421237837</v>
      </c>
      <c r="O53">
        <f t="shared" si="1"/>
        <v>41.502794452494314</v>
      </c>
      <c r="P53">
        <f t="shared" si="4"/>
        <v>46.170565100393297</v>
      </c>
      <c r="Q53">
        <f t="shared" si="5"/>
        <v>3.9034413212965662</v>
      </c>
    </row>
    <row r="54" spans="3:17" x14ac:dyDescent="0.25">
      <c r="D54" s="5" t="s">
        <v>74</v>
      </c>
      <c r="E54">
        <f>H32-H33</f>
        <v>0.88500000000000001</v>
      </c>
      <c r="F54">
        <f t="shared" ref="F54:I54" si="15">I32-I33</f>
        <v>0.90100000000000002</v>
      </c>
      <c r="G54">
        <f t="shared" si="15"/>
        <v>0.89700000000000002</v>
      </c>
      <c r="H54">
        <f t="shared" si="15"/>
        <v>0.876</v>
      </c>
      <c r="I54">
        <f t="shared" si="15"/>
        <v>0.96399999999999986</v>
      </c>
      <c r="K54">
        <f t="shared" si="3"/>
        <v>45.797971434485618</v>
      </c>
      <c r="L54">
        <f t="shared" si="1"/>
        <v>46.625957358724904</v>
      </c>
      <c r="M54">
        <f t="shared" si="1"/>
        <v>46.418960877665086</v>
      </c>
      <c r="N54">
        <f t="shared" si="1"/>
        <v>45.332229352101017</v>
      </c>
      <c r="O54">
        <f t="shared" si="1"/>
        <v>49.886151935417097</v>
      </c>
      <c r="P54">
        <f t="shared" si="4"/>
        <v>46.812254191678747</v>
      </c>
      <c r="Q54">
        <f t="shared" si="5"/>
        <v>1.7928661771784991</v>
      </c>
    </row>
    <row r="55" spans="3:17" x14ac:dyDescent="0.25">
      <c r="C55" s="5"/>
      <c r="D55" s="5" t="s">
        <v>75</v>
      </c>
      <c r="E55">
        <f>C34-C35</f>
        <v>0.86699999999999999</v>
      </c>
      <c r="F55">
        <f t="shared" ref="F55:I55" si="16">D34-D35</f>
        <v>0.89800000000000002</v>
      </c>
      <c r="G55">
        <f t="shared" si="16"/>
        <v>0.82299999999999995</v>
      </c>
      <c r="H55">
        <f t="shared" si="16"/>
        <v>0.78600000000000003</v>
      </c>
      <c r="I55">
        <f t="shared" si="16"/>
        <v>0.89400000000000002</v>
      </c>
      <c r="K55">
        <f t="shared" si="3"/>
        <v>44.866487269716416</v>
      </c>
      <c r="L55">
        <f t="shared" si="1"/>
        <v>46.470709997930037</v>
      </c>
      <c r="M55">
        <f t="shared" si="1"/>
        <v>42.589525978058376</v>
      </c>
      <c r="N55">
        <f t="shared" si="1"/>
        <v>40.674808528255028</v>
      </c>
      <c r="O55">
        <f t="shared" si="1"/>
        <v>46.263713516870212</v>
      </c>
      <c r="P55">
        <f t="shared" si="4"/>
        <v>44.173049058166008</v>
      </c>
      <c r="Q55">
        <f t="shared" si="5"/>
        <v>2.4938029381142921</v>
      </c>
    </row>
    <row r="56" spans="3:17" x14ac:dyDescent="0.25">
      <c r="D56" s="5" t="s">
        <v>76</v>
      </c>
      <c r="E56">
        <f>H34-H35</f>
        <v>0.83199999999999996</v>
      </c>
      <c r="F56">
        <f t="shared" ref="F56:I56" si="17">I34-I35</f>
        <v>0.86099999999999999</v>
      </c>
      <c r="G56">
        <f t="shared" si="17"/>
        <v>0.86899999999999999</v>
      </c>
      <c r="H56">
        <f t="shared" si="17"/>
        <v>0.81100000000000005</v>
      </c>
      <c r="I56">
        <f t="shared" si="17"/>
        <v>0.84199999999999997</v>
      </c>
      <c r="K56">
        <f t="shared" si="3"/>
        <v>43.055268060442977</v>
      </c>
      <c r="L56">
        <f t="shared" si="1"/>
        <v>44.555992548126682</v>
      </c>
      <c r="M56">
        <f t="shared" si="1"/>
        <v>44.969985510246332</v>
      </c>
      <c r="N56">
        <f t="shared" si="1"/>
        <v>41.968536534878915</v>
      </c>
      <c r="O56">
        <f t="shared" si="1"/>
        <v>43.572759263092529</v>
      </c>
      <c r="P56">
        <f t="shared" si="4"/>
        <v>43.624508383357494</v>
      </c>
      <c r="Q56">
        <f t="shared" si="5"/>
        <v>1.1986374272304341</v>
      </c>
    </row>
    <row r="57" spans="3:17" x14ac:dyDescent="0.25">
      <c r="C57" s="5"/>
      <c r="D57" s="5" t="s">
        <v>77</v>
      </c>
      <c r="E57">
        <f>C36-C37</f>
        <v>1.657</v>
      </c>
      <c r="F57">
        <f t="shared" ref="F57:I57" si="18">D36-D37</f>
        <v>1.482</v>
      </c>
      <c r="G57">
        <f t="shared" si="18"/>
        <v>1.5609999999999999</v>
      </c>
      <c r="H57">
        <f t="shared" si="18"/>
        <v>1.62</v>
      </c>
      <c r="I57">
        <f t="shared" si="18"/>
        <v>1.5289999999999999</v>
      </c>
      <c r="K57">
        <f t="shared" si="3"/>
        <v>85.748292279031261</v>
      </c>
      <c r="L57">
        <f t="shared" si="1"/>
        <v>76.692196232664045</v>
      </c>
      <c r="M57">
        <f t="shared" si="1"/>
        <v>80.780376733595531</v>
      </c>
      <c r="N57">
        <f t="shared" si="1"/>
        <v>83.833574829227913</v>
      </c>
      <c r="O57">
        <f t="shared" si="1"/>
        <v>79.124404885116945</v>
      </c>
      <c r="P57">
        <f t="shared" si="4"/>
        <v>81.235768991927145</v>
      </c>
      <c r="Q57">
        <f t="shared" si="5"/>
        <v>3.6201089591393303</v>
      </c>
    </row>
    <row r="58" spans="3:17" x14ac:dyDescent="0.25">
      <c r="D58" s="5" t="s">
        <v>78</v>
      </c>
      <c r="E58">
        <f>H36-H37</f>
        <v>1.4710000000000001</v>
      </c>
      <c r="F58">
        <f t="shared" ref="F58:I58" si="19">I36-I37</f>
        <v>1.3260000000000001</v>
      </c>
      <c r="G58">
        <f t="shared" si="19"/>
        <v>1.4830000000000001</v>
      </c>
      <c r="H58">
        <f t="shared" si="19"/>
        <v>1.2190000000000001</v>
      </c>
      <c r="I58">
        <f t="shared" si="19"/>
        <v>1.194</v>
      </c>
      <c r="K58">
        <f t="shared" si="3"/>
        <v>76.12295590974955</v>
      </c>
      <c r="L58">
        <f t="shared" si="1"/>
        <v>68.619333471330989</v>
      </c>
      <c r="M58">
        <f t="shared" si="1"/>
        <v>76.743945352929018</v>
      </c>
      <c r="N58">
        <f t="shared" si="1"/>
        <v>63.082177602980764</v>
      </c>
      <c r="O58">
        <f t="shared" si="1"/>
        <v>61.788449596356863</v>
      </c>
      <c r="P58">
        <f t="shared" si="4"/>
        <v>69.271372386669441</v>
      </c>
      <c r="Q58">
        <f t="shared" si="5"/>
        <v>7.026894118548225</v>
      </c>
    </row>
    <row r="59" spans="3:17" x14ac:dyDescent="0.25">
      <c r="D59" s="5" t="s">
        <v>79</v>
      </c>
      <c r="E59" s="39">
        <f>M22-M23</f>
        <v>0.91500000000000004</v>
      </c>
      <c r="F59" s="39">
        <f>N22-N23</f>
        <v>1.0980000000000001</v>
      </c>
      <c r="G59" s="39">
        <f>M24-M25</f>
        <v>1.1040000000000001</v>
      </c>
      <c r="H59" s="39">
        <f>N24-N25</f>
        <v>1.1259999999999999</v>
      </c>
      <c r="I59" s="39">
        <f>M26-M27</f>
        <v>0.94399999999999995</v>
      </c>
      <c r="K59">
        <f t="shared" si="3"/>
        <v>47.350445042434281</v>
      </c>
      <c r="L59">
        <f t="shared" si="3"/>
        <v>56.820534050921147</v>
      </c>
      <c r="M59">
        <f t="shared" si="3"/>
        <v>57.131028772510874</v>
      </c>
      <c r="N59">
        <f t="shared" si="3"/>
        <v>58.269509418339879</v>
      </c>
      <c r="O59">
        <f t="shared" si="3"/>
        <v>48.851169530117986</v>
      </c>
      <c r="P59">
        <f t="shared" si="4"/>
        <v>53.68453736286483</v>
      </c>
      <c r="Q59">
        <f t="shared" si="5"/>
        <v>5.1530795924408261</v>
      </c>
    </row>
    <row r="60" spans="3:17" x14ac:dyDescent="0.25">
      <c r="D60" s="5" t="s">
        <v>80</v>
      </c>
      <c r="E60" s="41">
        <f>N26-N27</f>
        <v>1.8759999999999999</v>
      </c>
      <c r="F60" s="41">
        <f>M28-M29</f>
        <v>1.782</v>
      </c>
      <c r="G60" s="41">
        <f>N28-N29</f>
        <v>1.764</v>
      </c>
      <c r="H60" s="41">
        <f>M30-M31</f>
        <v>1.8320000000000001</v>
      </c>
      <c r="I60" s="41">
        <f>N30-N31</f>
        <v>1.454</v>
      </c>
      <c r="K60">
        <f t="shared" si="3"/>
        <v>97.081349617056517</v>
      </c>
      <c r="L60">
        <f t="shared" si="3"/>
        <v>92.216932312150703</v>
      </c>
      <c r="M60">
        <f t="shared" si="3"/>
        <v>91.285448147381501</v>
      </c>
      <c r="N60">
        <f t="shared" si="3"/>
        <v>94.804388325398477</v>
      </c>
      <c r="O60">
        <f t="shared" si="3"/>
        <v>75.243220865245291</v>
      </c>
      <c r="P60">
        <f t="shared" si="4"/>
        <v>90.126267853446492</v>
      </c>
      <c r="Q60">
        <f t="shared" si="5"/>
        <v>8.6237700278697424</v>
      </c>
    </row>
    <row r="61" spans="3:17" x14ac:dyDescent="0.25">
      <c r="D61" s="5" t="s">
        <v>81</v>
      </c>
      <c r="E61" s="43">
        <f>M32-M33</f>
        <v>1.3540000000000001</v>
      </c>
      <c r="F61" s="43">
        <f>N32-N33</f>
        <v>1.5720000000000001</v>
      </c>
      <c r="G61" s="43">
        <f>M34-M35</f>
        <v>1.3979999999999999</v>
      </c>
      <c r="H61" s="43">
        <f>N34-N35</f>
        <v>1.516</v>
      </c>
      <c r="I61" s="43">
        <f>M36-M37</f>
        <v>1.052</v>
      </c>
      <c r="K61">
        <f t="shared" si="3"/>
        <v>70.068308838749743</v>
      </c>
      <c r="L61">
        <f t="shared" si="3"/>
        <v>81.349617056510056</v>
      </c>
      <c r="M61">
        <f t="shared" si="3"/>
        <v>72.345270130407783</v>
      </c>
      <c r="N61">
        <f t="shared" si="3"/>
        <v>78.451666321672548</v>
      </c>
      <c r="O61">
        <f t="shared" si="3"/>
        <v>54.440074518733184</v>
      </c>
      <c r="P61">
        <f t="shared" si="4"/>
        <v>71.330987373214668</v>
      </c>
      <c r="Q61">
        <f t="shared" si="5"/>
        <v>10.476200087205212</v>
      </c>
    </row>
    <row r="62" spans="3:17" x14ac:dyDescent="0.25">
      <c r="D62" s="5" t="s">
        <v>82</v>
      </c>
      <c r="E62">
        <f>R22-R23</f>
        <v>1.115</v>
      </c>
      <c r="F62">
        <f t="shared" ref="F62:I62" si="20">S22-S23</f>
        <v>1.093</v>
      </c>
      <c r="G62">
        <f t="shared" si="20"/>
        <v>1.2350000000000001</v>
      </c>
      <c r="H62">
        <f t="shared" si="20"/>
        <v>1.1339999999999999</v>
      </c>
      <c r="I62">
        <f t="shared" si="20"/>
        <v>0.97699999999999998</v>
      </c>
      <c r="K62">
        <f t="shared" si="3"/>
        <v>57.700269095425384</v>
      </c>
      <c r="L62">
        <f t="shared" si="3"/>
        <v>56.561788449596364</v>
      </c>
      <c r="M62">
        <f t="shared" si="3"/>
        <v>63.910163527220043</v>
      </c>
      <c r="N62">
        <f t="shared" si="3"/>
        <v>58.683502380459529</v>
      </c>
      <c r="O62">
        <f t="shared" si="3"/>
        <v>50.558890498861523</v>
      </c>
      <c r="P62">
        <f t="shared" si="4"/>
        <v>57.482922790312571</v>
      </c>
      <c r="Q62">
        <f t="shared" si="5"/>
        <v>4.785100989150858</v>
      </c>
    </row>
    <row r="63" spans="3:17" x14ac:dyDescent="0.25">
      <c r="D63" s="5" t="s">
        <v>92</v>
      </c>
      <c r="E63">
        <f>W22-W23</f>
        <v>1.6559999999999999</v>
      </c>
      <c r="F63">
        <f t="shared" ref="F63:I63" si="21">X22-X23</f>
        <v>1.3740000000000001</v>
      </c>
      <c r="G63">
        <f t="shared" si="21"/>
        <v>1.4450000000000001</v>
      </c>
      <c r="H63">
        <f t="shared" si="21"/>
        <v>1.115</v>
      </c>
      <c r="I63">
        <f t="shared" si="21"/>
        <v>1.462</v>
      </c>
      <c r="K63">
        <f t="shared" si="3"/>
        <v>85.696543158766303</v>
      </c>
      <c r="L63">
        <f t="shared" si="3"/>
        <v>71.103291244048862</v>
      </c>
      <c r="M63">
        <f t="shared" si="3"/>
        <v>74.777478782860697</v>
      </c>
      <c r="N63">
        <f t="shared" si="3"/>
        <v>57.700269095425384</v>
      </c>
      <c r="O63">
        <f t="shared" si="3"/>
        <v>75.657213827364927</v>
      </c>
      <c r="P63">
        <f t="shared" si="4"/>
        <v>72.98695922169324</v>
      </c>
      <c r="Q63">
        <f t="shared" si="5"/>
        <v>10.11312073345905</v>
      </c>
    </row>
    <row r="64" spans="3:17" x14ac:dyDescent="0.25">
      <c r="D64" s="5" t="s">
        <v>93</v>
      </c>
      <c r="E64">
        <f>R24-R25</f>
        <v>1.2410000000000001</v>
      </c>
      <c r="F64">
        <f>S24-S25</f>
        <v>1.3420000000000001</v>
      </c>
      <c r="G64">
        <f>T24-T25</f>
        <v>1.651</v>
      </c>
      <c r="H64">
        <f>U24-U25</f>
        <v>1.117</v>
      </c>
      <c r="I64">
        <f>V24-V25</f>
        <v>1.0880000000000001</v>
      </c>
      <c r="K64">
        <f t="shared" si="3"/>
        <v>64.220658248809784</v>
      </c>
      <c r="L64">
        <f t="shared" si="3"/>
        <v>69.44731939557029</v>
      </c>
      <c r="M64">
        <f t="shared" si="3"/>
        <v>85.437797557441527</v>
      </c>
      <c r="N64">
        <f t="shared" si="3"/>
        <v>57.803767335955293</v>
      </c>
      <c r="O64">
        <f t="shared" si="3"/>
        <v>56.303042848271588</v>
      </c>
      <c r="P64">
        <f t="shared" si="4"/>
        <v>66.642517077209689</v>
      </c>
      <c r="Q64">
        <f t="shared" si="5"/>
        <v>11.747586016707539</v>
      </c>
    </row>
    <row r="65" spans="4:17" x14ac:dyDescent="0.25">
      <c r="D65" s="5" t="s">
        <v>94</v>
      </c>
      <c r="E65">
        <f>W24-W25</f>
        <v>0.98799999999999988</v>
      </c>
      <c r="F65">
        <f>X24-X25</f>
        <v>0.92500000000000004</v>
      </c>
      <c r="G65">
        <f t="shared" ref="G65:I65" si="22">Y24-Y25</f>
        <v>0.98499999999999988</v>
      </c>
      <c r="H65">
        <f t="shared" si="22"/>
        <v>0.83399999999999996</v>
      </c>
      <c r="I65">
        <f t="shared" si="22"/>
        <v>0.90200000000000002</v>
      </c>
      <c r="K65">
        <f t="shared" si="3"/>
        <v>51.128130821776033</v>
      </c>
      <c r="L65">
        <f t="shared" si="3"/>
        <v>47.86793624508384</v>
      </c>
      <c r="M65">
        <f t="shared" si="3"/>
        <v>50.972883460981159</v>
      </c>
      <c r="N65">
        <f t="shared" si="3"/>
        <v>43.158766300972886</v>
      </c>
      <c r="O65">
        <f t="shared" si="3"/>
        <v>46.677706478989862</v>
      </c>
      <c r="P65">
        <f t="shared" si="4"/>
        <v>47.961084661560754</v>
      </c>
      <c r="Q65">
        <f t="shared" si="5"/>
        <v>3.309800266351242</v>
      </c>
    </row>
  </sheetData>
  <pageMargins left="0.7" right="0.7" top="0.75" bottom="0.75" header="0.3" footer="0.3"/>
  <ignoredErrors>
    <ignoredError sqref="E44:I49 E50:I54 E55:E56 F55:I57 E57 E63:I63 E64:I64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76B53-49C6-4FEB-9A76-678961528326}">
  <dimension ref="A1:AD63"/>
  <sheetViews>
    <sheetView workbookViewId="0">
      <selection activeCell="D46" sqref="D46:P48"/>
    </sheetView>
  </sheetViews>
  <sheetFormatPr defaultRowHeight="13.2" x14ac:dyDescent="0.25"/>
  <cols>
    <col min="2" max="2" width="11.21875" bestFit="1" customWidth="1"/>
    <col min="4" max="4" width="29.5546875" bestFit="1" customWidth="1"/>
  </cols>
  <sheetData>
    <row r="1" spans="1:7" ht="26.4" x14ac:dyDescent="0.25">
      <c r="A1" s="32" t="s">
        <v>0</v>
      </c>
      <c r="B1" s="32" t="s">
        <v>96</v>
      </c>
    </row>
    <row r="2" spans="1:7" x14ac:dyDescent="0.25">
      <c r="A2" s="33"/>
      <c r="B2" s="33"/>
    </row>
    <row r="3" spans="1:7" ht="92.4" x14ac:dyDescent="0.25">
      <c r="A3" s="32" t="s">
        <v>2</v>
      </c>
      <c r="B3" s="32" t="s">
        <v>214</v>
      </c>
      <c r="G3" s="72" t="s">
        <v>275</v>
      </c>
    </row>
    <row r="4" spans="1:7" ht="66" x14ac:dyDescent="0.25">
      <c r="A4" s="32" t="s">
        <v>4</v>
      </c>
      <c r="B4" s="32" t="s">
        <v>215</v>
      </c>
    </row>
    <row r="5" spans="1:7" ht="26.4" x14ac:dyDescent="0.25">
      <c r="A5" s="32" t="s">
        <v>5</v>
      </c>
      <c r="B5" s="32" t="s">
        <v>200</v>
      </c>
    </row>
    <row r="6" spans="1:7" x14ac:dyDescent="0.25">
      <c r="A6" s="32" t="s">
        <v>7</v>
      </c>
      <c r="B6" s="36">
        <v>44982</v>
      </c>
    </row>
    <row r="7" spans="1:7" x14ac:dyDescent="0.25">
      <c r="A7" s="32" t="s">
        <v>8</v>
      </c>
      <c r="B7" s="34">
        <v>0.38576388888888885</v>
      </c>
    </row>
    <row r="8" spans="1:7" ht="26.4" x14ac:dyDescent="0.25">
      <c r="A8" s="32" t="s">
        <v>9</v>
      </c>
      <c r="B8" s="32" t="s">
        <v>10</v>
      </c>
    </row>
    <row r="9" spans="1:7" ht="39.6" x14ac:dyDescent="0.25">
      <c r="A9" s="32" t="s">
        <v>11</v>
      </c>
      <c r="B9" s="32" t="s">
        <v>12</v>
      </c>
    </row>
    <row r="10" spans="1:7" ht="26.4" x14ac:dyDescent="0.25">
      <c r="A10" s="32" t="s">
        <v>13</v>
      </c>
      <c r="B10" s="32" t="s">
        <v>14</v>
      </c>
    </row>
    <row r="11" spans="1:7" x14ac:dyDescent="0.25">
      <c r="A11" s="33"/>
      <c r="B11" s="33"/>
    </row>
    <row r="12" spans="1:7" ht="39.6" x14ac:dyDescent="0.25">
      <c r="A12" s="35" t="s">
        <v>15</v>
      </c>
      <c r="B12" s="32"/>
    </row>
    <row r="13" spans="1:7" ht="26.4" x14ac:dyDescent="0.25">
      <c r="A13" s="32" t="s">
        <v>16</v>
      </c>
      <c r="B13" s="32" t="s">
        <v>17</v>
      </c>
    </row>
    <row r="14" spans="1:7" x14ac:dyDescent="0.25">
      <c r="A14" s="32" t="s">
        <v>18</v>
      </c>
      <c r="B14" s="32" t="s">
        <v>216</v>
      </c>
    </row>
    <row r="15" spans="1:7" ht="26.4" x14ac:dyDescent="0.25">
      <c r="A15" s="32"/>
      <c r="B15" s="32" t="s">
        <v>19</v>
      </c>
    </row>
    <row r="16" spans="1:7" x14ac:dyDescent="0.25">
      <c r="A16" s="32"/>
      <c r="B16" s="32" t="s">
        <v>20</v>
      </c>
    </row>
    <row r="17" spans="1:30" ht="26.4" x14ac:dyDescent="0.25">
      <c r="A17" s="32"/>
      <c r="B17" s="32" t="s">
        <v>217</v>
      </c>
    </row>
    <row r="18" spans="1:30" ht="39.6" x14ac:dyDescent="0.25">
      <c r="A18" s="32"/>
      <c r="B18" s="32" t="s">
        <v>22</v>
      </c>
    </row>
    <row r="19" spans="1:30" x14ac:dyDescent="0.25">
      <c r="A19" s="33"/>
      <c r="B19" s="33"/>
    </row>
    <row r="20" spans="1:30" x14ac:dyDescent="0.25">
      <c r="A20" s="35" t="s">
        <v>31</v>
      </c>
      <c r="B20" s="32"/>
    </row>
    <row r="21" spans="1:30" x14ac:dyDescent="0.25">
      <c r="B21" s="37"/>
      <c r="C21" s="37">
        <v>1</v>
      </c>
      <c r="D21" s="37">
        <v>2</v>
      </c>
      <c r="E21" s="37">
        <v>3</v>
      </c>
      <c r="F21" s="37">
        <v>4</v>
      </c>
      <c r="G21" s="37">
        <v>5</v>
      </c>
      <c r="H21" s="37">
        <v>6</v>
      </c>
      <c r="I21" s="37">
        <v>7</v>
      </c>
      <c r="J21" s="37">
        <v>8</v>
      </c>
      <c r="K21" s="37">
        <v>9</v>
      </c>
      <c r="L21" s="37">
        <v>10</v>
      </c>
      <c r="M21" s="37">
        <v>11</v>
      </c>
      <c r="N21" s="37">
        <v>12</v>
      </c>
      <c r="Q21" s="37"/>
      <c r="R21" s="37">
        <v>1</v>
      </c>
      <c r="S21" s="37">
        <v>2</v>
      </c>
      <c r="T21" s="37">
        <v>3</v>
      </c>
      <c r="U21" s="37">
        <v>4</v>
      </c>
      <c r="V21" s="37">
        <v>5</v>
      </c>
      <c r="W21" s="37">
        <v>6</v>
      </c>
      <c r="X21" s="37">
        <v>7</v>
      </c>
      <c r="Y21" s="37">
        <v>8</v>
      </c>
      <c r="Z21" s="37">
        <v>9</v>
      </c>
      <c r="AA21" s="37">
        <v>10</v>
      </c>
      <c r="AB21" s="49">
        <v>11</v>
      </c>
      <c r="AC21" s="49">
        <v>12</v>
      </c>
    </row>
    <row r="22" spans="1:30" x14ac:dyDescent="0.25">
      <c r="B22" s="37" t="s">
        <v>23</v>
      </c>
      <c r="C22" s="37">
        <v>0.438</v>
      </c>
      <c r="D22" s="37">
        <v>0.41700000000000004</v>
      </c>
      <c r="E22" s="37">
        <v>0.41900000000000004</v>
      </c>
      <c r="F22" s="37">
        <v>0.38900000000000001</v>
      </c>
      <c r="G22" s="37">
        <v>0.40400000000000003</v>
      </c>
      <c r="H22" s="37">
        <v>0.218</v>
      </c>
      <c r="I22" s="37">
        <v>0.20099999999999998</v>
      </c>
      <c r="J22" s="37">
        <v>0.187</v>
      </c>
      <c r="K22" s="37">
        <v>0.215</v>
      </c>
      <c r="L22" s="37">
        <v>0.19</v>
      </c>
      <c r="M22" s="42">
        <v>0.184</v>
      </c>
      <c r="N22" s="42">
        <v>0.214</v>
      </c>
      <c r="O22" t="s">
        <v>218</v>
      </c>
      <c r="Q22" s="37" t="s">
        <v>23</v>
      </c>
      <c r="R22" s="37">
        <v>0.307</v>
      </c>
      <c r="S22" s="37">
        <v>0.29899999999999999</v>
      </c>
      <c r="T22" s="37">
        <v>0.34299999999999997</v>
      </c>
      <c r="U22" s="37">
        <v>0.26900000000000002</v>
      </c>
      <c r="V22" s="37">
        <v>0.311</v>
      </c>
      <c r="W22" s="37">
        <v>0.22399999999999998</v>
      </c>
      <c r="X22" s="37">
        <v>0.21400000000000002</v>
      </c>
      <c r="Y22" s="37">
        <v>0.25</v>
      </c>
      <c r="Z22" s="37">
        <v>0.20500000000000002</v>
      </c>
      <c r="AA22" s="37">
        <v>0.23299999999999998</v>
      </c>
      <c r="AB22" s="49">
        <v>1.7370000000000001</v>
      </c>
      <c r="AC22" s="49">
        <v>1.613</v>
      </c>
      <c r="AD22" t="s">
        <v>218</v>
      </c>
    </row>
    <row r="23" spans="1:30" x14ac:dyDescent="0.25">
      <c r="B23" s="37"/>
      <c r="C23" s="37">
        <v>7.5999999999999998E-2</v>
      </c>
      <c r="D23" s="37">
        <v>7.3999999999999996E-2</v>
      </c>
      <c r="E23" s="37">
        <v>7.6999999999999999E-2</v>
      </c>
      <c r="F23" s="37">
        <v>6.4000000000000001E-2</v>
      </c>
      <c r="G23" s="37">
        <v>6.2E-2</v>
      </c>
      <c r="H23" s="37">
        <v>6.4000000000000001E-2</v>
      </c>
      <c r="I23" s="37">
        <v>5.7000000000000002E-2</v>
      </c>
      <c r="J23" s="37">
        <v>5.5E-2</v>
      </c>
      <c r="K23" s="37">
        <v>5.7000000000000002E-2</v>
      </c>
      <c r="L23" s="37">
        <v>5.3999999999999999E-2</v>
      </c>
      <c r="M23" s="37">
        <v>0.03</v>
      </c>
      <c r="N23" s="37">
        <v>0.03</v>
      </c>
      <c r="O23" t="s">
        <v>219</v>
      </c>
      <c r="Q23" s="37"/>
      <c r="R23" s="37">
        <v>5.1999999999999998E-2</v>
      </c>
      <c r="S23" s="37">
        <v>5.0999999999999997E-2</v>
      </c>
      <c r="T23" s="37">
        <v>0.05</v>
      </c>
      <c r="U23" s="37">
        <v>0.05</v>
      </c>
      <c r="V23" s="37">
        <v>4.9000000000000002E-2</v>
      </c>
      <c r="W23" s="37">
        <v>4.9000000000000002E-2</v>
      </c>
      <c r="X23" s="37">
        <v>4.9000000000000002E-2</v>
      </c>
      <c r="Y23" s="37">
        <v>4.9000000000000002E-2</v>
      </c>
      <c r="Z23" s="37">
        <v>4.9000000000000002E-2</v>
      </c>
      <c r="AA23" s="37">
        <v>0.05</v>
      </c>
      <c r="AB23" s="49">
        <v>4.9000000000000002E-2</v>
      </c>
      <c r="AC23" s="49">
        <v>0.05</v>
      </c>
      <c r="AD23" t="s">
        <v>219</v>
      </c>
    </row>
    <row r="24" spans="1:30" x14ac:dyDescent="0.25">
      <c r="B24" s="37" t="s">
        <v>24</v>
      </c>
      <c r="C24" s="37">
        <v>0.20300000000000001</v>
      </c>
      <c r="D24" s="37">
        <v>0.222</v>
      </c>
      <c r="E24" s="37">
        <v>0.21</v>
      </c>
      <c r="F24" s="37">
        <v>0.25</v>
      </c>
      <c r="G24" s="37">
        <v>0.27600000000000002</v>
      </c>
      <c r="H24" s="37">
        <v>0.33699999999999997</v>
      </c>
      <c r="I24" s="37">
        <v>0.3</v>
      </c>
      <c r="J24" s="37">
        <v>0.28200000000000003</v>
      </c>
      <c r="K24" s="37">
        <v>0.25800000000000001</v>
      </c>
      <c r="L24" s="37">
        <v>0.27400000000000002</v>
      </c>
      <c r="M24" s="42">
        <v>0.182</v>
      </c>
      <c r="N24" s="42">
        <v>0.16500000000000001</v>
      </c>
      <c r="O24" t="s">
        <v>218</v>
      </c>
      <c r="Q24" s="37" t="s">
        <v>24</v>
      </c>
      <c r="R24" s="37">
        <v>0.19299999999999998</v>
      </c>
      <c r="S24" s="37">
        <v>0.20900000000000002</v>
      </c>
      <c r="T24" s="37">
        <v>0.23899999999999999</v>
      </c>
      <c r="U24" s="37">
        <v>0.23399999999999999</v>
      </c>
      <c r="V24" s="37">
        <v>0.21299999999999999</v>
      </c>
      <c r="W24" s="37">
        <v>0.19900000000000001</v>
      </c>
      <c r="X24" s="37">
        <v>0.20900000000000002</v>
      </c>
      <c r="Y24" s="37">
        <v>0.186</v>
      </c>
      <c r="Z24" s="37">
        <v>0.20300000000000001</v>
      </c>
      <c r="AA24" s="37">
        <v>0.20099999999999998</v>
      </c>
      <c r="AB24" s="49">
        <v>3.1459999999999999</v>
      </c>
      <c r="AC24" s="49">
        <v>3.165</v>
      </c>
      <c r="AD24" t="s">
        <v>218</v>
      </c>
    </row>
    <row r="25" spans="1:30" x14ac:dyDescent="0.25">
      <c r="B25" s="37"/>
      <c r="C25" s="37">
        <v>0.05</v>
      </c>
      <c r="D25" s="37">
        <v>5.0999999999999997E-2</v>
      </c>
      <c r="E25" s="37">
        <v>5.1999999999999998E-2</v>
      </c>
      <c r="F25" s="37">
        <v>5.2999999999999999E-2</v>
      </c>
      <c r="G25" s="37">
        <v>5.2999999999999999E-2</v>
      </c>
      <c r="H25" s="37">
        <v>0.05</v>
      </c>
      <c r="I25" s="37">
        <v>5.2999999999999999E-2</v>
      </c>
      <c r="J25" s="37">
        <v>0.05</v>
      </c>
      <c r="K25" s="37">
        <v>0.05</v>
      </c>
      <c r="L25" s="37">
        <v>5.2999999999999999E-2</v>
      </c>
      <c r="M25" s="37">
        <v>3.2000000000000001E-2</v>
      </c>
      <c r="N25" s="37">
        <v>3.2000000000000001E-2</v>
      </c>
      <c r="O25" t="s">
        <v>219</v>
      </c>
      <c r="Q25" s="37"/>
      <c r="R25" s="37">
        <v>5.0999999999999997E-2</v>
      </c>
      <c r="S25" s="37">
        <v>0.05</v>
      </c>
      <c r="T25" s="37">
        <v>5.0999999999999997E-2</v>
      </c>
      <c r="U25" s="37">
        <v>5.0999999999999997E-2</v>
      </c>
      <c r="V25" s="37">
        <v>5.0999999999999997E-2</v>
      </c>
      <c r="W25" s="37">
        <v>0.05</v>
      </c>
      <c r="X25" s="37">
        <v>0.05</v>
      </c>
      <c r="Y25" s="37">
        <v>0.05</v>
      </c>
      <c r="Z25" s="37">
        <v>4.9000000000000002E-2</v>
      </c>
      <c r="AA25" s="37">
        <v>5.1999999999999998E-2</v>
      </c>
      <c r="AB25" s="49">
        <v>5.0999999999999997E-2</v>
      </c>
      <c r="AC25" s="49">
        <v>0.05</v>
      </c>
      <c r="AD25" t="s">
        <v>219</v>
      </c>
    </row>
    <row r="26" spans="1:30" x14ac:dyDescent="0.25">
      <c r="B26" s="37" t="s">
        <v>25</v>
      </c>
      <c r="C26" s="37">
        <v>0.38300000000000001</v>
      </c>
      <c r="D26" s="37">
        <v>0.38</v>
      </c>
      <c r="E26" s="37">
        <v>0.36699999999999999</v>
      </c>
      <c r="F26" s="37">
        <v>0.33899999999999997</v>
      </c>
      <c r="G26" s="37">
        <v>0.35</v>
      </c>
      <c r="H26" s="37">
        <v>0.21600000000000003</v>
      </c>
      <c r="I26" s="37">
        <v>0.19799999999999998</v>
      </c>
      <c r="J26" s="37">
        <v>0.20500000000000002</v>
      </c>
      <c r="K26" s="37">
        <v>0.191</v>
      </c>
      <c r="L26" s="37">
        <v>0.20099999999999998</v>
      </c>
      <c r="M26" s="42">
        <v>0.17899999999999999</v>
      </c>
      <c r="N26" s="45">
        <v>0.35399999999999998</v>
      </c>
      <c r="O26" t="s">
        <v>218</v>
      </c>
      <c r="Q26" s="49" t="s">
        <v>25</v>
      </c>
      <c r="R26" s="49">
        <v>1.129</v>
      </c>
      <c r="S26" s="49">
        <v>0.80800000000000005</v>
      </c>
      <c r="T26" s="49">
        <v>0.77800000000000002</v>
      </c>
      <c r="U26" s="49">
        <v>1.9450000000000001</v>
      </c>
      <c r="V26" s="49">
        <v>1.97</v>
      </c>
      <c r="W26" s="49">
        <v>2.1850000000000001</v>
      </c>
      <c r="X26" s="49">
        <v>2.4830000000000001</v>
      </c>
      <c r="Y26" s="49">
        <v>2.8290000000000002</v>
      </c>
      <c r="Z26" s="49">
        <v>2.4660000000000002</v>
      </c>
      <c r="AA26" s="49">
        <v>2.7519999999999998</v>
      </c>
      <c r="AB26" s="49">
        <v>3.117</v>
      </c>
      <c r="AC26" s="49">
        <v>2.944</v>
      </c>
      <c r="AD26" t="s">
        <v>218</v>
      </c>
    </row>
    <row r="27" spans="1:30" x14ac:dyDescent="0.25">
      <c r="B27" s="37"/>
      <c r="C27" s="37">
        <v>5.1999999999999998E-2</v>
      </c>
      <c r="D27" s="37">
        <v>5.2999999999999999E-2</v>
      </c>
      <c r="E27" s="37">
        <v>5.1999999999999998E-2</v>
      </c>
      <c r="F27" s="37">
        <v>5.1999999999999998E-2</v>
      </c>
      <c r="G27" s="37">
        <v>5.0999999999999997E-2</v>
      </c>
      <c r="H27" s="37">
        <v>0.05</v>
      </c>
      <c r="I27" s="37">
        <v>5.0999999999999997E-2</v>
      </c>
      <c r="J27" s="37">
        <v>0.05</v>
      </c>
      <c r="K27" s="37">
        <v>4.9000000000000002E-2</v>
      </c>
      <c r="L27" s="37">
        <v>5.2999999999999999E-2</v>
      </c>
      <c r="M27" s="37">
        <v>3.1E-2</v>
      </c>
      <c r="N27" s="37">
        <v>3.1E-2</v>
      </c>
      <c r="O27" t="s">
        <v>219</v>
      </c>
      <c r="Q27" s="49"/>
      <c r="R27" s="49">
        <v>5.0999999999999997E-2</v>
      </c>
      <c r="S27" s="49">
        <v>4.9000000000000002E-2</v>
      </c>
      <c r="T27" s="49">
        <v>0.05</v>
      </c>
      <c r="U27" s="49">
        <v>0.05</v>
      </c>
      <c r="V27" s="49">
        <v>0.05</v>
      </c>
      <c r="W27" s="49">
        <v>5.0999999999999997E-2</v>
      </c>
      <c r="X27" s="49">
        <v>5.0999999999999997E-2</v>
      </c>
      <c r="Y27" s="49">
        <v>0.05</v>
      </c>
      <c r="Z27" s="49">
        <v>4.9000000000000002E-2</v>
      </c>
      <c r="AA27" s="49">
        <v>0.05</v>
      </c>
      <c r="AB27" s="49">
        <v>0.05</v>
      </c>
      <c r="AC27" s="49">
        <v>4.8000000000000001E-2</v>
      </c>
      <c r="AD27" t="s">
        <v>219</v>
      </c>
    </row>
    <row r="28" spans="1:30" x14ac:dyDescent="0.25">
      <c r="B28" s="37" t="s">
        <v>26</v>
      </c>
      <c r="C28" s="37">
        <v>0.20399999999999999</v>
      </c>
      <c r="D28" s="37">
        <v>0.20400000000000001</v>
      </c>
      <c r="E28" s="37">
        <v>0.21199999999999999</v>
      </c>
      <c r="F28" s="37">
        <v>0.189</v>
      </c>
      <c r="G28" s="37">
        <v>0.21300000000000002</v>
      </c>
      <c r="H28" s="37">
        <v>0.21400000000000002</v>
      </c>
      <c r="I28" s="37">
        <v>0.19499999999999998</v>
      </c>
      <c r="J28" s="37">
        <v>0.20799999999999999</v>
      </c>
      <c r="K28" s="37">
        <v>0.1996</v>
      </c>
      <c r="L28" s="37">
        <v>0.19499999999999998</v>
      </c>
      <c r="M28" s="45">
        <v>0.33199999999999996</v>
      </c>
      <c r="N28" s="45">
        <v>0.39200000000000002</v>
      </c>
      <c r="O28" t="s">
        <v>218</v>
      </c>
      <c r="Q28" s="49" t="s">
        <v>26</v>
      </c>
      <c r="R28" s="49">
        <v>1.133</v>
      </c>
      <c r="S28" s="49">
        <v>0.996</v>
      </c>
      <c r="T28" s="49">
        <v>1.391</v>
      </c>
      <c r="U28" s="49">
        <v>0.159</v>
      </c>
      <c r="V28" s="49">
        <v>1.47</v>
      </c>
      <c r="W28" s="49">
        <v>1.498</v>
      </c>
      <c r="X28" s="49">
        <v>2.4500000000000002</v>
      </c>
      <c r="Y28" s="49">
        <v>2.5179999999999998</v>
      </c>
      <c r="Z28" s="49">
        <v>2.2759999999999998</v>
      </c>
      <c r="AA28" s="49">
        <v>2.7160000000000002</v>
      </c>
      <c r="AB28" s="49">
        <v>2.798</v>
      </c>
      <c r="AC28" s="49">
        <v>2.871</v>
      </c>
      <c r="AD28" t="s">
        <v>218</v>
      </c>
    </row>
    <row r="29" spans="1:30" x14ac:dyDescent="0.25">
      <c r="B29" s="37"/>
      <c r="C29" s="37">
        <v>5.0999999999999997E-2</v>
      </c>
      <c r="D29" s="37">
        <v>0.05</v>
      </c>
      <c r="E29" s="37">
        <v>5.0999999999999997E-2</v>
      </c>
      <c r="F29" s="37">
        <v>5.0999999999999997E-2</v>
      </c>
      <c r="G29" s="37">
        <v>4.9000000000000002E-2</v>
      </c>
      <c r="H29" s="37">
        <v>0.05</v>
      </c>
      <c r="I29" s="37">
        <v>5.0999999999999997E-2</v>
      </c>
      <c r="J29" s="37">
        <v>5.1999999999999998E-2</v>
      </c>
      <c r="K29" s="37">
        <v>5.2999999999999999E-2</v>
      </c>
      <c r="L29" s="37">
        <v>5.3999999999999999E-2</v>
      </c>
      <c r="M29" s="37">
        <v>3.3000000000000002E-2</v>
      </c>
      <c r="N29" s="37">
        <v>3.1E-2</v>
      </c>
      <c r="O29" t="s">
        <v>219</v>
      </c>
      <c r="Q29" s="49"/>
      <c r="R29" s="49">
        <v>5.1999999999999998E-2</v>
      </c>
      <c r="S29" s="49">
        <v>5.0999999999999997E-2</v>
      </c>
      <c r="T29" s="49">
        <v>5.1999999999999998E-2</v>
      </c>
      <c r="U29" s="49">
        <v>4.3999999999999997E-2</v>
      </c>
      <c r="V29" s="49">
        <v>0.05</v>
      </c>
      <c r="W29" s="49">
        <v>5.0999999999999997E-2</v>
      </c>
      <c r="X29" s="49">
        <v>5.0999999999999997E-2</v>
      </c>
      <c r="Y29" s="49">
        <v>0.05</v>
      </c>
      <c r="Z29" s="49">
        <v>5.0999999999999997E-2</v>
      </c>
      <c r="AA29" s="49">
        <v>0.05</v>
      </c>
      <c r="AB29" s="49">
        <v>4.9000000000000002E-2</v>
      </c>
      <c r="AC29" s="49">
        <v>4.9000000000000002E-2</v>
      </c>
      <c r="AD29" t="s">
        <v>219</v>
      </c>
    </row>
    <row r="30" spans="1:30" x14ac:dyDescent="0.25">
      <c r="B30" s="37" t="s">
        <v>27</v>
      </c>
      <c r="C30" s="37">
        <v>0.22799999999999998</v>
      </c>
      <c r="D30" s="37">
        <v>0.25800000000000001</v>
      </c>
      <c r="E30" s="37">
        <v>0.23699999999999999</v>
      </c>
      <c r="F30" s="37">
        <v>0.22199999999999998</v>
      </c>
      <c r="G30" s="37">
        <v>0.26500000000000001</v>
      </c>
      <c r="H30" s="37">
        <v>0.20699999999999999</v>
      </c>
      <c r="I30" s="37">
        <v>0.19700000000000001</v>
      </c>
      <c r="J30" s="37">
        <v>0.22</v>
      </c>
      <c r="K30" s="37">
        <v>0.23299999999999998</v>
      </c>
      <c r="L30" s="37">
        <v>0.25600000000000001</v>
      </c>
      <c r="M30" s="45">
        <v>0.33899999999999997</v>
      </c>
      <c r="N30" s="45">
        <v>0.371</v>
      </c>
      <c r="O30" t="s">
        <v>218</v>
      </c>
      <c r="Q30" s="49" t="s">
        <v>27</v>
      </c>
      <c r="R30" s="49">
        <v>2.7679999999999998</v>
      </c>
      <c r="S30" s="49">
        <v>3.5710000000000002</v>
      </c>
      <c r="T30" s="49">
        <v>2.7719999999999998</v>
      </c>
      <c r="U30" s="49">
        <v>3.0750000000000002</v>
      </c>
      <c r="V30" s="49">
        <v>3.0979999999999999</v>
      </c>
      <c r="W30" s="49">
        <v>3.0539999999999998</v>
      </c>
      <c r="X30" s="49">
        <v>0.16900000000000001</v>
      </c>
      <c r="Y30" s="49">
        <v>3.0009999999999999</v>
      </c>
      <c r="Z30" s="49">
        <v>3.0329999999999999</v>
      </c>
      <c r="AA30" s="49">
        <v>3.0649999999999999</v>
      </c>
      <c r="AB30" s="49">
        <v>2.8849999999999998</v>
      </c>
      <c r="AC30" s="49">
        <v>2.7240000000000002</v>
      </c>
      <c r="AD30" t="s">
        <v>218</v>
      </c>
    </row>
    <row r="31" spans="1:30" x14ac:dyDescent="0.25">
      <c r="B31" s="37"/>
      <c r="C31" s="37">
        <v>5.1999999999999998E-2</v>
      </c>
      <c r="D31" s="37">
        <v>0.05</v>
      </c>
      <c r="E31" s="37">
        <v>0.05</v>
      </c>
      <c r="F31" s="37">
        <v>0.05</v>
      </c>
      <c r="G31" s="37">
        <v>0.05</v>
      </c>
      <c r="H31" s="37">
        <v>5.0999999999999997E-2</v>
      </c>
      <c r="I31" s="37">
        <v>0.05</v>
      </c>
      <c r="J31" s="37">
        <v>5.1999999999999998E-2</v>
      </c>
      <c r="K31" s="37">
        <v>5.6000000000000001E-2</v>
      </c>
      <c r="L31" s="37">
        <v>8.3000000000000004E-2</v>
      </c>
      <c r="M31" s="37">
        <v>0.03</v>
      </c>
      <c r="N31" s="37">
        <v>0.03</v>
      </c>
      <c r="O31" t="s">
        <v>219</v>
      </c>
      <c r="Q31" s="49"/>
      <c r="R31" s="49">
        <v>5.1999999999999998E-2</v>
      </c>
      <c r="S31" s="49">
        <v>5.3999999999999999E-2</v>
      </c>
      <c r="T31" s="49">
        <v>5.0999999999999997E-2</v>
      </c>
      <c r="U31" s="49">
        <v>5.0999999999999997E-2</v>
      </c>
      <c r="V31" s="49">
        <v>5.0999999999999997E-2</v>
      </c>
      <c r="W31" s="49">
        <v>0.05</v>
      </c>
      <c r="X31" s="49">
        <v>4.4999999999999998E-2</v>
      </c>
      <c r="Y31" s="49">
        <v>5.0999999999999997E-2</v>
      </c>
      <c r="Z31" s="49">
        <v>5.0999999999999997E-2</v>
      </c>
      <c r="AA31" s="49">
        <v>5.1999999999999998E-2</v>
      </c>
      <c r="AB31" s="49">
        <v>4.9000000000000002E-2</v>
      </c>
      <c r="AC31" s="49">
        <v>4.8000000000000001E-2</v>
      </c>
      <c r="AD31" t="s">
        <v>219</v>
      </c>
    </row>
    <row r="32" spans="1:30" x14ac:dyDescent="0.25">
      <c r="B32" s="37" t="s">
        <v>28</v>
      </c>
      <c r="C32" s="37">
        <v>0.21099999999999999</v>
      </c>
      <c r="D32" s="37">
        <v>0.22899999999999998</v>
      </c>
      <c r="E32" s="37">
        <v>0.189</v>
      </c>
      <c r="F32" s="37">
        <v>0.219</v>
      </c>
      <c r="G32" s="37">
        <v>0.21099999999999999</v>
      </c>
      <c r="H32" s="37">
        <v>0.20399999999999999</v>
      </c>
      <c r="I32" s="37">
        <v>0.20899999999999999</v>
      </c>
      <c r="J32" s="37">
        <v>0.223</v>
      </c>
      <c r="K32" s="37">
        <v>0.20399999999999999</v>
      </c>
      <c r="L32" s="37">
        <v>0.216</v>
      </c>
      <c r="M32" s="47">
        <v>0.35699999999999998</v>
      </c>
      <c r="N32" s="47">
        <v>0.31299999999999994</v>
      </c>
      <c r="O32" t="s">
        <v>218</v>
      </c>
      <c r="Q32" s="49" t="s">
        <v>28</v>
      </c>
      <c r="R32" s="49">
        <v>3.3140000000000001</v>
      </c>
      <c r="S32" s="49">
        <v>3.399</v>
      </c>
      <c r="T32" s="49">
        <v>0.152</v>
      </c>
      <c r="U32" s="49">
        <v>0.51500000000000001</v>
      </c>
      <c r="V32" s="49">
        <v>3.3090000000000002</v>
      </c>
      <c r="W32" s="49">
        <v>3.5009999999999999</v>
      </c>
      <c r="X32" s="49">
        <v>3.4820000000000002</v>
      </c>
      <c r="Y32" s="49">
        <v>3.53</v>
      </c>
      <c r="Z32" s="49">
        <v>3.2730000000000001</v>
      </c>
      <c r="AA32" s="49">
        <v>1.917</v>
      </c>
      <c r="AB32" s="49">
        <v>1.643</v>
      </c>
      <c r="AC32" s="49">
        <v>1.0469999999999999</v>
      </c>
      <c r="AD32" t="s">
        <v>218</v>
      </c>
    </row>
    <row r="33" spans="1:30" x14ac:dyDescent="0.25">
      <c r="B33" s="37"/>
      <c r="C33" s="37">
        <v>5.7000000000000002E-2</v>
      </c>
      <c r="D33" s="37">
        <v>5.2999999999999999E-2</v>
      </c>
      <c r="E33" s="37">
        <v>5.5E-2</v>
      </c>
      <c r="F33" s="37">
        <v>5.3999999999999999E-2</v>
      </c>
      <c r="G33" s="37">
        <v>5.3999999999999999E-2</v>
      </c>
      <c r="H33" s="37">
        <v>5.3999999999999999E-2</v>
      </c>
      <c r="I33" s="37">
        <v>5.5E-2</v>
      </c>
      <c r="J33" s="37">
        <v>5.1999999999999998E-2</v>
      </c>
      <c r="K33" s="37">
        <v>5.8999999999999997E-2</v>
      </c>
      <c r="L33" s="37">
        <v>5.5E-2</v>
      </c>
      <c r="M33" s="37">
        <v>0.03</v>
      </c>
      <c r="N33" s="37">
        <v>0.03</v>
      </c>
      <c r="O33" t="s">
        <v>219</v>
      </c>
      <c r="Q33" s="49"/>
      <c r="R33" s="49">
        <v>5.3999999999999999E-2</v>
      </c>
      <c r="S33" s="49">
        <v>5.3999999999999999E-2</v>
      </c>
      <c r="T33" s="49">
        <v>4.4999999999999998E-2</v>
      </c>
      <c r="U33" s="49">
        <v>5.3999999999999999E-2</v>
      </c>
      <c r="V33" s="49">
        <v>5.2999999999999999E-2</v>
      </c>
      <c r="W33" s="49">
        <v>5.1999999999999998E-2</v>
      </c>
      <c r="X33" s="49">
        <v>5.3999999999999999E-2</v>
      </c>
      <c r="Y33" s="49">
        <v>5.2999999999999999E-2</v>
      </c>
      <c r="Z33" s="49">
        <v>5.7000000000000002E-2</v>
      </c>
      <c r="AA33" s="49">
        <v>5.1999999999999998E-2</v>
      </c>
      <c r="AB33" s="49">
        <v>0.05</v>
      </c>
      <c r="AC33" s="49">
        <v>5.0999999999999997E-2</v>
      </c>
      <c r="AD33" t="s">
        <v>219</v>
      </c>
    </row>
    <row r="34" spans="1:30" x14ac:dyDescent="0.25">
      <c r="B34" s="37" t="s">
        <v>29</v>
      </c>
      <c r="C34" s="37">
        <v>0.19299999999999998</v>
      </c>
      <c r="D34" s="37">
        <v>0.21099999999999999</v>
      </c>
      <c r="E34" s="37">
        <v>0.20399999999999999</v>
      </c>
      <c r="F34" s="37">
        <v>0.21199999999999999</v>
      </c>
      <c r="G34" s="37">
        <v>0.19799999999999998</v>
      </c>
      <c r="H34" s="37">
        <v>0.192</v>
      </c>
      <c r="I34" s="37">
        <v>0.20499999999999999</v>
      </c>
      <c r="J34" s="37">
        <v>0.216</v>
      </c>
      <c r="K34" s="37">
        <v>0.187</v>
      </c>
      <c r="L34" s="37">
        <v>0.20699999999999999</v>
      </c>
      <c r="M34" s="47">
        <v>0.31499999999999995</v>
      </c>
      <c r="N34" s="47">
        <v>0.28800000000000003</v>
      </c>
      <c r="O34" t="s">
        <v>218</v>
      </c>
      <c r="Q34" s="49" t="s">
        <v>29</v>
      </c>
      <c r="R34" s="49">
        <v>1.095</v>
      </c>
      <c r="S34" s="49">
        <v>0.72699999999999998</v>
      </c>
      <c r="T34" s="49">
        <v>0.154</v>
      </c>
      <c r="U34" s="49">
        <v>2.38</v>
      </c>
      <c r="V34" s="49">
        <v>2.1749999999999998</v>
      </c>
      <c r="W34" s="49">
        <v>2.1760000000000002</v>
      </c>
      <c r="X34" s="49">
        <v>3.294</v>
      </c>
      <c r="Y34" s="49">
        <v>2.9889999999999999</v>
      </c>
      <c r="Z34" s="49">
        <v>3.14</v>
      </c>
      <c r="AA34" s="49">
        <v>2.0880000000000001</v>
      </c>
      <c r="AB34" s="49">
        <v>2.472</v>
      </c>
      <c r="AC34" s="49">
        <v>1.8879999999999999</v>
      </c>
      <c r="AD34" t="s">
        <v>218</v>
      </c>
    </row>
    <row r="35" spans="1:30" x14ac:dyDescent="0.25">
      <c r="B35" s="37"/>
      <c r="C35" s="37">
        <v>5.0999999999999997E-2</v>
      </c>
      <c r="D35" s="37">
        <v>5.0999999999999997E-2</v>
      </c>
      <c r="E35" s="37">
        <v>5.2999999999999999E-2</v>
      </c>
      <c r="F35" s="37">
        <v>5.0999999999999997E-2</v>
      </c>
      <c r="G35" s="37">
        <v>5.0999999999999997E-2</v>
      </c>
      <c r="H35" s="37">
        <v>5.1999999999999998E-2</v>
      </c>
      <c r="I35" s="37">
        <v>5.0999999999999997E-2</v>
      </c>
      <c r="J35" s="37">
        <v>5.0999999999999997E-2</v>
      </c>
      <c r="K35" s="37">
        <v>5.1999999999999998E-2</v>
      </c>
      <c r="L35" s="37">
        <v>5.2999999999999999E-2</v>
      </c>
      <c r="M35" s="37">
        <v>3.1E-2</v>
      </c>
      <c r="N35" s="37">
        <v>3.1E-2</v>
      </c>
      <c r="O35" t="s">
        <v>219</v>
      </c>
      <c r="Q35" s="49"/>
      <c r="R35" s="49">
        <v>5.1999999999999998E-2</v>
      </c>
      <c r="S35" s="49">
        <v>5.0999999999999997E-2</v>
      </c>
      <c r="T35" s="49">
        <v>4.5999999999999999E-2</v>
      </c>
      <c r="U35" s="49">
        <v>5.0999999999999997E-2</v>
      </c>
      <c r="V35" s="49">
        <v>5.0999999999999997E-2</v>
      </c>
      <c r="W35" s="49">
        <v>0.05</v>
      </c>
      <c r="X35" s="49">
        <v>5.6000000000000001E-2</v>
      </c>
      <c r="Y35" s="49">
        <v>5.1999999999999998E-2</v>
      </c>
      <c r="Z35" s="49">
        <v>5.1999999999999998E-2</v>
      </c>
      <c r="AA35" s="49">
        <v>0.05</v>
      </c>
      <c r="AB35" s="49">
        <v>5.0999999999999997E-2</v>
      </c>
      <c r="AC35" s="49">
        <v>0.05</v>
      </c>
      <c r="AD35" t="s">
        <v>219</v>
      </c>
    </row>
    <row r="36" spans="1:30" x14ac:dyDescent="0.25">
      <c r="B36" s="37" t="s">
        <v>30</v>
      </c>
      <c r="C36" s="37">
        <v>0.26300000000000001</v>
      </c>
      <c r="D36" s="37">
        <v>0.21600000000000003</v>
      </c>
      <c r="E36" s="37">
        <v>0.29199999999999998</v>
      </c>
      <c r="F36" s="37">
        <v>0.23199999999999998</v>
      </c>
      <c r="G36" s="37">
        <v>0.251</v>
      </c>
      <c r="H36" s="37">
        <v>0.23199999999999998</v>
      </c>
      <c r="I36" s="37">
        <v>0.25600000000000001</v>
      </c>
      <c r="J36" s="37">
        <v>0.222</v>
      </c>
      <c r="K36" s="37">
        <v>0.215</v>
      </c>
      <c r="L36" s="37">
        <v>0.20399999999999999</v>
      </c>
      <c r="M36" s="47">
        <v>0.34099999999999997</v>
      </c>
      <c r="N36" s="37">
        <v>4.2000000000000003E-2</v>
      </c>
      <c r="O36" t="s">
        <v>218</v>
      </c>
      <c r="Q36" s="49" t="s">
        <v>30</v>
      </c>
      <c r="R36" s="49">
        <v>3.2559999999999998</v>
      </c>
      <c r="S36" s="49">
        <v>3.1829999999999998</v>
      </c>
      <c r="T36" s="49">
        <v>0.14699999999999999</v>
      </c>
      <c r="U36" s="49">
        <v>3.2189999999999999</v>
      </c>
      <c r="V36" s="49">
        <v>3.2530000000000001</v>
      </c>
      <c r="W36" s="49">
        <v>3.157</v>
      </c>
      <c r="X36" s="49">
        <v>3.1619999999999999</v>
      </c>
      <c r="Y36" s="49">
        <v>3.19</v>
      </c>
      <c r="Z36" s="49">
        <v>3.298</v>
      </c>
      <c r="AA36" s="49">
        <v>3.355</v>
      </c>
      <c r="AB36" s="49">
        <v>3.173</v>
      </c>
      <c r="AC36" s="49">
        <v>3.2229999999999999</v>
      </c>
      <c r="AD36" t="s">
        <v>218</v>
      </c>
    </row>
    <row r="37" spans="1:30" x14ac:dyDescent="0.25">
      <c r="B37" s="37"/>
      <c r="C37" s="37">
        <v>4.9000000000000002E-2</v>
      </c>
      <c r="D37" s="37">
        <v>0.05</v>
      </c>
      <c r="E37" s="37">
        <v>5.1999999999999998E-2</v>
      </c>
      <c r="F37" s="37">
        <v>0.05</v>
      </c>
      <c r="G37" s="37">
        <v>4.9000000000000002E-2</v>
      </c>
      <c r="H37" s="37">
        <v>5.7000000000000002E-2</v>
      </c>
      <c r="I37" s="37">
        <v>5.8999999999999997E-2</v>
      </c>
      <c r="J37" s="37">
        <v>5.8000000000000003E-2</v>
      </c>
      <c r="K37" s="37">
        <v>5.6000000000000001E-2</v>
      </c>
      <c r="L37" s="37">
        <v>5.8000000000000003E-2</v>
      </c>
      <c r="M37" s="37">
        <v>3.1E-2</v>
      </c>
      <c r="N37" s="37">
        <v>0.03</v>
      </c>
      <c r="O37" t="s">
        <v>219</v>
      </c>
      <c r="Q37" s="49"/>
      <c r="R37" s="49">
        <v>5.5E-2</v>
      </c>
      <c r="S37" s="49">
        <v>5.2999999999999999E-2</v>
      </c>
      <c r="T37" s="49">
        <v>4.4999999999999998E-2</v>
      </c>
      <c r="U37" s="49">
        <v>5.2999999999999999E-2</v>
      </c>
      <c r="V37" s="49">
        <v>5.2999999999999999E-2</v>
      </c>
      <c r="W37" s="49">
        <v>5.1999999999999998E-2</v>
      </c>
      <c r="X37" s="49">
        <v>5.2999999999999999E-2</v>
      </c>
      <c r="Y37" s="49">
        <v>5.5E-2</v>
      </c>
      <c r="Z37" s="49">
        <v>5.2999999999999999E-2</v>
      </c>
      <c r="AA37" s="49">
        <v>5.5E-2</v>
      </c>
      <c r="AB37" s="49">
        <v>5.1999999999999998E-2</v>
      </c>
      <c r="AC37" s="49">
        <v>5.6000000000000001E-2</v>
      </c>
      <c r="AD37" t="s">
        <v>219</v>
      </c>
    </row>
    <row r="40" spans="1:30" x14ac:dyDescent="0.25">
      <c r="A40" s="8" t="s">
        <v>64</v>
      </c>
      <c r="E40" s="8" t="s">
        <v>40</v>
      </c>
      <c r="F40" s="8" t="s">
        <v>36</v>
      </c>
      <c r="G40" s="8" t="s">
        <v>37</v>
      </c>
      <c r="H40" s="8" t="s">
        <v>88</v>
      </c>
      <c r="I40" s="8" t="s">
        <v>89</v>
      </c>
      <c r="J40" t="s">
        <v>41</v>
      </c>
      <c r="K40" t="s">
        <v>42</v>
      </c>
      <c r="L40" t="s">
        <v>38</v>
      </c>
      <c r="M40" t="s">
        <v>39</v>
      </c>
      <c r="N40" s="5" t="s">
        <v>86</v>
      </c>
      <c r="O40" s="5" t="s">
        <v>87</v>
      </c>
      <c r="P40" t="s">
        <v>43</v>
      </c>
      <c r="Q40" t="s">
        <v>44</v>
      </c>
    </row>
    <row r="41" spans="1:30" x14ac:dyDescent="0.25">
      <c r="C41" s="5" t="s">
        <v>23</v>
      </c>
      <c r="D41" t="s">
        <v>50</v>
      </c>
      <c r="E41">
        <f>C22-C23</f>
        <v>0.36199999999999999</v>
      </c>
      <c r="F41">
        <f t="shared" ref="F41:I41" si="0">D22-D23</f>
        <v>0.34300000000000003</v>
      </c>
      <c r="G41">
        <f t="shared" si="0"/>
        <v>0.34200000000000003</v>
      </c>
      <c r="H41">
        <f t="shared" si="0"/>
        <v>0.32500000000000001</v>
      </c>
      <c r="I41">
        <f t="shared" si="0"/>
        <v>0.34200000000000003</v>
      </c>
      <c r="J41">
        <f>AVERAGE(E41:I41)</f>
        <v>0.34280000000000005</v>
      </c>
      <c r="K41">
        <f>(E41/$J$41)*100</f>
        <v>105.60093348891479</v>
      </c>
      <c r="L41">
        <f t="shared" ref="L41:O56" si="1">(F41/$J$41)*100</f>
        <v>100.05834305717617</v>
      </c>
      <c r="M41">
        <f t="shared" si="1"/>
        <v>99.766627771295219</v>
      </c>
      <c r="N41">
        <f t="shared" si="1"/>
        <v>94.80746791131854</v>
      </c>
      <c r="O41">
        <f t="shared" si="1"/>
        <v>99.766627771295219</v>
      </c>
      <c r="P41">
        <f>AVERAGE(K41:O41)</f>
        <v>100</v>
      </c>
      <c r="Q41">
        <f>STDEV(K41:O41)</f>
        <v>3.8224721891014393</v>
      </c>
    </row>
    <row r="42" spans="1:30" x14ac:dyDescent="0.25">
      <c r="D42" t="s">
        <v>51</v>
      </c>
      <c r="E42">
        <f>H22-H23</f>
        <v>0.154</v>
      </c>
      <c r="F42">
        <f t="shared" ref="F42:I42" si="2">I22-I23</f>
        <v>0.14399999999999999</v>
      </c>
      <c r="G42">
        <f t="shared" si="2"/>
        <v>0.13200000000000001</v>
      </c>
      <c r="H42">
        <f t="shared" si="2"/>
        <v>0.158</v>
      </c>
      <c r="I42">
        <f t="shared" si="2"/>
        <v>0.13600000000000001</v>
      </c>
      <c r="K42">
        <f t="shared" ref="K42:O63" si="3">(E42/$J$41)*100</f>
        <v>44.924154025670937</v>
      </c>
      <c r="L42">
        <f t="shared" si="1"/>
        <v>42.007001166861137</v>
      </c>
      <c r="M42">
        <f t="shared" si="1"/>
        <v>38.506417736289379</v>
      </c>
      <c r="N42">
        <f t="shared" si="1"/>
        <v>46.091015169194861</v>
      </c>
      <c r="O42">
        <f t="shared" si="1"/>
        <v>39.673278879813303</v>
      </c>
      <c r="P42">
        <f t="shared" ref="P42:P63" si="4">AVERAGE(K42:O42)</f>
        <v>42.240373395565925</v>
      </c>
      <c r="Q42">
        <f t="shared" ref="Q42:Q63" si="5">_xlfn.STDEV.S(K42:O42)</f>
        <v>3.2640841845272708</v>
      </c>
    </row>
    <row r="43" spans="1:30" x14ac:dyDescent="0.25">
      <c r="C43" s="5" t="s">
        <v>24</v>
      </c>
      <c r="D43" s="5" t="s">
        <v>60</v>
      </c>
      <c r="E43">
        <f>C24-C25</f>
        <v>0.15300000000000002</v>
      </c>
      <c r="F43">
        <f t="shared" ref="F43:I43" si="6">D24-D25</f>
        <v>0.17100000000000001</v>
      </c>
      <c r="G43">
        <f t="shared" si="6"/>
        <v>0.158</v>
      </c>
      <c r="H43">
        <f t="shared" si="6"/>
        <v>0.19700000000000001</v>
      </c>
      <c r="I43">
        <f t="shared" si="6"/>
        <v>0.22300000000000003</v>
      </c>
      <c r="K43">
        <f t="shared" si="3"/>
        <v>44.632438739789961</v>
      </c>
      <c r="L43">
        <f t="shared" si="1"/>
        <v>49.88331388564761</v>
      </c>
      <c r="M43">
        <f t="shared" si="1"/>
        <v>46.091015169194861</v>
      </c>
      <c r="N43">
        <f t="shared" si="1"/>
        <v>57.467911318553092</v>
      </c>
      <c r="O43">
        <f t="shared" si="1"/>
        <v>65.052508751458575</v>
      </c>
      <c r="P43">
        <f t="shared" si="4"/>
        <v>52.625437572928817</v>
      </c>
      <c r="Q43">
        <f t="shared" si="5"/>
        <v>8.5438223130317024</v>
      </c>
    </row>
    <row r="44" spans="1:30" x14ac:dyDescent="0.25">
      <c r="D44" s="5" t="s">
        <v>84</v>
      </c>
      <c r="E44">
        <f>H24-H25</f>
        <v>0.28699999999999998</v>
      </c>
      <c r="F44">
        <f t="shared" ref="F44:I44" si="7">I24-I25</f>
        <v>0.247</v>
      </c>
      <c r="G44">
        <f t="shared" si="7"/>
        <v>0.23200000000000004</v>
      </c>
      <c r="H44">
        <f t="shared" si="7"/>
        <v>0.20800000000000002</v>
      </c>
      <c r="I44">
        <f t="shared" si="7"/>
        <v>0.22100000000000003</v>
      </c>
      <c r="K44">
        <f t="shared" si="3"/>
        <v>83.722287047841291</v>
      </c>
      <c r="L44">
        <f t="shared" si="1"/>
        <v>72.053675612602092</v>
      </c>
      <c r="M44">
        <f t="shared" si="1"/>
        <v>67.677946324387392</v>
      </c>
      <c r="N44">
        <f t="shared" si="1"/>
        <v>60.676779463243868</v>
      </c>
      <c r="O44">
        <f t="shared" si="1"/>
        <v>64.469078179696609</v>
      </c>
      <c r="P44">
        <f t="shared" si="4"/>
        <v>69.719953325554258</v>
      </c>
      <c r="Q44">
        <f t="shared" si="5"/>
        <v>8.8745716132883423</v>
      </c>
    </row>
    <row r="45" spans="1:30" x14ac:dyDescent="0.25">
      <c r="C45" s="5" t="s">
        <v>25</v>
      </c>
      <c r="D45" s="5" t="s">
        <v>85</v>
      </c>
      <c r="E45">
        <f>C26-C27</f>
        <v>0.33100000000000002</v>
      </c>
      <c r="F45">
        <f t="shared" ref="F45:I45" si="8">D26-D27</f>
        <v>0.32700000000000001</v>
      </c>
      <c r="G45">
        <f t="shared" si="8"/>
        <v>0.315</v>
      </c>
      <c r="H45">
        <f t="shared" si="8"/>
        <v>0.28699999999999998</v>
      </c>
      <c r="I45">
        <f t="shared" si="8"/>
        <v>0.29899999999999999</v>
      </c>
      <c r="K45">
        <f t="shared" si="3"/>
        <v>96.557759626604422</v>
      </c>
      <c r="L45">
        <f t="shared" si="1"/>
        <v>95.390898483080505</v>
      </c>
      <c r="M45">
        <f t="shared" si="1"/>
        <v>91.89031505250874</v>
      </c>
      <c r="N45">
        <f t="shared" si="1"/>
        <v>83.722287047841291</v>
      </c>
      <c r="O45">
        <f t="shared" si="1"/>
        <v>87.222870478413057</v>
      </c>
      <c r="P45">
        <f t="shared" si="4"/>
        <v>90.956826137689603</v>
      </c>
      <c r="Q45">
        <f t="shared" si="5"/>
        <v>5.4356194627081074</v>
      </c>
    </row>
    <row r="46" spans="1:30" x14ac:dyDescent="0.25">
      <c r="D46" t="s">
        <v>70</v>
      </c>
      <c r="E46">
        <f>H26-H27</f>
        <v>0.16600000000000004</v>
      </c>
      <c r="F46">
        <f t="shared" ref="F46:I46" si="9">I26-I27</f>
        <v>0.14699999999999999</v>
      </c>
      <c r="G46">
        <f t="shared" si="9"/>
        <v>0.15500000000000003</v>
      </c>
      <c r="H46">
        <f t="shared" si="9"/>
        <v>0.14200000000000002</v>
      </c>
      <c r="I46">
        <f t="shared" si="9"/>
        <v>0.14799999999999999</v>
      </c>
      <c r="K46">
        <f t="shared" si="3"/>
        <v>48.42473745624271</v>
      </c>
      <c r="L46">
        <f t="shared" si="1"/>
        <v>42.882147024504071</v>
      </c>
      <c r="M46">
        <f t="shared" si="1"/>
        <v>45.215869311551927</v>
      </c>
      <c r="N46">
        <f t="shared" si="1"/>
        <v>41.423570595099179</v>
      </c>
      <c r="O46">
        <f t="shared" si="1"/>
        <v>43.173862310385061</v>
      </c>
      <c r="P46">
        <f t="shared" si="4"/>
        <v>44.224037339556595</v>
      </c>
      <c r="Q46">
        <f t="shared" si="5"/>
        <v>2.7099706330206792</v>
      </c>
    </row>
    <row r="47" spans="1:30" x14ac:dyDescent="0.25">
      <c r="C47" s="5" t="s">
        <v>26</v>
      </c>
      <c r="D47" t="s">
        <v>68</v>
      </c>
      <c r="E47">
        <f>C28-C29</f>
        <v>0.153</v>
      </c>
      <c r="F47">
        <f t="shared" ref="F47:I47" si="10">D28-D29</f>
        <v>0.15400000000000003</v>
      </c>
      <c r="G47">
        <f t="shared" si="10"/>
        <v>0.161</v>
      </c>
      <c r="H47">
        <f t="shared" si="10"/>
        <v>0.13800000000000001</v>
      </c>
      <c r="I47">
        <f t="shared" si="10"/>
        <v>0.16400000000000003</v>
      </c>
      <c r="K47">
        <f t="shared" si="3"/>
        <v>44.632438739789961</v>
      </c>
      <c r="L47">
        <f t="shared" si="1"/>
        <v>44.924154025670951</v>
      </c>
      <c r="M47">
        <f t="shared" si="1"/>
        <v>46.966161026837803</v>
      </c>
      <c r="N47">
        <f t="shared" si="1"/>
        <v>40.256709451575261</v>
      </c>
      <c r="O47">
        <f t="shared" si="1"/>
        <v>47.841306884480751</v>
      </c>
      <c r="P47">
        <f t="shared" si="4"/>
        <v>44.924154025670944</v>
      </c>
      <c r="Q47">
        <f t="shared" si="5"/>
        <v>2.9389500699547684</v>
      </c>
    </row>
    <row r="48" spans="1:30" x14ac:dyDescent="0.25">
      <c r="D48" t="s">
        <v>69</v>
      </c>
      <c r="E48">
        <f>H28-H29</f>
        <v>0.16400000000000003</v>
      </c>
      <c r="F48">
        <f t="shared" ref="F48:I48" si="11">I28-I29</f>
        <v>0.14399999999999999</v>
      </c>
      <c r="G48">
        <f t="shared" si="11"/>
        <v>0.156</v>
      </c>
      <c r="H48">
        <f t="shared" si="11"/>
        <v>0.14660000000000001</v>
      </c>
      <c r="I48">
        <f t="shared" si="11"/>
        <v>0.14099999999999999</v>
      </c>
      <c r="K48">
        <f t="shared" si="3"/>
        <v>47.841306884480751</v>
      </c>
      <c r="L48">
        <f t="shared" si="1"/>
        <v>42.007001166861137</v>
      </c>
      <c r="M48">
        <f t="shared" si="1"/>
        <v>45.507584597432896</v>
      </c>
      <c r="N48">
        <f t="shared" si="1"/>
        <v>42.765460910151688</v>
      </c>
      <c r="O48">
        <f t="shared" si="1"/>
        <v>41.131855309218189</v>
      </c>
      <c r="P48">
        <f t="shared" si="4"/>
        <v>43.850641773628936</v>
      </c>
      <c r="Q48">
        <f t="shared" si="5"/>
        <v>2.7676386858100184</v>
      </c>
    </row>
    <row r="49" spans="3:17" x14ac:dyDescent="0.25">
      <c r="C49" s="5" t="s">
        <v>27</v>
      </c>
      <c r="D49" t="s">
        <v>71</v>
      </c>
      <c r="E49">
        <f>C30-C31</f>
        <v>0.17599999999999999</v>
      </c>
      <c r="F49">
        <f t="shared" ref="F49:I49" si="12">D30-D31</f>
        <v>0.20800000000000002</v>
      </c>
      <c r="G49">
        <f t="shared" si="12"/>
        <v>0.187</v>
      </c>
      <c r="H49">
        <f t="shared" si="12"/>
        <v>0.17199999999999999</v>
      </c>
      <c r="I49">
        <f t="shared" si="12"/>
        <v>0.21500000000000002</v>
      </c>
      <c r="K49">
        <f t="shared" si="3"/>
        <v>51.341890315052495</v>
      </c>
      <c r="L49">
        <f t="shared" si="1"/>
        <v>60.676779463243868</v>
      </c>
      <c r="M49">
        <f t="shared" si="1"/>
        <v>54.550758459743285</v>
      </c>
      <c r="N49">
        <f t="shared" si="1"/>
        <v>50.175029171528571</v>
      </c>
      <c r="O49">
        <f t="shared" si="1"/>
        <v>62.718786464410734</v>
      </c>
      <c r="P49">
        <f t="shared" si="4"/>
        <v>55.892648774795795</v>
      </c>
      <c r="Q49">
        <f t="shared" si="5"/>
        <v>5.5831287891726715</v>
      </c>
    </row>
    <row r="50" spans="3:17" x14ac:dyDescent="0.25">
      <c r="D50" t="s">
        <v>72</v>
      </c>
      <c r="E50">
        <f>H30-H31</f>
        <v>0.156</v>
      </c>
      <c r="F50">
        <f t="shared" ref="F50:I50" si="13">I30-I31</f>
        <v>0.14700000000000002</v>
      </c>
      <c r="G50">
        <f t="shared" si="13"/>
        <v>0.16800000000000001</v>
      </c>
      <c r="H50">
        <f t="shared" si="13"/>
        <v>0.17699999999999999</v>
      </c>
      <c r="I50">
        <f t="shared" si="13"/>
        <v>0.17299999999999999</v>
      </c>
      <c r="K50">
        <f t="shared" si="3"/>
        <v>45.507584597432896</v>
      </c>
      <c r="L50">
        <f t="shared" si="1"/>
        <v>42.882147024504086</v>
      </c>
      <c r="M50">
        <f t="shared" si="1"/>
        <v>49.008168028004661</v>
      </c>
      <c r="N50">
        <f t="shared" si="1"/>
        <v>51.633605600933471</v>
      </c>
      <c r="O50">
        <f t="shared" si="1"/>
        <v>50.466744457409561</v>
      </c>
      <c r="P50">
        <f t="shared" si="4"/>
        <v>47.899649941656932</v>
      </c>
      <c r="Q50">
        <f t="shared" si="5"/>
        <v>3.6283096477797181</v>
      </c>
    </row>
    <row r="51" spans="3:17" x14ac:dyDescent="0.25">
      <c r="C51" s="5" t="s">
        <v>28</v>
      </c>
      <c r="D51" t="s">
        <v>73</v>
      </c>
      <c r="E51">
        <f>C32-C33</f>
        <v>0.154</v>
      </c>
      <c r="F51">
        <f t="shared" ref="F51:I51" si="14">D32-D33</f>
        <v>0.17599999999999999</v>
      </c>
      <c r="G51">
        <f t="shared" si="14"/>
        <v>0.13400000000000001</v>
      </c>
      <c r="H51">
        <f t="shared" si="14"/>
        <v>0.16500000000000001</v>
      </c>
      <c r="I51">
        <f t="shared" si="14"/>
        <v>0.157</v>
      </c>
      <c r="K51">
        <f t="shared" si="3"/>
        <v>44.924154025670937</v>
      </c>
      <c r="L51">
        <f t="shared" si="1"/>
        <v>51.341890315052495</v>
      </c>
      <c r="M51">
        <f t="shared" si="1"/>
        <v>39.089848308051337</v>
      </c>
      <c r="N51">
        <f t="shared" si="1"/>
        <v>48.13302217036172</v>
      </c>
      <c r="O51">
        <f t="shared" si="1"/>
        <v>45.799299883313878</v>
      </c>
      <c r="P51">
        <f t="shared" si="4"/>
        <v>45.857642940490074</v>
      </c>
      <c r="Q51">
        <f t="shared" si="5"/>
        <v>4.5258195268482462</v>
      </c>
    </row>
    <row r="52" spans="3:17" x14ac:dyDescent="0.25">
      <c r="D52" t="s">
        <v>74</v>
      </c>
      <c r="E52">
        <f>H32-H33</f>
        <v>0.15</v>
      </c>
      <c r="F52">
        <f t="shared" ref="F52:I52" si="15">I32-I33</f>
        <v>0.154</v>
      </c>
      <c r="G52">
        <f t="shared" si="15"/>
        <v>0.17100000000000001</v>
      </c>
      <c r="H52">
        <f t="shared" si="15"/>
        <v>0.14499999999999999</v>
      </c>
      <c r="I52">
        <f t="shared" si="15"/>
        <v>0.161</v>
      </c>
      <c r="K52">
        <f t="shared" si="3"/>
        <v>43.757292882147013</v>
      </c>
      <c r="L52">
        <f t="shared" si="1"/>
        <v>44.924154025670937</v>
      </c>
      <c r="M52">
        <f t="shared" si="1"/>
        <v>49.88331388564761</v>
      </c>
      <c r="N52">
        <f t="shared" si="1"/>
        <v>42.298716452742113</v>
      </c>
      <c r="O52">
        <f t="shared" si="1"/>
        <v>46.966161026837803</v>
      </c>
      <c r="P52">
        <f t="shared" si="4"/>
        <v>45.565927654609091</v>
      </c>
      <c r="Q52">
        <f t="shared" si="5"/>
        <v>2.9562721260579363</v>
      </c>
    </row>
    <row r="53" spans="3:17" x14ac:dyDescent="0.25">
      <c r="C53" s="5" t="s">
        <v>29</v>
      </c>
      <c r="D53" t="s">
        <v>75</v>
      </c>
      <c r="E53">
        <f>C34-C35</f>
        <v>0.14199999999999999</v>
      </c>
      <c r="F53">
        <f t="shared" ref="F53:I53" si="16">D34-D35</f>
        <v>0.16</v>
      </c>
      <c r="G53">
        <f t="shared" si="16"/>
        <v>0.151</v>
      </c>
      <c r="H53">
        <f t="shared" si="16"/>
        <v>0.161</v>
      </c>
      <c r="I53">
        <f t="shared" si="16"/>
        <v>0.14699999999999999</v>
      </c>
      <c r="K53">
        <f t="shared" si="3"/>
        <v>41.423570595099171</v>
      </c>
      <c r="L53">
        <f t="shared" si="1"/>
        <v>46.67444574095682</v>
      </c>
      <c r="M53">
        <f t="shared" si="1"/>
        <v>44.049008168027996</v>
      </c>
      <c r="N53">
        <f t="shared" si="1"/>
        <v>46.966161026837803</v>
      </c>
      <c r="O53">
        <f t="shared" si="1"/>
        <v>42.882147024504071</v>
      </c>
      <c r="P53">
        <f t="shared" si="4"/>
        <v>44.399066511085167</v>
      </c>
      <c r="Q53">
        <f t="shared" si="5"/>
        <v>2.4002336558604718</v>
      </c>
    </row>
    <row r="54" spans="3:17" x14ac:dyDescent="0.25">
      <c r="D54" t="s">
        <v>76</v>
      </c>
      <c r="E54">
        <f>H34-H35</f>
        <v>0.14000000000000001</v>
      </c>
      <c r="F54">
        <f t="shared" ref="F54:I54" si="17">I34-I35</f>
        <v>0.154</v>
      </c>
      <c r="G54">
        <f t="shared" si="17"/>
        <v>0.16500000000000001</v>
      </c>
      <c r="H54">
        <f t="shared" si="17"/>
        <v>0.13500000000000001</v>
      </c>
      <c r="I54">
        <f t="shared" si="17"/>
        <v>0.154</v>
      </c>
      <c r="K54">
        <f t="shared" si="3"/>
        <v>40.840140023337227</v>
      </c>
      <c r="L54">
        <f t="shared" si="1"/>
        <v>44.924154025670937</v>
      </c>
      <c r="M54">
        <f t="shared" si="1"/>
        <v>48.13302217036172</v>
      </c>
      <c r="N54">
        <f t="shared" si="1"/>
        <v>39.38156359393232</v>
      </c>
      <c r="O54">
        <f t="shared" si="1"/>
        <v>44.924154025670937</v>
      </c>
      <c r="P54">
        <f t="shared" si="4"/>
        <v>43.64060676779463</v>
      </c>
      <c r="Q54">
        <f t="shared" si="5"/>
        <v>3.5163491727664287</v>
      </c>
    </row>
    <row r="55" spans="3:17" x14ac:dyDescent="0.25">
      <c r="C55" s="5" t="s">
        <v>30</v>
      </c>
      <c r="D55" s="5" t="s">
        <v>77</v>
      </c>
      <c r="E55">
        <f>C36-C37</f>
        <v>0.21400000000000002</v>
      </c>
      <c r="F55">
        <f t="shared" ref="F55:I55" si="18">D36-D37</f>
        <v>0.16600000000000004</v>
      </c>
      <c r="G55">
        <f t="shared" si="18"/>
        <v>0.24</v>
      </c>
      <c r="H55">
        <f t="shared" si="18"/>
        <v>0.182</v>
      </c>
      <c r="I55">
        <f t="shared" si="18"/>
        <v>0.20200000000000001</v>
      </c>
      <c r="K55">
        <f t="shared" si="3"/>
        <v>62.427071178529758</v>
      </c>
      <c r="L55">
        <f t="shared" si="1"/>
        <v>48.42473745624271</v>
      </c>
      <c r="M55">
        <f t="shared" si="1"/>
        <v>70.011668611435226</v>
      </c>
      <c r="N55">
        <f t="shared" si="1"/>
        <v>53.092182030338385</v>
      </c>
      <c r="O55">
        <f t="shared" si="1"/>
        <v>58.926487747957992</v>
      </c>
      <c r="P55">
        <f t="shared" si="4"/>
        <v>58.576429404900821</v>
      </c>
      <c r="Q55">
        <f t="shared" si="5"/>
        <v>8.3493786791123483</v>
      </c>
    </row>
    <row r="56" spans="3:17" x14ac:dyDescent="0.25">
      <c r="D56" t="s">
        <v>78</v>
      </c>
      <c r="E56">
        <f>H36-H37</f>
        <v>0.17499999999999999</v>
      </c>
      <c r="F56">
        <f t="shared" ref="F56:I56" si="19">I36-I37</f>
        <v>0.19700000000000001</v>
      </c>
      <c r="G56">
        <f t="shared" si="19"/>
        <v>0.16400000000000001</v>
      </c>
      <c r="H56">
        <f t="shared" si="19"/>
        <v>0.159</v>
      </c>
      <c r="I56">
        <f t="shared" si="19"/>
        <v>0.14599999999999999</v>
      </c>
      <c r="K56">
        <f t="shared" si="3"/>
        <v>51.05017502917152</v>
      </c>
      <c r="L56">
        <f t="shared" si="1"/>
        <v>57.467911318553092</v>
      </c>
      <c r="M56">
        <f t="shared" si="1"/>
        <v>47.841306884480744</v>
      </c>
      <c r="N56">
        <f t="shared" si="1"/>
        <v>46.382730455075837</v>
      </c>
      <c r="O56">
        <f t="shared" si="1"/>
        <v>42.590431738623096</v>
      </c>
      <c r="P56">
        <f t="shared" si="4"/>
        <v>49.066511085180863</v>
      </c>
      <c r="Q56">
        <f t="shared" si="5"/>
        <v>5.5937879838005395</v>
      </c>
    </row>
    <row r="57" spans="3:17" x14ac:dyDescent="0.25">
      <c r="C57" s="5" t="s">
        <v>221</v>
      </c>
      <c r="D57" t="s">
        <v>79</v>
      </c>
      <c r="E57" s="43">
        <f>M22-M23</f>
        <v>0.154</v>
      </c>
      <c r="F57" s="43">
        <f>N22-N23</f>
        <v>0.184</v>
      </c>
      <c r="G57" s="43">
        <f>M24-M25</f>
        <v>0.15</v>
      </c>
      <c r="H57" s="43">
        <f>N24-N25</f>
        <v>0.13300000000000001</v>
      </c>
      <c r="I57" s="43">
        <f>M26-M27</f>
        <v>0.14799999999999999</v>
      </c>
      <c r="K57">
        <f t="shared" si="3"/>
        <v>44.924154025670937</v>
      </c>
      <c r="L57">
        <f t="shared" si="3"/>
        <v>53.675612602100344</v>
      </c>
      <c r="M57">
        <f t="shared" si="3"/>
        <v>43.757292882147013</v>
      </c>
      <c r="N57">
        <f t="shared" si="3"/>
        <v>38.798133022170354</v>
      </c>
      <c r="O57">
        <f t="shared" si="3"/>
        <v>43.173862310385061</v>
      </c>
      <c r="P57">
        <f t="shared" si="4"/>
        <v>44.865810968494749</v>
      </c>
      <c r="Q57">
        <f t="shared" si="5"/>
        <v>5.4434416274437032</v>
      </c>
    </row>
    <row r="58" spans="3:17" x14ac:dyDescent="0.25">
      <c r="D58" s="14" t="s">
        <v>80</v>
      </c>
      <c r="E58" s="46">
        <f>N26-N27</f>
        <v>0.32299999999999995</v>
      </c>
      <c r="F58" s="46">
        <f>M28-M29</f>
        <v>0.29899999999999993</v>
      </c>
      <c r="G58" s="46">
        <f>N28-N29</f>
        <v>0.36099999999999999</v>
      </c>
      <c r="H58" s="46">
        <f>M30-M31</f>
        <v>0.30899999999999994</v>
      </c>
      <c r="I58" s="46">
        <f>N30-N31</f>
        <v>0.34099999999999997</v>
      </c>
      <c r="K58">
        <f t="shared" si="3"/>
        <v>94.22403733955656</v>
      </c>
      <c r="L58">
        <f t="shared" si="3"/>
        <v>87.222870478413043</v>
      </c>
      <c r="M58">
        <f t="shared" si="3"/>
        <v>105.30921820303382</v>
      </c>
      <c r="N58">
        <f t="shared" si="3"/>
        <v>90.140023337222843</v>
      </c>
      <c r="O58">
        <f t="shared" si="3"/>
        <v>99.474912485414208</v>
      </c>
      <c r="P58">
        <f t="shared" si="4"/>
        <v>95.274212368728087</v>
      </c>
      <c r="Q58">
        <f t="shared" si="5"/>
        <v>7.2566192955594504</v>
      </c>
    </row>
    <row r="59" spans="3:17" x14ac:dyDescent="0.25">
      <c r="D59" s="14" t="s">
        <v>81</v>
      </c>
      <c r="E59" s="48">
        <f>M32-M33</f>
        <v>0.32699999999999996</v>
      </c>
      <c r="F59" s="48">
        <f>N32-N33</f>
        <v>0.28299999999999992</v>
      </c>
      <c r="G59" s="48">
        <f>M34-M35</f>
        <v>0.28399999999999992</v>
      </c>
      <c r="H59" s="48">
        <f>N34-N35</f>
        <v>0.25700000000000001</v>
      </c>
      <c r="I59" s="48">
        <f>M36-M37</f>
        <v>0.30999999999999994</v>
      </c>
      <c r="K59">
        <f t="shared" si="3"/>
        <v>95.390898483080491</v>
      </c>
      <c r="L59">
        <f t="shared" si="3"/>
        <v>82.555425904317346</v>
      </c>
      <c r="M59">
        <f t="shared" si="3"/>
        <v>82.847141190198329</v>
      </c>
      <c r="N59">
        <f t="shared" si="3"/>
        <v>74.970828471411892</v>
      </c>
      <c r="O59">
        <f t="shared" si="3"/>
        <v>90.431738623103826</v>
      </c>
      <c r="P59">
        <f t="shared" si="4"/>
        <v>85.239206534422379</v>
      </c>
      <c r="Q59">
        <f t="shared" si="5"/>
        <v>7.8800933059024771</v>
      </c>
    </row>
    <row r="60" spans="3:17" x14ac:dyDescent="0.25">
      <c r="D60" s="14" t="s">
        <v>82</v>
      </c>
      <c r="E60">
        <f>R22-R23</f>
        <v>0.255</v>
      </c>
      <c r="F60">
        <f t="shared" ref="F60:I60" si="20">S22-S23</f>
        <v>0.248</v>
      </c>
      <c r="G60">
        <f t="shared" si="20"/>
        <v>0.29299999999999998</v>
      </c>
      <c r="H60">
        <f t="shared" si="20"/>
        <v>0.21900000000000003</v>
      </c>
      <c r="I60">
        <f t="shared" si="20"/>
        <v>0.26200000000000001</v>
      </c>
      <c r="K60">
        <f t="shared" si="3"/>
        <v>74.387397899649926</v>
      </c>
      <c r="L60">
        <f t="shared" si="3"/>
        <v>72.345390898483075</v>
      </c>
      <c r="M60">
        <f t="shared" si="3"/>
        <v>85.472578763127174</v>
      </c>
      <c r="N60">
        <f t="shared" si="3"/>
        <v>63.885647607934658</v>
      </c>
      <c r="O60">
        <f t="shared" si="3"/>
        <v>76.429404900816806</v>
      </c>
      <c r="P60">
        <f t="shared" si="4"/>
        <v>74.504084014002331</v>
      </c>
      <c r="Q60">
        <f t="shared" si="5"/>
        <v>7.7691618097572084</v>
      </c>
    </row>
    <row r="61" spans="3:17" x14ac:dyDescent="0.25">
      <c r="D61" s="5" t="s">
        <v>92</v>
      </c>
      <c r="E61">
        <f>W22-W23</f>
        <v>0.17499999999999999</v>
      </c>
      <c r="F61">
        <f t="shared" ref="F61:I61" si="21">X22-X23</f>
        <v>0.16500000000000004</v>
      </c>
      <c r="G61">
        <f t="shared" si="21"/>
        <v>0.20100000000000001</v>
      </c>
      <c r="H61">
        <f t="shared" si="21"/>
        <v>0.15600000000000003</v>
      </c>
      <c r="I61">
        <f t="shared" si="21"/>
        <v>0.183</v>
      </c>
      <c r="K61">
        <f t="shared" si="3"/>
        <v>51.05017502917152</v>
      </c>
      <c r="L61">
        <f t="shared" si="3"/>
        <v>48.133022170361727</v>
      </c>
      <c r="M61">
        <f t="shared" si="3"/>
        <v>58.634772462077009</v>
      </c>
      <c r="N61">
        <f t="shared" si="3"/>
        <v>45.50758459743291</v>
      </c>
      <c r="O61">
        <f t="shared" si="3"/>
        <v>53.383897316219361</v>
      </c>
      <c r="P61">
        <f t="shared" si="4"/>
        <v>51.34189031505251</v>
      </c>
      <c r="Q61">
        <f t="shared" si="5"/>
        <v>5.0442288406623605</v>
      </c>
    </row>
    <row r="62" spans="3:17" x14ac:dyDescent="0.25">
      <c r="D62" s="5" t="s">
        <v>93</v>
      </c>
      <c r="E62">
        <f>R24-R25</f>
        <v>0.14199999999999999</v>
      </c>
      <c r="F62">
        <f t="shared" ref="F62:I62" si="22">S24-S25</f>
        <v>0.15900000000000003</v>
      </c>
      <c r="G62">
        <f t="shared" si="22"/>
        <v>0.188</v>
      </c>
      <c r="H62">
        <f t="shared" si="22"/>
        <v>0.183</v>
      </c>
      <c r="I62">
        <f t="shared" si="22"/>
        <v>0.16200000000000001</v>
      </c>
      <c r="K62">
        <f t="shared" si="3"/>
        <v>41.423570595099171</v>
      </c>
      <c r="L62">
        <f t="shared" si="3"/>
        <v>46.382730455075851</v>
      </c>
      <c r="M62">
        <f t="shared" si="3"/>
        <v>54.842473745624268</v>
      </c>
      <c r="N62">
        <f t="shared" si="3"/>
        <v>53.383897316219361</v>
      </c>
      <c r="O62">
        <f t="shared" si="3"/>
        <v>47.257876312718786</v>
      </c>
      <c r="P62">
        <f t="shared" si="4"/>
        <v>48.65810968494749</v>
      </c>
      <c r="Q62">
        <f t="shared" si="5"/>
        <v>5.4785031612167865</v>
      </c>
    </row>
    <row r="63" spans="3:17" x14ac:dyDescent="0.25">
      <c r="D63" s="5" t="s">
        <v>94</v>
      </c>
      <c r="E63">
        <f>W24-W25</f>
        <v>0.14900000000000002</v>
      </c>
      <c r="F63">
        <f t="shared" ref="F63:I63" si="23">X24-X25</f>
        <v>0.15900000000000003</v>
      </c>
      <c r="G63">
        <f t="shared" si="23"/>
        <v>0.13600000000000001</v>
      </c>
      <c r="H63">
        <f t="shared" si="23"/>
        <v>0.15400000000000003</v>
      </c>
      <c r="I63">
        <f t="shared" si="23"/>
        <v>0.14899999999999999</v>
      </c>
      <c r="K63">
        <f t="shared" si="3"/>
        <v>43.465577596266044</v>
      </c>
      <c r="L63">
        <f t="shared" si="3"/>
        <v>46.382730455075851</v>
      </c>
      <c r="M63">
        <f t="shared" si="3"/>
        <v>39.673278879813303</v>
      </c>
      <c r="N63">
        <f t="shared" si="3"/>
        <v>44.924154025670951</v>
      </c>
      <c r="O63">
        <f t="shared" si="3"/>
        <v>43.465577596266037</v>
      </c>
      <c r="P63">
        <f t="shared" si="4"/>
        <v>43.582263710618435</v>
      </c>
      <c r="Q63">
        <f t="shared" si="5"/>
        <v>2.4975326479584612</v>
      </c>
    </row>
  </sheetData>
  <pageMargins left="0.7" right="0.7" top="0.75" bottom="0.75" header="0.3" footer="0.3"/>
  <ignoredErrors>
    <ignoredError sqref="E42 F42:I42 E43:I56 E61:I63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8948E-2547-4288-AC13-DB8655CDEDA9}">
  <dimension ref="B7:U40"/>
  <sheetViews>
    <sheetView topLeftCell="A7" zoomScale="61" zoomScaleNormal="61" workbookViewId="0">
      <selection activeCell="G13" sqref="G13"/>
    </sheetView>
  </sheetViews>
  <sheetFormatPr defaultRowHeight="13.2" x14ac:dyDescent="0.25"/>
  <cols>
    <col min="5" max="5" width="22" bestFit="1" customWidth="1"/>
  </cols>
  <sheetData>
    <row r="7" spans="2:9" x14ac:dyDescent="0.25">
      <c r="B7" s="5" t="s">
        <v>35</v>
      </c>
    </row>
    <row r="9" spans="2:9" x14ac:dyDescent="0.25">
      <c r="E9" s="11" t="s">
        <v>91</v>
      </c>
      <c r="F9" s="11" t="s">
        <v>90</v>
      </c>
      <c r="G9" s="12" t="s">
        <v>61</v>
      </c>
      <c r="H9" s="12" t="s">
        <v>62</v>
      </c>
      <c r="I9" s="12" t="s">
        <v>63</v>
      </c>
    </row>
    <row r="10" spans="2:9" x14ac:dyDescent="0.25">
      <c r="E10" s="5"/>
    </row>
    <row r="11" spans="2:9" x14ac:dyDescent="0.25">
      <c r="E11" s="5" t="s">
        <v>50</v>
      </c>
      <c r="F11">
        <v>100</v>
      </c>
    </row>
    <row r="12" spans="2:9" x14ac:dyDescent="0.25">
      <c r="E12" s="5" t="s">
        <v>51</v>
      </c>
      <c r="F12">
        <v>43.231215069343826</v>
      </c>
    </row>
    <row r="13" spans="2:9" x14ac:dyDescent="0.25">
      <c r="E13" s="13" t="s">
        <v>52</v>
      </c>
      <c r="G13">
        <v>45.580625129372798</v>
      </c>
      <c r="H13">
        <v>65.555785551645627</v>
      </c>
      <c r="I13">
        <v>86.327882425998766</v>
      </c>
    </row>
    <row r="14" spans="2:9" x14ac:dyDescent="0.25">
      <c r="E14" s="13" t="s">
        <v>83</v>
      </c>
      <c r="G14">
        <v>48.923618298488933</v>
      </c>
      <c r="H14">
        <v>48.861519354170987</v>
      </c>
      <c r="I14">
        <v>50.838335748292273</v>
      </c>
    </row>
    <row r="15" spans="2:9" x14ac:dyDescent="0.25">
      <c r="E15" s="13">
        <v>2</v>
      </c>
      <c r="G15">
        <v>46.170565100393297</v>
      </c>
      <c r="H15">
        <v>57.969364520803154</v>
      </c>
      <c r="I15">
        <v>78.379217553301586</v>
      </c>
    </row>
    <row r="16" spans="2:9" x14ac:dyDescent="0.25">
      <c r="E16" s="13">
        <v>3</v>
      </c>
      <c r="G16">
        <v>57.482922790312571</v>
      </c>
      <c r="H16">
        <v>71.330987373214668</v>
      </c>
      <c r="I16">
        <v>90.126267853446492</v>
      </c>
    </row>
    <row r="17" spans="3:13" x14ac:dyDescent="0.25">
      <c r="E17" s="13">
        <v>4</v>
      </c>
      <c r="G17">
        <v>53.68453736286483</v>
      </c>
      <c r="H17">
        <v>69.271372386669441</v>
      </c>
      <c r="I17">
        <v>81.235768991927145</v>
      </c>
    </row>
    <row r="18" spans="3:13" x14ac:dyDescent="0.25">
      <c r="E18" s="13">
        <v>5</v>
      </c>
      <c r="G18">
        <v>43.810805216311323</v>
      </c>
      <c r="H18">
        <v>46.594907886565935</v>
      </c>
      <c r="I18">
        <v>46.812254191678747</v>
      </c>
    </row>
    <row r="19" spans="3:13" x14ac:dyDescent="0.25">
      <c r="E19" s="13">
        <v>6</v>
      </c>
      <c r="G19">
        <v>47.961084661560754</v>
      </c>
      <c r="H19">
        <v>66.642517077209689</v>
      </c>
      <c r="I19">
        <v>72.98695922169324</v>
      </c>
    </row>
    <row r="24" spans="3:13" x14ac:dyDescent="0.25">
      <c r="C24" s="5" t="s">
        <v>95</v>
      </c>
      <c r="E24">
        <v>3.8256917486684903</v>
      </c>
      <c r="F24">
        <v>2.5189120175609032</v>
      </c>
    </row>
    <row r="25" spans="3:13" x14ac:dyDescent="0.25">
      <c r="C25">
        <v>25</v>
      </c>
      <c r="G25">
        <v>3.054381956154681</v>
      </c>
      <c r="H25">
        <v>2.6628429920923899</v>
      </c>
      <c r="I25">
        <v>3.9034413212965662</v>
      </c>
      <c r="J25">
        <v>2.4994342948662491</v>
      </c>
      <c r="K25">
        <v>5.1530795924408261</v>
      </c>
      <c r="L25">
        <v>4.785100989150858</v>
      </c>
      <c r="M25">
        <v>3.3098002663512434</v>
      </c>
    </row>
    <row r="26" spans="3:13" x14ac:dyDescent="0.25">
      <c r="C26">
        <v>50</v>
      </c>
      <c r="G26">
        <v>8.2327792368329415</v>
      </c>
      <c r="H26">
        <v>1.2683286044759183</v>
      </c>
      <c r="I26">
        <v>3.7252897389123469</v>
      </c>
      <c r="J26">
        <v>1.9659898756561509</v>
      </c>
      <c r="K26">
        <v>7.026894118548225</v>
      </c>
      <c r="L26">
        <v>10.476200087205212</v>
      </c>
      <c r="M26">
        <v>11.747586016707539</v>
      </c>
    </row>
    <row r="27" spans="3:13" x14ac:dyDescent="0.25">
      <c r="C27">
        <v>100</v>
      </c>
      <c r="G27">
        <v>7.8601104893118645</v>
      </c>
      <c r="H27">
        <v>2.4814229286518148</v>
      </c>
      <c r="I27">
        <v>10.991578926859741</v>
      </c>
      <c r="J27">
        <v>1.7928661771785022</v>
      </c>
      <c r="K27">
        <v>3.6201089591393303</v>
      </c>
      <c r="L27">
        <v>8.6237700278697424</v>
      </c>
      <c r="M27">
        <v>10.11312073345905</v>
      </c>
    </row>
    <row r="30" spans="3:13" x14ac:dyDescent="0.25">
      <c r="E30" s="11" t="s">
        <v>91</v>
      </c>
      <c r="F30" s="11" t="s">
        <v>90</v>
      </c>
      <c r="G30" s="12" t="s">
        <v>61</v>
      </c>
      <c r="H30" s="12" t="s">
        <v>62</v>
      </c>
      <c r="I30" s="12" t="s">
        <v>63</v>
      </c>
    </row>
    <row r="31" spans="3:13" x14ac:dyDescent="0.25">
      <c r="E31" s="5"/>
    </row>
    <row r="32" spans="3:13" x14ac:dyDescent="0.25">
      <c r="E32" s="5" t="s">
        <v>50</v>
      </c>
      <c r="F32">
        <v>100</v>
      </c>
    </row>
    <row r="33" spans="5:21" x14ac:dyDescent="0.25">
      <c r="E33" s="5" t="s">
        <v>51</v>
      </c>
      <c r="F33">
        <v>42.240373395565925</v>
      </c>
    </row>
    <row r="34" spans="5:21" x14ac:dyDescent="0.25">
      <c r="E34" s="13" t="s">
        <v>59</v>
      </c>
      <c r="G34">
        <v>52.625437572928817</v>
      </c>
      <c r="H34">
        <v>69.719953325554258</v>
      </c>
      <c r="I34">
        <v>90.956826137689603</v>
      </c>
    </row>
    <row r="35" spans="5:21" x14ac:dyDescent="0.25">
      <c r="E35" s="13" t="s">
        <v>83</v>
      </c>
      <c r="G35">
        <v>43.850641773628936</v>
      </c>
      <c r="H35">
        <v>44.924154025670944</v>
      </c>
      <c r="I35">
        <v>44.224037339556581</v>
      </c>
      <c r="K35" s="5" t="s">
        <v>95</v>
      </c>
      <c r="M35">
        <v>3.8224721891014393</v>
      </c>
      <c r="N35">
        <v>3.2640841845272708</v>
      </c>
    </row>
    <row r="36" spans="5:21" x14ac:dyDescent="0.25">
      <c r="E36" s="13">
        <v>2</v>
      </c>
      <c r="G36">
        <v>45.857642940490074</v>
      </c>
      <c r="H36">
        <v>47.899649941656932</v>
      </c>
      <c r="I36">
        <v>55.892648774795795</v>
      </c>
      <c r="K36">
        <v>25</v>
      </c>
      <c r="O36">
        <v>8.5438223130317024</v>
      </c>
      <c r="P36">
        <v>2.7676386858100157</v>
      </c>
      <c r="Q36">
        <v>4.5258195268482462</v>
      </c>
      <c r="R36">
        <v>3.5163491727664287</v>
      </c>
      <c r="S36">
        <v>5.4434416274437032</v>
      </c>
      <c r="T36">
        <v>7.256619295559446</v>
      </c>
      <c r="U36">
        <v>5.044228840662365</v>
      </c>
    </row>
    <row r="37" spans="5:21" x14ac:dyDescent="0.25">
      <c r="E37" s="13">
        <v>3</v>
      </c>
      <c r="G37">
        <v>74.504084014002316</v>
      </c>
      <c r="H37">
        <v>85.239206534422394</v>
      </c>
      <c r="I37">
        <v>95.274212368728115</v>
      </c>
      <c r="K37">
        <v>50</v>
      </c>
      <c r="O37">
        <v>8.8745716132883423</v>
      </c>
      <c r="P37">
        <v>2.9389500699547666</v>
      </c>
      <c r="Q37">
        <v>3.628309647779723</v>
      </c>
      <c r="R37">
        <v>2.4002336558604718</v>
      </c>
      <c r="S37">
        <v>5.5937879838005395</v>
      </c>
      <c r="T37">
        <v>7.8800933059024807</v>
      </c>
      <c r="U37">
        <v>5.4785031612167865</v>
      </c>
    </row>
    <row r="38" spans="5:21" x14ac:dyDescent="0.25">
      <c r="E38" s="13">
        <v>4</v>
      </c>
      <c r="G38">
        <v>44.865810968494749</v>
      </c>
      <c r="H38">
        <v>49.066511085180863</v>
      </c>
      <c r="I38">
        <v>58.576429404900821</v>
      </c>
      <c r="K38">
        <v>100</v>
      </c>
      <c r="O38">
        <v>5.4356194627081074</v>
      </c>
      <c r="P38">
        <v>2.7099706330206774</v>
      </c>
      <c r="Q38">
        <v>5.583128789172668</v>
      </c>
      <c r="R38">
        <v>2.9562721260579363</v>
      </c>
      <c r="S38">
        <v>8.3493786791122933</v>
      </c>
      <c r="T38">
        <v>7.256619295559446</v>
      </c>
      <c r="U38">
        <v>5.044228840662365</v>
      </c>
    </row>
    <row r="39" spans="5:21" x14ac:dyDescent="0.25">
      <c r="E39" s="13">
        <v>5</v>
      </c>
      <c r="G39">
        <v>43.64060676779463</v>
      </c>
      <c r="H39">
        <v>44.399066511085167</v>
      </c>
      <c r="I39">
        <v>45.565927654609091</v>
      </c>
    </row>
    <row r="40" spans="5:21" x14ac:dyDescent="0.25">
      <c r="E40" s="13">
        <v>6</v>
      </c>
      <c r="G40">
        <v>43.582263710618427</v>
      </c>
      <c r="H40">
        <v>48.65810968494749</v>
      </c>
      <c r="I40">
        <v>51.341890315052503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E9B9D3-6B67-4E30-94A7-F2037ADAA32A}">
  <dimension ref="A2:CB159"/>
  <sheetViews>
    <sheetView zoomScale="97" zoomScaleNormal="97" workbookViewId="0">
      <selection activeCell="C8" sqref="C8"/>
    </sheetView>
  </sheetViews>
  <sheetFormatPr defaultRowHeight="13.2" x14ac:dyDescent="0.25"/>
  <cols>
    <col min="1" max="1" width="19.44140625" bestFit="1" customWidth="1"/>
    <col min="2" max="2" width="11.21875" bestFit="1" customWidth="1"/>
    <col min="6" max="6" width="13.88671875" bestFit="1" customWidth="1"/>
    <col min="9" max="9" width="21.21875" bestFit="1" customWidth="1"/>
    <col min="10" max="10" width="17" bestFit="1" customWidth="1"/>
    <col min="11" max="12" width="17.5546875" bestFit="1" customWidth="1"/>
  </cols>
  <sheetData>
    <row r="2" spans="1:11" x14ac:dyDescent="0.25">
      <c r="A2" t="s">
        <v>0</v>
      </c>
      <c r="B2" t="s">
        <v>96</v>
      </c>
    </row>
    <row r="4" spans="1:11" x14ac:dyDescent="0.25">
      <c r="A4" t="s">
        <v>2</v>
      </c>
    </row>
    <row r="5" spans="1:11" x14ac:dyDescent="0.25">
      <c r="A5" t="s">
        <v>4</v>
      </c>
      <c r="B5" t="s">
        <v>97</v>
      </c>
    </row>
    <row r="6" spans="1:11" x14ac:dyDescent="0.25">
      <c r="A6" t="s">
        <v>5</v>
      </c>
      <c r="B6" t="s">
        <v>98</v>
      </c>
    </row>
    <row r="7" spans="1:11" x14ac:dyDescent="0.25">
      <c r="A7" t="s">
        <v>7</v>
      </c>
      <c r="B7" s="21" t="s">
        <v>277</v>
      </c>
    </row>
    <row r="8" spans="1:11" x14ac:dyDescent="0.25">
      <c r="A8" t="s">
        <v>8</v>
      </c>
      <c r="B8" s="1">
        <v>0.75821759259259258</v>
      </c>
    </row>
    <row r="9" spans="1:11" x14ac:dyDescent="0.25">
      <c r="A9" t="s">
        <v>9</v>
      </c>
      <c r="B9" t="s">
        <v>10</v>
      </c>
    </row>
    <row r="10" spans="1:11" x14ac:dyDescent="0.25">
      <c r="A10" t="s">
        <v>11</v>
      </c>
      <c r="B10" s="5" t="s">
        <v>12</v>
      </c>
      <c r="K10" s="5"/>
    </row>
    <row r="11" spans="1:11" x14ac:dyDescent="0.25">
      <c r="A11" t="s">
        <v>13</v>
      </c>
      <c r="B11" t="s">
        <v>14</v>
      </c>
    </row>
    <row r="13" spans="1:11" x14ac:dyDescent="0.25">
      <c r="A13" s="2" t="s">
        <v>15</v>
      </c>
    </row>
    <row r="14" spans="1:11" x14ac:dyDescent="0.25">
      <c r="A14" t="s">
        <v>16</v>
      </c>
      <c r="B14" t="s">
        <v>17</v>
      </c>
    </row>
    <row r="15" spans="1:11" x14ac:dyDescent="0.25">
      <c r="A15" t="s">
        <v>99</v>
      </c>
    </row>
    <row r="16" spans="1:11" x14ac:dyDescent="0.25">
      <c r="A16" t="s">
        <v>100</v>
      </c>
      <c r="B16" t="s">
        <v>101</v>
      </c>
    </row>
    <row r="17" spans="1:80" x14ac:dyDescent="0.25">
      <c r="A17" t="s">
        <v>18</v>
      </c>
      <c r="B17" t="s">
        <v>19</v>
      </c>
    </row>
    <row r="18" spans="1:80" x14ac:dyDescent="0.25">
      <c r="B18" t="s">
        <v>102</v>
      </c>
    </row>
    <row r="19" spans="1:80" x14ac:dyDescent="0.25">
      <c r="B19" t="s">
        <v>103</v>
      </c>
    </row>
    <row r="20" spans="1:80" x14ac:dyDescent="0.25">
      <c r="B20" t="s">
        <v>22</v>
      </c>
    </row>
    <row r="21" spans="1:80" x14ac:dyDescent="0.25">
      <c r="A21" t="s">
        <v>104</v>
      </c>
    </row>
    <row r="23" spans="1:80" x14ac:dyDescent="0.25">
      <c r="A23" s="16">
        <v>405</v>
      </c>
    </row>
    <row r="24" spans="1:80" x14ac:dyDescent="0.25">
      <c r="G24" s="6" t="s">
        <v>41</v>
      </c>
      <c r="H24" s="6" t="s">
        <v>183</v>
      </c>
      <c r="S24" s="6" t="s">
        <v>41</v>
      </c>
      <c r="T24" s="6" t="s">
        <v>183</v>
      </c>
      <c r="Z24" s="6" t="s">
        <v>41</v>
      </c>
      <c r="AA24" s="6" t="s">
        <v>183</v>
      </c>
      <c r="AL24" s="6" t="s">
        <v>41</v>
      </c>
      <c r="AM24" s="6" t="s">
        <v>183</v>
      </c>
      <c r="AX24" s="6" t="s">
        <v>41</v>
      </c>
      <c r="AY24" s="6" t="s">
        <v>183</v>
      </c>
      <c r="BJ24" s="6" t="s">
        <v>41</v>
      </c>
      <c r="BK24" s="6" t="s">
        <v>183</v>
      </c>
    </row>
    <row r="25" spans="1:80" x14ac:dyDescent="0.25">
      <c r="B25" s="4" t="s">
        <v>8</v>
      </c>
      <c r="C25" s="4" t="s">
        <v>105</v>
      </c>
      <c r="D25" s="4" t="s">
        <v>106</v>
      </c>
      <c r="E25" s="4" t="s">
        <v>107</v>
      </c>
      <c r="F25" s="4" t="s">
        <v>108</v>
      </c>
      <c r="G25" s="4" t="s">
        <v>109</v>
      </c>
      <c r="H25" s="4" t="s">
        <v>110</v>
      </c>
      <c r="I25" s="4" t="s">
        <v>111</v>
      </c>
      <c r="J25" s="4" t="s">
        <v>112</v>
      </c>
      <c r="K25" s="4" t="s">
        <v>113</v>
      </c>
      <c r="L25" s="4" t="s">
        <v>114</v>
      </c>
      <c r="M25" s="4" t="s">
        <v>115</v>
      </c>
      <c r="N25" s="4" t="s">
        <v>116</v>
      </c>
      <c r="O25" s="4" t="s">
        <v>117</v>
      </c>
      <c r="P25" s="4" t="s">
        <v>118</v>
      </c>
      <c r="Q25" s="4" t="s">
        <v>119</v>
      </c>
      <c r="R25" s="4" t="s">
        <v>120</v>
      </c>
      <c r="S25" s="4" t="s">
        <v>121</v>
      </c>
      <c r="T25" s="4" t="s">
        <v>122</v>
      </c>
      <c r="U25" s="4" t="s">
        <v>123</v>
      </c>
      <c r="V25" s="4" t="s">
        <v>124</v>
      </c>
      <c r="W25" s="4" t="s">
        <v>125</v>
      </c>
      <c r="X25" s="4" t="s">
        <v>126</v>
      </c>
      <c r="Y25" s="4" t="s">
        <v>127</v>
      </c>
      <c r="Z25" s="4" t="s">
        <v>128</v>
      </c>
      <c r="AA25" s="4" t="s">
        <v>129</v>
      </c>
      <c r="AB25" s="4" t="s">
        <v>130</v>
      </c>
      <c r="AC25" s="4" t="s">
        <v>131</v>
      </c>
      <c r="AD25" s="4" t="s">
        <v>132</v>
      </c>
      <c r="AE25" s="4" t="s">
        <v>133</v>
      </c>
      <c r="AF25" s="4" t="s">
        <v>134</v>
      </c>
      <c r="AG25" s="4" t="s">
        <v>135</v>
      </c>
      <c r="AH25" s="4" t="s">
        <v>136</v>
      </c>
      <c r="AI25" s="4" t="s">
        <v>137</v>
      </c>
      <c r="AJ25" s="4" t="s">
        <v>138</v>
      </c>
      <c r="AK25" s="4" t="s">
        <v>139</v>
      </c>
      <c r="AL25" s="4" t="s">
        <v>140</v>
      </c>
      <c r="AM25" s="4" t="s">
        <v>141</v>
      </c>
      <c r="AN25" s="4" t="s">
        <v>142</v>
      </c>
      <c r="AO25" s="4" t="s">
        <v>143</v>
      </c>
      <c r="AP25" s="4" t="s">
        <v>144</v>
      </c>
      <c r="AQ25" s="4" t="s">
        <v>145</v>
      </c>
      <c r="AR25" s="4" t="s">
        <v>146</v>
      </c>
      <c r="AS25" s="4" t="s">
        <v>147</v>
      </c>
      <c r="AT25" s="4" t="s">
        <v>148</v>
      </c>
      <c r="AU25" s="4" t="s">
        <v>149</v>
      </c>
      <c r="AV25" s="4" t="s">
        <v>150</v>
      </c>
      <c r="AW25" s="4" t="s">
        <v>151</v>
      </c>
      <c r="AX25" s="4" t="s">
        <v>152</v>
      </c>
      <c r="AY25" s="4" t="s">
        <v>153</v>
      </c>
      <c r="AZ25" s="4" t="s">
        <v>154</v>
      </c>
      <c r="BA25" s="4" t="s">
        <v>155</v>
      </c>
      <c r="BB25" s="4" t="s">
        <v>156</v>
      </c>
      <c r="BC25" s="4" t="s">
        <v>157</v>
      </c>
      <c r="BD25" s="4" t="s">
        <v>158</v>
      </c>
      <c r="BE25" s="4" t="s">
        <v>159</v>
      </c>
      <c r="BF25" s="4" t="s">
        <v>160</v>
      </c>
      <c r="BG25" s="4" t="s">
        <v>161</v>
      </c>
      <c r="BH25" s="4" t="s">
        <v>162</v>
      </c>
      <c r="BI25" s="4" t="s">
        <v>163</v>
      </c>
      <c r="BJ25" s="4" t="s">
        <v>164</v>
      </c>
      <c r="BK25" s="4" t="s">
        <v>165</v>
      </c>
      <c r="BL25" s="4" t="s">
        <v>166</v>
      </c>
      <c r="BM25" s="4" t="s">
        <v>167</v>
      </c>
      <c r="BN25" s="4" t="s">
        <v>168</v>
      </c>
      <c r="BO25" s="4" t="s">
        <v>169</v>
      </c>
      <c r="BP25" s="4" t="s">
        <v>170</v>
      </c>
      <c r="BQ25" s="4" t="s">
        <v>171</v>
      </c>
      <c r="BR25" s="4" t="s">
        <v>172</v>
      </c>
      <c r="BS25" s="4" t="s">
        <v>173</v>
      </c>
      <c r="BT25" s="4" t="s">
        <v>174</v>
      </c>
      <c r="BU25" s="4" t="s">
        <v>175</v>
      </c>
      <c r="BV25" s="4" t="s">
        <v>176</v>
      </c>
      <c r="BW25" s="4" t="s">
        <v>177</v>
      </c>
      <c r="BX25" s="4" t="s">
        <v>178</v>
      </c>
      <c r="BY25" s="4" t="s">
        <v>179</v>
      </c>
      <c r="BZ25" s="4" t="s">
        <v>180</v>
      </c>
      <c r="CA25" s="4" t="s">
        <v>181</v>
      </c>
      <c r="CB25" s="4" t="s">
        <v>182</v>
      </c>
    </row>
    <row r="26" spans="1:80" x14ac:dyDescent="0.25">
      <c r="B26" s="17">
        <v>0</v>
      </c>
      <c r="C26">
        <v>0.45300000000000001</v>
      </c>
      <c r="D26">
        <v>0.45800000000000002</v>
      </c>
      <c r="E26">
        <v>0.436</v>
      </c>
      <c r="F26">
        <v>0.44700000000000001</v>
      </c>
      <c r="G26">
        <f>AVERAGE(C26:F26)</f>
        <v>0.44850000000000001</v>
      </c>
      <c r="H26">
        <f>G26-G43</f>
        <v>0.11124999999999996</v>
      </c>
      <c r="O26">
        <v>0.38300000000000001</v>
      </c>
      <c r="P26">
        <v>0.38600000000000001</v>
      </c>
      <c r="Q26">
        <v>0.38900000000000001</v>
      </c>
      <c r="R26">
        <v>0.38300000000000001</v>
      </c>
      <c r="S26">
        <f>AVERAGE(O26:R26)</f>
        <v>0.38524999999999998</v>
      </c>
      <c r="T26">
        <f>S26-S43</f>
        <v>3.2499999999999751E-3</v>
      </c>
      <c r="V26">
        <v>1.171</v>
      </c>
      <c r="W26">
        <v>1.077</v>
      </c>
      <c r="X26">
        <v>1.1870000000000001</v>
      </c>
      <c r="Y26">
        <v>1.1559999999999999</v>
      </c>
      <c r="Z26">
        <f>AVERAGE(V26:Y26)</f>
        <v>1.14775</v>
      </c>
      <c r="AA26">
        <f>Z26-Z43</f>
        <v>-0.29325000000000001</v>
      </c>
      <c r="AH26">
        <v>1.0740000000000001</v>
      </c>
      <c r="AI26">
        <v>1.1259999999999999</v>
      </c>
      <c r="AJ26">
        <v>1.0900000000000001</v>
      </c>
      <c r="AK26">
        <v>1.1379999999999999</v>
      </c>
      <c r="AL26">
        <f>AVERAGE(AH26:AK26)</f>
        <v>1.107</v>
      </c>
      <c r="AM26">
        <f>AL26-AL43</f>
        <v>0.16175000000000006</v>
      </c>
      <c r="AT26">
        <v>0.78600000000000003</v>
      </c>
      <c r="AU26">
        <v>0.78600000000000003</v>
      </c>
      <c r="AV26">
        <v>0.76500000000000001</v>
      </c>
      <c r="AW26">
        <v>1.0209999999999999</v>
      </c>
      <c r="AX26">
        <f>AVERAGE(AT26:AV26)</f>
        <v>0.77900000000000003</v>
      </c>
      <c r="AY26">
        <f>AX26-AX43</f>
        <v>0.1293333333333333</v>
      </c>
      <c r="BF26">
        <v>0.67900000000000005</v>
      </c>
      <c r="BG26">
        <v>0.628</v>
      </c>
      <c r="BH26">
        <v>0.60599999999999998</v>
      </c>
      <c r="BI26">
        <v>0.61099999999999999</v>
      </c>
      <c r="BJ26">
        <f>AVERAGE(BF26:BI26)</f>
        <v>0.63100000000000001</v>
      </c>
      <c r="BK26">
        <f>BJ26-BJ43</f>
        <v>0.12524999999999997</v>
      </c>
    </row>
    <row r="27" spans="1:80" x14ac:dyDescent="0.25">
      <c r="B27" s="17">
        <v>1.8518518518518518E-4</v>
      </c>
      <c r="C27">
        <v>0.45600000000000002</v>
      </c>
      <c r="D27">
        <v>0.46100000000000002</v>
      </c>
      <c r="E27">
        <v>0.438</v>
      </c>
      <c r="F27">
        <v>0.45</v>
      </c>
      <c r="G27">
        <f t="shared" ref="G27:G52" si="0">AVERAGE(C27:F27)</f>
        <v>0.45124999999999998</v>
      </c>
      <c r="H27">
        <f t="shared" ref="H27:H35" si="1">G27-G44</f>
        <v>0.11399999999999993</v>
      </c>
      <c r="O27">
        <v>0.38400000000000001</v>
      </c>
      <c r="P27">
        <v>0.38600000000000001</v>
      </c>
      <c r="Q27">
        <v>0.38700000000000001</v>
      </c>
      <c r="R27">
        <v>0.38500000000000001</v>
      </c>
      <c r="S27">
        <f t="shared" ref="S27:S52" si="2">AVERAGE(O27:R27)</f>
        <v>0.38550000000000001</v>
      </c>
      <c r="T27">
        <f t="shared" ref="T27:T35" si="3">S27-S44</f>
        <v>3.5000000000000031E-3</v>
      </c>
      <c r="V27">
        <v>1.173</v>
      </c>
      <c r="W27">
        <v>1.077</v>
      </c>
      <c r="X27">
        <v>1.1879999999999999</v>
      </c>
      <c r="Y27">
        <v>1.1559999999999999</v>
      </c>
      <c r="Z27">
        <f t="shared" ref="Z27:Z50" si="4">AVERAGE(V27:Y27)</f>
        <v>1.1484999999999999</v>
      </c>
      <c r="AA27">
        <f t="shared" ref="AA27:AA35" si="5">Z27-Z44</f>
        <v>-0.28925000000000023</v>
      </c>
      <c r="AH27">
        <v>1.075</v>
      </c>
      <c r="AI27">
        <v>1.1279999999999999</v>
      </c>
      <c r="AJ27">
        <v>1.091</v>
      </c>
      <c r="AK27">
        <v>1.1399999999999999</v>
      </c>
      <c r="AL27">
        <f t="shared" ref="AL27:AL52" si="6">AVERAGE(AH27:AK27)</f>
        <v>1.1084999999999998</v>
      </c>
      <c r="AM27">
        <f t="shared" ref="AM27:AM35" si="7">AL27-AL44</f>
        <v>0.16474999999999984</v>
      </c>
      <c r="AT27">
        <v>0.78800000000000003</v>
      </c>
      <c r="AU27">
        <v>0.78900000000000003</v>
      </c>
      <c r="AV27">
        <v>0.76600000000000001</v>
      </c>
      <c r="AW27">
        <v>1.028</v>
      </c>
      <c r="AX27">
        <f t="shared" ref="AX27:AX52" si="8">AVERAGE(AT27:AV27)</f>
        <v>0.78100000000000003</v>
      </c>
      <c r="AY27">
        <f t="shared" ref="AY27:AY35" si="9">AX27-AX44</f>
        <v>0.1316666666666666</v>
      </c>
      <c r="BF27">
        <v>0.68200000000000005</v>
      </c>
      <c r="BG27">
        <v>0.63</v>
      </c>
      <c r="BH27">
        <v>0.60699999999999998</v>
      </c>
      <c r="BI27">
        <v>0.61199999999999999</v>
      </c>
      <c r="BJ27">
        <f t="shared" ref="BJ27:BJ52" si="10">AVERAGE(BF27:BI27)</f>
        <v>0.63275000000000003</v>
      </c>
      <c r="BK27">
        <f t="shared" ref="BK27:BK35" si="11">BJ27-BJ44</f>
        <v>0.12724999999999997</v>
      </c>
    </row>
    <row r="28" spans="1:80" x14ac:dyDescent="0.25">
      <c r="B28" s="17">
        <v>3.7037037037037035E-4</v>
      </c>
      <c r="C28">
        <v>0.45900000000000002</v>
      </c>
      <c r="D28">
        <v>0.46400000000000002</v>
      </c>
      <c r="E28">
        <v>0.441</v>
      </c>
      <c r="F28">
        <v>0.45200000000000001</v>
      </c>
      <c r="G28">
        <f t="shared" si="0"/>
        <v>0.45400000000000001</v>
      </c>
      <c r="H28">
        <f t="shared" si="1"/>
        <v>0.11674999999999996</v>
      </c>
      <c r="O28">
        <v>0.38700000000000001</v>
      </c>
      <c r="P28">
        <v>0.38600000000000001</v>
      </c>
      <c r="Q28">
        <v>0.38700000000000001</v>
      </c>
      <c r="R28">
        <v>0.38800000000000001</v>
      </c>
      <c r="S28">
        <f>AVERAGE(O28:R28)</f>
        <v>0.38700000000000001</v>
      </c>
      <c r="T28">
        <f t="shared" si="3"/>
        <v>5.0000000000000044E-3</v>
      </c>
      <c r="V28">
        <v>1.175</v>
      </c>
      <c r="W28">
        <v>1.077</v>
      </c>
      <c r="X28">
        <v>1.19</v>
      </c>
      <c r="Y28">
        <v>1.157</v>
      </c>
      <c r="Z28">
        <f t="shared" si="4"/>
        <v>1.14975</v>
      </c>
      <c r="AA28">
        <f t="shared" si="5"/>
        <v>-0.28600000000000003</v>
      </c>
      <c r="AH28">
        <v>1.0760000000000001</v>
      </c>
      <c r="AI28">
        <v>1.1299999999999999</v>
      </c>
      <c r="AJ28">
        <v>1.0920000000000001</v>
      </c>
      <c r="AK28">
        <v>1.143</v>
      </c>
      <c r="AL28">
        <f t="shared" si="6"/>
        <v>1.11025</v>
      </c>
      <c r="AM28">
        <f t="shared" si="7"/>
        <v>0.16699999999999993</v>
      </c>
      <c r="AT28">
        <v>0.79100000000000004</v>
      </c>
      <c r="AU28">
        <v>0.79100000000000004</v>
      </c>
      <c r="AV28">
        <v>0.76800000000000002</v>
      </c>
      <c r="AW28">
        <v>1.0349999999999999</v>
      </c>
      <c r="AX28">
        <f t="shared" si="8"/>
        <v>0.78333333333333333</v>
      </c>
      <c r="AY28">
        <f t="shared" si="9"/>
        <v>0.1339999999999999</v>
      </c>
      <c r="BF28">
        <v>0.68600000000000005</v>
      </c>
      <c r="BG28">
        <v>0.63200000000000001</v>
      </c>
      <c r="BH28">
        <v>0.60799999999999998</v>
      </c>
      <c r="BI28">
        <v>0.61399999999999999</v>
      </c>
      <c r="BJ28">
        <f t="shared" si="10"/>
        <v>0.63500000000000001</v>
      </c>
      <c r="BK28">
        <f t="shared" si="11"/>
        <v>0.12949999999999995</v>
      </c>
    </row>
    <row r="29" spans="1:80" x14ac:dyDescent="0.25">
      <c r="B29" s="17">
        <v>5.5555555555555556E-4</v>
      </c>
      <c r="C29">
        <v>0.46100000000000002</v>
      </c>
      <c r="D29">
        <v>0.46600000000000003</v>
      </c>
      <c r="E29">
        <v>0.443</v>
      </c>
      <c r="F29">
        <v>0.45500000000000002</v>
      </c>
      <c r="G29">
        <f t="shared" si="0"/>
        <v>0.45625000000000004</v>
      </c>
      <c r="H29">
        <f t="shared" si="1"/>
        <v>0.11825000000000002</v>
      </c>
      <c r="O29">
        <v>0.38800000000000001</v>
      </c>
      <c r="P29">
        <v>0.38900000000000001</v>
      </c>
      <c r="Q29">
        <v>0.39</v>
      </c>
      <c r="R29">
        <v>0.38900000000000001</v>
      </c>
      <c r="S29">
        <f t="shared" si="2"/>
        <v>0.38900000000000001</v>
      </c>
      <c r="T29">
        <f t="shared" si="3"/>
        <v>7.0000000000000062E-3</v>
      </c>
      <c r="V29">
        <v>1.177</v>
      </c>
      <c r="W29">
        <v>1.077</v>
      </c>
      <c r="X29">
        <v>1.1919999999999999</v>
      </c>
      <c r="Y29">
        <v>1.1579999999999999</v>
      </c>
      <c r="Z29">
        <f t="shared" si="4"/>
        <v>1.1509999999999998</v>
      </c>
      <c r="AA29">
        <f t="shared" si="5"/>
        <v>-0.28275000000000006</v>
      </c>
      <c r="AH29">
        <v>1.0780000000000001</v>
      </c>
      <c r="AI29">
        <v>1.1319999999999999</v>
      </c>
      <c r="AJ29">
        <v>1.093</v>
      </c>
      <c r="AK29">
        <v>1.145</v>
      </c>
      <c r="AL29">
        <f t="shared" si="6"/>
        <v>1.1120000000000001</v>
      </c>
      <c r="AM29">
        <f t="shared" si="7"/>
        <v>0.1695000000000001</v>
      </c>
      <c r="AT29">
        <v>0.79300000000000004</v>
      </c>
      <c r="AU29">
        <v>0.79400000000000004</v>
      </c>
      <c r="AV29">
        <v>0.76900000000000002</v>
      </c>
      <c r="AW29">
        <v>1.042</v>
      </c>
      <c r="AX29">
        <f t="shared" si="8"/>
        <v>0.78533333333333344</v>
      </c>
      <c r="AY29">
        <f t="shared" si="9"/>
        <v>0.13666666666666671</v>
      </c>
      <c r="BF29">
        <v>0.68899999999999995</v>
      </c>
      <c r="BG29">
        <v>0.63400000000000001</v>
      </c>
      <c r="BH29">
        <v>0.61</v>
      </c>
      <c r="BI29">
        <v>0.61499999999999999</v>
      </c>
      <c r="BJ29">
        <f t="shared" si="10"/>
        <v>0.63700000000000001</v>
      </c>
      <c r="BK29">
        <f t="shared" si="11"/>
        <v>0.13124999999999998</v>
      </c>
    </row>
    <row r="30" spans="1:80" x14ac:dyDescent="0.25">
      <c r="B30" s="17">
        <v>7.407407407407407E-4</v>
      </c>
      <c r="C30">
        <v>0.46300000000000002</v>
      </c>
      <c r="D30">
        <v>0.46899999999999997</v>
      </c>
      <c r="E30">
        <v>0.44600000000000001</v>
      </c>
      <c r="F30">
        <v>0.45700000000000002</v>
      </c>
      <c r="G30">
        <f t="shared" si="0"/>
        <v>0.45874999999999999</v>
      </c>
      <c r="H30">
        <f t="shared" si="1"/>
        <v>0.1205</v>
      </c>
      <c r="O30">
        <v>0.39100000000000001</v>
      </c>
      <c r="P30">
        <v>0.39300000000000002</v>
      </c>
      <c r="Q30">
        <v>0.38900000000000001</v>
      </c>
      <c r="R30">
        <v>0.39200000000000002</v>
      </c>
      <c r="S30">
        <f t="shared" si="2"/>
        <v>0.39124999999999999</v>
      </c>
      <c r="T30">
        <f t="shared" si="3"/>
        <v>8.499999999999952E-3</v>
      </c>
      <c r="V30">
        <v>1.179</v>
      </c>
      <c r="W30">
        <v>1.077</v>
      </c>
      <c r="X30">
        <v>1.1930000000000001</v>
      </c>
      <c r="Y30">
        <v>1.1599999999999999</v>
      </c>
      <c r="Z30">
        <f t="shared" si="4"/>
        <v>1.15225</v>
      </c>
      <c r="AA30">
        <f t="shared" si="5"/>
        <v>-0.27900000000000014</v>
      </c>
      <c r="AH30">
        <v>1.079</v>
      </c>
      <c r="AI30">
        <v>1.1339999999999999</v>
      </c>
      <c r="AJ30">
        <v>1.0940000000000001</v>
      </c>
      <c r="AK30">
        <v>1.147</v>
      </c>
      <c r="AL30">
        <f t="shared" si="6"/>
        <v>1.1135000000000002</v>
      </c>
      <c r="AM30">
        <f t="shared" si="7"/>
        <v>0.1715000000000001</v>
      </c>
      <c r="AT30">
        <v>0.79500000000000004</v>
      </c>
      <c r="AU30">
        <v>0.79600000000000004</v>
      </c>
      <c r="AV30">
        <v>0.77100000000000002</v>
      </c>
      <c r="AW30">
        <v>1.048</v>
      </c>
      <c r="AX30">
        <f t="shared" si="8"/>
        <v>0.78733333333333333</v>
      </c>
      <c r="AY30">
        <f t="shared" si="9"/>
        <v>0.1386666666666666</v>
      </c>
      <c r="BF30">
        <v>0.69299999999999995</v>
      </c>
      <c r="BG30">
        <v>0.63600000000000001</v>
      </c>
      <c r="BH30">
        <v>0.61099999999999999</v>
      </c>
      <c r="BI30">
        <v>0.61699999999999999</v>
      </c>
      <c r="BJ30">
        <f t="shared" si="10"/>
        <v>0.63924999999999998</v>
      </c>
      <c r="BK30">
        <f t="shared" si="11"/>
        <v>0.13349999999999995</v>
      </c>
    </row>
    <row r="31" spans="1:80" x14ac:dyDescent="0.25">
      <c r="B31" s="17">
        <v>9.2592592592592585E-4</v>
      </c>
      <c r="C31">
        <v>0.46600000000000003</v>
      </c>
      <c r="D31">
        <v>0.47099999999999997</v>
      </c>
      <c r="E31">
        <v>0.44800000000000001</v>
      </c>
      <c r="F31">
        <v>0.46</v>
      </c>
      <c r="G31">
        <f t="shared" si="0"/>
        <v>0.46124999999999999</v>
      </c>
      <c r="H31">
        <f t="shared" si="1"/>
        <v>0.123</v>
      </c>
      <c r="O31">
        <v>0.39200000000000002</v>
      </c>
      <c r="P31">
        <v>0.39300000000000002</v>
      </c>
      <c r="Q31">
        <v>0.39500000000000002</v>
      </c>
      <c r="R31">
        <v>0.39600000000000002</v>
      </c>
      <c r="S31">
        <f t="shared" si="2"/>
        <v>0.39400000000000002</v>
      </c>
      <c r="T31">
        <f t="shared" si="3"/>
        <v>1.100000000000001E-2</v>
      </c>
      <c r="V31">
        <v>1.18</v>
      </c>
      <c r="W31">
        <v>1.077</v>
      </c>
      <c r="X31">
        <v>1.194</v>
      </c>
      <c r="Y31">
        <v>1.1599999999999999</v>
      </c>
      <c r="Z31">
        <f t="shared" si="4"/>
        <v>1.1527499999999999</v>
      </c>
      <c r="AA31">
        <f t="shared" si="5"/>
        <v>-0.27675000000000005</v>
      </c>
      <c r="AH31">
        <v>1.08</v>
      </c>
      <c r="AI31">
        <v>1.135</v>
      </c>
      <c r="AJ31">
        <v>1.095</v>
      </c>
      <c r="AK31">
        <v>1.1479999999999999</v>
      </c>
      <c r="AL31">
        <f t="shared" si="6"/>
        <v>1.1144999999999998</v>
      </c>
      <c r="AM31">
        <f t="shared" si="7"/>
        <v>0.17249999999999976</v>
      </c>
      <c r="AT31">
        <v>0.79700000000000004</v>
      </c>
      <c r="AU31">
        <v>0.79900000000000004</v>
      </c>
      <c r="AV31">
        <v>0.77200000000000002</v>
      </c>
      <c r="AW31">
        <v>1.0549999999999999</v>
      </c>
      <c r="AX31">
        <f t="shared" si="8"/>
        <v>0.78933333333333344</v>
      </c>
      <c r="AY31">
        <f t="shared" si="9"/>
        <v>0.14100000000000013</v>
      </c>
      <c r="BF31">
        <v>0.69599999999999995</v>
      </c>
      <c r="BG31">
        <v>0.63700000000000001</v>
      </c>
      <c r="BH31">
        <v>0.61299999999999999</v>
      </c>
      <c r="BI31">
        <v>0.61799999999999999</v>
      </c>
      <c r="BJ31">
        <f t="shared" si="10"/>
        <v>0.64100000000000001</v>
      </c>
      <c r="BK31">
        <f t="shared" si="11"/>
        <v>0.13524999999999998</v>
      </c>
    </row>
    <row r="32" spans="1:80" x14ac:dyDescent="0.25">
      <c r="B32" s="17">
        <v>1.1111111111111111E-3</v>
      </c>
      <c r="C32">
        <v>0.46800000000000003</v>
      </c>
      <c r="D32">
        <v>0.47399999999999998</v>
      </c>
      <c r="E32">
        <v>0.45</v>
      </c>
      <c r="F32">
        <v>0.46200000000000002</v>
      </c>
      <c r="G32">
        <f t="shared" si="0"/>
        <v>0.46349999999999997</v>
      </c>
      <c r="H32">
        <f t="shared" si="1"/>
        <v>0.12449999999999994</v>
      </c>
      <c r="O32">
        <v>0.39500000000000002</v>
      </c>
      <c r="P32">
        <v>0.39600000000000002</v>
      </c>
      <c r="Q32">
        <v>0.39700000000000002</v>
      </c>
      <c r="R32">
        <v>0.39500000000000002</v>
      </c>
      <c r="S32">
        <f t="shared" si="2"/>
        <v>0.39575000000000005</v>
      </c>
      <c r="T32">
        <f t="shared" si="3"/>
        <v>1.2750000000000039E-2</v>
      </c>
      <c r="V32">
        <v>1.181</v>
      </c>
      <c r="W32">
        <v>1.077</v>
      </c>
      <c r="X32">
        <v>1.196</v>
      </c>
      <c r="Y32">
        <v>1.1619999999999999</v>
      </c>
      <c r="Z32">
        <f t="shared" si="4"/>
        <v>1.1539999999999999</v>
      </c>
      <c r="AA32">
        <f t="shared" si="5"/>
        <v>-0.27324999999999999</v>
      </c>
      <c r="AH32">
        <v>1.0820000000000001</v>
      </c>
      <c r="AI32">
        <v>1.137</v>
      </c>
      <c r="AJ32">
        <v>1.0960000000000001</v>
      </c>
      <c r="AK32">
        <v>1.1499999999999999</v>
      </c>
      <c r="AL32">
        <f t="shared" si="6"/>
        <v>1.11625</v>
      </c>
      <c r="AM32">
        <f t="shared" si="7"/>
        <v>0.17524999999999991</v>
      </c>
      <c r="AT32">
        <v>0.8</v>
      </c>
      <c r="AU32">
        <v>0.80100000000000005</v>
      </c>
      <c r="AV32">
        <v>0.77300000000000002</v>
      </c>
      <c r="AW32">
        <v>1.0620000000000001</v>
      </c>
      <c r="AX32">
        <f t="shared" si="8"/>
        <v>0.79133333333333333</v>
      </c>
      <c r="AY32">
        <f t="shared" si="9"/>
        <v>0.14300000000000002</v>
      </c>
      <c r="BF32">
        <v>0.7</v>
      </c>
      <c r="BG32">
        <v>0.63900000000000001</v>
      </c>
      <c r="BH32">
        <v>0.61399999999999999</v>
      </c>
      <c r="BI32">
        <v>0.62</v>
      </c>
      <c r="BJ32">
        <f t="shared" si="10"/>
        <v>0.64324999999999999</v>
      </c>
      <c r="BK32">
        <f t="shared" si="11"/>
        <v>0.13749999999999996</v>
      </c>
    </row>
    <row r="33" spans="2:80" x14ac:dyDescent="0.25">
      <c r="B33" s="17">
        <v>1.2962962962962963E-3</v>
      </c>
      <c r="C33">
        <v>0.47099999999999997</v>
      </c>
      <c r="D33">
        <v>0.47699999999999998</v>
      </c>
      <c r="E33">
        <v>0.45300000000000001</v>
      </c>
      <c r="F33">
        <v>0.46400000000000002</v>
      </c>
      <c r="G33">
        <f t="shared" si="0"/>
        <v>0.46625</v>
      </c>
      <c r="H33">
        <f t="shared" si="1"/>
        <v>0.12724999999999997</v>
      </c>
      <c r="O33">
        <v>0.39800000000000002</v>
      </c>
      <c r="P33">
        <v>0.39700000000000002</v>
      </c>
      <c r="Q33">
        <v>0.39600000000000002</v>
      </c>
      <c r="R33">
        <v>0.39900000000000002</v>
      </c>
      <c r="S33">
        <f t="shared" si="2"/>
        <v>0.39750000000000002</v>
      </c>
      <c r="T33">
        <f t="shared" si="3"/>
        <v>1.4000000000000068E-2</v>
      </c>
      <c r="V33">
        <v>1.1830000000000001</v>
      </c>
      <c r="W33">
        <v>1.077</v>
      </c>
      <c r="X33">
        <v>1.1970000000000001</v>
      </c>
      <c r="Y33">
        <v>1.1619999999999999</v>
      </c>
      <c r="Z33">
        <f t="shared" si="4"/>
        <v>1.1547499999999999</v>
      </c>
      <c r="AA33">
        <f t="shared" si="5"/>
        <v>-0.27075000000000005</v>
      </c>
      <c r="AH33">
        <v>1.083</v>
      </c>
      <c r="AI33">
        <v>1.139</v>
      </c>
      <c r="AJ33">
        <v>1.097</v>
      </c>
      <c r="AK33">
        <v>1.1519999999999999</v>
      </c>
      <c r="AL33">
        <f t="shared" si="6"/>
        <v>1.11775</v>
      </c>
      <c r="AM33">
        <f t="shared" si="7"/>
        <v>0.17674999999999996</v>
      </c>
      <c r="AT33">
        <v>0.80200000000000005</v>
      </c>
      <c r="AU33">
        <v>0.80300000000000005</v>
      </c>
      <c r="AV33">
        <v>0.77500000000000002</v>
      </c>
      <c r="AW33">
        <v>1.069</v>
      </c>
      <c r="AX33">
        <f t="shared" si="8"/>
        <v>0.79333333333333333</v>
      </c>
      <c r="AY33">
        <f t="shared" si="9"/>
        <v>0.14500000000000002</v>
      </c>
      <c r="BF33">
        <v>0.70299999999999996</v>
      </c>
      <c r="BG33">
        <v>0.64100000000000001</v>
      </c>
      <c r="BH33">
        <v>0.61599999999999999</v>
      </c>
      <c r="BI33">
        <v>0.621</v>
      </c>
      <c r="BJ33">
        <f t="shared" si="10"/>
        <v>0.64524999999999999</v>
      </c>
      <c r="BK33">
        <f t="shared" si="11"/>
        <v>0.13949999999999996</v>
      </c>
    </row>
    <row r="34" spans="2:80" x14ac:dyDescent="0.25">
      <c r="B34" s="17">
        <v>1.4814814814814814E-3</v>
      </c>
      <c r="C34">
        <v>0.47299999999999998</v>
      </c>
      <c r="D34">
        <v>0.48</v>
      </c>
      <c r="E34">
        <v>0.45500000000000002</v>
      </c>
      <c r="F34">
        <v>0.46700000000000003</v>
      </c>
      <c r="G34">
        <f t="shared" si="0"/>
        <v>0.46875</v>
      </c>
      <c r="H34">
        <f t="shared" si="1"/>
        <v>0.12949999999999995</v>
      </c>
      <c r="O34">
        <v>0.39900000000000002</v>
      </c>
      <c r="P34">
        <v>0.40100000000000002</v>
      </c>
      <c r="Q34">
        <v>0.39800000000000002</v>
      </c>
      <c r="R34">
        <v>0.39900000000000002</v>
      </c>
      <c r="S34">
        <f t="shared" si="2"/>
        <v>0.39924999999999999</v>
      </c>
      <c r="T34">
        <f t="shared" si="3"/>
        <v>1.5249999999999986E-2</v>
      </c>
      <c r="V34">
        <v>1.1850000000000001</v>
      </c>
      <c r="W34">
        <v>1.077</v>
      </c>
      <c r="X34">
        <v>1.1990000000000001</v>
      </c>
      <c r="Y34">
        <v>1.163</v>
      </c>
      <c r="Z34">
        <f t="shared" si="4"/>
        <v>1.1560000000000001</v>
      </c>
      <c r="AA34">
        <f t="shared" si="5"/>
        <v>-0.26624999999999988</v>
      </c>
      <c r="AH34">
        <v>1.0840000000000001</v>
      </c>
      <c r="AI34">
        <v>1.1399999999999999</v>
      </c>
      <c r="AJ34">
        <v>1.0980000000000001</v>
      </c>
      <c r="AK34">
        <v>1.155</v>
      </c>
      <c r="AL34">
        <f t="shared" si="6"/>
        <v>1.1192500000000001</v>
      </c>
      <c r="AM34">
        <f t="shared" si="7"/>
        <v>0.17925000000000013</v>
      </c>
      <c r="AT34">
        <v>0.80400000000000005</v>
      </c>
      <c r="AU34">
        <v>0.80600000000000005</v>
      </c>
      <c r="AV34">
        <v>0.77700000000000002</v>
      </c>
      <c r="AW34">
        <v>1.0760000000000001</v>
      </c>
      <c r="AX34">
        <f t="shared" si="8"/>
        <v>0.79566666666666663</v>
      </c>
      <c r="AY34">
        <f t="shared" si="9"/>
        <v>0.14733333333333332</v>
      </c>
      <c r="BF34">
        <v>0.70699999999999996</v>
      </c>
      <c r="BG34">
        <v>0.64300000000000002</v>
      </c>
      <c r="BH34">
        <v>0.61699999999999999</v>
      </c>
      <c r="BI34">
        <v>0.623</v>
      </c>
      <c r="BJ34">
        <f t="shared" si="10"/>
        <v>0.64749999999999996</v>
      </c>
      <c r="BK34">
        <f t="shared" si="11"/>
        <v>0.1419999999999999</v>
      </c>
    </row>
    <row r="35" spans="2:80" x14ac:dyDescent="0.25">
      <c r="B35" s="17">
        <v>1.6666666666666668E-3</v>
      </c>
      <c r="C35">
        <v>0.47599999999999998</v>
      </c>
      <c r="D35">
        <v>0.48199999999999998</v>
      </c>
      <c r="E35">
        <v>0.45700000000000002</v>
      </c>
      <c r="F35">
        <v>0.46899999999999997</v>
      </c>
      <c r="G35">
        <f t="shared" si="0"/>
        <v>0.47099999999999997</v>
      </c>
      <c r="H35">
        <f t="shared" si="1"/>
        <v>0.13124999999999998</v>
      </c>
      <c r="O35">
        <v>0.40100000000000002</v>
      </c>
      <c r="P35">
        <v>0.40100000000000002</v>
      </c>
      <c r="Q35">
        <v>0.40300000000000002</v>
      </c>
      <c r="R35">
        <v>0.39900000000000002</v>
      </c>
      <c r="S35">
        <f t="shared" si="2"/>
        <v>0.40100000000000002</v>
      </c>
      <c r="T35">
        <f t="shared" si="3"/>
        <v>1.7000000000000015E-2</v>
      </c>
      <c r="V35">
        <v>1.1859999999999999</v>
      </c>
      <c r="W35">
        <v>1.077</v>
      </c>
      <c r="X35">
        <v>1.2</v>
      </c>
      <c r="Y35">
        <v>1.165</v>
      </c>
      <c r="Z35">
        <f t="shared" si="4"/>
        <v>1.157</v>
      </c>
      <c r="AA35">
        <f t="shared" si="5"/>
        <v>-0.26400000000000001</v>
      </c>
      <c r="AH35">
        <v>1.085</v>
      </c>
      <c r="AI35">
        <v>1.1419999999999999</v>
      </c>
      <c r="AJ35">
        <v>1.099</v>
      </c>
      <c r="AK35">
        <v>1.1559999999999999</v>
      </c>
      <c r="AL35">
        <f t="shared" si="6"/>
        <v>1.1204999999999998</v>
      </c>
      <c r="AM35">
        <f t="shared" si="7"/>
        <v>0.18049999999999988</v>
      </c>
      <c r="AT35">
        <v>0.80600000000000005</v>
      </c>
      <c r="AU35">
        <v>0.80800000000000005</v>
      </c>
      <c r="AV35">
        <v>0.77800000000000002</v>
      </c>
      <c r="AW35">
        <v>1.083</v>
      </c>
      <c r="AX35">
        <f t="shared" si="8"/>
        <v>0.79733333333333345</v>
      </c>
      <c r="AY35">
        <f t="shared" si="9"/>
        <v>0.14933333333333343</v>
      </c>
      <c r="BF35">
        <v>0.71</v>
      </c>
      <c r="BG35">
        <v>0.64500000000000002</v>
      </c>
      <c r="BH35">
        <v>0.61899999999999999</v>
      </c>
      <c r="BI35">
        <v>0.624</v>
      </c>
      <c r="BJ35">
        <f t="shared" si="10"/>
        <v>0.64949999999999997</v>
      </c>
      <c r="BK35">
        <f t="shared" si="11"/>
        <v>0.14374999999999993</v>
      </c>
    </row>
    <row r="36" spans="2:80" x14ac:dyDescent="0.25">
      <c r="G36" s="6"/>
    </row>
    <row r="37" spans="2:80" x14ac:dyDescent="0.25">
      <c r="G37" s="6"/>
    </row>
    <row r="38" spans="2:80" x14ac:dyDescent="0.25">
      <c r="G38" s="6"/>
    </row>
    <row r="39" spans="2:80" x14ac:dyDescent="0.25">
      <c r="G39" s="6"/>
    </row>
    <row r="40" spans="2:80" x14ac:dyDescent="0.25">
      <c r="G40" s="6"/>
    </row>
    <row r="41" spans="2:80" x14ac:dyDescent="0.25">
      <c r="G41" s="6"/>
    </row>
    <row r="42" spans="2:80" x14ac:dyDescent="0.25">
      <c r="B42" s="4" t="s">
        <v>8</v>
      </c>
      <c r="C42" s="4" t="s">
        <v>105</v>
      </c>
      <c r="D42" s="4" t="s">
        <v>106</v>
      </c>
      <c r="E42" s="4" t="s">
        <v>107</v>
      </c>
      <c r="F42" s="4" t="s">
        <v>108</v>
      </c>
      <c r="G42" s="4" t="s">
        <v>109</v>
      </c>
      <c r="H42" s="4" t="s">
        <v>110</v>
      </c>
      <c r="I42" s="4" t="s">
        <v>111</v>
      </c>
      <c r="J42" s="4" t="s">
        <v>112</v>
      </c>
      <c r="K42" s="4" t="s">
        <v>113</v>
      </c>
      <c r="L42" s="4" t="s">
        <v>114</v>
      </c>
      <c r="M42" s="4" t="s">
        <v>115</v>
      </c>
      <c r="N42" s="4" t="s">
        <v>116</v>
      </c>
      <c r="O42" s="4" t="s">
        <v>117</v>
      </c>
      <c r="P42" s="4" t="s">
        <v>118</v>
      </c>
      <c r="Q42" s="4" t="s">
        <v>119</v>
      </c>
      <c r="R42" s="4" t="s">
        <v>120</v>
      </c>
      <c r="S42" s="4" t="s">
        <v>121</v>
      </c>
      <c r="T42" s="4" t="s">
        <v>122</v>
      </c>
      <c r="U42" s="4" t="s">
        <v>123</v>
      </c>
      <c r="V42" s="4" t="s">
        <v>124</v>
      </c>
      <c r="W42" s="4" t="s">
        <v>125</v>
      </c>
      <c r="X42" s="4" t="s">
        <v>126</v>
      </c>
      <c r="Y42" s="4" t="s">
        <v>127</v>
      </c>
      <c r="Z42" s="4" t="s">
        <v>128</v>
      </c>
      <c r="AA42" s="4" t="s">
        <v>129</v>
      </c>
      <c r="AB42" s="4" t="s">
        <v>130</v>
      </c>
      <c r="AC42" s="4" t="s">
        <v>131</v>
      </c>
      <c r="AD42" s="4" t="s">
        <v>132</v>
      </c>
      <c r="AE42" s="4" t="s">
        <v>133</v>
      </c>
      <c r="AF42" s="4" t="s">
        <v>134</v>
      </c>
      <c r="AG42" s="4" t="s">
        <v>135</v>
      </c>
      <c r="AH42" s="4" t="s">
        <v>136</v>
      </c>
      <c r="AI42" s="4" t="s">
        <v>137</v>
      </c>
      <c r="AJ42" s="4" t="s">
        <v>138</v>
      </c>
      <c r="AK42" s="4" t="s">
        <v>139</v>
      </c>
      <c r="AL42" s="4" t="s">
        <v>140</v>
      </c>
      <c r="AM42" s="4" t="s">
        <v>141</v>
      </c>
      <c r="AN42" s="4" t="s">
        <v>142</v>
      </c>
      <c r="AO42" s="4" t="s">
        <v>143</v>
      </c>
      <c r="AP42" s="4" t="s">
        <v>144</v>
      </c>
      <c r="AQ42" s="4" t="s">
        <v>145</v>
      </c>
      <c r="AR42" s="4" t="s">
        <v>146</v>
      </c>
      <c r="AS42" s="4" t="s">
        <v>147</v>
      </c>
      <c r="AT42" s="4" t="s">
        <v>148</v>
      </c>
      <c r="AU42" s="4" t="s">
        <v>149</v>
      </c>
      <c r="AV42" s="4" t="s">
        <v>150</v>
      </c>
      <c r="AW42" s="4" t="s">
        <v>151</v>
      </c>
      <c r="AX42" s="4" t="s">
        <v>152</v>
      </c>
      <c r="AY42" s="4" t="s">
        <v>153</v>
      </c>
      <c r="AZ42" s="4" t="s">
        <v>154</v>
      </c>
      <c r="BA42" s="4" t="s">
        <v>155</v>
      </c>
      <c r="BB42" s="4" t="s">
        <v>156</v>
      </c>
      <c r="BC42" s="4" t="s">
        <v>157</v>
      </c>
      <c r="BD42" s="4" t="s">
        <v>158</v>
      </c>
      <c r="BE42" s="4" t="s">
        <v>159</v>
      </c>
      <c r="BF42" s="4" t="s">
        <v>160</v>
      </c>
      <c r="BG42" s="4" t="s">
        <v>161</v>
      </c>
      <c r="BH42" s="4" t="s">
        <v>162</v>
      </c>
      <c r="BI42" s="4" t="s">
        <v>163</v>
      </c>
      <c r="BJ42" s="4" t="s">
        <v>164</v>
      </c>
      <c r="BK42" s="4" t="s">
        <v>165</v>
      </c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</row>
    <row r="43" spans="2:80" x14ac:dyDescent="0.25">
      <c r="B43">
        <v>0</v>
      </c>
      <c r="C43">
        <v>0.33400000000000002</v>
      </c>
      <c r="D43">
        <v>0.34</v>
      </c>
      <c r="E43">
        <v>0.33500000000000002</v>
      </c>
      <c r="F43">
        <v>0.34</v>
      </c>
      <c r="G43" s="5">
        <f t="shared" si="0"/>
        <v>0.33725000000000005</v>
      </c>
      <c r="O43">
        <v>0.38100000000000001</v>
      </c>
      <c r="P43">
        <v>0.38500000000000001</v>
      </c>
      <c r="Q43">
        <v>0.38</v>
      </c>
      <c r="R43">
        <v>0.38200000000000001</v>
      </c>
      <c r="S43">
        <f t="shared" si="2"/>
        <v>0.38200000000000001</v>
      </c>
      <c r="V43">
        <v>1.46</v>
      </c>
      <c r="W43">
        <v>1.429</v>
      </c>
      <c r="X43">
        <v>1.4790000000000001</v>
      </c>
      <c r="Y43">
        <v>1.3959999999999999</v>
      </c>
      <c r="Z43">
        <f t="shared" si="4"/>
        <v>1.4410000000000001</v>
      </c>
      <c r="AH43">
        <v>0.93899999999999995</v>
      </c>
      <c r="AI43">
        <v>0.93100000000000005</v>
      </c>
      <c r="AJ43">
        <v>0.94899999999999995</v>
      </c>
      <c r="AK43">
        <v>0.96199999999999997</v>
      </c>
      <c r="AL43">
        <f t="shared" si="6"/>
        <v>0.94524999999999992</v>
      </c>
      <c r="AT43">
        <v>0.64400000000000002</v>
      </c>
      <c r="AU43">
        <v>0.65</v>
      </c>
      <c r="AV43">
        <v>0.65500000000000003</v>
      </c>
      <c r="AW43">
        <v>0.65700000000000003</v>
      </c>
      <c r="AX43">
        <f t="shared" si="8"/>
        <v>0.64966666666666673</v>
      </c>
      <c r="BF43">
        <v>0.503</v>
      </c>
      <c r="BG43">
        <v>0.505</v>
      </c>
      <c r="BH43">
        <v>0.50600000000000001</v>
      </c>
      <c r="BI43">
        <v>0.50900000000000001</v>
      </c>
      <c r="BJ43">
        <f t="shared" si="10"/>
        <v>0.50575000000000003</v>
      </c>
    </row>
    <row r="44" spans="2:80" x14ac:dyDescent="0.25">
      <c r="B44">
        <v>1.8518518518518518E-4</v>
      </c>
      <c r="C44">
        <v>0.33400000000000002</v>
      </c>
      <c r="D44">
        <v>0.34</v>
      </c>
      <c r="E44">
        <v>0.33500000000000002</v>
      </c>
      <c r="F44">
        <v>0.34</v>
      </c>
      <c r="G44">
        <f t="shared" si="0"/>
        <v>0.33725000000000005</v>
      </c>
      <c r="O44">
        <v>0.38100000000000001</v>
      </c>
      <c r="P44">
        <v>0.38500000000000001</v>
      </c>
      <c r="Q44">
        <v>0.38</v>
      </c>
      <c r="R44">
        <v>0.38200000000000001</v>
      </c>
      <c r="S44">
        <f t="shared" si="2"/>
        <v>0.38200000000000001</v>
      </c>
      <c r="V44">
        <v>1.4570000000000001</v>
      </c>
      <c r="W44">
        <v>1.425</v>
      </c>
      <c r="X44">
        <v>1.476</v>
      </c>
      <c r="Y44">
        <v>1.393</v>
      </c>
      <c r="Z44">
        <f t="shared" si="4"/>
        <v>1.4377500000000001</v>
      </c>
      <c r="AH44">
        <v>0.93700000000000006</v>
      </c>
      <c r="AI44">
        <v>0.92900000000000005</v>
      </c>
      <c r="AJ44">
        <v>0.94799999999999995</v>
      </c>
      <c r="AK44">
        <v>0.96099999999999997</v>
      </c>
      <c r="AL44">
        <f t="shared" si="6"/>
        <v>0.94374999999999998</v>
      </c>
      <c r="AT44">
        <v>0.64400000000000002</v>
      </c>
      <c r="AU44">
        <v>0.64900000000000002</v>
      </c>
      <c r="AV44">
        <v>0.65500000000000003</v>
      </c>
      <c r="AW44">
        <v>0.65600000000000003</v>
      </c>
      <c r="AX44">
        <f t="shared" si="8"/>
        <v>0.64933333333333343</v>
      </c>
      <c r="BF44">
        <v>0.502</v>
      </c>
      <c r="BG44">
        <v>0.505</v>
      </c>
      <c r="BH44">
        <v>0.50600000000000001</v>
      </c>
      <c r="BI44">
        <v>0.50900000000000001</v>
      </c>
      <c r="BJ44">
        <f t="shared" si="10"/>
        <v>0.50550000000000006</v>
      </c>
    </row>
    <row r="45" spans="2:80" x14ac:dyDescent="0.25">
      <c r="B45">
        <v>3.7037037037037035E-4</v>
      </c>
      <c r="C45">
        <v>0.33400000000000002</v>
      </c>
      <c r="D45">
        <v>0.34</v>
      </c>
      <c r="E45">
        <v>0.33500000000000002</v>
      </c>
      <c r="F45">
        <v>0.34</v>
      </c>
      <c r="G45">
        <f t="shared" si="0"/>
        <v>0.33725000000000005</v>
      </c>
      <c r="O45">
        <v>0.38100000000000001</v>
      </c>
      <c r="P45">
        <v>0.38500000000000001</v>
      </c>
      <c r="Q45">
        <v>0.38</v>
      </c>
      <c r="R45">
        <v>0.38200000000000001</v>
      </c>
      <c r="S45">
        <f t="shared" si="2"/>
        <v>0.38200000000000001</v>
      </c>
      <c r="V45">
        <v>1.456</v>
      </c>
      <c r="W45">
        <v>1.421</v>
      </c>
      <c r="X45">
        <v>1.474</v>
      </c>
      <c r="Y45">
        <v>1.3919999999999999</v>
      </c>
      <c r="Z45">
        <f t="shared" si="4"/>
        <v>1.4357500000000001</v>
      </c>
      <c r="AH45">
        <v>0.93700000000000006</v>
      </c>
      <c r="AI45">
        <v>0.92900000000000005</v>
      </c>
      <c r="AJ45">
        <v>0.94699999999999995</v>
      </c>
      <c r="AK45">
        <v>0.96</v>
      </c>
      <c r="AL45">
        <f t="shared" si="6"/>
        <v>0.94325000000000003</v>
      </c>
      <c r="AT45">
        <v>0.64400000000000002</v>
      </c>
      <c r="AU45">
        <v>0.64900000000000002</v>
      </c>
      <c r="AV45">
        <v>0.65500000000000003</v>
      </c>
      <c r="AW45">
        <v>0.65600000000000003</v>
      </c>
      <c r="AX45">
        <f t="shared" si="8"/>
        <v>0.64933333333333343</v>
      </c>
      <c r="BF45">
        <v>0.502</v>
      </c>
      <c r="BG45">
        <v>0.505</v>
      </c>
      <c r="BH45">
        <v>0.50600000000000001</v>
      </c>
      <c r="BI45">
        <v>0.50900000000000001</v>
      </c>
      <c r="BJ45">
        <f t="shared" si="10"/>
        <v>0.50550000000000006</v>
      </c>
    </row>
    <row r="46" spans="2:80" x14ac:dyDescent="0.25">
      <c r="B46">
        <v>5.5555555555555556E-4</v>
      </c>
      <c r="C46">
        <v>0.33500000000000002</v>
      </c>
      <c r="D46">
        <v>0.34</v>
      </c>
      <c r="E46">
        <v>0.33600000000000002</v>
      </c>
      <c r="F46">
        <v>0.34100000000000003</v>
      </c>
      <c r="G46">
        <f t="shared" si="0"/>
        <v>0.33800000000000002</v>
      </c>
      <c r="O46">
        <v>0.38100000000000001</v>
      </c>
      <c r="P46">
        <v>0.38500000000000001</v>
      </c>
      <c r="Q46">
        <v>0.38</v>
      </c>
      <c r="R46">
        <v>0.38200000000000001</v>
      </c>
      <c r="S46">
        <f t="shared" si="2"/>
        <v>0.38200000000000001</v>
      </c>
      <c r="V46">
        <v>1.454</v>
      </c>
      <c r="W46">
        <v>1.4179999999999999</v>
      </c>
      <c r="X46">
        <v>1.472</v>
      </c>
      <c r="Y46">
        <v>1.391</v>
      </c>
      <c r="Z46">
        <f t="shared" si="4"/>
        <v>1.4337499999999999</v>
      </c>
      <c r="AH46">
        <v>0.93600000000000005</v>
      </c>
      <c r="AI46">
        <v>0.92800000000000005</v>
      </c>
      <c r="AJ46">
        <v>0.94599999999999995</v>
      </c>
      <c r="AK46">
        <v>0.96</v>
      </c>
      <c r="AL46">
        <f t="shared" si="6"/>
        <v>0.9425</v>
      </c>
      <c r="AT46">
        <v>0.64400000000000002</v>
      </c>
      <c r="AU46">
        <v>0.64800000000000002</v>
      </c>
      <c r="AV46">
        <v>0.65400000000000003</v>
      </c>
      <c r="AW46">
        <v>0.65600000000000003</v>
      </c>
      <c r="AX46">
        <f t="shared" si="8"/>
        <v>0.64866666666666672</v>
      </c>
      <c r="BF46">
        <v>0.503</v>
      </c>
      <c r="BG46">
        <v>0.505</v>
      </c>
      <c r="BH46">
        <v>0.50600000000000001</v>
      </c>
      <c r="BI46">
        <v>0.50900000000000001</v>
      </c>
      <c r="BJ46">
        <f t="shared" si="10"/>
        <v>0.50575000000000003</v>
      </c>
    </row>
    <row r="47" spans="2:80" x14ac:dyDescent="0.25">
      <c r="B47">
        <v>7.407407407407407E-4</v>
      </c>
      <c r="C47">
        <v>0.33500000000000002</v>
      </c>
      <c r="D47">
        <v>0.34100000000000003</v>
      </c>
      <c r="E47">
        <v>0.33600000000000002</v>
      </c>
      <c r="F47">
        <v>0.34100000000000003</v>
      </c>
      <c r="G47">
        <f t="shared" si="0"/>
        <v>0.33825</v>
      </c>
      <c r="O47">
        <v>0.38200000000000001</v>
      </c>
      <c r="P47">
        <v>0.38600000000000001</v>
      </c>
      <c r="Q47">
        <v>0.38</v>
      </c>
      <c r="R47">
        <v>0.38300000000000001</v>
      </c>
      <c r="S47">
        <f t="shared" si="2"/>
        <v>0.38275000000000003</v>
      </c>
      <c r="V47">
        <v>1.4530000000000001</v>
      </c>
      <c r="W47">
        <v>1.4139999999999999</v>
      </c>
      <c r="X47">
        <v>1.4690000000000001</v>
      </c>
      <c r="Y47">
        <v>1.389</v>
      </c>
      <c r="Z47">
        <f t="shared" si="4"/>
        <v>1.4312500000000001</v>
      </c>
      <c r="AH47">
        <v>0.93500000000000005</v>
      </c>
      <c r="AI47">
        <v>0.92800000000000005</v>
      </c>
      <c r="AJ47">
        <v>0.94599999999999995</v>
      </c>
      <c r="AK47">
        <v>0.95899999999999996</v>
      </c>
      <c r="AL47">
        <f t="shared" si="6"/>
        <v>0.94200000000000006</v>
      </c>
      <c r="AT47">
        <v>0.64400000000000002</v>
      </c>
      <c r="AU47">
        <v>0.64800000000000002</v>
      </c>
      <c r="AV47">
        <v>0.65400000000000003</v>
      </c>
      <c r="AW47">
        <v>0.65600000000000003</v>
      </c>
      <c r="AX47">
        <f t="shared" si="8"/>
        <v>0.64866666666666672</v>
      </c>
      <c r="BF47">
        <v>0.503</v>
      </c>
      <c r="BG47">
        <v>0.505</v>
      </c>
      <c r="BH47">
        <v>0.50600000000000001</v>
      </c>
      <c r="BI47">
        <v>0.50900000000000001</v>
      </c>
      <c r="BJ47">
        <f t="shared" si="10"/>
        <v>0.50575000000000003</v>
      </c>
    </row>
    <row r="48" spans="2:80" x14ac:dyDescent="0.25">
      <c r="B48">
        <v>9.2592592592592585E-4</v>
      </c>
      <c r="C48">
        <v>0.33500000000000002</v>
      </c>
      <c r="D48">
        <v>0.34100000000000003</v>
      </c>
      <c r="E48">
        <v>0.33600000000000002</v>
      </c>
      <c r="F48">
        <v>0.34100000000000003</v>
      </c>
      <c r="G48">
        <f t="shared" si="0"/>
        <v>0.33825</v>
      </c>
      <c r="O48">
        <v>0.38200000000000001</v>
      </c>
      <c r="P48">
        <v>0.38600000000000001</v>
      </c>
      <c r="Q48">
        <v>0.38100000000000001</v>
      </c>
      <c r="R48">
        <v>0.38300000000000001</v>
      </c>
      <c r="S48">
        <f t="shared" si="2"/>
        <v>0.38300000000000001</v>
      </c>
      <c r="V48">
        <v>1.4510000000000001</v>
      </c>
      <c r="W48">
        <v>1.411</v>
      </c>
      <c r="X48">
        <v>1.468</v>
      </c>
      <c r="Y48">
        <v>1.3879999999999999</v>
      </c>
      <c r="Z48">
        <f t="shared" si="4"/>
        <v>1.4295</v>
      </c>
      <c r="AH48">
        <v>0.93500000000000005</v>
      </c>
      <c r="AI48">
        <v>0.92800000000000005</v>
      </c>
      <c r="AJ48">
        <v>0.94599999999999995</v>
      </c>
      <c r="AK48">
        <v>0.95899999999999996</v>
      </c>
      <c r="AL48">
        <f t="shared" si="6"/>
        <v>0.94200000000000006</v>
      </c>
      <c r="AT48">
        <v>0.64300000000000002</v>
      </c>
      <c r="AU48">
        <v>0.64800000000000002</v>
      </c>
      <c r="AV48">
        <v>0.65400000000000003</v>
      </c>
      <c r="AW48">
        <v>0.65600000000000003</v>
      </c>
      <c r="AX48">
        <f t="shared" si="8"/>
        <v>0.64833333333333332</v>
      </c>
      <c r="BF48">
        <v>0.503</v>
      </c>
      <c r="BG48">
        <v>0.505</v>
      </c>
      <c r="BH48">
        <v>0.50600000000000001</v>
      </c>
      <c r="BI48">
        <v>0.50900000000000001</v>
      </c>
      <c r="BJ48">
        <f t="shared" si="10"/>
        <v>0.50575000000000003</v>
      </c>
    </row>
    <row r="49" spans="2:62" x14ac:dyDescent="0.25">
      <c r="B49">
        <v>1.1111111111111111E-3</v>
      </c>
      <c r="C49">
        <v>0.33600000000000002</v>
      </c>
      <c r="D49">
        <v>0.34100000000000003</v>
      </c>
      <c r="E49">
        <v>0.33700000000000002</v>
      </c>
      <c r="F49">
        <v>0.34200000000000003</v>
      </c>
      <c r="G49">
        <f t="shared" si="0"/>
        <v>0.33900000000000002</v>
      </c>
      <c r="O49">
        <v>0.38200000000000001</v>
      </c>
      <c r="P49">
        <v>0.38600000000000001</v>
      </c>
      <c r="Q49">
        <v>0.38100000000000001</v>
      </c>
      <c r="R49">
        <v>0.38300000000000001</v>
      </c>
      <c r="S49">
        <f t="shared" si="2"/>
        <v>0.38300000000000001</v>
      </c>
      <c r="V49">
        <v>1.45</v>
      </c>
      <c r="W49">
        <v>1.407</v>
      </c>
      <c r="X49">
        <v>1.4650000000000001</v>
      </c>
      <c r="Y49">
        <v>1.387</v>
      </c>
      <c r="Z49">
        <f t="shared" si="4"/>
        <v>1.4272499999999999</v>
      </c>
      <c r="AH49">
        <v>0.93400000000000005</v>
      </c>
      <c r="AI49">
        <v>0.92700000000000005</v>
      </c>
      <c r="AJ49">
        <v>0.94499999999999995</v>
      </c>
      <c r="AK49">
        <v>0.95799999999999996</v>
      </c>
      <c r="AL49">
        <f t="shared" si="6"/>
        <v>0.94100000000000006</v>
      </c>
      <c r="AT49">
        <v>0.64300000000000002</v>
      </c>
      <c r="AU49">
        <v>0.64800000000000002</v>
      </c>
      <c r="AV49">
        <v>0.65400000000000003</v>
      </c>
      <c r="AW49">
        <v>0.65600000000000003</v>
      </c>
      <c r="AX49">
        <f t="shared" si="8"/>
        <v>0.64833333333333332</v>
      </c>
      <c r="BF49">
        <v>0.503</v>
      </c>
      <c r="BG49">
        <v>0.505</v>
      </c>
      <c r="BH49">
        <v>0.50600000000000001</v>
      </c>
      <c r="BI49">
        <v>0.50900000000000001</v>
      </c>
      <c r="BJ49">
        <f t="shared" si="10"/>
        <v>0.50575000000000003</v>
      </c>
    </row>
    <row r="50" spans="2:62" x14ac:dyDescent="0.25">
      <c r="B50">
        <v>1.2962962962962963E-3</v>
      </c>
      <c r="C50">
        <v>0.33600000000000002</v>
      </c>
      <c r="D50">
        <v>0.34100000000000003</v>
      </c>
      <c r="E50">
        <v>0.33700000000000002</v>
      </c>
      <c r="F50">
        <v>0.34200000000000003</v>
      </c>
      <c r="G50">
        <f t="shared" si="0"/>
        <v>0.33900000000000002</v>
      </c>
      <c r="O50">
        <v>0.38300000000000001</v>
      </c>
      <c r="P50">
        <v>0.38600000000000001</v>
      </c>
      <c r="Q50">
        <v>0.38100000000000001</v>
      </c>
      <c r="R50">
        <v>0.38400000000000001</v>
      </c>
      <c r="S50">
        <f t="shared" si="2"/>
        <v>0.38349999999999995</v>
      </c>
      <c r="V50">
        <v>1.4490000000000001</v>
      </c>
      <c r="W50">
        <v>1.405</v>
      </c>
      <c r="X50">
        <v>1.4630000000000001</v>
      </c>
      <c r="Y50">
        <v>1.385</v>
      </c>
      <c r="Z50">
        <f t="shared" si="4"/>
        <v>1.4255</v>
      </c>
      <c r="AH50">
        <v>0.93400000000000005</v>
      </c>
      <c r="AI50">
        <v>0.92700000000000005</v>
      </c>
      <c r="AJ50">
        <v>0.94499999999999995</v>
      </c>
      <c r="AK50">
        <v>0.95799999999999996</v>
      </c>
      <c r="AL50">
        <f t="shared" si="6"/>
        <v>0.94100000000000006</v>
      </c>
      <c r="AT50">
        <v>0.64300000000000002</v>
      </c>
      <c r="AU50">
        <v>0.64800000000000002</v>
      </c>
      <c r="AV50">
        <v>0.65400000000000003</v>
      </c>
      <c r="AW50">
        <v>0.65500000000000003</v>
      </c>
      <c r="AX50">
        <f t="shared" si="8"/>
        <v>0.64833333333333332</v>
      </c>
      <c r="BF50">
        <v>0.503</v>
      </c>
      <c r="BG50">
        <v>0.505</v>
      </c>
      <c r="BH50">
        <v>0.50600000000000001</v>
      </c>
      <c r="BI50">
        <v>0.50900000000000001</v>
      </c>
      <c r="BJ50">
        <f t="shared" si="10"/>
        <v>0.50575000000000003</v>
      </c>
    </row>
    <row r="51" spans="2:62" x14ac:dyDescent="0.25">
      <c r="B51">
        <v>1.4814814814814814E-3</v>
      </c>
      <c r="C51">
        <v>0.33600000000000002</v>
      </c>
      <c r="D51">
        <v>0.34200000000000003</v>
      </c>
      <c r="E51">
        <v>0.33700000000000002</v>
      </c>
      <c r="F51">
        <v>0.34200000000000003</v>
      </c>
      <c r="G51">
        <f t="shared" si="0"/>
        <v>0.33925000000000005</v>
      </c>
      <c r="O51">
        <v>0.38300000000000001</v>
      </c>
      <c r="P51">
        <v>0.38700000000000001</v>
      </c>
      <c r="Q51">
        <v>0.38200000000000001</v>
      </c>
      <c r="R51">
        <v>0.38400000000000001</v>
      </c>
      <c r="S51">
        <f t="shared" si="2"/>
        <v>0.38400000000000001</v>
      </c>
      <c r="V51">
        <v>1.446</v>
      </c>
      <c r="W51">
        <v>1.4</v>
      </c>
      <c r="X51">
        <v>1.46</v>
      </c>
      <c r="Y51">
        <v>1.383</v>
      </c>
      <c r="Z51">
        <f>AVERAGE(V51:Y51)</f>
        <v>1.42225</v>
      </c>
      <c r="AH51">
        <v>0.93300000000000005</v>
      </c>
      <c r="AI51">
        <v>0.92600000000000005</v>
      </c>
      <c r="AJ51">
        <v>0.94399999999999995</v>
      </c>
      <c r="AK51">
        <v>0.95699999999999996</v>
      </c>
      <c r="AL51">
        <f t="shared" si="6"/>
        <v>0.94</v>
      </c>
      <c r="AT51">
        <v>0.64300000000000002</v>
      </c>
      <c r="AU51">
        <v>0.64800000000000002</v>
      </c>
      <c r="AV51">
        <v>0.65400000000000003</v>
      </c>
      <c r="AW51">
        <v>0.65500000000000003</v>
      </c>
      <c r="AX51">
        <f t="shared" si="8"/>
        <v>0.64833333333333332</v>
      </c>
      <c r="BF51">
        <v>0.502</v>
      </c>
      <c r="BG51">
        <v>0.505</v>
      </c>
      <c r="BH51">
        <v>0.50600000000000001</v>
      </c>
      <c r="BI51">
        <v>0.50900000000000001</v>
      </c>
      <c r="BJ51">
        <f t="shared" si="10"/>
        <v>0.50550000000000006</v>
      </c>
    </row>
    <row r="52" spans="2:62" x14ac:dyDescent="0.25">
      <c r="B52">
        <v>1.6666666666666668E-3</v>
      </c>
      <c r="C52">
        <v>0.33700000000000002</v>
      </c>
      <c r="D52">
        <v>0.34200000000000003</v>
      </c>
      <c r="E52">
        <v>0.33700000000000002</v>
      </c>
      <c r="F52">
        <v>0.34300000000000003</v>
      </c>
      <c r="G52">
        <f t="shared" si="0"/>
        <v>0.33975</v>
      </c>
      <c r="O52">
        <v>0.38300000000000001</v>
      </c>
      <c r="P52">
        <v>0.38700000000000001</v>
      </c>
      <c r="Q52">
        <v>0.38200000000000001</v>
      </c>
      <c r="R52">
        <v>0.38400000000000001</v>
      </c>
      <c r="S52">
        <f t="shared" si="2"/>
        <v>0.38400000000000001</v>
      </c>
      <c r="V52">
        <v>1.446</v>
      </c>
      <c r="W52">
        <v>1.397</v>
      </c>
      <c r="X52">
        <v>1.458</v>
      </c>
      <c r="Y52">
        <v>1.383</v>
      </c>
      <c r="Z52">
        <f>AVERAGE(V52:Y52)</f>
        <v>1.421</v>
      </c>
      <c r="AH52">
        <v>0.93300000000000005</v>
      </c>
      <c r="AI52">
        <v>0.92600000000000005</v>
      </c>
      <c r="AJ52">
        <v>0.94399999999999995</v>
      </c>
      <c r="AK52">
        <v>0.95699999999999996</v>
      </c>
      <c r="AL52">
        <f t="shared" si="6"/>
        <v>0.94</v>
      </c>
      <c r="AT52">
        <v>0.64300000000000002</v>
      </c>
      <c r="AU52">
        <v>0.64700000000000002</v>
      </c>
      <c r="AV52">
        <v>0.65400000000000003</v>
      </c>
      <c r="AW52">
        <v>0.65500000000000003</v>
      </c>
      <c r="AX52">
        <f t="shared" si="8"/>
        <v>0.64800000000000002</v>
      </c>
      <c r="BF52">
        <v>0.503</v>
      </c>
      <c r="BG52">
        <v>0.505</v>
      </c>
      <c r="BH52">
        <v>0.50600000000000001</v>
      </c>
      <c r="BI52">
        <v>0.50900000000000001</v>
      </c>
      <c r="BJ52">
        <f t="shared" si="10"/>
        <v>0.50575000000000003</v>
      </c>
    </row>
    <row r="55" spans="2:62" x14ac:dyDescent="0.25">
      <c r="F55" s="5" t="s">
        <v>186</v>
      </c>
      <c r="I55" s="68" t="s">
        <v>190</v>
      </c>
      <c r="J55" s="69" t="s">
        <v>191</v>
      </c>
      <c r="K55" s="69" t="s">
        <v>192</v>
      </c>
      <c r="L55" s="69" t="s">
        <v>193</v>
      </c>
      <c r="M55" s="69"/>
    </row>
    <row r="56" spans="2:62" x14ac:dyDescent="0.25">
      <c r="E56" t="s">
        <v>8</v>
      </c>
      <c r="F56" s="15" t="s">
        <v>24</v>
      </c>
      <c r="I56" s="15" t="s">
        <v>27</v>
      </c>
      <c r="J56" s="15" t="s">
        <v>28</v>
      </c>
      <c r="K56" s="15" t="s">
        <v>29</v>
      </c>
      <c r="L56" s="15" t="s">
        <v>184</v>
      </c>
    </row>
    <row r="57" spans="2:62" x14ac:dyDescent="0.25">
      <c r="E57">
        <v>0</v>
      </c>
      <c r="F57">
        <v>0.11124999999999996</v>
      </c>
      <c r="I57">
        <v>0.16175000000000006</v>
      </c>
      <c r="J57">
        <v>0.1293333333333333</v>
      </c>
      <c r="K57">
        <v>0.12524999999999997</v>
      </c>
      <c r="L57">
        <v>0.12524999999999997</v>
      </c>
    </row>
    <row r="58" spans="2:62" x14ac:dyDescent="0.25">
      <c r="E58">
        <v>16</v>
      </c>
      <c r="F58">
        <v>0.11399999999999993</v>
      </c>
      <c r="I58">
        <v>0.16474999999999984</v>
      </c>
      <c r="J58">
        <v>0.1316666666666666</v>
      </c>
      <c r="K58">
        <v>0.12724999999999997</v>
      </c>
      <c r="L58">
        <v>0.12724999999999997</v>
      </c>
    </row>
    <row r="59" spans="2:62" x14ac:dyDescent="0.25">
      <c r="E59">
        <v>32</v>
      </c>
      <c r="F59">
        <v>0.11674999999999996</v>
      </c>
      <c r="I59">
        <v>0.16699999999999993</v>
      </c>
      <c r="J59">
        <v>0.1339999999999999</v>
      </c>
      <c r="K59">
        <v>0.12949999999999995</v>
      </c>
      <c r="L59">
        <v>0.12949999999999995</v>
      </c>
    </row>
    <row r="60" spans="2:62" x14ac:dyDescent="0.25">
      <c r="E60">
        <v>48</v>
      </c>
      <c r="F60">
        <v>0.11825000000000002</v>
      </c>
      <c r="I60">
        <v>0.1695000000000001</v>
      </c>
      <c r="J60">
        <v>0.13666666666666671</v>
      </c>
      <c r="K60">
        <v>0.13124999999999998</v>
      </c>
      <c r="L60">
        <v>0.13124999999999998</v>
      </c>
    </row>
    <row r="61" spans="2:62" x14ac:dyDescent="0.25">
      <c r="E61">
        <v>64</v>
      </c>
      <c r="F61">
        <v>0.1205</v>
      </c>
      <c r="I61">
        <v>0.1715000000000001</v>
      </c>
      <c r="J61">
        <v>0.1386666666666666</v>
      </c>
      <c r="K61">
        <v>0.13349999999999995</v>
      </c>
      <c r="L61">
        <v>0.13349999999999995</v>
      </c>
    </row>
    <row r="62" spans="2:62" x14ac:dyDescent="0.25">
      <c r="E62">
        <v>80</v>
      </c>
      <c r="F62">
        <v>0.123</v>
      </c>
      <c r="I62">
        <v>0.17249999999999976</v>
      </c>
      <c r="J62">
        <v>0.14100000000000013</v>
      </c>
      <c r="K62">
        <v>0.13524999999999998</v>
      </c>
      <c r="L62">
        <v>0.13524999999999998</v>
      </c>
    </row>
    <row r="63" spans="2:62" x14ac:dyDescent="0.25">
      <c r="E63">
        <v>96</v>
      </c>
      <c r="F63">
        <v>0.12449999999999994</v>
      </c>
      <c r="I63">
        <v>0.17524999999999991</v>
      </c>
      <c r="J63">
        <v>0.14300000000000002</v>
      </c>
      <c r="K63">
        <v>0.13749999999999996</v>
      </c>
      <c r="L63">
        <v>0.13749999999999996</v>
      </c>
    </row>
    <row r="64" spans="2:62" x14ac:dyDescent="0.25">
      <c r="E64">
        <v>112</v>
      </c>
      <c r="F64">
        <v>0.12724999999999997</v>
      </c>
      <c r="I64">
        <v>0.17674999999999996</v>
      </c>
      <c r="J64">
        <v>0.14500000000000002</v>
      </c>
      <c r="K64">
        <v>0.13949999999999996</v>
      </c>
      <c r="L64">
        <v>0.13949999999999996</v>
      </c>
    </row>
    <row r="65" spans="5:16" x14ac:dyDescent="0.25">
      <c r="E65">
        <v>128</v>
      </c>
      <c r="F65">
        <v>0.12949999999999995</v>
      </c>
      <c r="I65">
        <v>0.17925000000000013</v>
      </c>
      <c r="J65">
        <v>0.14733333333333332</v>
      </c>
      <c r="K65">
        <v>0.1419999999999999</v>
      </c>
      <c r="L65">
        <v>0.1419999999999999</v>
      </c>
    </row>
    <row r="66" spans="5:16" x14ac:dyDescent="0.25">
      <c r="E66">
        <v>144</v>
      </c>
      <c r="F66">
        <v>0.13124999999999998</v>
      </c>
      <c r="I66">
        <v>0.18049999999999988</v>
      </c>
      <c r="J66">
        <v>0.14933333333333343</v>
      </c>
      <c r="K66">
        <v>0.14374999999999993</v>
      </c>
      <c r="L66">
        <v>0.14374999999999993</v>
      </c>
      <c r="P66" s="7"/>
    </row>
    <row r="67" spans="5:16" x14ac:dyDescent="0.25">
      <c r="E67" t="s">
        <v>32</v>
      </c>
      <c r="F67">
        <v>1E-4</v>
      </c>
      <c r="I67">
        <v>1E-4</v>
      </c>
      <c r="J67">
        <v>1E-4</v>
      </c>
      <c r="K67">
        <v>1E-4</v>
      </c>
      <c r="L67">
        <v>1E-4</v>
      </c>
      <c r="P67" s="7"/>
    </row>
    <row r="68" spans="5:16" x14ac:dyDescent="0.25">
      <c r="E68" t="s">
        <v>185</v>
      </c>
      <c r="I68">
        <f>(($F$67-I67)/$F$67)*100</f>
        <v>0</v>
      </c>
      <c r="J68">
        <f>(($F$67-J67)/$F$67)*100</f>
        <v>0</v>
      </c>
      <c r="K68">
        <f t="shared" ref="K68:L68" si="12">(($F$67-K67)/$F$67)*100</f>
        <v>0</v>
      </c>
      <c r="L68">
        <f t="shared" si="12"/>
        <v>0</v>
      </c>
    </row>
    <row r="88" spans="7:22" x14ac:dyDescent="0.25">
      <c r="G88" s="5" t="s">
        <v>186</v>
      </c>
      <c r="I88" s="5"/>
      <c r="N88" s="5" t="s">
        <v>190</v>
      </c>
      <c r="V88" s="5" t="s">
        <v>191</v>
      </c>
    </row>
    <row r="111" spans="7:18" x14ac:dyDescent="0.25">
      <c r="G111" s="5" t="s">
        <v>192</v>
      </c>
      <c r="R111" s="5" t="s">
        <v>193</v>
      </c>
    </row>
    <row r="119" spans="3:29" x14ac:dyDescent="0.25">
      <c r="H119" s="6" t="s">
        <v>41</v>
      </c>
      <c r="I119" s="6" t="s">
        <v>183</v>
      </c>
      <c r="P119" s="6" t="s">
        <v>41</v>
      </c>
      <c r="Q119" s="6" t="s">
        <v>183</v>
      </c>
      <c r="AB119" s="6" t="s">
        <v>41</v>
      </c>
      <c r="AC119" s="6" t="s">
        <v>183</v>
      </c>
    </row>
    <row r="120" spans="3:29" x14ac:dyDescent="0.25">
      <c r="C120" s="4" t="s">
        <v>8</v>
      </c>
      <c r="D120" s="4" t="s">
        <v>105</v>
      </c>
      <c r="E120" s="4" t="s">
        <v>106</v>
      </c>
      <c r="F120" s="4" t="s">
        <v>107</v>
      </c>
      <c r="G120" s="4" t="s">
        <v>108</v>
      </c>
      <c r="H120" s="4" t="s">
        <v>109</v>
      </c>
      <c r="I120" s="4" t="s">
        <v>110</v>
      </c>
      <c r="L120" s="4" t="s">
        <v>148</v>
      </c>
      <c r="M120" s="4" t="s">
        <v>149</v>
      </c>
      <c r="N120" s="4" t="s">
        <v>150</v>
      </c>
      <c r="O120" s="4" t="s">
        <v>151</v>
      </c>
      <c r="P120" s="4" t="s">
        <v>152</v>
      </c>
      <c r="Q120" s="4" t="s">
        <v>153</v>
      </c>
      <c r="R120" s="4" t="s">
        <v>154</v>
      </c>
      <c r="S120" s="4" t="s">
        <v>155</v>
      </c>
      <c r="T120" s="4" t="s">
        <v>156</v>
      </c>
      <c r="U120" s="4" t="s">
        <v>157</v>
      </c>
      <c r="V120" s="4" t="s">
        <v>158</v>
      </c>
      <c r="W120" s="4" t="s">
        <v>159</v>
      </c>
      <c r="X120" s="4" t="s">
        <v>160</v>
      </c>
      <c r="Y120" s="4" t="s">
        <v>161</v>
      </c>
      <c r="Z120" s="4" t="s">
        <v>162</v>
      </c>
      <c r="AA120" s="4" t="s">
        <v>163</v>
      </c>
      <c r="AB120" s="4" t="s">
        <v>164</v>
      </c>
      <c r="AC120" s="4" t="s">
        <v>165</v>
      </c>
    </row>
    <row r="121" spans="3:29" x14ac:dyDescent="0.25">
      <c r="C121">
        <v>0</v>
      </c>
      <c r="D121">
        <v>0.61399999999999999</v>
      </c>
      <c r="E121">
        <v>0.58299999999999996</v>
      </c>
      <c r="F121">
        <v>0.56699999999999995</v>
      </c>
      <c r="G121">
        <v>0.58099999999999996</v>
      </c>
      <c r="H121">
        <f>AVERAGE(E121:G121)</f>
        <v>0.57699999999999996</v>
      </c>
      <c r="I121">
        <f>H121-H133</f>
        <v>6.3333333333333353E-2</v>
      </c>
      <c r="L121">
        <v>1.0640000000000001</v>
      </c>
      <c r="M121">
        <v>1.1100000000000001</v>
      </c>
      <c r="N121">
        <v>1.093</v>
      </c>
      <c r="O121">
        <v>1.0900000000000001</v>
      </c>
      <c r="P121">
        <f>AVERAGE(M121:O121)</f>
        <v>1.0976666666666668</v>
      </c>
      <c r="Q121">
        <f>P121-P133</f>
        <v>0.57966666666666689</v>
      </c>
      <c r="X121">
        <v>0.91600000000000004</v>
      </c>
      <c r="Y121">
        <v>0.90300000000000002</v>
      </c>
      <c r="Z121">
        <v>0.90800000000000003</v>
      </c>
      <c r="AA121">
        <v>0.90500000000000003</v>
      </c>
      <c r="AB121">
        <f>AVERAGE(Y121:AA121)</f>
        <v>0.90533333333333343</v>
      </c>
      <c r="AC121">
        <f>AB121-AB133</f>
        <v>0.37966666666666682</v>
      </c>
    </row>
    <row r="122" spans="3:29" x14ac:dyDescent="0.25">
      <c r="C122">
        <v>1.8518518518518518E-4</v>
      </c>
      <c r="D122">
        <v>0.621</v>
      </c>
      <c r="E122">
        <v>0.59099999999999997</v>
      </c>
      <c r="F122">
        <v>0.57399999999999995</v>
      </c>
      <c r="G122">
        <v>0.58799999999999997</v>
      </c>
      <c r="H122">
        <f t="shared" ref="H122:H142" si="13">AVERAGE(E122:G122)</f>
        <v>0.58433333333333337</v>
      </c>
      <c r="I122">
        <f t="shared" ref="I122:I130" si="14">H122-H134</f>
        <v>6.9999999999999951E-2</v>
      </c>
      <c r="L122">
        <v>1.113</v>
      </c>
      <c r="M122">
        <v>1.1180000000000001</v>
      </c>
      <c r="N122">
        <v>1.099</v>
      </c>
      <c r="O122">
        <v>1.0960000000000001</v>
      </c>
      <c r="P122">
        <f t="shared" ref="P122:P142" si="15">AVERAGE(M122:O122)</f>
        <v>1.1043333333333334</v>
      </c>
      <c r="Q122">
        <f t="shared" ref="Q122:Q130" si="16">P122-P134</f>
        <v>0.58566666666666667</v>
      </c>
      <c r="X122">
        <v>0.92400000000000004</v>
      </c>
      <c r="Y122">
        <v>0.91</v>
      </c>
      <c r="Z122">
        <v>0.91600000000000004</v>
      </c>
      <c r="AA122">
        <v>0.91200000000000003</v>
      </c>
      <c r="AB122">
        <f t="shared" ref="AB122:AB142" si="17">AVERAGE(Y122:AA122)</f>
        <v>0.91266666666666663</v>
      </c>
      <c r="AC122">
        <f t="shared" ref="AC122:AC130" si="18">AB122-AB134</f>
        <v>0.3863333333333332</v>
      </c>
    </row>
    <row r="123" spans="3:29" x14ac:dyDescent="0.25">
      <c r="C123">
        <v>3.7037037037037035E-4</v>
      </c>
      <c r="D123">
        <v>0.629</v>
      </c>
      <c r="E123">
        <v>0.59799999999999998</v>
      </c>
      <c r="F123">
        <v>0.58099999999999996</v>
      </c>
      <c r="G123">
        <v>0.59499999999999997</v>
      </c>
      <c r="H123">
        <f t="shared" si="13"/>
        <v>0.59133333333333327</v>
      </c>
      <c r="I123">
        <f t="shared" si="14"/>
        <v>7.666666666666655E-2</v>
      </c>
      <c r="L123">
        <v>1.161</v>
      </c>
      <c r="M123">
        <v>1.1259999999999999</v>
      </c>
      <c r="N123">
        <v>1.1060000000000001</v>
      </c>
      <c r="O123">
        <v>1.1020000000000001</v>
      </c>
      <c r="P123">
        <f t="shared" si="15"/>
        <v>1.1113333333333335</v>
      </c>
      <c r="Q123">
        <f t="shared" si="16"/>
        <v>0.59200000000000019</v>
      </c>
      <c r="X123">
        <v>0.93100000000000005</v>
      </c>
      <c r="Y123">
        <v>0.91700000000000004</v>
      </c>
      <c r="Z123">
        <v>0.92400000000000004</v>
      </c>
      <c r="AA123">
        <v>0.92</v>
      </c>
      <c r="AB123">
        <f t="shared" si="17"/>
        <v>0.92033333333333334</v>
      </c>
      <c r="AC123">
        <f t="shared" si="18"/>
        <v>0.39333333333333331</v>
      </c>
    </row>
    <row r="124" spans="3:29" x14ac:dyDescent="0.25">
      <c r="C124">
        <v>5.5555555555555556E-4</v>
      </c>
      <c r="D124">
        <v>0.63600000000000001</v>
      </c>
      <c r="E124">
        <v>0.60499999999999998</v>
      </c>
      <c r="F124">
        <v>0.58799999999999997</v>
      </c>
      <c r="G124">
        <v>0.60099999999999998</v>
      </c>
      <c r="H124">
        <f t="shared" si="13"/>
        <v>0.59799999999999998</v>
      </c>
      <c r="I124">
        <f t="shared" si="14"/>
        <v>8.2333333333333258E-2</v>
      </c>
      <c r="L124">
        <v>1.208</v>
      </c>
      <c r="M124">
        <v>1.133</v>
      </c>
      <c r="N124">
        <v>1.1120000000000001</v>
      </c>
      <c r="O124">
        <v>1.107</v>
      </c>
      <c r="P124">
        <f t="shared" si="15"/>
        <v>1.1173333333333335</v>
      </c>
      <c r="Q124">
        <f t="shared" si="16"/>
        <v>0.5976666666666669</v>
      </c>
      <c r="X124">
        <v>0.93899999999999995</v>
      </c>
      <c r="Y124">
        <v>0.92400000000000004</v>
      </c>
      <c r="Z124">
        <v>0.93200000000000005</v>
      </c>
      <c r="AA124">
        <v>0.92700000000000005</v>
      </c>
      <c r="AB124">
        <f t="shared" si="17"/>
        <v>0.92766666666666675</v>
      </c>
      <c r="AC124">
        <f t="shared" si="18"/>
        <v>0.40033333333333343</v>
      </c>
    </row>
    <row r="125" spans="3:29" x14ac:dyDescent="0.25">
      <c r="C125">
        <v>7.407407407407407E-4</v>
      </c>
      <c r="D125">
        <v>0.64300000000000002</v>
      </c>
      <c r="E125">
        <v>0.61199999999999999</v>
      </c>
      <c r="F125">
        <v>0.59499999999999997</v>
      </c>
      <c r="G125">
        <v>0.60699999999999998</v>
      </c>
      <c r="H125">
        <f t="shared" si="13"/>
        <v>0.60466666666666657</v>
      </c>
      <c r="I125">
        <f t="shared" si="14"/>
        <v>8.7999999999999856E-2</v>
      </c>
      <c r="L125">
        <v>1.254</v>
      </c>
      <c r="M125">
        <v>1.1399999999999999</v>
      </c>
      <c r="N125">
        <v>1.119</v>
      </c>
      <c r="O125">
        <v>1.113</v>
      </c>
      <c r="P125">
        <f t="shared" si="15"/>
        <v>1.1239999999999999</v>
      </c>
      <c r="Q125">
        <f t="shared" si="16"/>
        <v>0.60333333333333317</v>
      </c>
      <c r="X125">
        <v>0.94699999999999995</v>
      </c>
      <c r="Y125">
        <v>0.93200000000000005</v>
      </c>
      <c r="Z125">
        <v>0.94</v>
      </c>
      <c r="AA125">
        <v>0.93500000000000005</v>
      </c>
      <c r="AB125">
        <f t="shared" si="17"/>
        <v>0.93566666666666665</v>
      </c>
      <c r="AC125">
        <f t="shared" si="18"/>
        <v>0.40766666666666662</v>
      </c>
    </row>
    <row r="126" spans="3:29" x14ac:dyDescent="0.25">
      <c r="C126">
        <v>9.2592592592592585E-4</v>
      </c>
      <c r="D126">
        <v>0.65100000000000002</v>
      </c>
      <c r="E126">
        <v>0.62</v>
      </c>
      <c r="F126">
        <v>0.60199999999999998</v>
      </c>
      <c r="G126">
        <v>0.61399999999999999</v>
      </c>
      <c r="H126">
        <f t="shared" si="13"/>
        <v>0.61199999999999999</v>
      </c>
      <c r="I126">
        <f t="shared" si="14"/>
        <v>9.4999999999999973E-2</v>
      </c>
      <c r="L126">
        <v>1.302</v>
      </c>
      <c r="M126">
        <v>1.1479999999999999</v>
      </c>
      <c r="N126">
        <v>1.125</v>
      </c>
      <c r="O126">
        <v>1.119</v>
      </c>
      <c r="P126">
        <f t="shared" si="15"/>
        <v>1.1306666666666665</v>
      </c>
      <c r="Q126">
        <f t="shared" si="16"/>
        <v>0.60933333333333317</v>
      </c>
      <c r="X126">
        <v>0.95499999999999996</v>
      </c>
      <c r="Y126">
        <v>0.94</v>
      </c>
      <c r="Z126">
        <v>0.94799999999999995</v>
      </c>
      <c r="AA126">
        <v>0.94299999999999995</v>
      </c>
      <c r="AB126">
        <f t="shared" si="17"/>
        <v>0.94366666666666665</v>
      </c>
      <c r="AC126">
        <f t="shared" si="18"/>
        <v>0.41499999999999992</v>
      </c>
    </row>
    <row r="127" spans="3:29" x14ac:dyDescent="0.25">
      <c r="C127">
        <v>1.1111111111111111E-3</v>
      </c>
      <c r="D127">
        <v>0.65800000000000003</v>
      </c>
      <c r="E127">
        <v>0.627</v>
      </c>
      <c r="F127">
        <v>0.60899999999999999</v>
      </c>
      <c r="G127">
        <v>0.62</v>
      </c>
      <c r="H127">
        <f t="shared" si="13"/>
        <v>0.61866666666666659</v>
      </c>
      <c r="I127">
        <f t="shared" si="14"/>
        <v>0.10099999999999998</v>
      </c>
      <c r="L127">
        <v>1.349</v>
      </c>
      <c r="M127">
        <v>1.155</v>
      </c>
      <c r="N127">
        <v>1.1319999999999999</v>
      </c>
      <c r="O127">
        <v>1.125</v>
      </c>
      <c r="P127">
        <f t="shared" si="15"/>
        <v>1.1373333333333333</v>
      </c>
      <c r="Q127">
        <f t="shared" si="16"/>
        <v>0.6156666666666667</v>
      </c>
      <c r="X127">
        <v>0.96299999999999997</v>
      </c>
      <c r="Y127">
        <v>0.94699999999999995</v>
      </c>
      <c r="Z127">
        <v>0.95599999999999996</v>
      </c>
      <c r="AA127">
        <v>0.95</v>
      </c>
      <c r="AB127">
        <f t="shared" si="17"/>
        <v>0.95099999999999996</v>
      </c>
      <c r="AC127">
        <f t="shared" si="18"/>
        <v>0.42166666666666663</v>
      </c>
    </row>
    <row r="128" spans="3:29" x14ac:dyDescent="0.25">
      <c r="C128">
        <v>1.2962962962962963E-3</v>
      </c>
      <c r="D128">
        <v>0.66500000000000004</v>
      </c>
      <c r="E128">
        <v>0.63400000000000001</v>
      </c>
      <c r="F128">
        <v>0.61599999999999999</v>
      </c>
      <c r="G128">
        <v>0.627</v>
      </c>
      <c r="H128">
        <f t="shared" si="13"/>
        <v>0.6256666666666667</v>
      </c>
      <c r="I128">
        <f t="shared" si="14"/>
        <v>0.10699999999999998</v>
      </c>
      <c r="L128">
        <v>1.397</v>
      </c>
      <c r="M128">
        <v>1.163</v>
      </c>
      <c r="N128">
        <v>1.139</v>
      </c>
      <c r="O128">
        <v>1.131</v>
      </c>
      <c r="P128">
        <f t="shared" si="15"/>
        <v>1.1443333333333332</v>
      </c>
      <c r="Q128">
        <f t="shared" si="16"/>
        <v>0.62199999999999978</v>
      </c>
      <c r="X128">
        <v>0.97099999999999997</v>
      </c>
      <c r="Y128">
        <v>0.95499999999999996</v>
      </c>
      <c r="Z128">
        <v>0.96399999999999997</v>
      </c>
      <c r="AA128">
        <v>0.95799999999999996</v>
      </c>
      <c r="AB128">
        <f t="shared" si="17"/>
        <v>0.95899999999999996</v>
      </c>
      <c r="AC128">
        <f t="shared" si="18"/>
        <v>0.42899999999999983</v>
      </c>
    </row>
    <row r="129" spans="3:29" x14ac:dyDescent="0.25">
      <c r="C129">
        <v>1.4814814814814814E-3</v>
      </c>
      <c r="D129">
        <v>0.67200000000000004</v>
      </c>
      <c r="E129">
        <v>0.64100000000000001</v>
      </c>
      <c r="F129">
        <v>0.623</v>
      </c>
      <c r="G129">
        <v>0.63300000000000001</v>
      </c>
      <c r="H129">
        <f t="shared" si="13"/>
        <v>0.6323333333333333</v>
      </c>
      <c r="I129">
        <f t="shared" si="14"/>
        <v>0.11299999999999988</v>
      </c>
      <c r="L129">
        <v>1.4450000000000001</v>
      </c>
      <c r="M129">
        <v>1.17</v>
      </c>
      <c r="N129">
        <v>1.1459999999999999</v>
      </c>
      <c r="O129">
        <v>1.1359999999999999</v>
      </c>
      <c r="P129">
        <f t="shared" si="15"/>
        <v>1.1506666666666667</v>
      </c>
      <c r="Q129">
        <f t="shared" si="16"/>
        <v>0.62733333333333341</v>
      </c>
      <c r="X129">
        <v>0.98</v>
      </c>
      <c r="Y129">
        <v>0.96199999999999997</v>
      </c>
      <c r="Z129">
        <v>0.97199999999999998</v>
      </c>
      <c r="AA129">
        <v>0.96599999999999997</v>
      </c>
      <c r="AB129">
        <f t="shared" si="17"/>
        <v>0.96666666666666667</v>
      </c>
      <c r="AC129">
        <f t="shared" si="18"/>
        <v>0.43599999999999994</v>
      </c>
    </row>
    <row r="130" spans="3:29" x14ac:dyDescent="0.25">
      <c r="C130">
        <v>1.6666666666666668E-3</v>
      </c>
      <c r="D130">
        <v>0.68</v>
      </c>
      <c r="E130">
        <v>0.64800000000000002</v>
      </c>
      <c r="F130">
        <v>0.63</v>
      </c>
      <c r="G130">
        <v>0.64</v>
      </c>
      <c r="H130">
        <f t="shared" si="13"/>
        <v>0.63933333333333342</v>
      </c>
      <c r="I130">
        <f t="shared" si="14"/>
        <v>0.1196666666666667</v>
      </c>
      <c r="L130">
        <v>1.494</v>
      </c>
      <c r="M130">
        <v>1.177</v>
      </c>
      <c r="N130">
        <v>1.1519999999999999</v>
      </c>
      <c r="O130">
        <v>1.1419999999999999</v>
      </c>
      <c r="P130">
        <f t="shared" si="15"/>
        <v>1.1569999999999998</v>
      </c>
      <c r="Q130">
        <f t="shared" si="16"/>
        <v>0.63366666666666649</v>
      </c>
      <c r="X130">
        <v>0.98799999999999999</v>
      </c>
      <c r="Y130">
        <v>0.97099999999999997</v>
      </c>
      <c r="Z130">
        <v>0.98</v>
      </c>
      <c r="AA130">
        <v>0.97399999999999998</v>
      </c>
      <c r="AB130">
        <f t="shared" si="17"/>
        <v>0.97499999999999998</v>
      </c>
      <c r="AC130">
        <f t="shared" si="18"/>
        <v>0.44399999999999995</v>
      </c>
    </row>
    <row r="132" spans="3:29" x14ac:dyDescent="0.25">
      <c r="C132" s="4" t="s">
        <v>8</v>
      </c>
      <c r="D132" s="4" t="s">
        <v>105</v>
      </c>
      <c r="E132" s="4" t="s">
        <v>106</v>
      </c>
      <c r="F132" s="4" t="s">
        <v>107</v>
      </c>
      <c r="G132" s="4" t="s">
        <v>108</v>
      </c>
      <c r="H132" s="4" t="s">
        <v>109</v>
      </c>
      <c r="I132" s="4" t="s">
        <v>110</v>
      </c>
      <c r="L132" s="4" t="s">
        <v>148</v>
      </c>
      <c r="M132" s="4" t="s">
        <v>149</v>
      </c>
      <c r="N132" s="4" t="s">
        <v>150</v>
      </c>
      <c r="O132" s="4" t="s">
        <v>151</v>
      </c>
      <c r="P132" s="4" t="s">
        <v>152</v>
      </c>
      <c r="Q132" s="4" t="s">
        <v>153</v>
      </c>
      <c r="R132" s="4" t="s">
        <v>154</v>
      </c>
      <c r="S132" s="4" t="s">
        <v>155</v>
      </c>
      <c r="T132" s="4" t="s">
        <v>156</v>
      </c>
      <c r="U132" s="4" t="s">
        <v>157</v>
      </c>
      <c r="V132" s="4" t="s">
        <v>158</v>
      </c>
      <c r="W132" s="4" t="s">
        <v>159</v>
      </c>
      <c r="X132" s="4" t="s">
        <v>160</v>
      </c>
      <c r="Y132" s="4" t="s">
        <v>161</v>
      </c>
      <c r="Z132" s="4" t="s">
        <v>162</v>
      </c>
      <c r="AA132" s="4" t="s">
        <v>163</v>
      </c>
      <c r="AB132" s="4" t="s">
        <v>164</v>
      </c>
      <c r="AC132" s="4" t="s">
        <v>165</v>
      </c>
    </row>
    <row r="133" spans="3:29" x14ac:dyDescent="0.25">
      <c r="C133">
        <v>0</v>
      </c>
      <c r="D133">
        <v>0.51800000000000002</v>
      </c>
      <c r="E133">
        <v>0.51500000000000001</v>
      </c>
      <c r="F133">
        <v>0.50900000000000001</v>
      </c>
      <c r="G133">
        <v>0.51700000000000002</v>
      </c>
      <c r="H133">
        <f t="shared" si="13"/>
        <v>0.5136666666666666</v>
      </c>
      <c r="L133">
        <v>0.55200000000000005</v>
      </c>
      <c r="M133">
        <v>0.52200000000000002</v>
      </c>
      <c r="N133">
        <v>0.51900000000000002</v>
      </c>
      <c r="O133">
        <v>0.51300000000000001</v>
      </c>
      <c r="P133">
        <f t="shared" si="15"/>
        <v>0.5179999999999999</v>
      </c>
      <c r="X133">
        <v>0.52400000000000002</v>
      </c>
      <c r="Y133">
        <v>0.52</v>
      </c>
      <c r="Z133">
        <v>0.52200000000000002</v>
      </c>
      <c r="AA133">
        <v>0.53500000000000003</v>
      </c>
      <c r="AB133">
        <f t="shared" si="17"/>
        <v>0.52566666666666662</v>
      </c>
    </row>
    <row r="134" spans="3:29" x14ac:dyDescent="0.25">
      <c r="C134">
        <v>1.8518518518518518E-4</v>
      </c>
      <c r="D134">
        <v>0.51900000000000002</v>
      </c>
      <c r="E134">
        <v>0.51600000000000001</v>
      </c>
      <c r="F134">
        <v>0.51</v>
      </c>
      <c r="G134">
        <v>0.51700000000000002</v>
      </c>
      <c r="H134">
        <f t="shared" si="13"/>
        <v>0.51433333333333342</v>
      </c>
      <c r="L134">
        <v>0.55200000000000005</v>
      </c>
      <c r="M134">
        <v>0.52300000000000002</v>
      </c>
      <c r="N134">
        <v>0.52</v>
      </c>
      <c r="O134">
        <v>0.51300000000000001</v>
      </c>
      <c r="P134">
        <f t="shared" si="15"/>
        <v>0.51866666666666672</v>
      </c>
      <c r="X134">
        <v>0.52400000000000002</v>
      </c>
      <c r="Y134">
        <v>0.52100000000000002</v>
      </c>
      <c r="Z134">
        <v>0.52300000000000002</v>
      </c>
      <c r="AA134">
        <v>0.53500000000000003</v>
      </c>
      <c r="AB134">
        <f t="shared" si="17"/>
        <v>0.52633333333333343</v>
      </c>
    </row>
    <row r="135" spans="3:29" x14ac:dyDescent="0.25">
      <c r="C135">
        <v>3.7037037037037035E-4</v>
      </c>
      <c r="D135">
        <v>0.51900000000000002</v>
      </c>
      <c r="E135">
        <v>0.51600000000000001</v>
      </c>
      <c r="F135">
        <v>0.51</v>
      </c>
      <c r="G135">
        <v>0.51800000000000002</v>
      </c>
      <c r="H135">
        <f t="shared" si="13"/>
        <v>0.51466666666666672</v>
      </c>
      <c r="L135">
        <v>0.55300000000000005</v>
      </c>
      <c r="M135">
        <v>0.52400000000000002</v>
      </c>
      <c r="N135">
        <v>0.52</v>
      </c>
      <c r="O135">
        <v>0.51400000000000001</v>
      </c>
      <c r="P135">
        <f t="shared" si="15"/>
        <v>0.51933333333333331</v>
      </c>
      <c r="X135">
        <v>0.52500000000000002</v>
      </c>
      <c r="Y135">
        <v>0.52100000000000002</v>
      </c>
      <c r="Z135">
        <v>0.52400000000000002</v>
      </c>
      <c r="AA135">
        <v>0.53600000000000003</v>
      </c>
      <c r="AB135">
        <f t="shared" si="17"/>
        <v>0.52700000000000002</v>
      </c>
    </row>
    <row r="136" spans="3:29" x14ac:dyDescent="0.25">
      <c r="C136">
        <v>5.5555555555555556E-4</v>
      </c>
      <c r="D136">
        <v>0.52</v>
      </c>
      <c r="E136">
        <v>0.51700000000000002</v>
      </c>
      <c r="F136">
        <v>0.51100000000000001</v>
      </c>
      <c r="G136">
        <v>0.51900000000000002</v>
      </c>
      <c r="H136">
        <f t="shared" si="13"/>
        <v>0.51566666666666672</v>
      </c>
      <c r="L136">
        <v>0.55400000000000005</v>
      </c>
      <c r="M136">
        <v>0.52400000000000002</v>
      </c>
      <c r="N136">
        <v>0.52100000000000002</v>
      </c>
      <c r="O136">
        <v>0.51400000000000001</v>
      </c>
      <c r="P136">
        <f t="shared" si="15"/>
        <v>0.51966666666666661</v>
      </c>
      <c r="X136">
        <v>0.52600000000000002</v>
      </c>
      <c r="Y136">
        <v>0.52200000000000002</v>
      </c>
      <c r="Z136">
        <v>0.52400000000000002</v>
      </c>
      <c r="AA136">
        <v>0.53600000000000003</v>
      </c>
      <c r="AB136">
        <f t="shared" si="17"/>
        <v>0.52733333333333332</v>
      </c>
    </row>
    <row r="137" spans="3:29" x14ac:dyDescent="0.25">
      <c r="C137">
        <v>7.407407407407407E-4</v>
      </c>
      <c r="D137">
        <v>0.52100000000000002</v>
      </c>
      <c r="E137">
        <v>0.51800000000000002</v>
      </c>
      <c r="F137">
        <v>0.51200000000000001</v>
      </c>
      <c r="G137">
        <v>0.52</v>
      </c>
      <c r="H137">
        <f t="shared" si="13"/>
        <v>0.51666666666666672</v>
      </c>
      <c r="L137">
        <v>0.55500000000000005</v>
      </c>
      <c r="M137">
        <v>0.52500000000000002</v>
      </c>
      <c r="N137">
        <v>0.52200000000000002</v>
      </c>
      <c r="O137">
        <v>0.51500000000000001</v>
      </c>
      <c r="P137">
        <f t="shared" si="15"/>
        <v>0.52066666666666672</v>
      </c>
      <c r="X137">
        <v>0.52600000000000002</v>
      </c>
      <c r="Y137">
        <v>0.52200000000000002</v>
      </c>
      <c r="Z137">
        <v>0.52500000000000002</v>
      </c>
      <c r="AA137">
        <v>0.53700000000000003</v>
      </c>
      <c r="AB137">
        <f t="shared" si="17"/>
        <v>0.52800000000000002</v>
      </c>
    </row>
    <row r="138" spans="3:29" x14ac:dyDescent="0.25">
      <c r="C138">
        <v>9.2592592592592585E-4</v>
      </c>
      <c r="D138">
        <v>0.52200000000000002</v>
      </c>
      <c r="E138">
        <v>0.51800000000000002</v>
      </c>
      <c r="F138">
        <v>0.51300000000000001</v>
      </c>
      <c r="G138">
        <v>0.52</v>
      </c>
      <c r="H138">
        <f t="shared" si="13"/>
        <v>0.51700000000000002</v>
      </c>
      <c r="L138">
        <v>0.55500000000000005</v>
      </c>
      <c r="M138">
        <v>0.52600000000000002</v>
      </c>
      <c r="N138">
        <v>0.52200000000000002</v>
      </c>
      <c r="O138">
        <v>0.51600000000000001</v>
      </c>
      <c r="P138">
        <f t="shared" si="15"/>
        <v>0.52133333333333332</v>
      </c>
      <c r="X138">
        <v>0.52700000000000002</v>
      </c>
      <c r="Y138">
        <v>0.52300000000000002</v>
      </c>
      <c r="Z138">
        <v>0.52500000000000002</v>
      </c>
      <c r="AA138">
        <v>0.53800000000000003</v>
      </c>
      <c r="AB138">
        <f t="shared" si="17"/>
        <v>0.52866666666666673</v>
      </c>
    </row>
    <row r="139" spans="3:29" x14ac:dyDescent="0.25">
      <c r="C139">
        <v>1.1111111111111111E-3</v>
      </c>
      <c r="D139">
        <v>0.52200000000000002</v>
      </c>
      <c r="E139">
        <v>0.51900000000000002</v>
      </c>
      <c r="F139">
        <v>0.51300000000000001</v>
      </c>
      <c r="G139">
        <v>0.52100000000000002</v>
      </c>
      <c r="H139">
        <f t="shared" si="13"/>
        <v>0.51766666666666661</v>
      </c>
      <c r="L139">
        <v>0.55600000000000005</v>
      </c>
      <c r="M139">
        <v>0.52600000000000002</v>
      </c>
      <c r="N139">
        <v>0.52300000000000002</v>
      </c>
      <c r="O139">
        <v>0.51600000000000001</v>
      </c>
      <c r="P139">
        <f t="shared" si="15"/>
        <v>0.52166666666666661</v>
      </c>
      <c r="X139">
        <v>0.52800000000000002</v>
      </c>
      <c r="Y139">
        <v>0.52400000000000002</v>
      </c>
      <c r="Z139">
        <v>0.52600000000000002</v>
      </c>
      <c r="AA139">
        <v>0.53800000000000003</v>
      </c>
      <c r="AB139">
        <f t="shared" si="17"/>
        <v>0.52933333333333332</v>
      </c>
    </row>
    <row r="140" spans="3:29" x14ac:dyDescent="0.25">
      <c r="C140">
        <v>1.2962962962962963E-3</v>
      </c>
      <c r="D140">
        <v>0.52300000000000002</v>
      </c>
      <c r="E140">
        <v>0.52</v>
      </c>
      <c r="F140">
        <v>0.51400000000000001</v>
      </c>
      <c r="G140">
        <v>0.52200000000000002</v>
      </c>
      <c r="H140">
        <f t="shared" si="13"/>
        <v>0.51866666666666672</v>
      </c>
      <c r="L140">
        <v>0.55700000000000005</v>
      </c>
      <c r="M140">
        <v>0.52700000000000002</v>
      </c>
      <c r="N140">
        <v>0.52300000000000002</v>
      </c>
      <c r="O140">
        <v>0.51700000000000002</v>
      </c>
      <c r="P140">
        <f t="shared" si="15"/>
        <v>0.52233333333333343</v>
      </c>
      <c r="X140">
        <v>0.52800000000000002</v>
      </c>
      <c r="Y140">
        <v>0.52400000000000002</v>
      </c>
      <c r="Z140">
        <v>0.52700000000000002</v>
      </c>
      <c r="AA140">
        <v>0.53900000000000003</v>
      </c>
      <c r="AB140">
        <f t="shared" si="17"/>
        <v>0.53000000000000014</v>
      </c>
    </row>
    <row r="141" spans="3:29" x14ac:dyDescent="0.25">
      <c r="C141">
        <v>1.4814814814814814E-3</v>
      </c>
      <c r="D141">
        <v>0.52400000000000002</v>
      </c>
      <c r="E141">
        <v>0.52</v>
      </c>
      <c r="F141">
        <v>0.51500000000000001</v>
      </c>
      <c r="G141">
        <v>0.52300000000000002</v>
      </c>
      <c r="H141">
        <f t="shared" si="13"/>
        <v>0.51933333333333342</v>
      </c>
      <c r="L141">
        <v>0.55700000000000005</v>
      </c>
      <c r="M141">
        <v>0.52800000000000002</v>
      </c>
      <c r="N141">
        <v>0.52400000000000002</v>
      </c>
      <c r="O141">
        <v>0.51800000000000002</v>
      </c>
      <c r="P141">
        <f t="shared" si="15"/>
        <v>0.52333333333333332</v>
      </c>
      <c r="X141">
        <v>0.52900000000000003</v>
      </c>
      <c r="Y141">
        <v>0.52500000000000002</v>
      </c>
      <c r="Z141">
        <v>0.52700000000000002</v>
      </c>
      <c r="AA141">
        <v>0.54</v>
      </c>
      <c r="AB141">
        <f t="shared" si="17"/>
        <v>0.53066666666666673</v>
      </c>
    </row>
    <row r="142" spans="3:29" x14ac:dyDescent="0.25">
      <c r="C142">
        <v>1.6666666666666668E-3</v>
      </c>
      <c r="D142">
        <v>0.52400000000000002</v>
      </c>
      <c r="E142">
        <v>0.52100000000000002</v>
      </c>
      <c r="F142">
        <v>0.51500000000000001</v>
      </c>
      <c r="G142">
        <v>0.52300000000000002</v>
      </c>
      <c r="H142">
        <f t="shared" si="13"/>
        <v>0.51966666666666672</v>
      </c>
      <c r="L142">
        <v>0.55800000000000005</v>
      </c>
      <c r="M142">
        <v>0.52800000000000002</v>
      </c>
      <c r="N142">
        <v>0.52400000000000002</v>
      </c>
      <c r="O142">
        <v>0.51800000000000002</v>
      </c>
      <c r="P142">
        <f t="shared" si="15"/>
        <v>0.52333333333333332</v>
      </c>
      <c r="X142">
        <v>0.52900000000000003</v>
      </c>
      <c r="Y142">
        <v>0.52500000000000002</v>
      </c>
      <c r="Z142">
        <v>0.52800000000000002</v>
      </c>
      <c r="AA142">
        <v>0.54</v>
      </c>
      <c r="AB142">
        <f t="shared" si="17"/>
        <v>0.53100000000000003</v>
      </c>
    </row>
    <row r="146" spans="5:8" x14ac:dyDescent="0.25">
      <c r="F146" t="s">
        <v>195</v>
      </c>
      <c r="G146" s="5" t="s">
        <v>194</v>
      </c>
      <c r="H146" s="5" t="s">
        <v>196</v>
      </c>
    </row>
    <row r="147" spans="5:8" x14ac:dyDescent="0.25">
      <c r="E147" t="s">
        <v>8</v>
      </c>
      <c r="F147" t="s">
        <v>24</v>
      </c>
      <c r="G147" t="s">
        <v>28</v>
      </c>
      <c r="H147" t="s">
        <v>29</v>
      </c>
    </row>
    <row r="148" spans="5:8" x14ac:dyDescent="0.25">
      <c r="E148">
        <v>0</v>
      </c>
      <c r="F148">
        <v>6.3333333333333353E-2</v>
      </c>
      <c r="G148">
        <v>0.57966666666666689</v>
      </c>
      <c r="H148">
        <v>0.37966666666666682</v>
      </c>
    </row>
    <row r="149" spans="5:8" x14ac:dyDescent="0.25">
      <c r="E149">
        <v>16</v>
      </c>
      <c r="F149">
        <v>6.9999999999999951E-2</v>
      </c>
      <c r="G149">
        <v>0.58566666666666667</v>
      </c>
      <c r="H149">
        <v>0.3863333333333332</v>
      </c>
    </row>
    <row r="150" spans="5:8" x14ac:dyDescent="0.25">
      <c r="E150">
        <v>32</v>
      </c>
      <c r="F150">
        <v>7.666666666666655E-2</v>
      </c>
      <c r="G150">
        <v>0.59200000000000019</v>
      </c>
      <c r="H150">
        <v>0.39333333333333331</v>
      </c>
    </row>
    <row r="151" spans="5:8" x14ac:dyDescent="0.25">
      <c r="E151">
        <v>48</v>
      </c>
      <c r="F151">
        <v>8.2333333333333258E-2</v>
      </c>
      <c r="G151">
        <v>0.5976666666666669</v>
      </c>
      <c r="H151">
        <v>0.40033333333333343</v>
      </c>
    </row>
    <row r="152" spans="5:8" x14ac:dyDescent="0.25">
      <c r="E152">
        <v>64</v>
      </c>
      <c r="F152">
        <v>8.7999999999999856E-2</v>
      </c>
      <c r="G152">
        <v>0.60333333333333317</v>
      </c>
      <c r="H152">
        <v>0.40766666666666662</v>
      </c>
    </row>
    <row r="153" spans="5:8" x14ac:dyDescent="0.25">
      <c r="E153">
        <v>80</v>
      </c>
      <c r="F153">
        <v>9.4999999999999973E-2</v>
      </c>
      <c r="G153">
        <v>0.60933333333333317</v>
      </c>
      <c r="H153">
        <v>0.41499999999999992</v>
      </c>
    </row>
    <row r="154" spans="5:8" x14ac:dyDescent="0.25">
      <c r="E154">
        <v>96</v>
      </c>
      <c r="F154">
        <v>0.10099999999999998</v>
      </c>
      <c r="G154">
        <v>0.6156666666666667</v>
      </c>
      <c r="H154">
        <v>0.42166666666666663</v>
      </c>
    </row>
    <row r="155" spans="5:8" x14ac:dyDescent="0.25">
      <c r="E155">
        <v>112</v>
      </c>
      <c r="F155">
        <v>0.10699999999999998</v>
      </c>
      <c r="G155">
        <v>0.62199999999999978</v>
      </c>
      <c r="H155">
        <v>0.42899999999999983</v>
      </c>
    </row>
    <row r="156" spans="5:8" x14ac:dyDescent="0.25">
      <c r="E156">
        <v>128</v>
      </c>
      <c r="F156">
        <v>0.11299999999999988</v>
      </c>
      <c r="G156">
        <v>0.62733333333333341</v>
      </c>
      <c r="H156">
        <v>0.43599999999999994</v>
      </c>
    </row>
    <row r="157" spans="5:8" x14ac:dyDescent="0.25">
      <c r="E157">
        <v>144</v>
      </c>
      <c r="F157">
        <v>0.1196666666666667</v>
      </c>
      <c r="G157">
        <v>0.63366666666666649</v>
      </c>
      <c r="H157">
        <v>0.44399999999999995</v>
      </c>
    </row>
    <row r="158" spans="5:8" x14ac:dyDescent="0.25">
      <c r="E158" s="5" t="s">
        <v>189</v>
      </c>
      <c r="F158">
        <v>4.0000000000000002E-4</v>
      </c>
      <c r="G158">
        <v>4.0000000000000002E-4</v>
      </c>
      <c r="H158">
        <v>4.0000000000000002E-4</v>
      </c>
    </row>
    <row r="159" spans="5:8" x14ac:dyDescent="0.25">
      <c r="E159" s="5" t="s">
        <v>185</v>
      </c>
      <c r="G159">
        <f>(($F$158-G158)/$F$158)*100</f>
        <v>0</v>
      </c>
      <c r="H159">
        <f>(($F$158-H158)/$F$158)*100</f>
        <v>0</v>
      </c>
    </row>
  </sheetData>
  <pageMargins left="0.7" right="0.7" top="0.75" bottom="0.75" header="0.3" footer="0.3"/>
  <pageSetup orientation="portrait" horizontalDpi="0" verticalDpi="0" r:id="rId1"/>
  <ignoredErrors>
    <ignoredError sqref="H121:H141 P121:P142 AB121:AB142 G26:G35 G43:G52" formulaRange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000AC-A6A5-4A10-837A-87043CE55337}">
  <dimension ref="A2:CH65"/>
  <sheetViews>
    <sheetView topLeftCell="A13" zoomScale="81" zoomScaleNormal="81" workbookViewId="0">
      <selection activeCell="I16" sqref="I16"/>
    </sheetView>
  </sheetViews>
  <sheetFormatPr defaultRowHeight="13.2" x14ac:dyDescent="0.25"/>
  <cols>
    <col min="1" max="1" width="19.21875" bestFit="1" customWidth="1"/>
    <col min="2" max="2" width="11.21875" bestFit="1" customWidth="1"/>
    <col min="4" max="4" width="11" customWidth="1"/>
    <col min="22" max="22" width="11.109375" bestFit="1" customWidth="1"/>
  </cols>
  <sheetData>
    <row r="2" spans="1:2" x14ac:dyDescent="0.25">
      <c r="A2" t="s">
        <v>0</v>
      </c>
      <c r="B2" t="s">
        <v>96</v>
      </c>
    </row>
    <row r="4" spans="1:2" x14ac:dyDescent="0.25">
      <c r="A4" t="s">
        <v>2</v>
      </c>
    </row>
    <row r="5" spans="1:2" x14ac:dyDescent="0.25">
      <c r="A5" t="s">
        <v>4</v>
      </c>
      <c r="B5" t="s">
        <v>188</v>
      </c>
    </row>
    <row r="6" spans="1:2" x14ac:dyDescent="0.25">
      <c r="A6" t="s">
        <v>5</v>
      </c>
      <c r="B6" s="5" t="s">
        <v>187</v>
      </c>
    </row>
    <row r="7" spans="1:2" x14ac:dyDescent="0.25">
      <c r="A7" t="s">
        <v>7</v>
      </c>
      <c r="B7" s="21">
        <v>45006</v>
      </c>
    </row>
    <row r="8" spans="1:2" x14ac:dyDescent="0.25">
      <c r="A8" t="s">
        <v>8</v>
      </c>
      <c r="B8" s="73">
        <v>0.52489583333333334</v>
      </c>
    </row>
    <row r="9" spans="1:2" x14ac:dyDescent="0.25">
      <c r="A9" t="s">
        <v>9</v>
      </c>
      <c r="B9" t="s">
        <v>10</v>
      </c>
    </row>
    <row r="10" spans="1:2" x14ac:dyDescent="0.25">
      <c r="A10" t="s">
        <v>11</v>
      </c>
      <c r="B10" s="5" t="s">
        <v>12</v>
      </c>
    </row>
    <row r="11" spans="1:2" x14ac:dyDescent="0.25">
      <c r="A11" t="s">
        <v>13</v>
      </c>
      <c r="B11" t="s">
        <v>14</v>
      </c>
    </row>
    <row r="13" spans="1:2" x14ac:dyDescent="0.25">
      <c r="A13" s="2" t="s">
        <v>15</v>
      </c>
    </row>
    <row r="14" spans="1:2" x14ac:dyDescent="0.25">
      <c r="A14" t="s">
        <v>16</v>
      </c>
      <c r="B14" t="s">
        <v>17</v>
      </c>
    </row>
    <row r="15" spans="1:2" x14ac:dyDescent="0.25">
      <c r="A15" t="s">
        <v>99</v>
      </c>
    </row>
    <row r="16" spans="1:2" x14ac:dyDescent="0.25">
      <c r="A16" t="s">
        <v>100</v>
      </c>
      <c r="B16" t="s">
        <v>101</v>
      </c>
    </row>
    <row r="17" spans="1:86" x14ac:dyDescent="0.25">
      <c r="A17" t="s">
        <v>18</v>
      </c>
      <c r="B17" t="s">
        <v>19</v>
      </c>
    </row>
    <row r="18" spans="1:86" x14ac:dyDescent="0.25">
      <c r="B18" t="s">
        <v>102</v>
      </c>
    </row>
    <row r="19" spans="1:86" x14ac:dyDescent="0.25">
      <c r="B19" t="s">
        <v>103</v>
      </c>
    </row>
    <row r="20" spans="1:86" x14ac:dyDescent="0.25">
      <c r="B20" t="s">
        <v>22</v>
      </c>
    </row>
    <row r="21" spans="1:86" x14ac:dyDescent="0.25">
      <c r="A21" t="s">
        <v>104</v>
      </c>
    </row>
    <row r="23" spans="1:86" x14ac:dyDescent="0.25">
      <c r="A23" s="16">
        <v>405</v>
      </c>
    </row>
    <row r="25" spans="1:86" x14ac:dyDescent="0.25">
      <c r="C25" s="4" t="s">
        <v>8</v>
      </c>
      <c r="D25" s="4" t="s">
        <v>105</v>
      </c>
      <c r="E25" s="4" t="s">
        <v>106</v>
      </c>
      <c r="F25" s="4" t="s">
        <v>107</v>
      </c>
      <c r="G25" s="4" t="s">
        <v>108</v>
      </c>
      <c r="H25" s="4" t="s">
        <v>109</v>
      </c>
      <c r="I25" s="4" t="s">
        <v>110</v>
      </c>
      <c r="J25" s="4"/>
      <c r="K25" s="4"/>
      <c r="L25" s="4" t="s">
        <v>124</v>
      </c>
      <c r="M25" s="4" t="s">
        <v>125</v>
      </c>
      <c r="N25" s="4" t="s">
        <v>126</v>
      </c>
      <c r="O25" s="4" t="s">
        <v>127</v>
      </c>
      <c r="P25" s="4" t="s">
        <v>128</v>
      </c>
      <c r="Q25" s="4" t="s">
        <v>129</v>
      </c>
      <c r="R25" s="4" t="s">
        <v>130</v>
      </c>
      <c r="S25" s="4" t="s">
        <v>131</v>
      </c>
      <c r="T25" s="4" t="s">
        <v>132</v>
      </c>
      <c r="U25" s="4" t="s">
        <v>133</v>
      </c>
      <c r="V25" s="4" t="s">
        <v>134</v>
      </c>
      <c r="W25" s="4" t="s">
        <v>135</v>
      </c>
      <c r="X25" s="4" t="s">
        <v>136</v>
      </c>
      <c r="Y25" s="4" t="s">
        <v>137</v>
      </c>
      <c r="Z25" s="4" t="s">
        <v>138</v>
      </c>
      <c r="AA25" s="4" t="s">
        <v>139</v>
      </c>
      <c r="AB25" s="4" t="s">
        <v>140</v>
      </c>
      <c r="AC25" s="4" t="s">
        <v>141</v>
      </c>
      <c r="AE25" s="4" t="s">
        <v>148</v>
      </c>
      <c r="AF25" s="4" t="s">
        <v>149</v>
      </c>
      <c r="AG25" s="4" t="s">
        <v>150</v>
      </c>
      <c r="AH25" s="4" t="s">
        <v>151</v>
      </c>
      <c r="AI25" s="4" t="s">
        <v>152</v>
      </c>
      <c r="AJ25" s="4" t="s">
        <v>153</v>
      </c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 t="s">
        <v>169</v>
      </c>
      <c r="BV25" s="4" t="s">
        <v>170</v>
      </c>
      <c r="BW25" s="4" t="s">
        <v>171</v>
      </c>
      <c r="BX25" s="4" t="s">
        <v>172</v>
      </c>
      <c r="BY25" s="4" t="s">
        <v>173</v>
      </c>
      <c r="BZ25" s="4" t="s">
        <v>174</v>
      </c>
      <c r="CA25" s="4" t="s">
        <v>175</v>
      </c>
      <c r="CB25" s="4" t="s">
        <v>176</v>
      </c>
      <c r="CC25" s="4" t="s">
        <v>177</v>
      </c>
      <c r="CD25" s="4" t="s">
        <v>178</v>
      </c>
      <c r="CE25" s="4" t="s">
        <v>179</v>
      </c>
      <c r="CF25" s="4" t="s">
        <v>180</v>
      </c>
      <c r="CG25" s="4" t="s">
        <v>181</v>
      </c>
      <c r="CH25" s="4" t="s">
        <v>182</v>
      </c>
    </row>
    <row r="26" spans="1:86" x14ac:dyDescent="0.25">
      <c r="C26" s="17">
        <v>0</v>
      </c>
      <c r="D26" s="18">
        <v>0.43</v>
      </c>
      <c r="E26" s="18">
        <v>0.41299999999999998</v>
      </c>
      <c r="F26" s="18">
        <v>0.42499999999999999</v>
      </c>
      <c r="G26" s="18">
        <v>0.44400000000000001</v>
      </c>
      <c r="H26" s="18">
        <f>AVERAGE(D26:G26)</f>
        <v>0.42799999999999999</v>
      </c>
      <c r="I26" s="18">
        <f>H26-H38</f>
        <v>2.9749999999999999E-2</v>
      </c>
      <c r="L26" s="18">
        <v>0.53400000000000003</v>
      </c>
      <c r="M26" s="18">
        <v>0.55100000000000005</v>
      </c>
      <c r="N26" s="18">
        <v>0.48099999999999998</v>
      </c>
      <c r="O26" s="18">
        <v>0.47799999999999998</v>
      </c>
      <c r="P26" s="18">
        <f>AVERAGE(L26:M26)</f>
        <v>0.54249999999999998</v>
      </c>
      <c r="Q26" s="18">
        <f>P26-P38</f>
        <v>1.8999999999999906E-2</v>
      </c>
      <c r="R26" s="18">
        <f>AVERAGE(N26:O26)</f>
        <v>0.47949999999999998</v>
      </c>
      <c r="S26" s="18">
        <f>R26-R38</f>
        <v>2.0499999999999963E-2</v>
      </c>
      <c r="T26" s="18"/>
      <c r="U26" s="18"/>
      <c r="V26" s="18"/>
      <c r="W26" s="18"/>
      <c r="X26" s="18">
        <v>0.45700000000000002</v>
      </c>
      <c r="Y26" s="18">
        <v>0.442</v>
      </c>
      <c r="Z26" s="18">
        <v>0.443</v>
      </c>
      <c r="AA26" s="18">
        <v>0.45</v>
      </c>
      <c r="AB26" s="18">
        <v>0.44800000000000001</v>
      </c>
      <c r="AC26" s="18">
        <v>3.1750000000000056E-2</v>
      </c>
      <c r="AE26">
        <v>0.55200000000000005</v>
      </c>
      <c r="AF26">
        <v>0.54600000000000004</v>
      </c>
      <c r="AG26">
        <v>0.54900000000000004</v>
      </c>
      <c r="AH26">
        <v>1.9000000000000017E-2</v>
      </c>
    </row>
    <row r="27" spans="1:86" x14ac:dyDescent="0.25">
      <c r="C27" s="17">
        <v>1.8518518518518518E-4</v>
      </c>
      <c r="D27" s="18">
        <v>0.433</v>
      </c>
      <c r="E27" s="18">
        <v>0.41699999999999998</v>
      </c>
      <c r="F27" s="18">
        <v>0.42799999999999999</v>
      </c>
      <c r="G27" s="18">
        <v>0.44600000000000001</v>
      </c>
      <c r="H27" s="18">
        <f t="shared" ref="H27:H47" si="0">AVERAGE(D27:G27)</f>
        <v>0.43099999999999999</v>
      </c>
      <c r="I27" s="18">
        <f t="shared" ref="I27:I35" si="1">H27-H39</f>
        <v>3.1999999999999973E-2</v>
      </c>
      <c r="L27" s="18">
        <v>0.53600000000000003</v>
      </c>
      <c r="M27" s="18">
        <v>0.55300000000000005</v>
      </c>
      <c r="N27" s="18">
        <v>0.48299999999999998</v>
      </c>
      <c r="O27" s="18">
        <v>0.47899999999999998</v>
      </c>
      <c r="P27" s="18">
        <f t="shared" ref="P27:P47" si="2">AVERAGE(L27:M27)</f>
        <v>0.54449999999999998</v>
      </c>
      <c r="Q27" s="18">
        <f t="shared" ref="Q27:Q35" si="3">P27-P39</f>
        <v>2.0499999999999963E-2</v>
      </c>
      <c r="R27" s="18">
        <f t="shared" ref="R27:R47" si="4">AVERAGE(N27:O27)</f>
        <v>0.48099999999999998</v>
      </c>
      <c r="S27" s="18">
        <f t="shared" ref="S27:S35" si="5">R27-R39</f>
        <v>2.1999999999999964E-2</v>
      </c>
      <c r="T27" s="18"/>
      <c r="U27" s="18"/>
      <c r="V27" s="18"/>
      <c r="W27" s="18"/>
      <c r="X27" s="18">
        <v>0.45900000000000002</v>
      </c>
      <c r="Y27" s="18">
        <v>0.44600000000000001</v>
      </c>
      <c r="Z27" s="18">
        <v>0.44700000000000001</v>
      </c>
      <c r="AA27" s="18">
        <v>0.45300000000000001</v>
      </c>
      <c r="AB27" s="18">
        <v>0.45125000000000004</v>
      </c>
      <c r="AC27" s="18">
        <v>3.4500000000000031E-2</v>
      </c>
      <c r="AE27">
        <v>0.55300000000000005</v>
      </c>
      <c r="AF27">
        <v>0.54800000000000004</v>
      </c>
      <c r="AG27">
        <v>0.55049999999999999</v>
      </c>
      <c r="AH27">
        <v>1.9499999999999962E-2</v>
      </c>
    </row>
    <row r="28" spans="1:86" x14ac:dyDescent="0.25">
      <c r="C28" s="17">
        <v>3.7037037037037035E-4</v>
      </c>
      <c r="D28" s="18">
        <v>0.436</v>
      </c>
      <c r="E28" s="18">
        <v>0.42099999999999999</v>
      </c>
      <c r="F28" s="18">
        <v>0.43</v>
      </c>
      <c r="G28" s="18">
        <v>0.44800000000000001</v>
      </c>
      <c r="H28" s="18">
        <f t="shared" si="0"/>
        <v>0.43374999999999997</v>
      </c>
      <c r="I28" s="18">
        <f t="shared" si="1"/>
        <v>3.3999999999999975E-2</v>
      </c>
      <c r="L28" s="18">
        <v>0.53700000000000003</v>
      </c>
      <c r="M28" s="18">
        <v>0.55600000000000005</v>
      </c>
      <c r="N28" s="18">
        <v>0.48499999999999999</v>
      </c>
      <c r="O28" s="18">
        <v>0.48099999999999998</v>
      </c>
      <c r="P28" s="18">
        <f t="shared" si="2"/>
        <v>0.54649999999999999</v>
      </c>
      <c r="Q28" s="18">
        <f t="shared" si="3"/>
        <v>2.200000000000002E-2</v>
      </c>
      <c r="R28" s="18">
        <f t="shared" si="4"/>
        <v>0.48299999999999998</v>
      </c>
      <c r="S28" s="18">
        <f t="shared" si="5"/>
        <v>2.2999999999999965E-2</v>
      </c>
      <c r="T28" s="18"/>
      <c r="U28" s="18"/>
      <c r="V28" s="18"/>
      <c r="W28" s="18"/>
      <c r="X28" s="18">
        <v>0.46200000000000002</v>
      </c>
      <c r="Y28" s="18">
        <v>0.44900000000000001</v>
      </c>
      <c r="Z28" s="18">
        <v>0.45</v>
      </c>
      <c r="AA28" s="18">
        <v>0.45600000000000002</v>
      </c>
      <c r="AB28" s="18">
        <v>0.45424999999999999</v>
      </c>
      <c r="AC28" s="18">
        <v>3.6500000000000032E-2</v>
      </c>
      <c r="AE28">
        <v>0.55500000000000005</v>
      </c>
      <c r="AF28">
        <v>0.55000000000000004</v>
      </c>
      <c r="AG28">
        <v>0.55249999999999999</v>
      </c>
      <c r="AH28">
        <v>2.0999999999999908E-2</v>
      </c>
    </row>
    <row r="29" spans="1:86" x14ac:dyDescent="0.25">
      <c r="C29" s="17">
        <v>5.5555555555555556E-4</v>
      </c>
      <c r="D29" s="18">
        <v>0.44</v>
      </c>
      <c r="E29" s="18">
        <v>0.42499999999999999</v>
      </c>
      <c r="F29" s="18">
        <v>0.432</v>
      </c>
      <c r="G29" s="18">
        <v>0.45</v>
      </c>
      <c r="H29" s="18">
        <f t="shared" si="0"/>
        <v>0.43674999999999997</v>
      </c>
      <c r="I29" s="18">
        <f t="shared" si="1"/>
        <v>3.6499999999999977E-2</v>
      </c>
      <c r="L29" s="18">
        <v>0.53900000000000003</v>
      </c>
      <c r="M29" s="18">
        <v>0.55800000000000005</v>
      </c>
      <c r="N29" s="18">
        <v>0.48599999999999999</v>
      </c>
      <c r="O29" s="18">
        <v>0.48199999999999998</v>
      </c>
      <c r="P29" s="18">
        <f t="shared" si="2"/>
        <v>0.54849999999999999</v>
      </c>
      <c r="Q29" s="18">
        <f t="shared" si="3"/>
        <v>2.2999999999999909E-2</v>
      </c>
      <c r="R29" s="18">
        <f t="shared" si="4"/>
        <v>0.48399999999999999</v>
      </c>
      <c r="S29" s="18">
        <f t="shared" si="5"/>
        <v>2.3999999999999966E-2</v>
      </c>
      <c r="T29" s="18"/>
      <c r="U29" s="18"/>
      <c r="V29" s="18"/>
      <c r="W29" s="18"/>
      <c r="X29" s="18">
        <v>0.46500000000000002</v>
      </c>
      <c r="Y29" s="18">
        <v>0.45200000000000001</v>
      </c>
      <c r="Z29" s="18">
        <v>0.45300000000000001</v>
      </c>
      <c r="AA29" s="18">
        <v>0.45900000000000002</v>
      </c>
      <c r="AB29" s="18">
        <v>0.45725000000000005</v>
      </c>
      <c r="AC29" s="18">
        <v>3.9250000000000063E-2</v>
      </c>
      <c r="AE29">
        <v>0.55700000000000005</v>
      </c>
      <c r="AF29">
        <v>0.55300000000000005</v>
      </c>
      <c r="AG29">
        <v>0.55500000000000005</v>
      </c>
      <c r="AH29">
        <v>2.300000000000002E-2</v>
      </c>
    </row>
    <row r="30" spans="1:86" x14ac:dyDescent="0.25">
      <c r="C30" s="17">
        <v>7.407407407407407E-4</v>
      </c>
      <c r="D30" s="18">
        <v>0.443</v>
      </c>
      <c r="E30" s="18">
        <v>0.42899999999999999</v>
      </c>
      <c r="F30" s="18">
        <v>0.435</v>
      </c>
      <c r="G30" s="18">
        <v>0.45300000000000001</v>
      </c>
      <c r="H30" s="18">
        <f t="shared" si="0"/>
        <v>0.44</v>
      </c>
      <c r="I30" s="18">
        <f t="shared" si="1"/>
        <v>3.9250000000000007E-2</v>
      </c>
      <c r="L30" s="18">
        <v>0.54</v>
      </c>
      <c r="M30" s="18">
        <v>0.56000000000000005</v>
      </c>
      <c r="N30" s="18">
        <v>0.48799999999999999</v>
      </c>
      <c r="O30" s="18">
        <v>0.48399999999999999</v>
      </c>
      <c r="P30" s="18">
        <f t="shared" si="2"/>
        <v>0.55000000000000004</v>
      </c>
      <c r="Q30" s="18">
        <f t="shared" si="3"/>
        <v>2.4499999999999966E-2</v>
      </c>
      <c r="R30" s="18">
        <f t="shared" si="4"/>
        <v>0.48599999999999999</v>
      </c>
      <c r="S30" s="18">
        <f t="shared" si="5"/>
        <v>2.4999999999999967E-2</v>
      </c>
      <c r="T30" s="18"/>
      <c r="U30" s="18"/>
      <c r="V30" s="18"/>
      <c r="W30" s="18"/>
      <c r="X30" s="18">
        <v>0.46800000000000003</v>
      </c>
      <c r="Y30" s="18">
        <v>0.45500000000000002</v>
      </c>
      <c r="Z30" s="18">
        <v>0.45600000000000002</v>
      </c>
      <c r="AA30" s="18">
        <v>0.46200000000000002</v>
      </c>
      <c r="AB30" s="18">
        <v>0.46024999999999999</v>
      </c>
      <c r="AC30" s="18">
        <v>4.1250000000000009E-2</v>
      </c>
      <c r="AE30">
        <v>0.55800000000000005</v>
      </c>
      <c r="AF30">
        <v>0.55500000000000005</v>
      </c>
      <c r="AG30">
        <v>0.55649999999999999</v>
      </c>
      <c r="AH30">
        <v>2.3499999999999965E-2</v>
      </c>
    </row>
    <row r="31" spans="1:86" x14ac:dyDescent="0.25">
      <c r="C31" s="17">
        <v>9.2592592592592585E-4</v>
      </c>
      <c r="D31" s="18">
        <v>0.44700000000000001</v>
      </c>
      <c r="E31" s="18">
        <v>0.433</v>
      </c>
      <c r="F31" s="18">
        <v>0.437</v>
      </c>
      <c r="G31" s="18">
        <v>0.45500000000000002</v>
      </c>
      <c r="H31" s="18">
        <f t="shared" si="0"/>
        <v>0.443</v>
      </c>
      <c r="I31" s="18">
        <f t="shared" si="1"/>
        <v>4.1250000000000009E-2</v>
      </c>
      <c r="L31" s="18">
        <v>0.54200000000000004</v>
      </c>
      <c r="M31" s="18">
        <v>0.56200000000000006</v>
      </c>
      <c r="N31" s="18">
        <v>0.49</v>
      </c>
      <c r="O31" s="18">
        <v>0.48599999999999999</v>
      </c>
      <c r="P31" s="18">
        <f t="shared" si="2"/>
        <v>0.55200000000000005</v>
      </c>
      <c r="Q31" s="18">
        <f t="shared" si="3"/>
        <v>2.5500000000000078E-2</v>
      </c>
      <c r="R31" s="18">
        <f t="shared" si="4"/>
        <v>0.48799999999999999</v>
      </c>
      <c r="S31" s="18">
        <f t="shared" si="5"/>
        <v>2.6499999999999968E-2</v>
      </c>
      <c r="T31" s="18"/>
      <c r="U31" s="18"/>
      <c r="V31" s="18"/>
      <c r="W31" s="18"/>
      <c r="X31" s="18">
        <v>0.47099999999999997</v>
      </c>
      <c r="Y31" s="18">
        <v>0.45800000000000002</v>
      </c>
      <c r="Z31" s="18">
        <v>0.45900000000000002</v>
      </c>
      <c r="AA31" s="18">
        <v>0.46500000000000002</v>
      </c>
      <c r="AB31" s="18">
        <v>0.46325000000000005</v>
      </c>
      <c r="AC31" s="18">
        <v>4.3500000000000094E-2</v>
      </c>
      <c r="AE31">
        <v>0.56000000000000005</v>
      </c>
      <c r="AF31">
        <v>0.55800000000000005</v>
      </c>
      <c r="AG31">
        <v>0.55900000000000005</v>
      </c>
      <c r="AH31">
        <v>2.5000000000000022E-2</v>
      </c>
    </row>
    <row r="32" spans="1:86" x14ac:dyDescent="0.25">
      <c r="C32" s="17">
        <v>1.1111111111111111E-3</v>
      </c>
      <c r="D32" s="18">
        <v>0.45</v>
      </c>
      <c r="E32" s="18">
        <v>0.438</v>
      </c>
      <c r="F32" s="18">
        <v>0.44</v>
      </c>
      <c r="G32" s="18">
        <v>0.45800000000000002</v>
      </c>
      <c r="H32" s="18">
        <f t="shared" si="0"/>
        <v>0.44650000000000001</v>
      </c>
      <c r="I32" s="18">
        <f t="shared" si="1"/>
        <v>4.4250000000000012E-2</v>
      </c>
      <c r="L32" s="18">
        <v>0.54400000000000004</v>
      </c>
      <c r="M32" s="18">
        <v>0.56499999999999995</v>
      </c>
      <c r="N32" s="18">
        <v>0.49099999999999999</v>
      </c>
      <c r="O32" s="18">
        <v>0.48699999999999999</v>
      </c>
      <c r="P32" s="18">
        <f t="shared" si="2"/>
        <v>0.55449999999999999</v>
      </c>
      <c r="Q32" s="18">
        <f t="shared" si="3"/>
        <v>2.8000000000000025E-2</v>
      </c>
      <c r="R32" s="18">
        <f t="shared" si="4"/>
        <v>0.48899999999999999</v>
      </c>
      <c r="S32" s="18">
        <f t="shared" si="5"/>
        <v>2.6999999999999968E-2</v>
      </c>
      <c r="T32" s="18"/>
      <c r="U32" s="18"/>
      <c r="V32" s="18"/>
      <c r="W32" s="18"/>
      <c r="X32" s="18">
        <v>0.47399999999999998</v>
      </c>
      <c r="Y32" s="18">
        <v>0.46100000000000002</v>
      </c>
      <c r="Z32" s="18">
        <v>0.46200000000000002</v>
      </c>
      <c r="AA32" s="18">
        <v>0.46899999999999997</v>
      </c>
      <c r="AB32" s="18">
        <v>0.46650000000000003</v>
      </c>
      <c r="AC32" s="18">
        <v>4.5750000000000013E-2</v>
      </c>
      <c r="AE32">
        <v>0.56100000000000005</v>
      </c>
      <c r="AF32">
        <v>0.56000000000000005</v>
      </c>
      <c r="AG32">
        <v>0.5605</v>
      </c>
      <c r="AH32">
        <v>2.5499999999999967E-2</v>
      </c>
    </row>
    <row r="33" spans="3:34" x14ac:dyDescent="0.25">
      <c r="C33" s="17">
        <v>1.2962962962962963E-3</v>
      </c>
      <c r="D33" s="18">
        <v>0.45300000000000001</v>
      </c>
      <c r="E33" s="18">
        <v>0.442</v>
      </c>
      <c r="F33" s="18">
        <v>0.442</v>
      </c>
      <c r="G33" s="18">
        <v>0.46</v>
      </c>
      <c r="H33" s="18">
        <f t="shared" si="0"/>
        <v>0.44924999999999998</v>
      </c>
      <c r="I33" s="18">
        <f t="shared" si="1"/>
        <v>4.6249999999999958E-2</v>
      </c>
      <c r="L33" s="18">
        <v>0.54600000000000004</v>
      </c>
      <c r="M33" s="18">
        <v>0.56699999999999995</v>
      </c>
      <c r="N33" s="18">
        <v>0.49299999999999999</v>
      </c>
      <c r="O33" s="18">
        <v>0.48899999999999999</v>
      </c>
      <c r="P33" s="18">
        <f t="shared" si="2"/>
        <v>0.55649999999999999</v>
      </c>
      <c r="Q33" s="18">
        <f t="shared" si="3"/>
        <v>2.8999999999999915E-2</v>
      </c>
      <c r="R33" s="18">
        <f t="shared" si="4"/>
        <v>0.49099999999999999</v>
      </c>
      <c r="S33" s="18">
        <f t="shared" si="5"/>
        <v>2.7999999999999969E-2</v>
      </c>
      <c r="T33" s="18"/>
      <c r="U33" s="18"/>
      <c r="V33" s="18"/>
      <c r="W33" s="18"/>
      <c r="X33" s="18">
        <v>0.47699999999999998</v>
      </c>
      <c r="Y33" s="18">
        <v>0.46400000000000002</v>
      </c>
      <c r="Z33" s="18">
        <v>0.46500000000000002</v>
      </c>
      <c r="AA33" s="18">
        <v>0.47199999999999998</v>
      </c>
      <c r="AB33" s="18">
        <v>0.46950000000000003</v>
      </c>
      <c r="AC33" s="18">
        <v>4.8000000000000043E-2</v>
      </c>
      <c r="AE33">
        <v>0.56299999999999994</v>
      </c>
      <c r="AF33">
        <v>0.56299999999999994</v>
      </c>
      <c r="AG33">
        <v>0.56299999999999994</v>
      </c>
      <c r="AH33">
        <v>2.6999999999999913E-2</v>
      </c>
    </row>
    <row r="34" spans="3:34" x14ac:dyDescent="0.25">
      <c r="C34" s="17">
        <v>1.4814814814814814E-3</v>
      </c>
      <c r="D34" s="18">
        <v>0.45700000000000002</v>
      </c>
      <c r="E34" s="18">
        <v>0.44600000000000001</v>
      </c>
      <c r="F34" s="18">
        <v>0.44400000000000001</v>
      </c>
      <c r="G34" s="18">
        <v>0.46300000000000002</v>
      </c>
      <c r="H34" s="18">
        <f t="shared" si="0"/>
        <v>0.45250000000000001</v>
      </c>
      <c r="I34" s="18">
        <f t="shared" si="1"/>
        <v>4.8750000000000016E-2</v>
      </c>
      <c r="L34" s="18">
        <v>0.54700000000000004</v>
      </c>
      <c r="M34" s="18">
        <v>0.56999999999999995</v>
      </c>
      <c r="N34" s="18">
        <v>0.495</v>
      </c>
      <c r="O34" s="18">
        <v>0.49</v>
      </c>
      <c r="P34" s="18">
        <f t="shared" si="2"/>
        <v>0.5585</v>
      </c>
      <c r="Q34" s="18">
        <f t="shared" si="3"/>
        <v>3.0499999999999972E-2</v>
      </c>
      <c r="R34" s="18">
        <f t="shared" si="4"/>
        <v>0.49249999999999999</v>
      </c>
      <c r="S34" s="18">
        <f t="shared" si="5"/>
        <v>2.9499999999999971E-2</v>
      </c>
      <c r="T34" s="18"/>
      <c r="U34" s="18"/>
      <c r="V34" s="18"/>
      <c r="W34" s="18"/>
      <c r="X34" s="18">
        <v>0.48</v>
      </c>
      <c r="Y34" s="18">
        <v>0.46800000000000003</v>
      </c>
      <c r="Z34" s="18">
        <v>0.46800000000000003</v>
      </c>
      <c r="AA34" s="18">
        <v>0.47499999999999998</v>
      </c>
      <c r="AB34" s="18">
        <v>0.47275</v>
      </c>
      <c r="AC34" s="18">
        <v>5.0750000000000017E-2</v>
      </c>
      <c r="AE34">
        <v>0.56399999999999995</v>
      </c>
      <c r="AF34">
        <v>0.56499999999999995</v>
      </c>
      <c r="AG34">
        <v>0.5645</v>
      </c>
      <c r="AH34">
        <v>2.8000000000000025E-2</v>
      </c>
    </row>
    <row r="35" spans="3:34" x14ac:dyDescent="0.25">
      <c r="C35" s="17">
        <v>1.6666666666666668E-3</v>
      </c>
      <c r="D35" s="18">
        <v>0.46</v>
      </c>
      <c r="E35" s="18">
        <v>0.45</v>
      </c>
      <c r="F35" s="18">
        <v>0.44700000000000001</v>
      </c>
      <c r="G35" s="18">
        <v>0.46500000000000002</v>
      </c>
      <c r="H35" s="18">
        <f t="shared" si="0"/>
        <v>0.45550000000000002</v>
      </c>
      <c r="I35" s="18">
        <f t="shared" si="1"/>
        <v>5.1000000000000045E-2</v>
      </c>
      <c r="L35" s="18">
        <v>0.54900000000000004</v>
      </c>
      <c r="M35" s="18">
        <v>0.57199999999999995</v>
      </c>
      <c r="N35" s="18">
        <v>0.497</v>
      </c>
      <c r="O35" s="18">
        <v>0.49199999999999999</v>
      </c>
      <c r="P35" s="18">
        <f t="shared" si="2"/>
        <v>0.5605</v>
      </c>
      <c r="Q35" s="18">
        <f t="shared" si="3"/>
        <v>3.2000000000000028E-2</v>
      </c>
      <c r="R35" s="18">
        <f t="shared" si="4"/>
        <v>0.4945</v>
      </c>
      <c r="S35" s="18">
        <f t="shared" si="5"/>
        <v>3.0499999999999972E-2</v>
      </c>
      <c r="T35" s="18"/>
      <c r="U35" s="18"/>
      <c r="V35" s="18"/>
      <c r="W35" s="18"/>
      <c r="X35" s="18">
        <v>0.48299999999999998</v>
      </c>
      <c r="Y35" s="18">
        <v>0.47</v>
      </c>
      <c r="Z35" s="18">
        <v>0.47099999999999997</v>
      </c>
      <c r="AA35" s="18">
        <v>0.47799999999999998</v>
      </c>
      <c r="AB35" s="18">
        <v>0.47549999999999998</v>
      </c>
      <c r="AC35" s="18">
        <v>5.2499999999999991E-2</v>
      </c>
      <c r="AE35">
        <v>0.56499999999999995</v>
      </c>
      <c r="AF35">
        <v>0.56699999999999995</v>
      </c>
      <c r="AG35">
        <v>0.56599999999999995</v>
      </c>
      <c r="AH35">
        <v>2.8499999999999859E-2</v>
      </c>
    </row>
    <row r="36" spans="3:34" x14ac:dyDescent="0.25">
      <c r="H36" s="18"/>
      <c r="P36" s="18"/>
      <c r="R36" s="18"/>
      <c r="AB36" s="18"/>
    </row>
    <row r="37" spans="3:34" x14ac:dyDescent="0.25">
      <c r="C37" s="4" t="s">
        <v>8</v>
      </c>
      <c r="D37" s="4" t="s">
        <v>105</v>
      </c>
      <c r="E37" s="4" t="s">
        <v>106</v>
      </c>
      <c r="F37" s="4" t="s">
        <v>107</v>
      </c>
      <c r="G37" s="4" t="s">
        <v>108</v>
      </c>
      <c r="H37" s="4" t="s">
        <v>109</v>
      </c>
      <c r="I37" s="4" t="s">
        <v>110</v>
      </c>
      <c r="L37" s="4" t="s">
        <v>124</v>
      </c>
      <c r="M37" s="4" t="s">
        <v>125</v>
      </c>
      <c r="N37" s="4" t="s">
        <v>126</v>
      </c>
      <c r="O37" s="4" t="s">
        <v>127</v>
      </c>
      <c r="P37" s="4" t="s">
        <v>128</v>
      </c>
      <c r="Q37" s="4" t="s">
        <v>129</v>
      </c>
      <c r="R37" s="4" t="s">
        <v>130</v>
      </c>
      <c r="S37" s="4" t="s">
        <v>131</v>
      </c>
      <c r="T37" s="4" t="s">
        <v>132</v>
      </c>
      <c r="U37" s="4" t="s">
        <v>133</v>
      </c>
      <c r="V37" s="4" t="s">
        <v>134</v>
      </c>
      <c r="W37" s="4" t="s">
        <v>135</v>
      </c>
      <c r="X37" s="4" t="s">
        <v>136</v>
      </c>
      <c r="Y37" s="4" t="s">
        <v>137</v>
      </c>
      <c r="Z37" s="4" t="s">
        <v>138</v>
      </c>
      <c r="AA37" s="4" t="s">
        <v>139</v>
      </c>
      <c r="AB37" s="4" t="s">
        <v>140</v>
      </c>
      <c r="AC37" s="4" t="s">
        <v>141</v>
      </c>
    </row>
    <row r="38" spans="3:34" x14ac:dyDescent="0.25">
      <c r="C38" s="17">
        <v>0</v>
      </c>
      <c r="D38" s="18">
        <v>0.39600000000000002</v>
      </c>
      <c r="E38" s="18">
        <v>0.378</v>
      </c>
      <c r="F38" s="18">
        <v>0.40500000000000003</v>
      </c>
      <c r="G38" s="18">
        <v>0.41399999999999998</v>
      </c>
      <c r="H38" s="18">
        <f t="shared" si="0"/>
        <v>0.39824999999999999</v>
      </c>
      <c r="I38" s="18"/>
      <c r="L38" s="18">
        <v>0.52600000000000002</v>
      </c>
      <c r="M38" s="18">
        <v>0.52100000000000002</v>
      </c>
      <c r="N38" s="18">
        <v>0.45600000000000002</v>
      </c>
      <c r="O38" s="18">
        <v>0.46200000000000002</v>
      </c>
      <c r="P38" s="18">
        <f t="shared" si="2"/>
        <v>0.52350000000000008</v>
      </c>
      <c r="Q38" s="18"/>
      <c r="R38" s="18">
        <f t="shared" si="4"/>
        <v>0.45900000000000002</v>
      </c>
      <c r="S38" s="18"/>
      <c r="T38" s="18"/>
      <c r="U38" s="18"/>
      <c r="V38" s="18"/>
      <c r="W38" s="18"/>
      <c r="X38" s="18">
        <v>0.41899999999999998</v>
      </c>
      <c r="Y38" s="18">
        <v>0.41199999999999998</v>
      </c>
      <c r="Z38" s="18">
        <v>0.41599999999999998</v>
      </c>
      <c r="AA38" s="18">
        <v>0.41799999999999998</v>
      </c>
      <c r="AB38" s="18">
        <v>0.41624999999999995</v>
      </c>
      <c r="AC38" s="18"/>
      <c r="AE38">
        <v>0.53500000000000003</v>
      </c>
      <c r="AF38">
        <v>0.52500000000000002</v>
      </c>
      <c r="AG38">
        <f t="shared" ref="AG38:AG47" si="6">AVERAGE(AE38:AF38)</f>
        <v>0.53</v>
      </c>
    </row>
    <row r="39" spans="3:34" x14ac:dyDescent="0.25">
      <c r="C39" s="17">
        <v>1.8518518518518518E-4</v>
      </c>
      <c r="D39" s="18">
        <v>0.39700000000000002</v>
      </c>
      <c r="E39" s="18">
        <v>0.378</v>
      </c>
      <c r="F39" s="18">
        <v>0.40600000000000003</v>
      </c>
      <c r="G39" s="18">
        <v>0.41499999999999998</v>
      </c>
      <c r="H39" s="18">
        <f t="shared" si="0"/>
        <v>0.39900000000000002</v>
      </c>
      <c r="I39" s="18"/>
      <c r="L39" s="18">
        <v>0.52600000000000002</v>
      </c>
      <c r="M39" s="18">
        <v>0.52200000000000002</v>
      </c>
      <c r="N39" s="18">
        <v>0.45600000000000002</v>
      </c>
      <c r="O39" s="18">
        <v>0.46200000000000002</v>
      </c>
      <c r="P39" s="18">
        <f t="shared" si="2"/>
        <v>0.52400000000000002</v>
      </c>
      <c r="Q39" s="18"/>
      <c r="R39" s="18">
        <f t="shared" si="4"/>
        <v>0.45900000000000002</v>
      </c>
      <c r="S39" s="18"/>
      <c r="T39" s="18"/>
      <c r="U39" s="18"/>
      <c r="V39" s="18"/>
      <c r="W39" s="18"/>
      <c r="X39" s="18">
        <v>0.41899999999999998</v>
      </c>
      <c r="Y39" s="18">
        <v>0.41199999999999998</v>
      </c>
      <c r="Z39" s="18">
        <v>0.41699999999999998</v>
      </c>
      <c r="AA39" s="18">
        <v>0.41899999999999998</v>
      </c>
      <c r="AB39" s="18">
        <v>0.41675000000000001</v>
      </c>
      <c r="AC39" s="18"/>
      <c r="AE39">
        <v>0.53600000000000003</v>
      </c>
      <c r="AF39">
        <v>0.52600000000000002</v>
      </c>
      <c r="AG39">
        <f t="shared" si="6"/>
        <v>0.53100000000000003</v>
      </c>
    </row>
    <row r="40" spans="3:34" x14ac:dyDescent="0.25">
      <c r="C40" s="17">
        <v>3.7037037037037035E-4</v>
      </c>
      <c r="D40" s="18">
        <v>0.39800000000000002</v>
      </c>
      <c r="E40" s="18">
        <v>0.379</v>
      </c>
      <c r="F40" s="18">
        <v>0.40699999999999997</v>
      </c>
      <c r="G40" s="18">
        <v>0.41499999999999998</v>
      </c>
      <c r="H40" s="18">
        <f t="shared" si="0"/>
        <v>0.39974999999999999</v>
      </c>
      <c r="I40" s="18"/>
      <c r="L40" s="18">
        <v>0.52700000000000002</v>
      </c>
      <c r="M40" s="18">
        <v>0.52200000000000002</v>
      </c>
      <c r="N40" s="18">
        <v>0.45700000000000002</v>
      </c>
      <c r="O40" s="18">
        <v>0.46300000000000002</v>
      </c>
      <c r="P40" s="18">
        <f t="shared" si="2"/>
        <v>0.52449999999999997</v>
      </c>
      <c r="Q40" s="18"/>
      <c r="R40" s="18">
        <f t="shared" si="4"/>
        <v>0.46</v>
      </c>
      <c r="S40" s="18"/>
      <c r="T40" s="18"/>
      <c r="U40" s="18"/>
      <c r="V40" s="18"/>
      <c r="W40" s="18"/>
      <c r="X40" s="18">
        <v>0.42</v>
      </c>
      <c r="Y40" s="18">
        <v>0.41299999999999998</v>
      </c>
      <c r="Z40" s="18">
        <v>0.41799999999999998</v>
      </c>
      <c r="AA40" s="18">
        <v>0.42</v>
      </c>
      <c r="AB40" s="18">
        <v>0.41774999999999995</v>
      </c>
      <c r="AC40" s="18"/>
      <c r="AE40">
        <v>0.53700000000000003</v>
      </c>
      <c r="AF40">
        <v>0.52600000000000002</v>
      </c>
      <c r="AG40">
        <f t="shared" si="6"/>
        <v>0.53150000000000008</v>
      </c>
    </row>
    <row r="41" spans="3:34" x14ac:dyDescent="0.25">
      <c r="C41" s="17">
        <v>5.5555555555555556E-4</v>
      </c>
      <c r="D41" s="18">
        <v>0.39800000000000002</v>
      </c>
      <c r="E41" s="18">
        <v>0.379</v>
      </c>
      <c r="F41" s="18">
        <v>0.40799999999999997</v>
      </c>
      <c r="G41" s="18">
        <v>0.41599999999999998</v>
      </c>
      <c r="H41" s="18">
        <f t="shared" si="0"/>
        <v>0.40024999999999999</v>
      </c>
      <c r="I41" s="18"/>
      <c r="L41" s="18">
        <v>0.52800000000000002</v>
      </c>
      <c r="M41" s="18">
        <v>0.52300000000000002</v>
      </c>
      <c r="N41" s="18">
        <v>0.45700000000000002</v>
      </c>
      <c r="O41" s="18">
        <v>0.46300000000000002</v>
      </c>
      <c r="P41" s="18">
        <f t="shared" si="2"/>
        <v>0.52550000000000008</v>
      </c>
      <c r="Q41" s="18"/>
      <c r="R41" s="18">
        <f t="shared" si="4"/>
        <v>0.46</v>
      </c>
      <c r="S41" s="18"/>
      <c r="T41" s="18"/>
      <c r="U41" s="18"/>
      <c r="V41" s="18"/>
      <c r="W41" s="18"/>
      <c r="X41" s="18">
        <v>0.42099999999999999</v>
      </c>
      <c r="Y41" s="18">
        <v>0.41299999999999998</v>
      </c>
      <c r="Z41" s="18">
        <v>0.41799999999999998</v>
      </c>
      <c r="AA41" s="18">
        <v>0.42</v>
      </c>
      <c r="AB41" s="18">
        <v>0.41799999999999998</v>
      </c>
      <c r="AC41" s="18"/>
      <c r="AE41">
        <v>0.53700000000000003</v>
      </c>
      <c r="AF41">
        <v>0.52700000000000002</v>
      </c>
      <c r="AG41">
        <f t="shared" si="6"/>
        <v>0.53200000000000003</v>
      </c>
    </row>
    <row r="42" spans="3:34" x14ac:dyDescent="0.25">
      <c r="C42" s="17">
        <v>7.407407407407407E-4</v>
      </c>
      <c r="D42" s="18">
        <v>0.39900000000000002</v>
      </c>
      <c r="E42" s="18">
        <v>0.38</v>
      </c>
      <c r="F42" s="18">
        <v>0.40799999999999997</v>
      </c>
      <c r="G42" s="18">
        <v>0.41599999999999998</v>
      </c>
      <c r="H42" s="18">
        <f t="shared" si="0"/>
        <v>0.40075</v>
      </c>
      <c r="I42" s="18"/>
      <c r="L42" s="18">
        <v>0.52800000000000002</v>
      </c>
      <c r="M42" s="18">
        <v>0.52300000000000002</v>
      </c>
      <c r="N42" s="18">
        <v>0.45800000000000002</v>
      </c>
      <c r="O42" s="18">
        <v>0.46400000000000002</v>
      </c>
      <c r="P42" s="18">
        <f t="shared" si="2"/>
        <v>0.52550000000000008</v>
      </c>
      <c r="Q42" s="18"/>
      <c r="R42" s="18">
        <f t="shared" si="4"/>
        <v>0.46100000000000002</v>
      </c>
      <c r="S42" s="18"/>
      <c r="T42" s="18"/>
      <c r="U42" s="18"/>
      <c r="V42" s="18"/>
      <c r="W42" s="18"/>
      <c r="X42" s="18">
        <v>0.42199999999999999</v>
      </c>
      <c r="Y42" s="18">
        <v>0.41399999999999998</v>
      </c>
      <c r="Z42" s="18">
        <v>0.41899999999999998</v>
      </c>
      <c r="AA42" s="18">
        <v>0.42099999999999999</v>
      </c>
      <c r="AB42" s="18">
        <v>0.41899999999999998</v>
      </c>
      <c r="AC42" s="18"/>
      <c r="AE42">
        <v>0.53800000000000003</v>
      </c>
      <c r="AF42">
        <v>0.52800000000000002</v>
      </c>
      <c r="AG42">
        <f t="shared" si="6"/>
        <v>0.53300000000000003</v>
      </c>
    </row>
    <row r="43" spans="3:34" x14ac:dyDescent="0.25">
      <c r="C43" s="17">
        <v>9.2592592592592585E-4</v>
      </c>
      <c r="D43" s="18">
        <v>0.4</v>
      </c>
      <c r="E43" s="18">
        <v>0.38100000000000001</v>
      </c>
      <c r="F43" s="18">
        <v>0.40899999999999997</v>
      </c>
      <c r="G43" s="18">
        <v>0.41699999999999998</v>
      </c>
      <c r="H43" s="18">
        <f t="shared" si="0"/>
        <v>0.40175</v>
      </c>
      <c r="I43" s="18"/>
      <c r="L43" s="18">
        <v>0.52900000000000003</v>
      </c>
      <c r="M43" s="18">
        <v>0.52400000000000002</v>
      </c>
      <c r="N43" s="18">
        <v>0.45900000000000002</v>
      </c>
      <c r="O43" s="18">
        <v>0.46400000000000002</v>
      </c>
      <c r="P43" s="18">
        <f t="shared" si="2"/>
        <v>0.52649999999999997</v>
      </c>
      <c r="Q43" s="18"/>
      <c r="R43" s="18">
        <f t="shared" si="4"/>
        <v>0.46150000000000002</v>
      </c>
      <c r="S43" s="18"/>
      <c r="T43" s="18"/>
      <c r="U43" s="18"/>
      <c r="V43" s="18"/>
      <c r="W43" s="18"/>
      <c r="X43" s="18">
        <v>0.42199999999999999</v>
      </c>
      <c r="Y43" s="18">
        <v>0.41499999999999998</v>
      </c>
      <c r="Z43" s="18">
        <v>0.42</v>
      </c>
      <c r="AA43" s="18">
        <v>0.42199999999999999</v>
      </c>
      <c r="AB43" s="18">
        <v>0.41974999999999996</v>
      </c>
      <c r="AC43" s="18"/>
      <c r="AE43">
        <v>0.53900000000000003</v>
      </c>
      <c r="AF43">
        <v>0.52900000000000003</v>
      </c>
      <c r="AG43">
        <f t="shared" si="6"/>
        <v>0.53400000000000003</v>
      </c>
    </row>
    <row r="44" spans="3:34" x14ac:dyDescent="0.25">
      <c r="C44" s="17">
        <v>1.1111111111111111E-3</v>
      </c>
      <c r="D44" s="18">
        <v>0.40100000000000002</v>
      </c>
      <c r="E44" s="18">
        <v>0.38100000000000001</v>
      </c>
      <c r="F44" s="18">
        <v>0.40899999999999997</v>
      </c>
      <c r="G44" s="18">
        <v>0.41799999999999998</v>
      </c>
      <c r="H44" s="18">
        <f t="shared" si="0"/>
        <v>0.40225</v>
      </c>
      <c r="I44" s="18"/>
      <c r="L44" s="18">
        <v>0.52900000000000003</v>
      </c>
      <c r="M44" s="18">
        <v>0.52400000000000002</v>
      </c>
      <c r="N44" s="18">
        <v>0.45900000000000002</v>
      </c>
      <c r="O44" s="18">
        <v>0.46500000000000002</v>
      </c>
      <c r="P44" s="18">
        <f t="shared" si="2"/>
        <v>0.52649999999999997</v>
      </c>
      <c r="Q44" s="18"/>
      <c r="R44" s="18">
        <f t="shared" si="4"/>
        <v>0.46200000000000002</v>
      </c>
      <c r="S44" s="18"/>
      <c r="T44" s="18"/>
      <c r="U44" s="18"/>
      <c r="V44" s="18"/>
      <c r="W44" s="18"/>
      <c r="X44" s="18">
        <v>0.42299999999999999</v>
      </c>
      <c r="Y44" s="18">
        <v>0.41599999999999998</v>
      </c>
      <c r="Z44" s="18">
        <v>0.42099999999999999</v>
      </c>
      <c r="AA44" s="18">
        <v>0.42299999999999999</v>
      </c>
      <c r="AB44" s="18">
        <v>0.42075000000000001</v>
      </c>
      <c r="AC44" s="18"/>
      <c r="AE44">
        <v>0.54</v>
      </c>
      <c r="AF44">
        <v>0.53</v>
      </c>
      <c r="AG44">
        <f t="shared" si="6"/>
        <v>0.53500000000000003</v>
      </c>
    </row>
    <row r="45" spans="3:34" x14ac:dyDescent="0.25">
      <c r="C45" s="17">
        <v>1.2962962962962963E-3</v>
      </c>
      <c r="D45" s="18">
        <v>0.40100000000000002</v>
      </c>
      <c r="E45" s="18">
        <v>0.38200000000000001</v>
      </c>
      <c r="F45" s="18">
        <v>0.41</v>
      </c>
      <c r="G45" s="18">
        <v>0.41899999999999998</v>
      </c>
      <c r="H45" s="18">
        <f t="shared" si="0"/>
        <v>0.40300000000000002</v>
      </c>
      <c r="I45" s="18"/>
      <c r="L45" s="18">
        <v>0.53</v>
      </c>
      <c r="M45" s="18">
        <v>0.52500000000000002</v>
      </c>
      <c r="N45" s="18">
        <v>0.46</v>
      </c>
      <c r="O45" s="18">
        <v>0.46600000000000003</v>
      </c>
      <c r="P45" s="18">
        <f t="shared" si="2"/>
        <v>0.52750000000000008</v>
      </c>
      <c r="Q45" s="18"/>
      <c r="R45" s="18">
        <f t="shared" si="4"/>
        <v>0.46300000000000002</v>
      </c>
      <c r="S45" s="18"/>
      <c r="T45" s="18"/>
      <c r="U45" s="18"/>
      <c r="V45" s="18"/>
      <c r="W45" s="18"/>
      <c r="X45" s="18">
        <v>0.42399999999999999</v>
      </c>
      <c r="Y45" s="18">
        <v>0.41599999999999998</v>
      </c>
      <c r="Z45" s="18">
        <v>0.42199999999999999</v>
      </c>
      <c r="AA45" s="18">
        <v>0.42399999999999999</v>
      </c>
      <c r="AB45" s="18">
        <v>0.42149999999999999</v>
      </c>
      <c r="AC45" s="18"/>
      <c r="AE45">
        <v>0.54100000000000004</v>
      </c>
      <c r="AF45">
        <v>0.53100000000000003</v>
      </c>
      <c r="AG45">
        <f t="shared" si="6"/>
        <v>0.53600000000000003</v>
      </c>
    </row>
    <row r="46" spans="3:34" x14ac:dyDescent="0.25">
      <c r="C46" s="17">
        <v>1.4814814814814814E-3</v>
      </c>
      <c r="D46" s="18">
        <v>0.40200000000000002</v>
      </c>
      <c r="E46" s="18">
        <v>0.38300000000000001</v>
      </c>
      <c r="F46" s="18">
        <v>0.41099999999999998</v>
      </c>
      <c r="G46" s="18">
        <v>0.41899999999999998</v>
      </c>
      <c r="H46" s="18">
        <f t="shared" si="0"/>
        <v>0.40375</v>
      </c>
      <c r="I46" s="18"/>
      <c r="L46" s="18">
        <v>0.53</v>
      </c>
      <c r="M46" s="18">
        <v>0.52600000000000002</v>
      </c>
      <c r="N46" s="18">
        <v>0.46</v>
      </c>
      <c r="O46" s="18">
        <v>0.46600000000000003</v>
      </c>
      <c r="P46" s="18">
        <f t="shared" si="2"/>
        <v>0.52800000000000002</v>
      </c>
      <c r="Q46" s="18"/>
      <c r="R46" s="18">
        <f t="shared" si="4"/>
        <v>0.46300000000000002</v>
      </c>
      <c r="S46" s="18"/>
      <c r="T46" s="18"/>
      <c r="U46" s="18"/>
      <c r="V46" s="18"/>
      <c r="W46" s="18"/>
      <c r="X46" s="18">
        <v>0.42499999999999999</v>
      </c>
      <c r="Y46" s="18">
        <v>0.41699999999999998</v>
      </c>
      <c r="Z46" s="18">
        <v>0.42199999999999999</v>
      </c>
      <c r="AA46" s="18">
        <v>0.42399999999999999</v>
      </c>
      <c r="AB46" s="18">
        <v>0.42199999999999999</v>
      </c>
      <c r="AC46" s="18"/>
      <c r="AE46">
        <v>0.54200000000000004</v>
      </c>
      <c r="AF46">
        <v>0.53100000000000003</v>
      </c>
      <c r="AG46">
        <f t="shared" si="6"/>
        <v>0.53649999999999998</v>
      </c>
    </row>
    <row r="47" spans="3:34" x14ac:dyDescent="0.25">
      <c r="C47" s="17">
        <v>1.6666666666666668E-3</v>
      </c>
      <c r="D47" s="18">
        <v>0.40300000000000002</v>
      </c>
      <c r="E47" s="18">
        <v>0.38400000000000001</v>
      </c>
      <c r="F47" s="18">
        <v>0.41099999999999998</v>
      </c>
      <c r="G47" s="18">
        <v>0.42</v>
      </c>
      <c r="H47" s="18">
        <f t="shared" si="0"/>
        <v>0.40449999999999997</v>
      </c>
      <c r="I47" s="18"/>
      <c r="L47" s="18">
        <v>0.53100000000000003</v>
      </c>
      <c r="M47" s="18">
        <v>0.52600000000000002</v>
      </c>
      <c r="N47" s="18">
        <v>0.46100000000000002</v>
      </c>
      <c r="O47" s="18">
        <v>0.46700000000000003</v>
      </c>
      <c r="P47" s="18">
        <f t="shared" si="2"/>
        <v>0.52849999999999997</v>
      </c>
      <c r="Q47" s="18"/>
      <c r="R47" s="18">
        <f t="shared" si="4"/>
        <v>0.46400000000000002</v>
      </c>
      <c r="S47" s="18"/>
      <c r="T47" s="18"/>
      <c r="U47" s="18"/>
      <c r="V47" s="18"/>
      <c r="W47" s="18"/>
      <c r="X47" s="18">
        <v>0.42599999999999999</v>
      </c>
      <c r="Y47" s="18">
        <v>0.41799999999999998</v>
      </c>
      <c r="Z47" s="18">
        <v>0.42299999999999999</v>
      </c>
      <c r="AA47" s="18">
        <v>0.42499999999999999</v>
      </c>
      <c r="AB47" s="18">
        <v>0.42299999999999999</v>
      </c>
      <c r="AC47" s="18"/>
      <c r="AE47">
        <v>0.54300000000000004</v>
      </c>
      <c r="AF47">
        <v>0.53200000000000003</v>
      </c>
      <c r="AG47">
        <f t="shared" si="6"/>
        <v>0.53750000000000009</v>
      </c>
    </row>
    <row r="51" spans="2:22" x14ac:dyDescent="0.25">
      <c r="B51" t="s">
        <v>8</v>
      </c>
      <c r="C51" t="s">
        <v>186</v>
      </c>
      <c r="D51" s="68" t="s">
        <v>198</v>
      </c>
      <c r="T51" t="s">
        <v>8</v>
      </c>
      <c r="U51" t="s">
        <v>186</v>
      </c>
      <c r="V51" s="68" t="s">
        <v>197</v>
      </c>
    </row>
    <row r="52" spans="2:22" x14ac:dyDescent="0.25">
      <c r="B52">
        <v>0</v>
      </c>
      <c r="C52">
        <v>2.9749999999999999E-2</v>
      </c>
      <c r="D52">
        <v>1.8999999999999906E-2</v>
      </c>
      <c r="T52">
        <v>0</v>
      </c>
      <c r="U52">
        <v>3.1750000000000056E-2</v>
      </c>
      <c r="V52">
        <v>1.9000000000000017E-2</v>
      </c>
    </row>
    <row r="53" spans="2:22" x14ac:dyDescent="0.25">
      <c r="B53">
        <v>16</v>
      </c>
      <c r="C53">
        <v>3.1999999999999973E-2</v>
      </c>
      <c r="D53">
        <v>2.0499999999999963E-2</v>
      </c>
      <c r="T53">
        <v>16</v>
      </c>
      <c r="U53">
        <v>3.4500000000000031E-2</v>
      </c>
      <c r="V53">
        <v>1.9499999999999962E-2</v>
      </c>
    </row>
    <row r="54" spans="2:22" x14ac:dyDescent="0.25">
      <c r="B54">
        <v>32</v>
      </c>
      <c r="C54">
        <v>3.3999999999999975E-2</v>
      </c>
      <c r="D54">
        <v>2.200000000000002E-2</v>
      </c>
      <c r="T54">
        <v>32</v>
      </c>
      <c r="U54">
        <v>3.6500000000000032E-2</v>
      </c>
      <c r="V54">
        <v>2.0999999999999908E-2</v>
      </c>
    </row>
    <row r="55" spans="2:22" x14ac:dyDescent="0.25">
      <c r="B55">
        <v>48</v>
      </c>
      <c r="C55">
        <v>3.6499999999999977E-2</v>
      </c>
      <c r="D55">
        <v>2.2999999999999909E-2</v>
      </c>
      <c r="T55">
        <v>48</v>
      </c>
      <c r="U55">
        <v>3.9250000000000063E-2</v>
      </c>
      <c r="V55">
        <v>2.300000000000002E-2</v>
      </c>
    </row>
    <row r="56" spans="2:22" x14ac:dyDescent="0.25">
      <c r="B56">
        <v>64</v>
      </c>
      <c r="C56">
        <v>3.9250000000000007E-2</v>
      </c>
      <c r="D56">
        <v>2.4499999999999966E-2</v>
      </c>
      <c r="T56">
        <v>64</v>
      </c>
      <c r="U56">
        <v>4.1250000000000009E-2</v>
      </c>
      <c r="V56">
        <v>2.3499999999999965E-2</v>
      </c>
    </row>
    <row r="57" spans="2:22" x14ac:dyDescent="0.25">
      <c r="B57">
        <v>80</v>
      </c>
      <c r="C57">
        <v>4.1250000000000009E-2</v>
      </c>
      <c r="D57">
        <v>2.5500000000000078E-2</v>
      </c>
      <c r="T57">
        <v>80</v>
      </c>
      <c r="U57">
        <v>4.3500000000000094E-2</v>
      </c>
      <c r="V57">
        <v>2.5000000000000022E-2</v>
      </c>
    </row>
    <row r="58" spans="2:22" x14ac:dyDescent="0.25">
      <c r="B58">
        <v>96</v>
      </c>
      <c r="C58">
        <v>4.4250000000000012E-2</v>
      </c>
      <c r="D58">
        <v>2.8000000000000025E-2</v>
      </c>
      <c r="T58">
        <v>96</v>
      </c>
      <c r="U58">
        <v>4.5750000000000013E-2</v>
      </c>
      <c r="V58">
        <v>2.5499999999999967E-2</v>
      </c>
    </row>
    <row r="59" spans="2:22" x14ac:dyDescent="0.25">
      <c r="B59">
        <v>112</v>
      </c>
      <c r="C59">
        <v>4.6249999999999958E-2</v>
      </c>
      <c r="D59">
        <v>2.8999999999999915E-2</v>
      </c>
      <c r="T59">
        <v>112</v>
      </c>
      <c r="U59">
        <v>4.8000000000000043E-2</v>
      </c>
      <c r="V59">
        <v>2.6999999999999913E-2</v>
      </c>
    </row>
    <row r="60" spans="2:22" x14ac:dyDescent="0.25">
      <c r="B60">
        <v>128</v>
      </c>
      <c r="C60">
        <v>4.8750000000000016E-2</v>
      </c>
      <c r="D60">
        <v>3.0499999999999972E-2</v>
      </c>
      <c r="T60">
        <v>128</v>
      </c>
      <c r="U60">
        <v>5.0750000000000017E-2</v>
      </c>
      <c r="V60">
        <v>2.8000000000000025E-2</v>
      </c>
    </row>
    <row r="61" spans="2:22" x14ac:dyDescent="0.25">
      <c r="B61">
        <v>144</v>
      </c>
      <c r="C61">
        <v>5.1000000000000045E-2</v>
      </c>
      <c r="D61">
        <v>3.2000000000000028E-2</v>
      </c>
      <c r="T61">
        <v>144</v>
      </c>
      <c r="U61">
        <v>5.2499999999999991E-2</v>
      </c>
      <c r="V61">
        <v>2.8499999999999859E-2</v>
      </c>
    </row>
    <row r="62" spans="2:22" x14ac:dyDescent="0.25">
      <c r="B62" s="5" t="s">
        <v>189</v>
      </c>
      <c r="C62">
        <v>1E-4</v>
      </c>
      <c r="D62" s="7">
        <v>9.0000000000000006E-5</v>
      </c>
      <c r="T62" t="s">
        <v>189</v>
      </c>
      <c r="U62">
        <v>1E-4</v>
      </c>
      <c r="V62" s="7">
        <v>6.9999999999999994E-5</v>
      </c>
    </row>
    <row r="63" spans="2:22" x14ac:dyDescent="0.25">
      <c r="D63" s="7"/>
      <c r="F63" s="5"/>
      <c r="T63" t="s">
        <v>199</v>
      </c>
      <c r="V63" s="20">
        <f>((U62-V62)/U62)*100</f>
        <v>30.000000000000011</v>
      </c>
    </row>
    <row r="64" spans="2:22" x14ac:dyDescent="0.25">
      <c r="F64" s="5"/>
    </row>
    <row r="65" spans="2:4" x14ac:dyDescent="0.25">
      <c r="B65" s="5" t="s">
        <v>185</v>
      </c>
      <c r="D65" s="19">
        <f>((C62-D62)/C62)*100</f>
        <v>10</v>
      </c>
    </row>
  </sheetData>
  <pageMargins left="0.7" right="0.7" top="0.75" bottom="0.75" header="0.3" footer="0.3"/>
  <pageSetup orientation="portrait" horizontalDpi="0" verticalDpi="0" r:id="rId1"/>
  <ignoredErrors>
    <ignoredError sqref="H26:H47 P36:R47 P26:P35 R26:R35" formulaRange="1"/>
    <ignoredError sqref="Q26:Q35" formula="1" formulaRange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A0D96-FA3A-4254-B3FC-9472DA43009B}">
  <dimension ref="A1:BI63"/>
  <sheetViews>
    <sheetView topLeftCell="A10" zoomScale="89" zoomScaleNormal="89" workbookViewId="0">
      <selection activeCell="G63" sqref="G63"/>
    </sheetView>
  </sheetViews>
  <sheetFormatPr defaultRowHeight="13.2" x14ac:dyDescent="0.25"/>
  <cols>
    <col min="2" max="2" width="11.21875" bestFit="1" customWidth="1"/>
  </cols>
  <sheetData>
    <row r="1" spans="1:2" ht="26.4" x14ac:dyDescent="0.25">
      <c r="A1" s="3" t="s">
        <v>0</v>
      </c>
      <c r="B1" s="3" t="s">
        <v>96</v>
      </c>
    </row>
    <row r="3" spans="1:2" ht="39.6" x14ac:dyDescent="0.25">
      <c r="A3" s="3" t="s">
        <v>2</v>
      </c>
      <c r="B3" s="3"/>
    </row>
    <row r="4" spans="1:2" ht="66" x14ac:dyDescent="0.25">
      <c r="A4" s="3" t="s">
        <v>4</v>
      </c>
      <c r="B4" s="3" t="s">
        <v>97</v>
      </c>
    </row>
    <row r="5" spans="1:2" ht="26.4" x14ac:dyDescent="0.25">
      <c r="A5" s="3" t="s">
        <v>5</v>
      </c>
      <c r="B5" s="3" t="s">
        <v>200</v>
      </c>
    </row>
    <row r="6" spans="1:2" x14ac:dyDescent="0.25">
      <c r="A6" s="3" t="s">
        <v>7</v>
      </c>
      <c r="B6" s="21">
        <v>45006</v>
      </c>
    </row>
    <row r="7" spans="1:2" x14ac:dyDescent="0.25">
      <c r="A7" s="3" t="s">
        <v>8</v>
      </c>
      <c r="B7" s="29">
        <v>0.58042824074074073</v>
      </c>
    </row>
    <row r="8" spans="1:2" ht="26.4" x14ac:dyDescent="0.25">
      <c r="A8" s="3" t="s">
        <v>9</v>
      </c>
      <c r="B8" s="3" t="s">
        <v>10</v>
      </c>
    </row>
    <row r="9" spans="1:2" ht="39.6" x14ac:dyDescent="0.25">
      <c r="A9" s="3" t="s">
        <v>11</v>
      </c>
      <c r="B9" s="3" t="s">
        <v>12</v>
      </c>
    </row>
    <row r="10" spans="1:2" ht="26.4" x14ac:dyDescent="0.25">
      <c r="A10" s="3" t="s">
        <v>13</v>
      </c>
      <c r="B10" s="3" t="s">
        <v>14</v>
      </c>
    </row>
    <row r="12" spans="1:2" ht="39.6" x14ac:dyDescent="0.25">
      <c r="A12" s="2" t="s">
        <v>15</v>
      </c>
      <c r="B12" s="3"/>
    </row>
    <row r="13" spans="1:2" ht="26.4" x14ac:dyDescent="0.25">
      <c r="A13" s="3" t="s">
        <v>16</v>
      </c>
      <c r="B13" s="3" t="s">
        <v>17</v>
      </c>
    </row>
    <row r="14" spans="1:2" x14ac:dyDescent="0.25">
      <c r="A14" s="3" t="s">
        <v>99</v>
      </c>
      <c r="B14" s="3"/>
    </row>
    <row r="15" spans="1:2" ht="79.2" x14ac:dyDescent="0.25">
      <c r="A15" s="3" t="s">
        <v>100</v>
      </c>
      <c r="B15" s="3" t="s">
        <v>101</v>
      </c>
    </row>
    <row r="16" spans="1:2" ht="26.4" x14ac:dyDescent="0.25">
      <c r="A16" s="3" t="s">
        <v>18</v>
      </c>
      <c r="B16" s="3" t="s">
        <v>19</v>
      </c>
    </row>
    <row r="17" spans="1:61" x14ac:dyDescent="0.25">
      <c r="A17" s="3"/>
      <c r="B17" s="3" t="s">
        <v>102</v>
      </c>
    </row>
    <row r="18" spans="1:61" ht="26.4" x14ac:dyDescent="0.25">
      <c r="A18" s="3"/>
      <c r="B18" s="3" t="s">
        <v>103</v>
      </c>
    </row>
    <row r="19" spans="1:61" ht="39.6" x14ac:dyDescent="0.25">
      <c r="A19" s="3"/>
      <c r="B19" s="3" t="s">
        <v>22</v>
      </c>
    </row>
    <row r="20" spans="1:61" ht="26.4" x14ac:dyDescent="0.25">
      <c r="A20" s="3" t="s">
        <v>104</v>
      </c>
      <c r="B20" s="3"/>
    </row>
    <row r="22" spans="1:61" x14ac:dyDescent="0.25">
      <c r="A22" s="2">
        <v>405</v>
      </c>
      <c r="B22" s="3"/>
    </row>
    <row r="24" spans="1:61" x14ac:dyDescent="0.25">
      <c r="B24" s="4" t="s">
        <v>8</v>
      </c>
      <c r="C24" s="23" t="s">
        <v>105</v>
      </c>
      <c r="D24" s="23" t="s">
        <v>106</v>
      </c>
      <c r="E24" s="23" t="s">
        <v>107</v>
      </c>
      <c r="F24" s="23" t="s">
        <v>108</v>
      </c>
      <c r="G24" s="23" t="s">
        <v>109</v>
      </c>
      <c r="H24" s="23" t="s">
        <v>110</v>
      </c>
      <c r="I24" s="4" t="s">
        <v>111</v>
      </c>
      <c r="J24" s="4" t="s">
        <v>117</v>
      </c>
      <c r="K24" s="4" t="s">
        <v>118</v>
      </c>
      <c r="L24" s="4" t="s">
        <v>119</v>
      </c>
      <c r="M24" s="4" t="s">
        <v>120</v>
      </c>
      <c r="N24" s="4" t="s">
        <v>121</v>
      </c>
      <c r="O24" s="4" t="s">
        <v>122</v>
      </c>
      <c r="P24" s="4" t="s">
        <v>123</v>
      </c>
      <c r="Q24" s="4" t="s">
        <v>124</v>
      </c>
      <c r="R24" s="4" t="s">
        <v>125</v>
      </c>
      <c r="S24" s="4" t="s">
        <v>126</v>
      </c>
      <c r="T24" s="4" t="s">
        <v>127</v>
      </c>
      <c r="U24" s="4" t="s">
        <v>128</v>
      </c>
      <c r="V24" s="4" t="s">
        <v>129</v>
      </c>
      <c r="W24" s="4" t="s">
        <v>130</v>
      </c>
      <c r="X24" s="4" t="s">
        <v>136</v>
      </c>
      <c r="Y24" s="4" t="s">
        <v>137</v>
      </c>
      <c r="Z24" s="4" t="s">
        <v>138</v>
      </c>
      <c r="AA24" s="4" t="s">
        <v>139</v>
      </c>
      <c r="AB24" s="4" t="s">
        <v>140</v>
      </c>
      <c r="AC24" s="4" t="s">
        <v>141</v>
      </c>
      <c r="AD24" s="4" t="s">
        <v>142</v>
      </c>
      <c r="AE24" s="4" t="s">
        <v>148</v>
      </c>
      <c r="AF24" s="4" t="s">
        <v>149</v>
      </c>
      <c r="AG24" s="4" t="s">
        <v>150</v>
      </c>
      <c r="AH24" s="4" t="s">
        <v>151</v>
      </c>
      <c r="AI24" s="4" t="s">
        <v>152</v>
      </c>
      <c r="AJ24" s="4" t="s">
        <v>153</v>
      </c>
      <c r="AK24" s="4" t="s">
        <v>154</v>
      </c>
      <c r="AL24" s="4" t="s">
        <v>155</v>
      </c>
      <c r="AM24" s="4" t="s">
        <v>160</v>
      </c>
      <c r="AN24" s="4" t="s">
        <v>161</v>
      </c>
      <c r="AO24" s="4" t="s">
        <v>162</v>
      </c>
      <c r="AP24" s="4" t="s">
        <v>163</v>
      </c>
      <c r="AQ24" s="4" t="s">
        <v>164</v>
      </c>
      <c r="AR24" s="4" t="s">
        <v>165</v>
      </c>
      <c r="AS24" s="4" t="s">
        <v>166</v>
      </c>
      <c r="AT24" s="4" t="s">
        <v>167</v>
      </c>
      <c r="AU24" s="4" t="s">
        <v>168</v>
      </c>
      <c r="AV24" s="4" t="s">
        <v>169</v>
      </c>
      <c r="AW24" s="4" t="s">
        <v>170</v>
      </c>
      <c r="AX24" s="4" t="s">
        <v>171</v>
      </c>
      <c r="AY24" s="4" t="s">
        <v>172</v>
      </c>
      <c r="AZ24" s="4" t="s">
        <v>173</v>
      </c>
      <c r="BA24" s="4" t="s">
        <v>174</v>
      </c>
      <c r="BB24" s="4" t="s">
        <v>175</v>
      </c>
      <c r="BC24" s="4" t="s">
        <v>176</v>
      </c>
      <c r="BD24" s="4" t="s">
        <v>177</v>
      </c>
      <c r="BE24" s="4" t="s">
        <v>178</v>
      </c>
      <c r="BF24" s="4" t="s">
        <v>179</v>
      </c>
      <c r="BG24" s="4" t="s">
        <v>180</v>
      </c>
      <c r="BH24" s="4" t="s">
        <v>181</v>
      </c>
      <c r="BI24" s="4" t="s">
        <v>182</v>
      </c>
    </row>
    <row r="25" spans="1:61" x14ac:dyDescent="0.25">
      <c r="B25" s="17">
        <v>0</v>
      </c>
      <c r="C25" s="24">
        <v>0.63800000000000001</v>
      </c>
      <c r="D25" s="24">
        <v>0.61499999999999999</v>
      </c>
      <c r="E25" s="24">
        <v>0.58799999999999997</v>
      </c>
      <c r="F25" s="24">
        <v>0.56299999999999994</v>
      </c>
      <c r="G25" s="24">
        <f>AVERAGE(C25:F25)</f>
        <v>0.60099999999999998</v>
      </c>
      <c r="H25" s="24">
        <f>G25-G38</f>
        <v>9.6750000000000003E-2</v>
      </c>
      <c r="I25" s="18"/>
      <c r="J25" s="18">
        <v>0.96699999999999997</v>
      </c>
      <c r="K25" s="18">
        <v>0.98199999999999998</v>
      </c>
      <c r="L25" s="18">
        <v>0.96799999999999997</v>
      </c>
      <c r="M25" s="18">
        <v>0.99199999999999999</v>
      </c>
      <c r="N25" s="18">
        <f>AVERAGE(J25:M25)</f>
        <v>0.97724999999999995</v>
      </c>
      <c r="O25" s="18">
        <f>N25-M38</f>
        <v>9.5250000000000057E-2</v>
      </c>
      <c r="P25" s="18"/>
      <c r="Q25" s="24">
        <v>0.80500000000000005</v>
      </c>
      <c r="R25" s="24">
        <v>0.78500000000000003</v>
      </c>
      <c r="S25" s="24">
        <v>0.77200000000000002</v>
      </c>
      <c r="T25" s="24">
        <v>0.81399999999999995</v>
      </c>
      <c r="U25" s="24">
        <f>AVERAGE(Q25:T25)</f>
        <v>0.79400000000000004</v>
      </c>
      <c r="V25" s="24">
        <f>U25-S38</f>
        <v>0.10349999999999993</v>
      </c>
      <c r="W25" s="18"/>
      <c r="X25" s="24">
        <v>0.496</v>
      </c>
      <c r="Y25" s="24">
        <v>0.59199999999999997</v>
      </c>
      <c r="Z25" s="24">
        <v>0.56799999999999995</v>
      </c>
      <c r="AA25" s="24">
        <v>0.58199999999999996</v>
      </c>
      <c r="AB25" s="24">
        <f>AVERAGE(X25:AA25)</f>
        <v>0.5595</v>
      </c>
      <c r="AC25" s="24">
        <f>AB25-Y38</f>
        <v>0.17049999999999998</v>
      </c>
      <c r="AD25" s="18"/>
      <c r="AE25" s="18">
        <v>0.57299999999999995</v>
      </c>
      <c r="AF25" s="18">
        <v>0.56000000000000005</v>
      </c>
      <c r="AG25" s="18">
        <v>0.57399999999999995</v>
      </c>
      <c r="AH25" s="18">
        <v>0.56000000000000005</v>
      </c>
      <c r="AI25" s="18">
        <f>AVERAGE(AE25:AH25)</f>
        <v>0.56674999999999998</v>
      </c>
      <c r="AJ25" s="18">
        <f>AI25-AE38</f>
        <v>8.7249999999999994E-2</v>
      </c>
      <c r="AK25" s="18"/>
      <c r="AL25" s="18"/>
      <c r="AM25" s="18">
        <v>1.6240000000000001</v>
      </c>
      <c r="AN25" s="18">
        <v>1.61</v>
      </c>
      <c r="AO25" s="18">
        <v>1.6439999999999999</v>
      </c>
      <c r="AP25" s="18">
        <v>1.716</v>
      </c>
      <c r="AQ25" s="18">
        <f>AVERAGE(AM25:AP25)</f>
        <v>1.6485000000000001</v>
      </c>
      <c r="AR25" s="18">
        <f>AQ25-AK38</f>
        <v>0.16900000000000004</v>
      </c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</row>
    <row r="26" spans="1:61" x14ac:dyDescent="0.25">
      <c r="B26" s="17">
        <v>1.8518518518518518E-4</v>
      </c>
      <c r="C26" s="24">
        <v>0.55000000000000004</v>
      </c>
      <c r="D26" s="24">
        <v>0.53300000000000003</v>
      </c>
      <c r="E26" s="24">
        <v>0.50800000000000001</v>
      </c>
      <c r="F26" s="24">
        <v>0.48099999999999998</v>
      </c>
      <c r="G26" s="24">
        <f t="shared" ref="G26:G34" si="0">AVERAGE(C26:F26)</f>
        <v>0.51800000000000002</v>
      </c>
      <c r="H26" s="24">
        <f t="shared" ref="H26:H34" si="1">G26-G39</f>
        <v>9.6750000000000003E-2</v>
      </c>
      <c r="I26" s="18"/>
      <c r="J26" s="18">
        <v>0.872</v>
      </c>
      <c r="K26" s="18">
        <v>0.88200000000000001</v>
      </c>
      <c r="L26" s="18">
        <v>0.88600000000000001</v>
      </c>
      <c r="M26" s="18">
        <v>0.89800000000000002</v>
      </c>
      <c r="N26" s="18">
        <f t="shared" ref="N26:N34" si="2">AVERAGE(J26:M26)</f>
        <v>0.88450000000000006</v>
      </c>
      <c r="O26" s="18">
        <f t="shared" ref="O26:O34" si="3">N26-M39</f>
        <v>0.10125000000000006</v>
      </c>
      <c r="P26" s="18"/>
      <c r="Q26" s="24">
        <v>0.70799999999999996</v>
      </c>
      <c r="R26" s="24">
        <v>0.68500000000000005</v>
      </c>
      <c r="S26" s="24">
        <v>0.68</v>
      </c>
      <c r="T26" s="24">
        <v>0.70799999999999996</v>
      </c>
      <c r="U26" s="24">
        <f t="shared" ref="U26:U34" si="4">AVERAGE(Q26:T26)</f>
        <v>0.69524999999999992</v>
      </c>
      <c r="V26" s="24">
        <f t="shared" ref="V26:V34" si="5">U26-S39</f>
        <v>8.7499999999999911E-2</v>
      </c>
      <c r="W26" s="18"/>
      <c r="X26" s="24">
        <v>0.5</v>
      </c>
      <c r="Y26" s="24">
        <v>0.60799999999999998</v>
      </c>
      <c r="Z26" s="24">
        <v>0.58399999999999996</v>
      </c>
      <c r="AA26" s="24">
        <v>0.59899999999999998</v>
      </c>
      <c r="AB26" s="24">
        <f>AVERAGE(X26:AA26)</f>
        <v>0.57275000000000009</v>
      </c>
      <c r="AC26" s="24">
        <f t="shared" ref="AC26:AC34" si="6">AB26-Y39</f>
        <v>0.18450000000000011</v>
      </c>
      <c r="AD26" s="18"/>
      <c r="AE26" s="18">
        <v>0.57899999999999996</v>
      </c>
      <c r="AF26" s="18">
        <v>0.56499999999999995</v>
      </c>
      <c r="AG26" s="18">
        <v>0.57999999999999996</v>
      </c>
      <c r="AH26" s="18">
        <v>0.56499999999999995</v>
      </c>
      <c r="AI26" s="18">
        <v>0.57224999999999993</v>
      </c>
      <c r="AJ26" s="18">
        <f t="shared" ref="AJ26:AJ34" si="7">AI26-AE39</f>
        <v>9.2499999999999916E-2</v>
      </c>
      <c r="AK26" s="18"/>
      <c r="AL26" s="18"/>
      <c r="AM26" s="18">
        <v>1.5329999999999999</v>
      </c>
      <c r="AN26" s="18">
        <v>1.542</v>
      </c>
      <c r="AO26" s="18">
        <v>1.5780000000000001</v>
      </c>
      <c r="AP26" s="18">
        <v>1.645</v>
      </c>
      <c r="AQ26" s="18">
        <f t="shared" ref="AQ26:AQ34" si="8">AVERAGE(AM26:AP26)</f>
        <v>1.5745</v>
      </c>
      <c r="AR26" s="18">
        <f t="shared" ref="AR26:AR34" si="9">AQ26-AK39</f>
        <v>9.5499999999999918E-2</v>
      </c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</row>
    <row r="27" spans="1:61" x14ac:dyDescent="0.25">
      <c r="B27" s="17">
        <v>3.7037037037037035E-4</v>
      </c>
      <c r="C27" s="24">
        <v>0.55000000000000004</v>
      </c>
      <c r="D27" s="24">
        <v>0.52800000000000002</v>
      </c>
      <c r="E27" s="24">
        <v>0.503</v>
      </c>
      <c r="F27" s="24">
        <v>0.47799999999999998</v>
      </c>
      <c r="G27" s="24">
        <f t="shared" si="0"/>
        <v>0.51475000000000004</v>
      </c>
      <c r="H27" s="24">
        <f t="shared" si="1"/>
        <v>9.2750000000000055E-2</v>
      </c>
      <c r="I27" s="18"/>
      <c r="J27" s="18">
        <v>0.87</v>
      </c>
      <c r="K27" s="18">
        <v>0.88300000000000001</v>
      </c>
      <c r="L27" s="18">
        <v>0.89400000000000002</v>
      </c>
      <c r="M27" s="18">
        <v>0.89800000000000002</v>
      </c>
      <c r="N27" s="18">
        <f t="shared" si="2"/>
        <v>0.88625000000000009</v>
      </c>
      <c r="O27" s="18">
        <f t="shared" si="3"/>
        <v>0.10275000000000012</v>
      </c>
      <c r="P27" s="18"/>
      <c r="Q27" s="24">
        <v>0.71299999999999997</v>
      </c>
      <c r="R27" s="24">
        <v>0.68700000000000006</v>
      </c>
      <c r="S27" s="24">
        <v>0.68300000000000005</v>
      </c>
      <c r="T27" s="24">
        <v>0.70699999999999996</v>
      </c>
      <c r="U27" s="24">
        <f t="shared" si="4"/>
        <v>0.69750000000000001</v>
      </c>
      <c r="V27" s="24">
        <f t="shared" si="5"/>
        <v>8.9749999999999996E-2</v>
      </c>
      <c r="W27" s="18"/>
      <c r="X27" s="24">
        <v>0.505</v>
      </c>
      <c r="Y27" s="24">
        <v>0.622</v>
      </c>
      <c r="Z27" s="24">
        <v>0.59899999999999998</v>
      </c>
      <c r="AA27" s="24">
        <v>0.61399999999999999</v>
      </c>
      <c r="AB27" s="24">
        <f t="shared" ref="AB27:AB34" si="10">AVERAGE(X27:AA27)</f>
        <v>0.58499999999999996</v>
      </c>
      <c r="AC27" s="24">
        <f t="shared" si="6"/>
        <v>0.19650000000000001</v>
      </c>
      <c r="AD27" s="18"/>
      <c r="AE27" s="18">
        <v>0.58499999999999996</v>
      </c>
      <c r="AF27" s="18">
        <v>0.56899999999999995</v>
      </c>
      <c r="AG27" s="18">
        <v>0.58499999999999996</v>
      </c>
      <c r="AH27" s="18">
        <v>0.56999999999999995</v>
      </c>
      <c r="AI27" s="18">
        <v>0.57724999999999993</v>
      </c>
      <c r="AJ27" s="18">
        <f t="shared" si="7"/>
        <v>9.749999999999992E-2</v>
      </c>
      <c r="AK27" s="18"/>
      <c r="AL27" s="18"/>
      <c r="AM27" s="18">
        <v>1.538</v>
      </c>
      <c r="AN27" s="18">
        <v>1.5549999999999999</v>
      </c>
      <c r="AO27" s="18">
        <v>1.5840000000000001</v>
      </c>
      <c r="AP27" s="18">
        <v>1.6519999999999999</v>
      </c>
      <c r="AQ27" s="18">
        <f t="shared" si="8"/>
        <v>1.5822499999999999</v>
      </c>
      <c r="AR27" s="18">
        <f t="shared" si="9"/>
        <v>0.10174999999999979</v>
      </c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</row>
    <row r="28" spans="1:61" x14ac:dyDescent="0.25">
      <c r="B28" s="17">
        <v>5.5555555555555556E-4</v>
      </c>
      <c r="C28" s="24">
        <v>0.56000000000000005</v>
      </c>
      <c r="D28" s="24">
        <v>0.53500000000000003</v>
      </c>
      <c r="E28" s="24">
        <v>0.51</v>
      </c>
      <c r="F28" s="24">
        <v>0.48299999999999998</v>
      </c>
      <c r="G28" s="24">
        <f t="shared" si="0"/>
        <v>0.52200000000000002</v>
      </c>
      <c r="H28" s="24">
        <f t="shared" si="1"/>
        <v>9.9000000000000032E-2</v>
      </c>
      <c r="I28" s="18"/>
      <c r="J28" s="18">
        <v>0.877</v>
      </c>
      <c r="K28" s="18">
        <v>0.89100000000000001</v>
      </c>
      <c r="L28" s="18">
        <v>0.90500000000000003</v>
      </c>
      <c r="M28" s="18">
        <v>0.90700000000000003</v>
      </c>
      <c r="N28" s="18">
        <f t="shared" si="2"/>
        <v>0.89500000000000002</v>
      </c>
      <c r="O28" s="18">
        <f t="shared" si="3"/>
        <v>0.11124999999999996</v>
      </c>
      <c r="P28" s="18"/>
      <c r="Q28" s="24">
        <v>0.72199999999999998</v>
      </c>
      <c r="R28" s="24">
        <v>0.69399999999999995</v>
      </c>
      <c r="S28" s="24">
        <v>0.68899999999999995</v>
      </c>
      <c r="T28" s="24">
        <v>0.71499999999999997</v>
      </c>
      <c r="U28" s="24">
        <f t="shared" si="4"/>
        <v>0.70499999999999996</v>
      </c>
      <c r="V28" s="24">
        <f t="shared" si="5"/>
        <v>9.6250000000000058E-2</v>
      </c>
      <c r="W28" s="18"/>
      <c r="X28" s="24">
        <v>0.51</v>
      </c>
      <c r="Y28" s="24">
        <v>0.63700000000000001</v>
      </c>
      <c r="Z28" s="24">
        <v>0.61299999999999999</v>
      </c>
      <c r="AA28" s="24">
        <v>0.63</v>
      </c>
      <c r="AB28" s="24">
        <f t="shared" si="10"/>
        <v>0.59750000000000003</v>
      </c>
      <c r="AC28" s="24">
        <f t="shared" si="6"/>
        <v>0.20850000000000002</v>
      </c>
      <c r="AD28" s="18"/>
      <c r="AE28" s="18">
        <v>0.59099999999999997</v>
      </c>
      <c r="AF28" s="18">
        <v>0.57399999999999995</v>
      </c>
      <c r="AG28" s="18">
        <v>0.59</v>
      </c>
      <c r="AH28" s="18">
        <v>0.57499999999999996</v>
      </c>
      <c r="AI28" s="18">
        <v>0.58250000000000002</v>
      </c>
      <c r="AJ28" s="18">
        <f t="shared" si="7"/>
        <v>0.10225000000000006</v>
      </c>
      <c r="AK28" s="18"/>
      <c r="AL28" s="18"/>
      <c r="AM28" s="18">
        <v>1.5449999999999999</v>
      </c>
      <c r="AN28" s="18">
        <v>1.569</v>
      </c>
      <c r="AO28" s="18">
        <v>1.591</v>
      </c>
      <c r="AP28" s="18">
        <v>1.657</v>
      </c>
      <c r="AQ28" s="18">
        <f t="shared" si="8"/>
        <v>1.5905</v>
      </c>
      <c r="AR28" s="18">
        <f t="shared" si="9"/>
        <v>0.10850000000000004</v>
      </c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</row>
    <row r="29" spans="1:61" x14ac:dyDescent="0.25">
      <c r="B29" s="17">
        <v>7.407407407407407E-4</v>
      </c>
      <c r="C29" s="24">
        <v>0.56899999999999995</v>
      </c>
      <c r="D29" s="24">
        <v>0.54300000000000004</v>
      </c>
      <c r="E29" s="24">
        <v>0.51800000000000002</v>
      </c>
      <c r="F29" s="24">
        <v>0.48899999999999999</v>
      </c>
      <c r="G29" s="24">
        <f t="shared" si="0"/>
        <v>0.52975000000000005</v>
      </c>
      <c r="H29" s="24">
        <f t="shared" si="1"/>
        <v>0.10600000000000004</v>
      </c>
      <c r="I29" s="18"/>
      <c r="J29" s="18">
        <v>0.88500000000000001</v>
      </c>
      <c r="K29" s="18">
        <v>0.9</v>
      </c>
      <c r="L29" s="18">
        <v>0.91500000000000004</v>
      </c>
      <c r="M29" s="18">
        <v>0.91600000000000004</v>
      </c>
      <c r="N29" s="18">
        <f t="shared" si="2"/>
        <v>0.90400000000000003</v>
      </c>
      <c r="O29" s="18">
        <f t="shared" si="3"/>
        <v>0.12</v>
      </c>
      <c r="P29" s="18"/>
      <c r="Q29" s="24">
        <v>0.73199999999999998</v>
      </c>
      <c r="R29" s="24">
        <v>0.70099999999999996</v>
      </c>
      <c r="S29" s="24">
        <v>0.69499999999999995</v>
      </c>
      <c r="T29" s="24">
        <v>0.72299999999999998</v>
      </c>
      <c r="U29" s="24">
        <f t="shared" si="4"/>
        <v>0.71274999999999988</v>
      </c>
      <c r="V29" s="24">
        <f t="shared" si="5"/>
        <v>0.1037499999999999</v>
      </c>
      <c r="W29" s="18"/>
      <c r="X29" s="24">
        <v>0.51500000000000001</v>
      </c>
      <c r="Y29" s="24">
        <v>0.65200000000000002</v>
      </c>
      <c r="Z29" s="24">
        <v>0.628</v>
      </c>
      <c r="AA29" s="24">
        <v>0.64500000000000002</v>
      </c>
      <c r="AB29" s="24">
        <f t="shared" si="10"/>
        <v>0.61</v>
      </c>
      <c r="AC29" s="24">
        <f t="shared" si="6"/>
        <v>0.22074999999999995</v>
      </c>
      <c r="AD29" s="18"/>
      <c r="AE29" s="18">
        <v>0.59599999999999997</v>
      </c>
      <c r="AF29" s="18">
        <v>0.57799999999999996</v>
      </c>
      <c r="AG29" s="18">
        <v>0.59599999999999997</v>
      </c>
      <c r="AH29" s="18">
        <v>0.57999999999999996</v>
      </c>
      <c r="AI29" s="18">
        <v>0.58750000000000002</v>
      </c>
      <c r="AJ29" s="18">
        <f t="shared" si="7"/>
        <v>0.10725000000000007</v>
      </c>
      <c r="AK29" s="18"/>
      <c r="AL29" s="18"/>
      <c r="AM29" s="18">
        <v>1.552</v>
      </c>
      <c r="AN29" s="18">
        <v>1.5820000000000001</v>
      </c>
      <c r="AO29" s="18">
        <v>1.597</v>
      </c>
      <c r="AP29" s="18">
        <v>1.665</v>
      </c>
      <c r="AQ29" s="18">
        <f t="shared" si="8"/>
        <v>1.599</v>
      </c>
      <c r="AR29" s="18">
        <f t="shared" si="9"/>
        <v>0.11575000000000002</v>
      </c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</row>
    <row r="30" spans="1:61" x14ac:dyDescent="0.25">
      <c r="B30" s="17">
        <v>9.2592592592592585E-4</v>
      </c>
      <c r="C30" s="24">
        <v>0.57799999999999996</v>
      </c>
      <c r="D30" s="24">
        <v>0.55000000000000004</v>
      </c>
      <c r="E30" s="24">
        <v>0.52700000000000002</v>
      </c>
      <c r="F30" s="24">
        <v>0.49399999999999999</v>
      </c>
      <c r="G30" s="24">
        <f t="shared" si="0"/>
        <v>0.53725000000000001</v>
      </c>
      <c r="H30" s="24">
        <f t="shared" si="1"/>
        <v>0.11300000000000004</v>
      </c>
      <c r="I30" s="18"/>
      <c r="J30" s="18">
        <v>0.89500000000000002</v>
      </c>
      <c r="K30" s="18">
        <v>0.90800000000000003</v>
      </c>
      <c r="L30" s="18">
        <v>0.92600000000000005</v>
      </c>
      <c r="M30" s="18">
        <v>0.92500000000000004</v>
      </c>
      <c r="N30" s="18">
        <f t="shared" si="2"/>
        <v>0.91349999999999998</v>
      </c>
      <c r="O30" s="18">
        <f t="shared" si="3"/>
        <v>0.12874999999999992</v>
      </c>
      <c r="P30" s="18"/>
      <c r="Q30" s="24">
        <v>0.74299999999999999</v>
      </c>
      <c r="R30" s="24">
        <v>0.70899999999999996</v>
      </c>
      <c r="S30" s="24">
        <v>0.70199999999999996</v>
      </c>
      <c r="T30" s="24">
        <v>0.73099999999999998</v>
      </c>
      <c r="U30" s="24">
        <f t="shared" si="4"/>
        <v>0.72124999999999995</v>
      </c>
      <c r="V30" s="24">
        <f t="shared" si="5"/>
        <v>0.11149999999999993</v>
      </c>
      <c r="W30" s="18"/>
      <c r="X30" s="24">
        <v>0.52</v>
      </c>
      <c r="Y30" s="24">
        <v>0.66800000000000004</v>
      </c>
      <c r="Z30" s="24">
        <v>0.64300000000000002</v>
      </c>
      <c r="AA30" s="24">
        <v>0.66100000000000003</v>
      </c>
      <c r="AB30" s="24">
        <f t="shared" si="10"/>
        <v>0.623</v>
      </c>
      <c r="AC30" s="24">
        <f t="shared" si="6"/>
        <v>0.23349999999999999</v>
      </c>
      <c r="AD30" s="18"/>
      <c r="AE30" s="18">
        <v>0.60199999999999998</v>
      </c>
      <c r="AF30" s="18">
        <v>0.58299999999999996</v>
      </c>
      <c r="AG30" s="18">
        <v>0.60099999999999998</v>
      </c>
      <c r="AH30" s="18">
        <v>0.58599999999999997</v>
      </c>
      <c r="AI30" s="18">
        <v>0.59299999999999997</v>
      </c>
      <c r="AJ30" s="18">
        <f t="shared" si="7"/>
        <v>0.11225000000000002</v>
      </c>
      <c r="AK30" s="18"/>
      <c r="AL30" s="18"/>
      <c r="AM30" s="18">
        <v>1.5580000000000001</v>
      </c>
      <c r="AN30" s="18">
        <v>1.5960000000000001</v>
      </c>
      <c r="AO30" s="18">
        <v>1.603</v>
      </c>
      <c r="AP30" s="18">
        <v>1.673</v>
      </c>
      <c r="AQ30" s="18">
        <f t="shared" si="8"/>
        <v>1.6074999999999999</v>
      </c>
      <c r="AR30" s="18">
        <f t="shared" si="9"/>
        <v>0.12349999999999994</v>
      </c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</row>
    <row r="31" spans="1:61" x14ac:dyDescent="0.25">
      <c r="B31" s="17">
        <v>1.1111111111111111E-3</v>
      </c>
      <c r="C31" s="24">
        <v>0.58699999999999997</v>
      </c>
      <c r="D31" s="24">
        <v>0.55800000000000005</v>
      </c>
      <c r="E31" s="24">
        <v>0.53500000000000003</v>
      </c>
      <c r="F31" s="24">
        <v>0.5</v>
      </c>
      <c r="G31" s="24">
        <f t="shared" si="0"/>
        <v>0.54500000000000004</v>
      </c>
      <c r="H31" s="24">
        <f t="shared" si="1"/>
        <v>0.12000000000000005</v>
      </c>
      <c r="I31" s="18"/>
      <c r="J31" s="18">
        <v>0.90600000000000003</v>
      </c>
      <c r="K31" s="18">
        <v>0.91600000000000004</v>
      </c>
      <c r="L31" s="18">
        <v>0.93600000000000005</v>
      </c>
      <c r="M31" s="18">
        <v>0.93400000000000005</v>
      </c>
      <c r="N31" s="18">
        <f t="shared" si="2"/>
        <v>0.92300000000000004</v>
      </c>
      <c r="O31" s="18">
        <f t="shared" si="3"/>
        <v>0.13824999999999998</v>
      </c>
      <c r="P31" s="18"/>
      <c r="Q31" s="24">
        <v>0.754</v>
      </c>
      <c r="R31" s="24">
        <v>0.71599999999999997</v>
      </c>
      <c r="S31" s="24">
        <v>0.70799999999999996</v>
      </c>
      <c r="T31" s="24">
        <v>0.73899999999999999</v>
      </c>
      <c r="U31" s="24">
        <f t="shared" si="4"/>
        <v>0.72924999999999995</v>
      </c>
      <c r="V31" s="24">
        <f t="shared" si="5"/>
        <v>0.11874999999999991</v>
      </c>
      <c r="W31" s="18"/>
      <c r="X31" s="24">
        <v>0.52600000000000002</v>
      </c>
      <c r="Y31" s="24">
        <v>0.68400000000000005</v>
      </c>
      <c r="Z31" s="24">
        <v>0.65800000000000003</v>
      </c>
      <c r="AA31" s="24">
        <v>0.67800000000000005</v>
      </c>
      <c r="AB31" s="24">
        <f t="shared" si="10"/>
        <v>0.63649999999999995</v>
      </c>
      <c r="AC31" s="24">
        <f t="shared" si="6"/>
        <v>0.24649999999999994</v>
      </c>
      <c r="AD31" s="18"/>
      <c r="AE31" s="18">
        <v>0.60799999999999998</v>
      </c>
      <c r="AF31" s="18">
        <v>0.58699999999999997</v>
      </c>
      <c r="AG31" s="18">
        <v>0.60699999999999998</v>
      </c>
      <c r="AH31" s="18">
        <v>0.59099999999999997</v>
      </c>
      <c r="AI31" s="18">
        <v>0.59824999999999995</v>
      </c>
      <c r="AJ31" s="18">
        <f t="shared" si="7"/>
        <v>0.11724999999999997</v>
      </c>
      <c r="AK31" s="18"/>
      <c r="AL31" s="18"/>
      <c r="AM31" s="18">
        <v>1.5660000000000001</v>
      </c>
      <c r="AN31" s="18">
        <v>1.611</v>
      </c>
      <c r="AO31" s="18">
        <v>1.611</v>
      </c>
      <c r="AP31" s="18">
        <v>1.679</v>
      </c>
      <c r="AQ31" s="18">
        <f t="shared" si="8"/>
        <v>1.6167500000000001</v>
      </c>
      <c r="AR31" s="18">
        <f t="shared" si="9"/>
        <v>0.13375000000000004</v>
      </c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</row>
    <row r="32" spans="1:61" x14ac:dyDescent="0.25">
      <c r="B32" s="17">
        <v>1.2962962962962963E-3</v>
      </c>
      <c r="C32" s="24">
        <v>0.59499999999999997</v>
      </c>
      <c r="D32" s="24">
        <v>0.56599999999999995</v>
      </c>
      <c r="E32" s="24">
        <v>0.54400000000000004</v>
      </c>
      <c r="F32" s="24">
        <v>0.505</v>
      </c>
      <c r="G32" s="24">
        <f t="shared" si="0"/>
        <v>0.55249999999999999</v>
      </c>
      <c r="H32" s="24">
        <f t="shared" si="1"/>
        <v>0.1265</v>
      </c>
      <c r="I32" s="18"/>
      <c r="J32" s="18">
        <v>0.91700000000000004</v>
      </c>
      <c r="K32" s="18">
        <v>0.92500000000000004</v>
      </c>
      <c r="L32" s="18">
        <v>0.94699999999999995</v>
      </c>
      <c r="M32" s="18">
        <v>0.94299999999999995</v>
      </c>
      <c r="N32" s="18">
        <f t="shared" si="2"/>
        <v>0.93300000000000005</v>
      </c>
      <c r="O32" s="18">
        <f t="shared" si="3"/>
        <v>0.1472500000000001</v>
      </c>
      <c r="P32" s="18"/>
      <c r="Q32" s="24">
        <v>0.76500000000000001</v>
      </c>
      <c r="R32" s="24">
        <v>0.72299999999999998</v>
      </c>
      <c r="S32" s="24">
        <v>0.71499999999999997</v>
      </c>
      <c r="T32" s="24">
        <v>0.747</v>
      </c>
      <c r="U32" s="24">
        <f t="shared" si="4"/>
        <v>0.73749999999999993</v>
      </c>
      <c r="V32" s="24">
        <f t="shared" si="5"/>
        <v>0.12649999999999995</v>
      </c>
      <c r="W32" s="18"/>
      <c r="X32" s="24">
        <v>0.53200000000000003</v>
      </c>
      <c r="Y32" s="24">
        <v>0.70099999999999996</v>
      </c>
      <c r="Z32" s="24">
        <v>0.67300000000000004</v>
      </c>
      <c r="AA32" s="24">
        <v>0.69399999999999995</v>
      </c>
      <c r="AB32" s="24">
        <f t="shared" si="10"/>
        <v>0.65</v>
      </c>
      <c r="AC32" s="24">
        <f t="shared" si="6"/>
        <v>0.25949999999999995</v>
      </c>
      <c r="AD32" s="18"/>
      <c r="AE32" s="18">
        <v>0.61399999999999999</v>
      </c>
      <c r="AF32" s="18">
        <v>0.59199999999999997</v>
      </c>
      <c r="AG32" s="18">
        <v>0.61199999999999999</v>
      </c>
      <c r="AH32" s="18">
        <v>0.59599999999999997</v>
      </c>
      <c r="AI32" s="18">
        <v>0.60350000000000004</v>
      </c>
      <c r="AJ32" s="18">
        <f t="shared" si="7"/>
        <v>0.12250000000000005</v>
      </c>
      <c r="AK32" s="18"/>
      <c r="AL32" s="18"/>
      <c r="AM32" s="18">
        <v>1.5740000000000001</v>
      </c>
      <c r="AN32" s="18">
        <v>1.625</v>
      </c>
      <c r="AO32" s="18">
        <v>1.617</v>
      </c>
      <c r="AP32" s="18">
        <v>1.6870000000000001</v>
      </c>
      <c r="AQ32" s="18">
        <f t="shared" si="8"/>
        <v>1.62575</v>
      </c>
      <c r="AR32" s="18">
        <f t="shared" si="9"/>
        <v>0.14050000000000007</v>
      </c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</row>
    <row r="33" spans="2:61" x14ac:dyDescent="0.25">
      <c r="B33" s="17">
        <v>1.4814814814814814E-3</v>
      </c>
      <c r="C33" s="24">
        <v>0.60399999999999998</v>
      </c>
      <c r="D33" s="24">
        <v>0.57399999999999995</v>
      </c>
      <c r="E33" s="24">
        <v>0.55200000000000005</v>
      </c>
      <c r="F33" s="24">
        <v>0.51100000000000001</v>
      </c>
      <c r="G33" s="24">
        <f t="shared" si="0"/>
        <v>0.56025000000000003</v>
      </c>
      <c r="H33" s="24">
        <f t="shared" si="1"/>
        <v>0.13350000000000006</v>
      </c>
      <c r="I33" s="18"/>
      <c r="J33" s="18">
        <v>0.92900000000000005</v>
      </c>
      <c r="K33" s="18">
        <v>0.93300000000000005</v>
      </c>
      <c r="L33" s="18">
        <v>0.95899999999999996</v>
      </c>
      <c r="M33" s="18">
        <v>0.95299999999999996</v>
      </c>
      <c r="N33" s="18">
        <f t="shared" si="2"/>
        <v>0.94350000000000001</v>
      </c>
      <c r="O33" s="18">
        <f t="shared" si="3"/>
        <v>0.15700000000000003</v>
      </c>
      <c r="P33" s="18"/>
      <c r="Q33" s="24">
        <v>0.77600000000000002</v>
      </c>
      <c r="R33" s="24">
        <v>0.73099999999999998</v>
      </c>
      <c r="S33" s="24">
        <v>0.72099999999999997</v>
      </c>
      <c r="T33" s="24">
        <v>0.75600000000000001</v>
      </c>
      <c r="U33" s="24">
        <f t="shared" si="4"/>
        <v>0.746</v>
      </c>
      <c r="V33" s="24">
        <f t="shared" si="5"/>
        <v>0.13424999999999998</v>
      </c>
      <c r="W33" s="18"/>
      <c r="X33" s="24">
        <v>0.53800000000000003</v>
      </c>
      <c r="Y33" s="24">
        <v>0.71799999999999997</v>
      </c>
      <c r="Z33" s="24">
        <v>0.68799999999999994</v>
      </c>
      <c r="AA33" s="24">
        <v>0.71199999999999997</v>
      </c>
      <c r="AB33" s="24">
        <f t="shared" si="10"/>
        <v>0.66399999999999992</v>
      </c>
      <c r="AC33" s="24">
        <f t="shared" si="6"/>
        <v>0.27299999999999991</v>
      </c>
      <c r="AD33" s="18"/>
      <c r="AE33" s="18">
        <v>0.62</v>
      </c>
      <c r="AF33" s="18">
        <v>0.59699999999999998</v>
      </c>
      <c r="AG33" s="18">
        <v>0.61799999999999999</v>
      </c>
      <c r="AH33" s="18">
        <v>0.60099999999999998</v>
      </c>
      <c r="AI33" s="18">
        <v>0.60899999999999999</v>
      </c>
      <c r="AJ33" s="18">
        <f t="shared" si="7"/>
        <v>0.12774999999999997</v>
      </c>
      <c r="AK33" s="18"/>
      <c r="AL33" s="18"/>
      <c r="AM33" s="18">
        <v>1.581</v>
      </c>
      <c r="AN33" s="18">
        <v>1.6379999999999999</v>
      </c>
      <c r="AO33" s="18">
        <v>1.623</v>
      </c>
      <c r="AP33" s="18">
        <v>1.6930000000000001</v>
      </c>
      <c r="AQ33" s="18">
        <f t="shared" si="8"/>
        <v>1.63375</v>
      </c>
      <c r="AR33" s="18">
        <f t="shared" si="9"/>
        <v>0.14850000000000008</v>
      </c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</row>
    <row r="34" spans="2:61" x14ac:dyDescent="0.25">
      <c r="B34" s="17">
        <v>1.6666666666666668E-3</v>
      </c>
      <c r="C34" s="24">
        <v>0.61399999999999999</v>
      </c>
      <c r="D34" s="24">
        <v>0.58199999999999996</v>
      </c>
      <c r="E34" s="24">
        <v>0.56000000000000005</v>
      </c>
      <c r="F34" s="24">
        <v>0.51800000000000002</v>
      </c>
      <c r="G34" s="24">
        <f t="shared" si="0"/>
        <v>0.56850000000000001</v>
      </c>
      <c r="H34" s="24">
        <f t="shared" si="1"/>
        <v>0.14100000000000001</v>
      </c>
      <c r="I34" s="18"/>
      <c r="J34" s="18">
        <v>0.94199999999999995</v>
      </c>
      <c r="K34" s="18">
        <v>0.94199999999999995</v>
      </c>
      <c r="L34" s="18">
        <v>0.97099999999999997</v>
      </c>
      <c r="M34" s="18">
        <v>0.96199999999999997</v>
      </c>
      <c r="N34" s="18">
        <f t="shared" si="2"/>
        <v>0.95425000000000004</v>
      </c>
      <c r="O34" s="18">
        <f t="shared" si="3"/>
        <v>0.16725000000000001</v>
      </c>
      <c r="P34" s="18"/>
      <c r="Q34" s="24">
        <v>0.78700000000000003</v>
      </c>
      <c r="R34" s="24">
        <v>0.73899999999999999</v>
      </c>
      <c r="S34" s="24">
        <v>0.72799999999999998</v>
      </c>
      <c r="T34" s="24">
        <v>0.76400000000000001</v>
      </c>
      <c r="U34" s="24">
        <f t="shared" si="4"/>
        <v>0.75449999999999995</v>
      </c>
      <c r="V34" s="24">
        <f t="shared" si="5"/>
        <v>0.14175000000000004</v>
      </c>
      <c r="W34" s="18"/>
      <c r="X34" s="24">
        <v>0.54400000000000004</v>
      </c>
      <c r="Y34" s="24">
        <v>0.73599999999999999</v>
      </c>
      <c r="Z34" s="24">
        <v>0.70299999999999996</v>
      </c>
      <c r="AA34" s="24">
        <v>0.72899999999999998</v>
      </c>
      <c r="AB34" s="24">
        <f t="shared" si="10"/>
        <v>0.67800000000000005</v>
      </c>
      <c r="AC34" s="24">
        <f t="shared" si="6"/>
        <v>0.28700000000000003</v>
      </c>
      <c r="AD34" s="18"/>
      <c r="AE34" s="18">
        <v>0.625</v>
      </c>
      <c r="AF34" s="18">
        <v>0.60199999999999998</v>
      </c>
      <c r="AG34" s="18">
        <v>0.624</v>
      </c>
      <c r="AH34" s="18">
        <v>0.60699999999999998</v>
      </c>
      <c r="AI34" s="18">
        <v>0.61450000000000005</v>
      </c>
      <c r="AJ34" s="18">
        <f t="shared" si="7"/>
        <v>0.13275000000000003</v>
      </c>
      <c r="AK34" s="18"/>
      <c r="AL34" s="18"/>
      <c r="AM34" s="18">
        <v>1.59</v>
      </c>
      <c r="AN34" s="18">
        <v>1.655</v>
      </c>
      <c r="AO34" s="18">
        <v>1.631</v>
      </c>
      <c r="AP34" s="18">
        <v>1.7030000000000001</v>
      </c>
      <c r="AQ34" s="18">
        <f t="shared" si="8"/>
        <v>1.6447500000000002</v>
      </c>
      <c r="AR34" s="18">
        <f t="shared" si="9"/>
        <v>0.15875000000000017</v>
      </c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</row>
    <row r="35" spans="2:61" x14ac:dyDescent="0.25">
      <c r="C35" s="25"/>
      <c r="D35" s="25"/>
      <c r="E35" s="25"/>
      <c r="F35" s="25"/>
      <c r="G35" s="25"/>
      <c r="H35" s="25"/>
    </row>
    <row r="36" spans="2:61" x14ac:dyDescent="0.25">
      <c r="C36" s="25"/>
      <c r="D36" s="25"/>
      <c r="E36" s="25"/>
      <c r="F36" s="25"/>
      <c r="G36" s="25"/>
      <c r="H36" s="25"/>
    </row>
    <row r="37" spans="2:61" x14ac:dyDescent="0.25">
      <c r="B37" s="4" t="s">
        <v>8</v>
      </c>
      <c r="C37" s="23" t="s">
        <v>105</v>
      </c>
      <c r="D37" s="23" t="s">
        <v>106</v>
      </c>
      <c r="E37" s="23" t="s">
        <v>107</v>
      </c>
      <c r="F37" s="23" t="s">
        <v>108</v>
      </c>
      <c r="G37" s="23" t="s">
        <v>109</v>
      </c>
      <c r="H37" s="23" t="s">
        <v>110</v>
      </c>
      <c r="I37" s="4" t="s">
        <v>117</v>
      </c>
      <c r="J37" s="4" t="s">
        <v>118</v>
      </c>
      <c r="K37" s="4" t="s">
        <v>119</v>
      </c>
      <c r="L37" s="4" t="s">
        <v>120</v>
      </c>
      <c r="M37" s="4" t="s">
        <v>121</v>
      </c>
      <c r="N37" s="4" t="s">
        <v>122</v>
      </c>
      <c r="O37" s="4" t="s">
        <v>124</v>
      </c>
      <c r="P37" s="4" t="s">
        <v>125</v>
      </c>
      <c r="Q37" s="4" t="s">
        <v>126</v>
      </c>
      <c r="R37" s="4" t="s">
        <v>127</v>
      </c>
      <c r="S37" s="4" t="s">
        <v>128</v>
      </c>
      <c r="T37" s="4" t="s">
        <v>129</v>
      </c>
      <c r="U37" s="4" t="s">
        <v>136</v>
      </c>
      <c r="V37" s="4" t="s">
        <v>137</v>
      </c>
      <c r="W37" s="4" t="s">
        <v>138</v>
      </c>
      <c r="X37" s="4" t="s">
        <v>139</v>
      </c>
      <c r="Y37" s="4" t="s">
        <v>140</v>
      </c>
      <c r="Z37" s="4" t="s">
        <v>141</v>
      </c>
      <c r="AA37" s="4" t="s">
        <v>148</v>
      </c>
      <c r="AB37" s="4" t="s">
        <v>149</v>
      </c>
      <c r="AC37" s="4" t="s">
        <v>150</v>
      </c>
      <c r="AD37" s="4" t="s">
        <v>151</v>
      </c>
      <c r="AE37" s="4" t="s">
        <v>152</v>
      </c>
      <c r="AF37" s="4" t="s">
        <v>153</v>
      </c>
      <c r="AG37" s="4" t="s">
        <v>160</v>
      </c>
      <c r="AH37" s="4" t="s">
        <v>161</v>
      </c>
      <c r="AI37" s="4" t="s">
        <v>162</v>
      </c>
      <c r="AJ37" s="4" t="s">
        <v>163</v>
      </c>
      <c r="AK37" s="4" t="s">
        <v>164</v>
      </c>
      <c r="AL37" s="4" t="s">
        <v>165</v>
      </c>
      <c r="AM37" s="4" t="s">
        <v>166</v>
      </c>
      <c r="AN37" s="4" t="s">
        <v>167</v>
      </c>
      <c r="AO37" s="4" t="s">
        <v>167</v>
      </c>
    </row>
    <row r="38" spans="2:61" x14ac:dyDescent="0.25">
      <c r="B38" s="17">
        <v>0</v>
      </c>
      <c r="C38" s="24">
        <v>0.53200000000000003</v>
      </c>
      <c r="D38" s="24">
        <v>0.505</v>
      </c>
      <c r="E38" s="24">
        <v>0.49399999999999999</v>
      </c>
      <c r="F38" s="24">
        <v>0.48599999999999999</v>
      </c>
      <c r="G38" s="24">
        <f>AVERAGE(C38:F38)</f>
        <v>0.50424999999999998</v>
      </c>
      <c r="H38" s="24"/>
      <c r="I38" s="18">
        <v>0.875</v>
      </c>
      <c r="J38" s="18">
        <v>0.88100000000000001</v>
      </c>
      <c r="K38" s="18">
        <v>0.879</v>
      </c>
      <c r="L38" s="18">
        <v>0.89300000000000002</v>
      </c>
      <c r="M38" s="18">
        <f>AVERAGE(I38:L38)</f>
        <v>0.8819999999999999</v>
      </c>
      <c r="N38" s="18"/>
      <c r="O38" s="24">
        <v>0.69099999999999995</v>
      </c>
      <c r="P38" s="24">
        <v>0.68300000000000005</v>
      </c>
      <c r="Q38" s="24">
        <v>0.68300000000000005</v>
      </c>
      <c r="R38" s="24">
        <v>0.70499999999999996</v>
      </c>
      <c r="S38" s="24">
        <f>AVERAGE(O38:R38)</f>
        <v>0.69050000000000011</v>
      </c>
      <c r="T38" s="18"/>
      <c r="U38" s="24">
        <v>0.38600000000000001</v>
      </c>
      <c r="V38" s="24">
        <v>0.39300000000000002</v>
      </c>
      <c r="W38" s="24">
        <v>0.38900000000000001</v>
      </c>
      <c r="X38" s="24">
        <v>0.38800000000000001</v>
      </c>
      <c r="Y38" s="24">
        <f>AVERAGE(U38:X38)</f>
        <v>0.38900000000000001</v>
      </c>
      <c r="Z38" s="18"/>
      <c r="AA38" s="18">
        <v>0.48099999999999998</v>
      </c>
      <c r="AB38" s="18">
        <v>0.47899999999999998</v>
      </c>
      <c r="AC38" s="18">
        <v>0.48199999999999998</v>
      </c>
      <c r="AD38" s="18">
        <v>0.47599999999999998</v>
      </c>
      <c r="AE38" s="18">
        <f t="shared" ref="AE38:AE47" si="11">AVERAGE(AA38:AD38)</f>
        <v>0.47949999999999998</v>
      </c>
      <c r="AF38" s="18"/>
      <c r="AG38" s="18">
        <v>1.468</v>
      </c>
      <c r="AH38" s="18">
        <v>1.421</v>
      </c>
      <c r="AI38" s="18">
        <v>1.4670000000000001</v>
      </c>
      <c r="AJ38" s="18">
        <v>1.5620000000000001</v>
      </c>
      <c r="AK38" s="18">
        <f>AVERAGE(AG38:AJ38)</f>
        <v>1.4795</v>
      </c>
      <c r="AL38" s="18"/>
      <c r="AM38" s="18"/>
      <c r="AN38" s="18"/>
      <c r="AO38" s="18"/>
    </row>
    <row r="39" spans="2:61" x14ac:dyDescent="0.25">
      <c r="B39" s="17">
        <v>1.8518518518518518E-4</v>
      </c>
      <c r="C39" s="24">
        <v>0.441</v>
      </c>
      <c r="D39" s="24">
        <v>0.41899999999999998</v>
      </c>
      <c r="E39" s="24">
        <v>0.41199999999999998</v>
      </c>
      <c r="F39" s="24">
        <v>0.41299999999999998</v>
      </c>
      <c r="G39" s="24">
        <f t="shared" ref="G39:G47" si="12">AVERAGE(C39:F39)</f>
        <v>0.42125000000000001</v>
      </c>
      <c r="H39" s="24"/>
      <c r="I39" s="18">
        <v>0.77500000000000002</v>
      </c>
      <c r="J39" s="18">
        <v>0.77700000000000002</v>
      </c>
      <c r="K39" s="18">
        <v>0.77900000000000003</v>
      </c>
      <c r="L39" s="18">
        <v>0.80200000000000005</v>
      </c>
      <c r="M39" s="18">
        <f t="shared" ref="M39:M47" si="13">AVERAGE(I39:L39)</f>
        <v>0.78325</v>
      </c>
      <c r="N39" s="18"/>
      <c r="O39" s="24">
        <v>0.60699999999999998</v>
      </c>
      <c r="P39" s="24">
        <v>0.60199999999999998</v>
      </c>
      <c r="Q39" s="24">
        <v>0.60499999999999998</v>
      </c>
      <c r="R39" s="24">
        <v>0.61699999999999999</v>
      </c>
      <c r="S39" s="24">
        <f t="shared" ref="S39:S47" si="14">AVERAGE(O39:R39)</f>
        <v>0.60775000000000001</v>
      </c>
      <c r="T39" s="18"/>
      <c r="U39" s="24">
        <v>0.38500000000000001</v>
      </c>
      <c r="V39" s="24">
        <v>0.39200000000000002</v>
      </c>
      <c r="W39" s="24">
        <v>0.38800000000000001</v>
      </c>
      <c r="X39" s="24">
        <v>0.38800000000000001</v>
      </c>
      <c r="Y39" s="24">
        <f t="shared" ref="Y39:Y47" si="15">AVERAGE(U39:X39)</f>
        <v>0.38824999999999998</v>
      </c>
      <c r="Z39" s="18"/>
      <c r="AA39" s="18">
        <v>0.48099999999999998</v>
      </c>
      <c r="AB39" s="18">
        <v>0.47899999999999998</v>
      </c>
      <c r="AC39" s="18">
        <v>0.48199999999999998</v>
      </c>
      <c r="AD39" s="18">
        <v>0.47699999999999998</v>
      </c>
      <c r="AE39" s="18">
        <f t="shared" si="11"/>
        <v>0.47975000000000001</v>
      </c>
      <c r="AF39" s="18"/>
      <c r="AG39" s="18">
        <v>1.4650000000000001</v>
      </c>
      <c r="AH39" s="18">
        <v>1.419</v>
      </c>
      <c r="AI39" s="18">
        <v>1.47</v>
      </c>
      <c r="AJ39" s="18">
        <v>1.5620000000000001</v>
      </c>
      <c r="AK39" s="18">
        <f t="shared" ref="AK39:AK47" si="16">AVERAGE(AG39:AJ39)</f>
        <v>1.4790000000000001</v>
      </c>
      <c r="AL39" s="18"/>
      <c r="AM39" s="18"/>
      <c r="AN39" s="18"/>
      <c r="AO39" s="18"/>
    </row>
    <row r="40" spans="2:61" x14ac:dyDescent="0.25">
      <c r="B40" s="17">
        <v>3.7037037037037035E-4</v>
      </c>
      <c r="C40" s="24">
        <v>0.442</v>
      </c>
      <c r="D40" s="24">
        <v>0.42</v>
      </c>
      <c r="E40" s="24">
        <v>0.41199999999999998</v>
      </c>
      <c r="F40" s="24">
        <v>0.41399999999999998</v>
      </c>
      <c r="G40" s="24">
        <f t="shared" si="12"/>
        <v>0.42199999999999999</v>
      </c>
      <c r="H40" s="24"/>
      <c r="I40" s="18">
        <v>0.77500000000000002</v>
      </c>
      <c r="J40" s="18">
        <v>0.77700000000000002</v>
      </c>
      <c r="K40" s="18">
        <v>0.78</v>
      </c>
      <c r="L40" s="18">
        <v>0.80200000000000005</v>
      </c>
      <c r="M40" s="18">
        <f t="shared" si="13"/>
        <v>0.78349999999999997</v>
      </c>
      <c r="N40" s="18"/>
      <c r="O40" s="24">
        <v>0.60699999999999998</v>
      </c>
      <c r="P40" s="24">
        <v>0.60199999999999998</v>
      </c>
      <c r="Q40" s="24">
        <v>0.60499999999999998</v>
      </c>
      <c r="R40" s="24">
        <v>0.61699999999999999</v>
      </c>
      <c r="S40" s="24">
        <f t="shared" si="14"/>
        <v>0.60775000000000001</v>
      </c>
      <c r="T40" s="18"/>
      <c r="U40" s="24">
        <v>0.38600000000000001</v>
      </c>
      <c r="V40" s="24">
        <v>0.39200000000000002</v>
      </c>
      <c r="W40" s="24">
        <v>0.38800000000000001</v>
      </c>
      <c r="X40" s="24">
        <v>0.38800000000000001</v>
      </c>
      <c r="Y40" s="24">
        <f t="shared" si="15"/>
        <v>0.38849999999999996</v>
      </c>
      <c r="Z40" s="18"/>
      <c r="AA40" s="18">
        <v>0.48099999999999998</v>
      </c>
      <c r="AB40" s="18">
        <v>0.47899999999999998</v>
      </c>
      <c r="AC40" s="18">
        <v>0.48199999999999998</v>
      </c>
      <c r="AD40" s="18">
        <v>0.47699999999999998</v>
      </c>
      <c r="AE40" s="18">
        <f t="shared" si="11"/>
        <v>0.47975000000000001</v>
      </c>
      <c r="AF40" s="18"/>
      <c r="AG40" s="18">
        <v>1.4650000000000001</v>
      </c>
      <c r="AH40" s="18">
        <v>1.421</v>
      </c>
      <c r="AI40" s="18">
        <v>1.4710000000000001</v>
      </c>
      <c r="AJ40" s="18">
        <v>1.5649999999999999</v>
      </c>
      <c r="AK40" s="18">
        <f t="shared" si="16"/>
        <v>1.4805000000000001</v>
      </c>
      <c r="AL40" s="18"/>
      <c r="AM40" s="18"/>
      <c r="AN40" s="18"/>
      <c r="AO40" s="18"/>
    </row>
    <row r="41" spans="2:61" x14ac:dyDescent="0.25">
      <c r="B41" s="17">
        <v>5.5555555555555556E-4</v>
      </c>
      <c r="C41" s="24">
        <v>0.443</v>
      </c>
      <c r="D41" s="24">
        <v>0.42099999999999999</v>
      </c>
      <c r="E41" s="24">
        <v>0.41299999999999998</v>
      </c>
      <c r="F41" s="24">
        <v>0.41499999999999998</v>
      </c>
      <c r="G41" s="24">
        <f t="shared" si="12"/>
        <v>0.42299999999999999</v>
      </c>
      <c r="H41" s="24"/>
      <c r="I41" s="18">
        <v>0.77600000000000002</v>
      </c>
      <c r="J41" s="18">
        <v>0.77700000000000002</v>
      </c>
      <c r="K41" s="18">
        <v>0.78</v>
      </c>
      <c r="L41" s="18">
        <v>0.80200000000000005</v>
      </c>
      <c r="M41" s="18">
        <f t="shared" si="13"/>
        <v>0.78375000000000006</v>
      </c>
      <c r="N41" s="18"/>
      <c r="O41" s="24">
        <v>0.60799999999999998</v>
      </c>
      <c r="P41" s="24">
        <v>0.60299999999999998</v>
      </c>
      <c r="Q41" s="24">
        <v>0.60599999999999998</v>
      </c>
      <c r="R41" s="24">
        <v>0.61799999999999999</v>
      </c>
      <c r="S41" s="24">
        <f t="shared" si="14"/>
        <v>0.6087499999999999</v>
      </c>
      <c r="T41" s="18"/>
      <c r="U41" s="24">
        <v>0.38600000000000001</v>
      </c>
      <c r="V41" s="24">
        <v>0.39300000000000002</v>
      </c>
      <c r="W41" s="24">
        <v>0.38800000000000001</v>
      </c>
      <c r="X41" s="24">
        <v>0.38900000000000001</v>
      </c>
      <c r="Y41" s="24">
        <f t="shared" si="15"/>
        <v>0.38900000000000001</v>
      </c>
      <c r="Z41" s="18"/>
      <c r="AA41" s="18">
        <v>0.48099999999999998</v>
      </c>
      <c r="AB41" s="18">
        <v>0.48</v>
      </c>
      <c r="AC41" s="18">
        <v>0.48299999999999998</v>
      </c>
      <c r="AD41" s="18">
        <v>0.47699999999999998</v>
      </c>
      <c r="AE41" s="18">
        <f t="shared" si="11"/>
        <v>0.48024999999999995</v>
      </c>
      <c r="AF41" s="18"/>
      <c r="AG41" s="18">
        <v>1.466</v>
      </c>
      <c r="AH41" s="18">
        <v>1.4219999999999999</v>
      </c>
      <c r="AI41" s="18">
        <v>1.474</v>
      </c>
      <c r="AJ41" s="18">
        <v>1.5660000000000001</v>
      </c>
      <c r="AK41" s="18">
        <f t="shared" si="16"/>
        <v>1.482</v>
      </c>
      <c r="AL41" s="18"/>
      <c r="AM41" s="18"/>
      <c r="AN41" s="18"/>
      <c r="AO41" s="18"/>
    </row>
    <row r="42" spans="2:61" x14ac:dyDescent="0.25">
      <c r="B42" s="17">
        <v>7.407407407407407E-4</v>
      </c>
      <c r="C42" s="24">
        <v>0.44400000000000001</v>
      </c>
      <c r="D42" s="24">
        <v>0.42199999999999999</v>
      </c>
      <c r="E42" s="24">
        <v>0.41399999999999998</v>
      </c>
      <c r="F42" s="24">
        <v>0.41499999999999998</v>
      </c>
      <c r="G42" s="24">
        <f t="shared" si="12"/>
        <v>0.42375000000000002</v>
      </c>
      <c r="H42" s="24"/>
      <c r="I42" s="18">
        <v>0.77600000000000002</v>
      </c>
      <c r="J42" s="18">
        <v>0.77800000000000002</v>
      </c>
      <c r="K42" s="18">
        <v>0.78</v>
      </c>
      <c r="L42" s="18">
        <v>0.80200000000000005</v>
      </c>
      <c r="M42" s="18">
        <f t="shared" si="13"/>
        <v>0.78400000000000003</v>
      </c>
      <c r="N42" s="18"/>
      <c r="O42" s="24">
        <v>0.60899999999999999</v>
      </c>
      <c r="P42" s="24">
        <v>0.60299999999999998</v>
      </c>
      <c r="Q42" s="24">
        <v>0.60599999999999998</v>
      </c>
      <c r="R42" s="24">
        <v>0.61799999999999999</v>
      </c>
      <c r="S42" s="24">
        <f t="shared" si="14"/>
        <v>0.60899999999999999</v>
      </c>
      <c r="T42" s="18"/>
      <c r="U42" s="24">
        <v>0.38600000000000001</v>
      </c>
      <c r="V42" s="24">
        <v>0.39300000000000002</v>
      </c>
      <c r="W42" s="24">
        <v>0.38900000000000001</v>
      </c>
      <c r="X42" s="24">
        <v>0.38900000000000001</v>
      </c>
      <c r="Y42" s="24">
        <f>AVERAGE(U42:X42)</f>
        <v>0.38925000000000004</v>
      </c>
      <c r="Z42" s="18"/>
      <c r="AA42" s="18">
        <v>0.48099999999999998</v>
      </c>
      <c r="AB42" s="18">
        <v>0.48</v>
      </c>
      <c r="AC42" s="18">
        <v>0.48299999999999998</v>
      </c>
      <c r="AD42" s="18">
        <v>0.47699999999999998</v>
      </c>
      <c r="AE42" s="18">
        <f t="shared" si="11"/>
        <v>0.48024999999999995</v>
      </c>
      <c r="AF42" s="18"/>
      <c r="AG42" s="18">
        <v>1.466</v>
      </c>
      <c r="AH42" s="18">
        <v>1.4239999999999999</v>
      </c>
      <c r="AI42" s="18">
        <v>1.4750000000000001</v>
      </c>
      <c r="AJ42" s="18">
        <v>1.5680000000000001</v>
      </c>
      <c r="AK42" s="18">
        <f t="shared" si="16"/>
        <v>1.48325</v>
      </c>
      <c r="AL42" s="18"/>
      <c r="AM42" s="18"/>
      <c r="AN42" s="18"/>
      <c r="AO42" s="18"/>
    </row>
    <row r="43" spans="2:61" x14ac:dyDescent="0.25">
      <c r="B43" s="17">
        <v>9.2592592592592585E-4</v>
      </c>
      <c r="C43" s="24">
        <v>0.44400000000000001</v>
      </c>
      <c r="D43" s="24">
        <v>0.42199999999999999</v>
      </c>
      <c r="E43" s="24">
        <v>0.41499999999999998</v>
      </c>
      <c r="F43" s="24">
        <v>0.41599999999999998</v>
      </c>
      <c r="G43" s="24">
        <f t="shared" si="12"/>
        <v>0.42424999999999996</v>
      </c>
      <c r="H43" s="24"/>
      <c r="I43" s="18">
        <v>0.77700000000000002</v>
      </c>
      <c r="J43" s="18">
        <v>0.77800000000000002</v>
      </c>
      <c r="K43" s="18">
        <v>0.78100000000000003</v>
      </c>
      <c r="L43" s="18">
        <v>0.80300000000000005</v>
      </c>
      <c r="M43" s="18">
        <f t="shared" si="13"/>
        <v>0.78475000000000006</v>
      </c>
      <c r="N43" s="18"/>
      <c r="O43" s="24">
        <v>0.60899999999999999</v>
      </c>
      <c r="P43" s="24">
        <v>0.60399999999999998</v>
      </c>
      <c r="Q43" s="24">
        <v>0.60699999999999998</v>
      </c>
      <c r="R43" s="24">
        <v>0.61899999999999999</v>
      </c>
      <c r="S43" s="24">
        <f t="shared" si="14"/>
        <v>0.60975000000000001</v>
      </c>
      <c r="T43" s="18"/>
      <c r="U43" s="24">
        <v>0.38700000000000001</v>
      </c>
      <c r="V43" s="24">
        <v>0.39300000000000002</v>
      </c>
      <c r="W43" s="24">
        <v>0.38900000000000001</v>
      </c>
      <c r="X43" s="24">
        <v>0.38900000000000001</v>
      </c>
      <c r="Y43" s="24">
        <f t="shared" si="15"/>
        <v>0.38950000000000001</v>
      </c>
      <c r="Z43" s="18"/>
      <c r="AA43" s="18">
        <v>0.48199999999999998</v>
      </c>
      <c r="AB43" s="18">
        <v>0.48</v>
      </c>
      <c r="AC43" s="18">
        <v>0.48299999999999998</v>
      </c>
      <c r="AD43" s="18">
        <v>0.47799999999999998</v>
      </c>
      <c r="AE43" s="18">
        <f t="shared" si="11"/>
        <v>0.48074999999999996</v>
      </c>
      <c r="AF43" s="18"/>
      <c r="AG43" s="18">
        <v>1.466</v>
      </c>
      <c r="AH43" s="18">
        <v>1.425</v>
      </c>
      <c r="AI43" s="18">
        <v>1.476</v>
      </c>
      <c r="AJ43" s="18">
        <v>1.569</v>
      </c>
      <c r="AK43" s="18">
        <f t="shared" si="16"/>
        <v>1.484</v>
      </c>
      <c r="AL43" s="18"/>
      <c r="AM43" s="18"/>
      <c r="AN43" s="18"/>
      <c r="AO43" s="18"/>
    </row>
    <row r="44" spans="2:61" x14ac:dyDescent="0.25">
      <c r="B44" s="17">
        <v>1.1111111111111111E-3</v>
      </c>
      <c r="C44" s="24">
        <v>0.44500000000000001</v>
      </c>
      <c r="D44" s="24">
        <v>0.42299999999999999</v>
      </c>
      <c r="E44" s="24">
        <v>0.41499999999999998</v>
      </c>
      <c r="F44" s="24">
        <v>0.41699999999999998</v>
      </c>
      <c r="G44" s="24">
        <f t="shared" si="12"/>
        <v>0.42499999999999999</v>
      </c>
      <c r="H44" s="24"/>
      <c r="I44" s="18">
        <v>0.77700000000000002</v>
      </c>
      <c r="J44" s="18">
        <v>0.77800000000000002</v>
      </c>
      <c r="K44" s="18">
        <v>0.78100000000000003</v>
      </c>
      <c r="L44" s="18">
        <v>0.80300000000000005</v>
      </c>
      <c r="M44" s="18">
        <f t="shared" si="13"/>
        <v>0.78475000000000006</v>
      </c>
      <c r="N44" s="18"/>
      <c r="O44" s="24">
        <v>0.61</v>
      </c>
      <c r="P44" s="24">
        <v>0.60499999999999998</v>
      </c>
      <c r="Q44" s="24">
        <v>0.60799999999999998</v>
      </c>
      <c r="R44" s="24">
        <v>0.61899999999999999</v>
      </c>
      <c r="S44" s="24">
        <f t="shared" si="14"/>
        <v>0.61050000000000004</v>
      </c>
      <c r="T44" s="18"/>
      <c r="U44" s="24">
        <v>0.38700000000000001</v>
      </c>
      <c r="V44" s="24">
        <v>0.39400000000000002</v>
      </c>
      <c r="W44" s="24">
        <v>0.38900000000000001</v>
      </c>
      <c r="X44" s="24">
        <v>0.39</v>
      </c>
      <c r="Y44" s="24">
        <f t="shared" si="15"/>
        <v>0.39</v>
      </c>
      <c r="Z44" s="18"/>
      <c r="AA44" s="18">
        <v>0.48199999999999998</v>
      </c>
      <c r="AB44" s="18">
        <v>0.48099999999999998</v>
      </c>
      <c r="AC44" s="18">
        <v>0.48299999999999998</v>
      </c>
      <c r="AD44" s="18">
        <v>0.47799999999999998</v>
      </c>
      <c r="AE44" s="18">
        <f t="shared" si="11"/>
        <v>0.48099999999999998</v>
      </c>
      <c r="AF44" s="18"/>
      <c r="AG44" s="18">
        <v>1.4650000000000001</v>
      </c>
      <c r="AH44" s="18">
        <v>1.425</v>
      </c>
      <c r="AI44" s="18">
        <v>1.4750000000000001</v>
      </c>
      <c r="AJ44" s="18">
        <v>1.5669999999999999</v>
      </c>
      <c r="AK44" s="18">
        <f t="shared" si="16"/>
        <v>1.4830000000000001</v>
      </c>
      <c r="AL44" s="18"/>
      <c r="AM44" s="18"/>
      <c r="AN44" s="18"/>
      <c r="AO44" s="18"/>
    </row>
    <row r="45" spans="2:61" x14ac:dyDescent="0.25">
      <c r="B45" s="17">
        <v>1.2962962962962963E-3</v>
      </c>
      <c r="C45" s="24">
        <v>0.44600000000000001</v>
      </c>
      <c r="D45" s="24">
        <v>0.42399999999999999</v>
      </c>
      <c r="E45" s="24">
        <v>0.41599999999999998</v>
      </c>
      <c r="F45" s="24">
        <v>0.41799999999999998</v>
      </c>
      <c r="G45" s="24">
        <f t="shared" si="12"/>
        <v>0.42599999999999999</v>
      </c>
      <c r="H45" s="24"/>
      <c r="I45" s="18">
        <v>0.77800000000000002</v>
      </c>
      <c r="J45" s="18">
        <v>0.77900000000000003</v>
      </c>
      <c r="K45" s="18">
        <v>0.78200000000000003</v>
      </c>
      <c r="L45" s="18">
        <v>0.80400000000000005</v>
      </c>
      <c r="M45" s="18">
        <f t="shared" si="13"/>
        <v>0.78574999999999995</v>
      </c>
      <c r="N45" s="18"/>
      <c r="O45" s="24">
        <v>0.61099999999999999</v>
      </c>
      <c r="P45" s="24">
        <v>0.60499999999999998</v>
      </c>
      <c r="Q45" s="24">
        <v>0.60799999999999998</v>
      </c>
      <c r="R45" s="24">
        <v>0.62</v>
      </c>
      <c r="S45" s="24">
        <f t="shared" si="14"/>
        <v>0.61099999999999999</v>
      </c>
      <c r="T45" s="18"/>
      <c r="U45" s="24">
        <v>0.38800000000000001</v>
      </c>
      <c r="V45" s="24">
        <v>0.39400000000000002</v>
      </c>
      <c r="W45" s="24">
        <v>0.39</v>
      </c>
      <c r="X45" s="24">
        <v>0.39</v>
      </c>
      <c r="Y45" s="24">
        <f t="shared" si="15"/>
        <v>0.39050000000000007</v>
      </c>
      <c r="Z45" s="18"/>
      <c r="AA45" s="18">
        <v>0.48199999999999998</v>
      </c>
      <c r="AB45" s="18">
        <v>0.48099999999999998</v>
      </c>
      <c r="AC45" s="18">
        <v>0.48299999999999998</v>
      </c>
      <c r="AD45" s="18">
        <v>0.47799999999999998</v>
      </c>
      <c r="AE45" s="18">
        <f t="shared" si="11"/>
        <v>0.48099999999999998</v>
      </c>
      <c r="AF45" s="18"/>
      <c r="AG45" s="18">
        <v>1.466</v>
      </c>
      <c r="AH45" s="18">
        <v>1.427</v>
      </c>
      <c r="AI45" s="18">
        <v>1.478</v>
      </c>
      <c r="AJ45" s="18">
        <v>1.57</v>
      </c>
      <c r="AK45" s="18">
        <f t="shared" si="16"/>
        <v>1.48525</v>
      </c>
      <c r="AL45" s="18"/>
      <c r="AM45" s="18"/>
      <c r="AN45" s="18"/>
      <c r="AO45" s="18"/>
    </row>
    <row r="46" spans="2:61" x14ac:dyDescent="0.25">
      <c r="B46" s="17">
        <v>1.4814814814814814E-3</v>
      </c>
      <c r="C46" s="24">
        <v>0.44700000000000001</v>
      </c>
      <c r="D46" s="24">
        <v>0.42499999999999999</v>
      </c>
      <c r="E46" s="24">
        <v>0.41699999999999998</v>
      </c>
      <c r="F46" s="24">
        <v>0.41799999999999998</v>
      </c>
      <c r="G46" s="24">
        <f t="shared" si="12"/>
        <v>0.42674999999999996</v>
      </c>
      <c r="H46" s="24"/>
      <c r="I46" s="18">
        <v>0.77900000000000003</v>
      </c>
      <c r="J46" s="18">
        <v>0.78</v>
      </c>
      <c r="K46" s="18">
        <v>0.78300000000000003</v>
      </c>
      <c r="L46" s="18">
        <v>0.80400000000000005</v>
      </c>
      <c r="M46" s="18">
        <f t="shared" si="13"/>
        <v>0.78649999999999998</v>
      </c>
      <c r="N46" s="18"/>
      <c r="O46" s="24">
        <v>0.61099999999999999</v>
      </c>
      <c r="P46" s="24">
        <v>0.60599999999999998</v>
      </c>
      <c r="Q46" s="24">
        <v>0.60899999999999999</v>
      </c>
      <c r="R46" s="24">
        <v>0.621</v>
      </c>
      <c r="S46" s="24">
        <f t="shared" si="14"/>
        <v>0.61175000000000002</v>
      </c>
      <c r="T46" s="18"/>
      <c r="U46" s="24">
        <v>0.38800000000000001</v>
      </c>
      <c r="V46" s="24">
        <v>0.39500000000000002</v>
      </c>
      <c r="W46" s="24">
        <v>0.39</v>
      </c>
      <c r="X46" s="24">
        <v>0.39100000000000001</v>
      </c>
      <c r="Y46" s="24">
        <f t="shared" si="15"/>
        <v>0.39100000000000001</v>
      </c>
      <c r="Z46" s="18"/>
      <c r="AA46" s="18">
        <v>0.48199999999999998</v>
      </c>
      <c r="AB46" s="18">
        <v>0.48099999999999998</v>
      </c>
      <c r="AC46" s="18">
        <v>0.48399999999999999</v>
      </c>
      <c r="AD46" s="18">
        <v>0.47799999999999998</v>
      </c>
      <c r="AE46" s="18">
        <f t="shared" si="11"/>
        <v>0.48125000000000001</v>
      </c>
      <c r="AF46" s="18"/>
      <c r="AG46" s="18">
        <v>1.4670000000000001</v>
      </c>
      <c r="AH46" s="18">
        <v>1.427</v>
      </c>
      <c r="AI46" s="18">
        <v>1.478</v>
      </c>
      <c r="AJ46" s="18">
        <v>1.569</v>
      </c>
      <c r="AK46" s="18">
        <f t="shared" si="16"/>
        <v>1.48525</v>
      </c>
      <c r="AL46" s="18"/>
      <c r="AM46" s="18"/>
      <c r="AN46" s="18"/>
      <c r="AO46" s="18"/>
    </row>
    <row r="47" spans="2:61" x14ac:dyDescent="0.25">
      <c r="B47" s="17">
        <v>1.6666666666666668E-3</v>
      </c>
      <c r="C47" s="24">
        <v>0.44800000000000001</v>
      </c>
      <c r="D47" s="24">
        <v>0.42499999999999999</v>
      </c>
      <c r="E47" s="24">
        <v>0.41799999999999998</v>
      </c>
      <c r="F47" s="24">
        <v>0.41899999999999998</v>
      </c>
      <c r="G47" s="24">
        <f t="shared" si="12"/>
        <v>0.42749999999999999</v>
      </c>
      <c r="H47" s="24"/>
      <c r="I47" s="18">
        <v>0.77900000000000003</v>
      </c>
      <c r="J47" s="18">
        <v>0.78100000000000003</v>
      </c>
      <c r="K47" s="18">
        <v>0.78300000000000003</v>
      </c>
      <c r="L47" s="18">
        <v>0.80500000000000005</v>
      </c>
      <c r="M47" s="18">
        <f t="shared" si="13"/>
        <v>0.78700000000000003</v>
      </c>
      <c r="N47" s="18"/>
      <c r="O47" s="24">
        <v>0.61199999999999999</v>
      </c>
      <c r="P47" s="24">
        <v>0.60699999999999998</v>
      </c>
      <c r="Q47" s="24">
        <v>0.61</v>
      </c>
      <c r="R47" s="24">
        <v>0.622</v>
      </c>
      <c r="S47" s="24">
        <f t="shared" si="14"/>
        <v>0.61274999999999991</v>
      </c>
      <c r="T47" s="18"/>
      <c r="U47" s="24">
        <v>0.38800000000000001</v>
      </c>
      <c r="V47" s="24">
        <v>0.39500000000000002</v>
      </c>
      <c r="W47" s="24">
        <v>0.39</v>
      </c>
      <c r="X47" s="24">
        <v>0.39100000000000001</v>
      </c>
      <c r="Y47" s="24">
        <f t="shared" si="15"/>
        <v>0.39100000000000001</v>
      </c>
      <c r="Z47" s="18"/>
      <c r="AA47" s="18">
        <v>0.48299999999999998</v>
      </c>
      <c r="AB47" s="18">
        <v>0.48099999999999998</v>
      </c>
      <c r="AC47" s="18">
        <v>0.48399999999999999</v>
      </c>
      <c r="AD47" s="18">
        <v>0.47899999999999998</v>
      </c>
      <c r="AE47" s="18">
        <f t="shared" si="11"/>
        <v>0.48175000000000001</v>
      </c>
      <c r="AF47" s="18"/>
      <c r="AG47" s="18">
        <v>1.4670000000000001</v>
      </c>
      <c r="AH47" s="18">
        <v>1.429</v>
      </c>
      <c r="AI47" s="18">
        <v>1.4790000000000001</v>
      </c>
      <c r="AJ47" s="18">
        <v>1.569</v>
      </c>
      <c r="AK47" s="18">
        <f t="shared" si="16"/>
        <v>1.486</v>
      </c>
      <c r="AL47" s="18"/>
      <c r="AM47" s="18"/>
      <c r="AN47" s="18"/>
      <c r="AO47" s="18"/>
    </row>
    <row r="50" spans="2:9" x14ac:dyDescent="0.25">
      <c r="C50" s="5" t="s">
        <v>186</v>
      </c>
      <c r="D50" s="70" t="s">
        <v>203</v>
      </c>
      <c r="F50" s="5" t="s">
        <v>186</v>
      </c>
      <c r="G50" s="70" t="s">
        <v>204</v>
      </c>
    </row>
    <row r="51" spans="2:9" x14ac:dyDescent="0.25">
      <c r="B51" t="s">
        <v>8</v>
      </c>
      <c r="C51" s="15" t="s">
        <v>24</v>
      </c>
      <c r="D51" s="15" t="s">
        <v>26</v>
      </c>
      <c r="F51" s="5" t="s">
        <v>27</v>
      </c>
      <c r="G51" s="5" t="s">
        <v>28</v>
      </c>
    </row>
    <row r="52" spans="2:9" x14ac:dyDescent="0.25">
      <c r="B52">
        <v>0</v>
      </c>
      <c r="C52">
        <v>9.6750000000000003E-2</v>
      </c>
      <c r="D52">
        <v>0.10349999999999993</v>
      </c>
      <c r="F52">
        <v>0.17049999999999998</v>
      </c>
      <c r="G52">
        <v>8.7249999999999994E-2</v>
      </c>
    </row>
    <row r="53" spans="2:9" x14ac:dyDescent="0.25">
      <c r="B53">
        <v>16</v>
      </c>
      <c r="C53">
        <v>9.6750000000000003E-2</v>
      </c>
      <c r="D53">
        <v>8.7499999999999911E-2</v>
      </c>
      <c r="F53">
        <v>0.18450000000000011</v>
      </c>
      <c r="G53">
        <v>9.2499999999999916E-2</v>
      </c>
    </row>
    <row r="54" spans="2:9" x14ac:dyDescent="0.25">
      <c r="B54">
        <v>32</v>
      </c>
      <c r="C54">
        <v>9.2750000000000055E-2</v>
      </c>
      <c r="D54">
        <v>8.9749999999999996E-2</v>
      </c>
      <c r="F54">
        <v>0.19650000000000001</v>
      </c>
      <c r="G54">
        <v>9.749999999999992E-2</v>
      </c>
    </row>
    <row r="55" spans="2:9" x14ac:dyDescent="0.25">
      <c r="B55">
        <v>48</v>
      </c>
      <c r="C55">
        <v>9.9000000000000032E-2</v>
      </c>
      <c r="D55">
        <v>9.6250000000000058E-2</v>
      </c>
      <c r="F55">
        <v>0.20850000000000002</v>
      </c>
      <c r="G55">
        <v>0.10225000000000006</v>
      </c>
    </row>
    <row r="56" spans="2:9" x14ac:dyDescent="0.25">
      <c r="B56">
        <v>64</v>
      </c>
      <c r="C56">
        <v>0.10600000000000004</v>
      </c>
      <c r="D56">
        <v>0.1037499999999999</v>
      </c>
      <c r="F56">
        <v>0.22074999999999995</v>
      </c>
      <c r="G56">
        <v>0.10725000000000007</v>
      </c>
    </row>
    <row r="57" spans="2:9" x14ac:dyDescent="0.25">
      <c r="B57">
        <v>80</v>
      </c>
      <c r="C57">
        <v>0.11300000000000004</v>
      </c>
      <c r="D57">
        <v>0.11149999999999993</v>
      </c>
      <c r="F57">
        <v>0.23349999999999999</v>
      </c>
      <c r="G57">
        <v>0.11225000000000002</v>
      </c>
    </row>
    <row r="58" spans="2:9" x14ac:dyDescent="0.25">
      <c r="B58">
        <v>96</v>
      </c>
      <c r="C58">
        <v>0.12000000000000005</v>
      </c>
      <c r="D58">
        <v>0.11874999999999991</v>
      </c>
      <c r="F58">
        <v>0.24649999999999994</v>
      </c>
      <c r="G58">
        <v>0.11724999999999997</v>
      </c>
    </row>
    <row r="59" spans="2:9" x14ac:dyDescent="0.25">
      <c r="B59">
        <v>112</v>
      </c>
      <c r="C59">
        <v>0.1265</v>
      </c>
      <c r="D59">
        <v>0.12649999999999995</v>
      </c>
      <c r="F59">
        <v>0.25949999999999995</v>
      </c>
      <c r="G59">
        <v>0.12250000000000005</v>
      </c>
    </row>
    <row r="60" spans="2:9" x14ac:dyDescent="0.25">
      <c r="B60">
        <v>128</v>
      </c>
      <c r="C60">
        <v>0.13350000000000006</v>
      </c>
      <c r="D60">
        <v>0.13424999999999998</v>
      </c>
      <c r="F60">
        <v>0.27299999999999991</v>
      </c>
      <c r="G60">
        <v>0.12774999999999997</v>
      </c>
    </row>
    <row r="61" spans="2:9" x14ac:dyDescent="0.25">
      <c r="B61">
        <v>144</v>
      </c>
      <c r="C61">
        <v>0.14100000000000001</v>
      </c>
      <c r="D61">
        <v>0.14175000000000004</v>
      </c>
      <c r="F61">
        <v>0.28700000000000003</v>
      </c>
      <c r="G61">
        <v>0.13275000000000003</v>
      </c>
      <c r="I61" s="7"/>
    </row>
    <row r="62" spans="2:9" x14ac:dyDescent="0.25">
      <c r="B62" s="5" t="s">
        <v>201</v>
      </c>
      <c r="C62">
        <v>8.9999999999999998E-4</v>
      </c>
      <c r="D62">
        <v>4.0000000000000002E-4</v>
      </c>
      <c r="F62">
        <v>8.0000000000000004E-4</v>
      </c>
      <c r="G62">
        <v>2.9999999999999997E-4</v>
      </c>
    </row>
    <row r="63" spans="2:9" x14ac:dyDescent="0.25">
      <c r="B63" s="5" t="s">
        <v>202</v>
      </c>
      <c r="D63" s="25">
        <f>((C62-D62)/C62)*100</f>
        <v>55.555555555555557</v>
      </c>
      <c r="G63" s="25">
        <f>((F62-G62)/F62)*100</f>
        <v>62.5</v>
      </c>
      <c r="I63" s="7"/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0FE6A-F0D2-4C9E-A96C-9F5040EB93F6}">
  <dimension ref="A1:CB58"/>
  <sheetViews>
    <sheetView topLeftCell="A4" zoomScale="78" zoomScaleNormal="78" workbookViewId="0">
      <selection activeCell="F48" sqref="F48"/>
    </sheetView>
  </sheetViews>
  <sheetFormatPr defaultRowHeight="13.2" x14ac:dyDescent="0.25"/>
  <cols>
    <col min="2" max="2" width="11.21875" bestFit="1" customWidth="1"/>
  </cols>
  <sheetData>
    <row r="1" spans="1:2" x14ac:dyDescent="0.25">
      <c r="A1" t="s">
        <v>0</v>
      </c>
      <c r="B1" t="s">
        <v>1</v>
      </c>
    </row>
    <row r="3" spans="1:2" x14ac:dyDescent="0.25">
      <c r="A3" t="s">
        <v>2</v>
      </c>
      <c r="B3" t="s">
        <v>3</v>
      </c>
    </row>
    <row r="4" spans="1:2" x14ac:dyDescent="0.25">
      <c r="A4" t="s">
        <v>4</v>
      </c>
    </row>
    <row r="5" spans="1:2" x14ac:dyDescent="0.25">
      <c r="A5" t="s">
        <v>5</v>
      </c>
      <c r="B5" t="s">
        <v>6</v>
      </c>
    </row>
    <row r="6" spans="1:2" x14ac:dyDescent="0.25">
      <c r="A6" t="s">
        <v>7</v>
      </c>
      <c r="B6" s="26">
        <v>45008</v>
      </c>
    </row>
    <row r="7" spans="1:2" x14ac:dyDescent="0.25">
      <c r="A7" t="s">
        <v>8</v>
      </c>
      <c r="B7" s="27">
        <v>0.58625000000000005</v>
      </c>
    </row>
    <row r="8" spans="1:2" x14ac:dyDescent="0.25">
      <c r="A8" t="s">
        <v>9</v>
      </c>
      <c r="B8" t="s">
        <v>10</v>
      </c>
    </row>
    <row r="9" spans="1:2" x14ac:dyDescent="0.25">
      <c r="A9" t="s">
        <v>11</v>
      </c>
      <c r="B9" t="s">
        <v>12</v>
      </c>
    </row>
    <row r="10" spans="1:2" x14ac:dyDescent="0.25">
      <c r="A10" t="s">
        <v>13</v>
      </c>
      <c r="B10" t="s">
        <v>14</v>
      </c>
    </row>
    <row r="12" spans="1:2" x14ac:dyDescent="0.25">
      <c r="A12" t="s">
        <v>15</v>
      </c>
    </row>
    <row r="13" spans="1:2" x14ac:dyDescent="0.25">
      <c r="A13" t="s">
        <v>16</v>
      </c>
      <c r="B13" t="s">
        <v>17</v>
      </c>
    </row>
    <row r="14" spans="1:2" x14ac:dyDescent="0.25">
      <c r="A14" t="s">
        <v>18</v>
      </c>
      <c r="B14" t="s">
        <v>19</v>
      </c>
    </row>
    <row r="15" spans="1:2" x14ac:dyDescent="0.25">
      <c r="B15" t="s">
        <v>20</v>
      </c>
    </row>
    <row r="16" spans="1:2" x14ac:dyDescent="0.25">
      <c r="B16" t="s">
        <v>21</v>
      </c>
    </row>
    <row r="17" spans="2:80" x14ac:dyDescent="0.25">
      <c r="B17" t="s">
        <v>22</v>
      </c>
    </row>
    <row r="20" spans="2:80" x14ac:dyDescent="0.25">
      <c r="B20" s="4" t="s">
        <v>8</v>
      </c>
      <c r="C20" s="4" t="s">
        <v>105</v>
      </c>
      <c r="D20" s="4" t="s">
        <v>106</v>
      </c>
      <c r="E20" s="4" t="s">
        <v>107</v>
      </c>
      <c r="F20" s="4" t="s">
        <v>108</v>
      </c>
      <c r="G20" s="4" t="s">
        <v>109</v>
      </c>
      <c r="H20" s="4" t="s">
        <v>110</v>
      </c>
      <c r="I20" s="4" t="s">
        <v>111</v>
      </c>
      <c r="J20" s="4" t="s">
        <v>112</v>
      </c>
      <c r="K20" s="4" t="s">
        <v>113</v>
      </c>
      <c r="L20" s="4" t="s">
        <v>114</v>
      </c>
      <c r="M20" s="4" t="s">
        <v>115</v>
      </c>
      <c r="N20" s="4" t="s">
        <v>116</v>
      </c>
      <c r="O20" s="4" t="s">
        <v>117</v>
      </c>
      <c r="P20" s="4" t="s">
        <v>118</v>
      </c>
      <c r="Q20" s="4" t="s">
        <v>119</v>
      </c>
      <c r="R20" s="4" t="s">
        <v>120</v>
      </c>
      <c r="S20" s="4" t="s">
        <v>121</v>
      </c>
      <c r="T20" s="4" t="s">
        <v>122</v>
      </c>
      <c r="U20" s="4" t="s">
        <v>123</v>
      </c>
      <c r="V20" s="4" t="s">
        <v>124</v>
      </c>
      <c r="W20" s="4" t="s">
        <v>125</v>
      </c>
      <c r="X20" s="4" t="s">
        <v>126</v>
      </c>
      <c r="Y20" s="4" t="s">
        <v>127</v>
      </c>
      <c r="Z20" s="4" t="s">
        <v>128</v>
      </c>
      <c r="AA20" s="4" t="s">
        <v>129</v>
      </c>
      <c r="AB20" s="4" t="s">
        <v>130</v>
      </c>
      <c r="AC20" s="4" t="s">
        <v>131</v>
      </c>
      <c r="AD20" s="4" t="s">
        <v>132</v>
      </c>
      <c r="AE20" s="4" t="s">
        <v>133</v>
      </c>
      <c r="AF20" s="4" t="s">
        <v>134</v>
      </c>
      <c r="AG20" s="4" t="s">
        <v>135</v>
      </c>
      <c r="AH20" s="4" t="s">
        <v>136</v>
      </c>
      <c r="AI20" s="4" t="s">
        <v>137</v>
      </c>
      <c r="AJ20" s="4" t="s">
        <v>138</v>
      </c>
      <c r="AK20" s="4" t="s">
        <v>139</v>
      </c>
      <c r="AL20" s="4" t="s">
        <v>140</v>
      </c>
      <c r="AM20" s="4" t="s">
        <v>141</v>
      </c>
      <c r="AN20" s="4" t="s">
        <v>142</v>
      </c>
      <c r="AO20" s="4" t="s">
        <v>143</v>
      </c>
      <c r="AP20" s="4" t="s">
        <v>144</v>
      </c>
      <c r="AQ20" s="4" t="s">
        <v>145</v>
      </c>
      <c r="AR20" s="4" t="s">
        <v>146</v>
      </c>
      <c r="AS20" s="4" t="s">
        <v>147</v>
      </c>
      <c r="AT20" s="4" t="s">
        <v>148</v>
      </c>
      <c r="AU20" s="4" t="s">
        <v>149</v>
      </c>
      <c r="AV20" s="4" t="s">
        <v>150</v>
      </c>
      <c r="AW20" s="4" t="s">
        <v>151</v>
      </c>
      <c r="AX20" s="4" t="s">
        <v>152</v>
      </c>
      <c r="AY20" s="4" t="s">
        <v>153</v>
      </c>
      <c r="AZ20" s="4" t="s">
        <v>154</v>
      </c>
      <c r="BA20" s="4" t="s">
        <v>155</v>
      </c>
      <c r="BB20" s="4" t="s">
        <v>156</v>
      </c>
      <c r="BC20" s="4" t="s">
        <v>157</v>
      </c>
      <c r="BD20" s="4" t="s">
        <v>158</v>
      </c>
      <c r="BE20" s="4" t="s">
        <v>159</v>
      </c>
      <c r="BF20" s="4" t="s">
        <v>160</v>
      </c>
      <c r="BG20" s="4" t="s">
        <v>161</v>
      </c>
      <c r="BH20" s="4" t="s">
        <v>162</v>
      </c>
      <c r="BI20" s="4" t="s">
        <v>163</v>
      </c>
      <c r="BJ20" s="4" t="s">
        <v>164</v>
      </c>
      <c r="BK20" s="4" t="s">
        <v>165</v>
      </c>
      <c r="BL20" s="4" t="s">
        <v>166</v>
      </c>
      <c r="BM20" s="4" t="s">
        <v>167</v>
      </c>
      <c r="BN20" s="4" t="s">
        <v>168</v>
      </c>
      <c r="BO20" s="4" t="s">
        <v>169</v>
      </c>
      <c r="BP20" s="4" t="s">
        <v>170</v>
      </c>
      <c r="BQ20" s="4" t="s">
        <v>171</v>
      </c>
      <c r="BR20" s="4" t="s">
        <v>172</v>
      </c>
      <c r="BS20" s="4" t="s">
        <v>173</v>
      </c>
      <c r="BT20" s="4" t="s">
        <v>174</v>
      </c>
      <c r="BU20" s="4" t="s">
        <v>175</v>
      </c>
      <c r="BV20" s="4" t="s">
        <v>176</v>
      </c>
      <c r="BW20" s="4" t="s">
        <v>177</v>
      </c>
      <c r="BX20" s="4" t="s">
        <v>178</v>
      </c>
      <c r="BY20" s="4" t="s">
        <v>179</v>
      </c>
      <c r="BZ20" s="4" t="s">
        <v>180</v>
      </c>
      <c r="CA20" s="4" t="s">
        <v>181</v>
      </c>
      <c r="CB20" s="4" t="s">
        <v>182</v>
      </c>
    </row>
    <row r="21" spans="2:80" x14ac:dyDescent="0.25">
      <c r="B21" s="17">
        <v>0</v>
      </c>
      <c r="C21">
        <v>0.61399999999999999</v>
      </c>
      <c r="D21">
        <v>0.58299999999999996</v>
      </c>
      <c r="E21">
        <v>0.56699999999999995</v>
      </c>
      <c r="F21">
        <v>0.58099999999999996</v>
      </c>
      <c r="G21">
        <v>0.57699999999999996</v>
      </c>
      <c r="H21">
        <v>1.100000000000001E-2</v>
      </c>
      <c r="N21">
        <v>0.68899999999999995</v>
      </c>
      <c r="O21">
        <v>0.66600000000000004</v>
      </c>
      <c r="P21">
        <v>0.64900000000000002</v>
      </c>
      <c r="Q21">
        <v>0.64200000000000002</v>
      </c>
      <c r="R21">
        <v>0.65233333333333332</v>
      </c>
      <c r="S21">
        <v>2.7999999999999914E-2</v>
      </c>
    </row>
    <row r="22" spans="2:80" x14ac:dyDescent="0.25">
      <c r="B22" s="17">
        <v>1.8518518518518518E-4</v>
      </c>
      <c r="C22">
        <v>0.621</v>
      </c>
      <c r="D22">
        <v>0.59099999999999997</v>
      </c>
      <c r="E22">
        <v>0.57399999999999995</v>
      </c>
      <c r="F22">
        <v>0.58799999999999997</v>
      </c>
      <c r="G22">
        <v>0.58433333333333337</v>
      </c>
      <c r="H22">
        <v>5.3333333333333011E-3</v>
      </c>
      <c r="N22">
        <v>0.68899999999999995</v>
      </c>
      <c r="O22">
        <v>0.66600000000000004</v>
      </c>
      <c r="P22">
        <v>0.65</v>
      </c>
      <c r="Q22">
        <v>0.64300000000000002</v>
      </c>
      <c r="R22">
        <v>0.65300000000000002</v>
      </c>
      <c r="S22">
        <v>3.8666666666666599E-2</v>
      </c>
    </row>
    <row r="23" spans="2:80" x14ac:dyDescent="0.25">
      <c r="B23" s="17">
        <v>3.7037037037037035E-4</v>
      </c>
      <c r="C23">
        <v>0.629</v>
      </c>
      <c r="D23">
        <v>0.59799999999999998</v>
      </c>
      <c r="E23">
        <v>0.58099999999999996</v>
      </c>
      <c r="F23">
        <v>0.59499999999999997</v>
      </c>
      <c r="G23">
        <v>0.59133333333333327</v>
      </c>
      <c r="H23">
        <v>1.4333333333333309E-2</v>
      </c>
      <c r="N23">
        <v>0.69099999999999995</v>
      </c>
      <c r="O23">
        <v>0.66800000000000004</v>
      </c>
      <c r="P23">
        <v>0.65100000000000002</v>
      </c>
      <c r="Q23">
        <v>0.64500000000000002</v>
      </c>
      <c r="R23">
        <v>0.65466666666666662</v>
      </c>
      <c r="S23">
        <v>4.0666666666666629E-2</v>
      </c>
    </row>
    <row r="24" spans="2:80" x14ac:dyDescent="0.25">
      <c r="B24" s="17">
        <v>5.5555555555555556E-4</v>
      </c>
      <c r="C24">
        <v>0.63600000000000001</v>
      </c>
      <c r="D24">
        <v>0.60499999999999998</v>
      </c>
      <c r="E24">
        <v>0.58799999999999997</v>
      </c>
      <c r="F24">
        <v>0.60099999999999998</v>
      </c>
      <c r="G24">
        <v>0.59799999999999998</v>
      </c>
      <c r="H24">
        <v>2.2333333333333316E-2</v>
      </c>
      <c r="N24">
        <v>0.69299999999999995</v>
      </c>
      <c r="O24">
        <v>0.66900000000000004</v>
      </c>
      <c r="P24">
        <v>0.65300000000000002</v>
      </c>
      <c r="Q24">
        <v>0.64600000000000002</v>
      </c>
      <c r="R24">
        <v>0.65600000000000003</v>
      </c>
      <c r="S24">
        <v>4.3000000000000038E-2</v>
      </c>
    </row>
    <row r="25" spans="2:80" x14ac:dyDescent="0.25">
      <c r="B25" s="17">
        <v>7.407407407407407E-4</v>
      </c>
      <c r="C25">
        <v>0.64300000000000002</v>
      </c>
      <c r="D25">
        <v>0.61199999999999999</v>
      </c>
      <c r="E25">
        <v>0.59499999999999997</v>
      </c>
      <c r="F25">
        <v>0.60699999999999998</v>
      </c>
      <c r="G25">
        <v>0.60466666666666657</v>
      </c>
      <c r="H25">
        <v>2.8999999999999915E-2</v>
      </c>
      <c r="N25">
        <v>0.69399999999999995</v>
      </c>
      <c r="O25">
        <v>0.67100000000000004</v>
      </c>
      <c r="P25">
        <v>0.65400000000000003</v>
      </c>
      <c r="Q25">
        <v>0.64800000000000002</v>
      </c>
      <c r="R25">
        <v>0.65766666666666673</v>
      </c>
      <c r="S25">
        <v>4.4666666666666743E-2</v>
      </c>
    </row>
    <row r="26" spans="2:80" x14ac:dyDescent="0.25">
      <c r="B26" s="17">
        <v>9.2592592592592585E-4</v>
      </c>
      <c r="C26">
        <v>0.65100000000000002</v>
      </c>
      <c r="D26">
        <v>0.62</v>
      </c>
      <c r="E26">
        <v>0.60199999999999998</v>
      </c>
      <c r="F26">
        <v>0.61399999999999999</v>
      </c>
      <c r="G26">
        <v>0.61199999999999999</v>
      </c>
      <c r="H26">
        <v>3.6333333333333329E-2</v>
      </c>
      <c r="N26">
        <v>0.69599999999999995</v>
      </c>
      <c r="O26">
        <v>0.67300000000000004</v>
      </c>
      <c r="P26">
        <v>0.65600000000000003</v>
      </c>
      <c r="Q26">
        <v>0.65</v>
      </c>
      <c r="R26">
        <v>0.65966666666666673</v>
      </c>
      <c r="S26">
        <v>4.6666666666666745E-2</v>
      </c>
    </row>
    <row r="27" spans="2:80" x14ac:dyDescent="0.25">
      <c r="B27" s="17">
        <v>1.1111111111111111E-3</v>
      </c>
      <c r="C27">
        <v>0.65800000000000003</v>
      </c>
      <c r="D27">
        <v>0.627</v>
      </c>
      <c r="E27">
        <v>0.60899999999999999</v>
      </c>
      <c r="F27">
        <v>0.62</v>
      </c>
      <c r="G27">
        <v>0.61866666666666659</v>
      </c>
      <c r="H27">
        <v>4.2999999999999927E-2</v>
      </c>
      <c r="N27">
        <v>0.69799999999999995</v>
      </c>
      <c r="O27">
        <v>0.67500000000000004</v>
      </c>
      <c r="P27">
        <v>0.65800000000000003</v>
      </c>
      <c r="Q27">
        <v>0.65100000000000002</v>
      </c>
      <c r="R27">
        <v>0.66133333333333344</v>
      </c>
      <c r="S27">
        <v>4.833333333333345E-2</v>
      </c>
    </row>
    <row r="28" spans="2:80" x14ac:dyDescent="0.25">
      <c r="B28" s="17">
        <v>1.2962962962962963E-3</v>
      </c>
      <c r="C28">
        <v>0.66500000000000004</v>
      </c>
      <c r="D28">
        <v>0.63400000000000001</v>
      </c>
      <c r="E28">
        <v>0.61599999999999999</v>
      </c>
      <c r="F28">
        <v>0.627</v>
      </c>
      <c r="G28">
        <v>0.6256666666666667</v>
      </c>
      <c r="H28">
        <v>4.9333333333333451E-2</v>
      </c>
      <c r="N28">
        <v>0.7</v>
      </c>
      <c r="O28">
        <v>0.67700000000000005</v>
      </c>
      <c r="P28">
        <v>0.66</v>
      </c>
      <c r="Q28">
        <v>0.65300000000000002</v>
      </c>
      <c r="R28">
        <v>0.66333333333333344</v>
      </c>
      <c r="S28">
        <v>5.0333333333333452E-2</v>
      </c>
    </row>
    <row r="29" spans="2:80" x14ac:dyDescent="0.25">
      <c r="B29" s="17">
        <v>1.4814814814814814E-3</v>
      </c>
      <c r="C29">
        <v>0.67200000000000004</v>
      </c>
      <c r="D29">
        <v>0.64100000000000001</v>
      </c>
      <c r="E29">
        <v>0.623</v>
      </c>
      <c r="F29">
        <v>0.63300000000000001</v>
      </c>
      <c r="G29">
        <v>0.6323333333333333</v>
      </c>
      <c r="H29">
        <v>5.5666666666666642E-2</v>
      </c>
      <c r="N29">
        <v>0.70199999999999996</v>
      </c>
      <c r="O29">
        <v>0.67800000000000005</v>
      </c>
      <c r="P29">
        <v>0.66200000000000003</v>
      </c>
      <c r="Q29">
        <v>0.65400000000000003</v>
      </c>
      <c r="R29">
        <v>0.66466666666666674</v>
      </c>
      <c r="S29">
        <v>5.1333333333333453E-2</v>
      </c>
    </row>
    <row r="30" spans="2:80" x14ac:dyDescent="0.25">
      <c r="B30" s="17">
        <v>1.6666666666666668E-3</v>
      </c>
      <c r="C30">
        <v>0.68</v>
      </c>
      <c r="D30">
        <v>0.64800000000000002</v>
      </c>
      <c r="E30">
        <v>0.63</v>
      </c>
      <c r="F30">
        <v>0.64</v>
      </c>
      <c r="G30">
        <v>0.63933333333333342</v>
      </c>
      <c r="H30">
        <v>6.2666666666666759E-2</v>
      </c>
      <c r="N30">
        <v>0.70399999999999996</v>
      </c>
      <c r="O30">
        <v>0.68</v>
      </c>
      <c r="P30">
        <v>0.66300000000000003</v>
      </c>
      <c r="Q30">
        <v>0.65600000000000003</v>
      </c>
      <c r="R30">
        <v>0.66633333333333333</v>
      </c>
      <c r="S30">
        <v>5.266666666666675E-2</v>
      </c>
    </row>
    <row r="32" spans="2:80" x14ac:dyDescent="0.25">
      <c r="B32" s="4" t="s">
        <v>8</v>
      </c>
      <c r="C32" s="4" t="s">
        <v>105</v>
      </c>
      <c r="D32" s="4" t="s">
        <v>106</v>
      </c>
      <c r="E32" s="4" t="s">
        <v>107</v>
      </c>
      <c r="F32" s="4" t="s">
        <v>108</v>
      </c>
      <c r="G32" s="4" t="s">
        <v>109</v>
      </c>
      <c r="H32" s="4" t="s">
        <v>110</v>
      </c>
      <c r="I32" s="4" t="s">
        <v>111</v>
      </c>
      <c r="J32" s="4" t="s">
        <v>112</v>
      </c>
      <c r="K32" s="4" t="s">
        <v>113</v>
      </c>
      <c r="L32" s="4" t="s">
        <v>114</v>
      </c>
      <c r="M32" s="4" t="s">
        <v>115</v>
      </c>
      <c r="N32" s="4" t="s">
        <v>116</v>
      </c>
      <c r="O32" s="4" t="s">
        <v>117</v>
      </c>
      <c r="P32" s="4" t="s">
        <v>118</v>
      </c>
      <c r="Q32" s="4" t="s">
        <v>119</v>
      </c>
      <c r="R32" s="4" t="s">
        <v>120</v>
      </c>
      <c r="S32" s="4" t="s">
        <v>121</v>
      </c>
      <c r="T32" s="4" t="s">
        <v>122</v>
      </c>
      <c r="U32" s="4" t="s">
        <v>123</v>
      </c>
      <c r="V32" s="4" t="s">
        <v>124</v>
      </c>
      <c r="W32" s="4" t="s">
        <v>125</v>
      </c>
      <c r="X32" s="4" t="s">
        <v>126</v>
      </c>
      <c r="Y32" s="4" t="s">
        <v>127</v>
      </c>
      <c r="Z32" s="4" t="s">
        <v>128</v>
      </c>
      <c r="AA32" s="4" t="s">
        <v>129</v>
      </c>
      <c r="AB32" s="4" t="s">
        <v>130</v>
      </c>
      <c r="AC32" s="4" t="s">
        <v>131</v>
      </c>
      <c r="AD32" s="4" t="s">
        <v>132</v>
      </c>
      <c r="AE32" s="4" t="s">
        <v>133</v>
      </c>
      <c r="AF32" s="4" t="s">
        <v>134</v>
      </c>
      <c r="AG32" s="4" t="s">
        <v>135</v>
      </c>
      <c r="AH32" s="4" t="s">
        <v>136</v>
      </c>
      <c r="AI32" s="4" t="s">
        <v>137</v>
      </c>
      <c r="AJ32" s="4" t="s">
        <v>138</v>
      </c>
      <c r="AK32" s="4" t="s">
        <v>139</v>
      </c>
      <c r="AL32" s="4" t="s">
        <v>140</v>
      </c>
      <c r="AM32" s="4" t="s">
        <v>141</v>
      </c>
      <c r="AN32" s="4" t="s">
        <v>142</v>
      </c>
      <c r="AO32" s="4" t="s">
        <v>143</v>
      </c>
      <c r="AP32" s="4" t="s">
        <v>144</v>
      </c>
      <c r="AQ32" s="4" t="s">
        <v>145</v>
      </c>
      <c r="AR32" s="4" t="s">
        <v>146</v>
      </c>
      <c r="AS32" s="4" t="s">
        <v>147</v>
      </c>
      <c r="AT32" s="4" t="s">
        <v>148</v>
      </c>
      <c r="AU32" s="4" t="s">
        <v>149</v>
      </c>
      <c r="AV32" s="4" t="s">
        <v>150</v>
      </c>
      <c r="AW32" s="4" t="s">
        <v>151</v>
      </c>
      <c r="AX32" s="4" t="s">
        <v>152</v>
      </c>
      <c r="AY32" s="4" t="s">
        <v>153</v>
      </c>
      <c r="AZ32" s="4" t="s">
        <v>154</v>
      </c>
      <c r="BA32" s="4" t="s">
        <v>155</v>
      </c>
      <c r="BB32" s="4" t="s">
        <v>156</v>
      </c>
      <c r="BC32" s="4" t="s">
        <v>157</v>
      </c>
      <c r="BD32" s="4" t="s">
        <v>158</v>
      </c>
      <c r="BE32" s="4" t="s">
        <v>159</v>
      </c>
      <c r="BF32" s="4" t="s">
        <v>160</v>
      </c>
      <c r="BG32" s="4" t="s">
        <v>161</v>
      </c>
      <c r="BH32" s="4" t="s">
        <v>162</v>
      </c>
      <c r="BI32" s="4" t="s">
        <v>163</v>
      </c>
      <c r="BJ32" s="4" t="s">
        <v>164</v>
      </c>
      <c r="BK32" s="4" t="s">
        <v>165</v>
      </c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</row>
    <row r="33" spans="2:18" x14ac:dyDescent="0.25">
      <c r="B33" s="17">
        <v>0</v>
      </c>
      <c r="C33" s="18">
        <v>0.58799999999999997</v>
      </c>
      <c r="D33" s="18">
        <v>0.59199999999999997</v>
      </c>
      <c r="E33" s="18">
        <v>0.58299999999999996</v>
      </c>
      <c r="F33" s="18">
        <v>0.58899999999999997</v>
      </c>
      <c r="G33" s="18">
        <f t="shared" ref="G33:G42" si="0">AVERAGE(D33:F33)</f>
        <v>0.58799999999999997</v>
      </c>
      <c r="N33">
        <v>0.60499999999999998</v>
      </c>
      <c r="O33">
        <v>0.61</v>
      </c>
      <c r="P33">
        <v>0.627</v>
      </c>
      <c r="Q33">
        <v>0.63600000000000001</v>
      </c>
      <c r="R33">
        <v>0.62433333333333341</v>
      </c>
    </row>
    <row r="34" spans="2:18" x14ac:dyDescent="0.25">
      <c r="B34" s="17">
        <v>1.8518518518518518E-4</v>
      </c>
      <c r="C34" s="18">
        <v>0.57899999999999996</v>
      </c>
      <c r="D34" s="18">
        <v>0.58299999999999996</v>
      </c>
      <c r="E34" s="18">
        <v>0.57399999999999995</v>
      </c>
      <c r="F34" s="18">
        <v>0.57999999999999996</v>
      </c>
      <c r="G34" s="18">
        <f t="shared" si="0"/>
        <v>0.57900000000000007</v>
      </c>
      <c r="N34">
        <v>0.59599999999999997</v>
      </c>
      <c r="O34">
        <v>0.60199999999999998</v>
      </c>
      <c r="P34">
        <v>0.61899999999999999</v>
      </c>
      <c r="Q34">
        <v>0.628</v>
      </c>
      <c r="R34">
        <v>0.6163333333333334</v>
      </c>
    </row>
    <row r="35" spans="2:18" x14ac:dyDescent="0.25">
      <c r="B35" s="17">
        <v>3.7037037037037035E-4</v>
      </c>
      <c r="C35" s="18">
        <v>0.57599999999999996</v>
      </c>
      <c r="D35" s="18">
        <v>0.58099999999999996</v>
      </c>
      <c r="E35" s="18">
        <v>0.57199999999999995</v>
      </c>
      <c r="F35" s="18">
        <v>0.57799999999999996</v>
      </c>
      <c r="G35" s="18">
        <f t="shared" si="0"/>
        <v>0.57699999999999996</v>
      </c>
      <c r="N35">
        <v>0.59299999999999997</v>
      </c>
      <c r="O35">
        <v>0.59899999999999998</v>
      </c>
      <c r="P35">
        <v>0.61699999999999999</v>
      </c>
      <c r="Q35">
        <v>0.626</v>
      </c>
      <c r="R35">
        <v>0.61399999999999999</v>
      </c>
    </row>
    <row r="36" spans="2:18" x14ac:dyDescent="0.25">
      <c r="B36" s="17">
        <v>5.5555555555555556E-4</v>
      </c>
      <c r="C36" s="18">
        <v>0.57499999999999996</v>
      </c>
      <c r="D36" s="18">
        <v>0.57899999999999996</v>
      </c>
      <c r="E36" s="18">
        <v>0.57099999999999995</v>
      </c>
      <c r="F36" s="18">
        <v>0.57699999999999996</v>
      </c>
      <c r="G36" s="18">
        <f t="shared" si="0"/>
        <v>0.57566666666666666</v>
      </c>
      <c r="N36">
        <v>0.59199999999999997</v>
      </c>
      <c r="O36">
        <v>0.59799999999999998</v>
      </c>
      <c r="P36">
        <v>0.61599999999999999</v>
      </c>
      <c r="Q36">
        <v>0.625</v>
      </c>
      <c r="R36">
        <v>0.61299999999999999</v>
      </c>
    </row>
    <row r="37" spans="2:18" x14ac:dyDescent="0.25">
      <c r="B37" s="17">
        <v>7.407407407407407E-4</v>
      </c>
      <c r="C37" s="18">
        <v>0.57499999999999996</v>
      </c>
      <c r="D37" s="18">
        <v>0.57899999999999996</v>
      </c>
      <c r="E37" s="18">
        <v>0.57099999999999995</v>
      </c>
      <c r="F37" s="18">
        <v>0.57699999999999996</v>
      </c>
      <c r="G37" s="18">
        <f t="shared" si="0"/>
        <v>0.57566666666666666</v>
      </c>
      <c r="N37">
        <v>0.59199999999999997</v>
      </c>
      <c r="O37">
        <v>0.59799999999999998</v>
      </c>
      <c r="P37">
        <v>0.61599999999999999</v>
      </c>
      <c r="Q37">
        <v>0.625</v>
      </c>
      <c r="R37">
        <v>0.61299999999999999</v>
      </c>
    </row>
    <row r="38" spans="2:18" x14ac:dyDescent="0.25">
      <c r="B38" s="17">
        <v>9.2592592592592585E-4</v>
      </c>
      <c r="C38" s="18">
        <v>0.57499999999999996</v>
      </c>
      <c r="D38" s="18">
        <v>0.57899999999999996</v>
      </c>
      <c r="E38" s="18">
        <v>0.57099999999999995</v>
      </c>
      <c r="F38" s="18">
        <v>0.57699999999999996</v>
      </c>
      <c r="G38" s="18">
        <f t="shared" si="0"/>
        <v>0.57566666666666666</v>
      </c>
      <c r="N38">
        <v>0.59199999999999997</v>
      </c>
      <c r="O38">
        <v>0.59799999999999998</v>
      </c>
      <c r="P38">
        <v>0.61599999999999999</v>
      </c>
      <c r="Q38">
        <v>0.625</v>
      </c>
      <c r="R38">
        <v>0.61299999999999999</v>
      </c>
    </row>
    <row r="39" spans="2:18" x14ac:dyDescent="0.25">
      <c r="B39" s="17">
        <v>1.1111111111111111E-3</v>
      </c>
      <c r="C39" s="18">
        <v>0.57499999999999996</v>
      </c>
      <c r="D39" s="18">
        <v>0.57899999999999996</v>
      </c>
      <c r="E39" s="18">
        <v>0.57099999999999995</v>
      </c>
      <c r="F39" s="18">
        <v>0.57699999999999996</v>
      </c>
      <c r="G39" s="18">
        <f t="shared" si="0"/>
        <v>0.57566666666666666</v>
      </c>
      <c r="N39">
        <v>0.59199999999999997</v>
      </c>
      <c r="O39">
        <v>0.59799999999999998</v>
      </c>
      <c r="P39">
        <v>0.61599999999999999</v>
      </c>
      <c r="Q39">
        <v>0.625</v>
      </c>
      <c r="R39">
        <v>0.61299999999999999</v>
      </c>
    </row>
    <row r="40" spans="2:18" x14ac:dyDescent="0.25">
      <c r="B40" s="17">
        <v>1.2962962962962963E-3</v>
      </c>
      <c r="C40" s="18">
        <v>0.57599999999999996</v>
      </c>
      <c r="D40" s="18">
        <v>0.57999999999999996</v>
      </c>
      <c r="E40" s="18">
        <v>0.57099999999999995</v>
      </c>
      <c r="F40" s="18">
        <v>0.57799999999999996</v>
      </c>
      <c r="G40" s="18">
        <f t="shared" si="0"/>
        <v>0.57633333333333325</v>
      </c>
      <c r="N40">
        <v>0.59199999999999997</v>
      </c>
      <c r="O40">
        <v>0.59799999999999998</v>
      </c>
      <c r="P40">
        <v>0.61599999999999999</v>
      </c>
      <c r="Q40">
        <v>0.625</v>
      </c>
      <c r="R40">
        <v>0.61299999999999999</v>
      </c>
    </row>
    <row r="41" spans="2:18" x14ac:dyDescent="0.25">
      <c r="B41" s="17">
        <v>1.4814814814814814E-3</v>
      </c>
      <c r="C41" s="18">
        <v>0.57599999999999996</v>
      </c>
      <c r="D41" s="18">
        <v>0.57999999999999996</v>
      </c>
      <c r="E41" s="18">
        <v>0.57199999999999995</v>
      </c>
      <c r="F41" s="18">
        <v>0.57799999999999996</v>
      </c>
      <c r="G41" s="18">
        <f t="shared" si="0"/>
        <v>0.57666666666666666</v>
      </c>
      <c r="N41">
        <v>0.59199999999999997</v>
      </c>
      <c r="O41">
        <v>0.59799999999999998</v>
      </c>
      <c r="P41">
        <v>0.61599999999999999</v>
      </c>
      <c r="Q41">
        <v>0.626</v>
      </c>
      <c r="R41">
        <v>0.61333333333333329</v>
      </c>
    </row>
    <row r="42" spans="2:18" x14ac:dyDescent="0.25">
      <c r="B42" s="17">
        <v>1.6666666666666668E-3</v>
      </c>
      <c r="C42" s="18">
        <v>0.57699999999999996</v>
      </c>
      <c r="D42" s="18">
        <v>0.57999999999999996</v>
      </c>
      <c r="E42" s="18">
        <v>0.57199999999999995</v>
      </c>
      <c r="F42" s="18">
        <v>0.57799999999999996</v>
      </c>
      <c r="G42" s="18">
        <f t="shared" si="0"/>
        <v>0.57666666666666666</v>
      </c>
      <c r="N42">
        <v>0.59299999999999997</v>
      </c>
      <c r="O42">
        <v>0.59799999999999998</v>
      </c>
      <c r="P42">
        <v>0.61699999999999999</v>
      </c>
      <c r="Q42">
        <v>0.626</v>
      </c>
      <c r="R42">
        <v>0.61366666666666658</v>
      </c>
    </row>
    <row r="44" spans="2:18" x14ac:dyDescent="0.25">
      <c r="D44" s="70" t="s">
        <v>206</v>
      </c>
    </row>
    <row r="45" spans="2:18" x14ac:dyDescent="0.25">
      <c r="B45" t="s">
        <v>8</v>
      </c>
      <c r="C45" t="s">
        <v>24</v>
      </c>
      <c r="D45" t="s">
        <v>25</v>
      </c>
    </row>
    <row r="46" spans="2:18" x14ac:dyDescent="0.25">
      <c r="B46">
        <v>0</v>
      </c>
      <c r="C46">
        <v>1.100000000000001E-2</v>
      </c>
      <c r="D46">
        <v>2.7999999999999914E-2</v>
      </c>
    </row>
    <row r="47" spans="2:18" x14ac:dyDescent="0.25">
      <c r="B47">
        <v>16</v>
      </c>
      <c r="C47">
        <v>5.3333333333333011E-3</v>
      </c>
      <c r="D47">
        <v>3.8666666666666599E-2</v>
      </c>
    </row>
    <row r="48" spans="2:18" x14ac:dyDescent="0.25">
      <c r="B48">
        <v>32</v>
      </c>
      <c r="C48">
        <v>1.4333333333333309E-2</v>
      </c>
      <c r="D48">
        <v>4.0666666666666629E-2</v>
      </c>
    </row>
    <row r="49" spans="2:4" x14ac:dyDescent="0.25">
      <c r="B49">
        <v>48</v>
      </c>
      <c r="C49">
        <v>2.2333333333333316E-2</v>
      </c>
      <c r="D49">
        <v>4.3000000000000038E-2</v>
      </c>
    </row>
    <row r="50" spans="2:4" x14ac:dyDescent="0.25">
      <c r="B50">
        <v>64</v>
      </c>
      <c r="C50">
        <v>2.8999999999999915E-2</v>
      </c>
      <c r="D50">
        <v>4.4666666666666743E-2</v>
      </c>
    </row>
    <row r="51" spans="2:4" x14ac:dyDescent="0.25">
      <c r="B51">
        <v>80</v>
      </c>
      <c r="C51">
        <v>3.6333333333333329E-2</v>
      </c>
      <c r="D51">
        <v>4.6666666666666745E-2</v>
      </c>
    </row>
    <row r="52" spans="2:4" x14ac:dyDescent="0.25">
      <c r="B52">
        <v>96</v>
      </c>
      <c r="C52">
        <v>4.2999999999999927E-2</v>
      </c>
      <c r="D52">
        <v>4.833333333333345E-2</v>
      </c>
    </row>
    <row r="53" spans="2:4" x14ac:dyDescent="0.25">
      <c r="B53">
        <v>112</v>
      </c>
      <c r="C53">
        <v>4.9333333333333451E-2</v>
      </c>
      <c r="D53">
        <v>5.0333333333333452E-2</v>
      </c>
    </row>
    <row r="54" spans="2:4" x14ac:dyDescent="0.25">
      <c r="B54">
        <v>128</v>
      </c>
      <c r="C54">
        <v>5.5666666666666642E-2</v>
      </c>
      <c r="D54">
        <v>5.1333333333333453E-2</v>
      </c>
    </row>
    <row r="55" spans="2:4" x14ac:dyDescent="0.25">
      <c r="B55">
        <v>144</v>
      </c>
      <c r="C55">
        <v>6.2666666666666759E-2</v>
      </c>
      <c r="D55">
        <v>5.266666666666675E-2</v>
      </c>
    </row>
    <row r="57" spans="2:4" x14ac:dyDescent="0.25">
      <c r="B57" t="s">
        <v>189</v>
      </c>
      <c r="C57">
        <v>4.0000000000000002E-4</v>
      </c>
      <c r="D57">
        <v>1E-4</v>
      </c>
    </row>
    <row r="58" spans="2:4" x14ac:dyDescent="0.25">
      <c r="B58" t="s">
        <v>205</v>
      </c>
      <c r="D58">
        <v>75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42A4E-99B5-4AD8-B298-EE5380252DE7}">
  <dimension ref="A1:V58"/>
  <sheetViews>
    <sheetView zoomScale="79" zoomScaleNormal="79" workbookViewId="0">
      <selection activeCell="G46" sqref="G46"/>
    </sheetView>
  </sheetViews>
  <sheetFormatPr defaultRowHeight="13.2" x14ac:dyDescent="0.25"/>
  <cols>
    <col min="2" max="2" width="11.21875" bestFit="1" customWidth="1"/>
  </cols>
  <sheetData>
    <row r="1" spans="1:2" x14ac:dyDescent="0.25">
      <c r="A1" t="s">
        <v>0</v>
      </c>
      <c r="B1" t="s">
        <v>1</v>
      </c>
    </row>
    <row r="3" spans="1:2" x14ac:dyDescent="0.25">
      <c r="A3" t="s">
        <v>2</v>
      </c>
      <c r="B3" t="s">
        <v>3</v>
      </c>
    </row>
    <row r="4" spans="1:2" x14ac:dyDescent="0.25">
      <c r="A4" t="s">
        <v>4</v>
      </c>
    </row>
    <row r="5" spans="1:2" x14ac:dyDescent="0.25">
      <c r="A5" t="s">
        <v>5</v>
      </c>
      <c r="B5" t="s">
        <v>6</v>
      </c>
    </row>
    <row r="6" spans="1:2" x14ac:dyDescent="0.25">
      <c r="A6" t="s">
        <v>7</v>
      </c>
      <c r="B6" s="26">
        <v>45008</v>
      </c>
    </row>
    <row r="7" spans="1:2" x14ac:dyDescent="0.25">
      <c r="A7" t="s">
        <v>8</v>
      </c>
      <c r="B7" s="28">
        <v>0.63023148148148145</v>
      </c>
    </row>
    <row r="8" spans="1:2" x14ac:dyDescent="0.25">
      <c r="A8" t="s">
        <v>9</v>
      </c>
      <c r="B8" t="s">
        <v>10</v>
      </c>
    </row>
    <row r="9" spans="1:2" x14ac:dyDescent="0.25">
      <c r="A9" t="s">
        <v>11</v>
      </c>
      <c r="B9" t="s">
        <v>12</v>
      </c>
    </row>
    <row r="10" spans="1:2" x14ac:dyDescent="0.25">
      <c r="A10" t="s">
        <v>13</v>
      </c>
      <c r="B10" t="s">
        <v>14</v>
      </c>
    </row>
    <row r="12" spans="1:2" x14ac:dyDescent="0.25">
      <c r="A12" t="s">
        <v>15</v>
      </c>
    </row>
    <row r="13" spans="1:2" x14ac:dyDescent="0.25">
      <c r="A13" t="s">
        <v>16</v>
      </c>
      <c r="B13" t="s">
        <v>17</v>
      </c>
    </row>
    <row r="14" spans="1:2" x14ac:dyDescent="0.25">
      <c r="A14" t="s">
        <v>18</v>
      </c>
      <c r="B14" t="s">
        <v>19</v>
      </c>
    </row>
    <row r="15" spans="1:2" x14ac:dyDescent="0.25">
      <c r="B15" t="s">
        <v>20</v>
      </c>
    </row>
    <row r="16" spans="1:2" x14ac:dyDescent="0.25">
      <c r="B16" t="s">
        <v>21</v>
      </c>
    </row>
    <row r="17" spans="2:22" x14ac:dyDescent="0.25">
      <c r="B17" t="s">
        <v>22</v>
      </c>
    </row>
    <row r="21" spans="2:22" x14ac:dyDescent="0.25">
      <c r="C21" s="4" t="s">
        <v>8</v>
      </c>
      <c r="D21" s="4" t="s">
        <v>105</v>
      </c>
      <c r="E21" s="4" t="s">
        <v>106</v>
      </c>
      <c r="F21" s="4" t="s">
        <v>107</v>
      </c>
      <c r="G21" s="4" t="s">
        <v>108</v>
      </c>
      <c r="H21" s="4" t="s">
        <v>109</v>
      </c>
      <c r="I21" s="4" t="s">
        <v>110</v>
      </c>
      <c r="J21" s="4" t="s">
        <v>111</v>
      </c>
      <c r="K21" s="4" t="s">
        <v>112</v>
      </c>
      <c r="L21" s="4" t="s">
        <v>113</v>
      </c>
      <c r="M21" s="4" t="s">
        <v>114</v>
      </c>
      <c r="N21" s="4" t="s">
        <v>115</v>
      </c>
      <c r="O21" s="4" t="s">
        <v>116</v>
      </c>
      <c r="P21" s="4" t="s">
        <v>117</v>
      </c>
      <c r="Q21" s="4" t="s">
        <v>118</v>
      </c>
      <c r="R21" s="4" t="s">
        <v>119</v>
      </c>
      <c r="S21" s="4" t="s">
        <v>120</v>
      </c>
      <c r="T21" s="4" t="s">
        <v>121</v>
      </c>
      <c r="U21" s="4" t="s">
        <v>122</v>
      </c>
      <c r="V21" s="4" t="s">
        <v>123</v>
      </c>
    </row>
    <row r="22" spans="2:22" x14ac:dyDescent="0.25">
      <c r="C22" s="17">
        <v>0</v>
      </c>
      <c r="D22" s="18">
        <v>0.61399999999999999</v>
      </c>
      <c r="E22" s="18">
        <v>0.58299999999999996</v>
      </c>
      <c r="F22" s="18">
        <v>0.56699999999999995</v>
      </c>
      <c r="G22" s="18">
        <v>0.58099999999999996</v>
      </c>
      <c r="H22" s="18">
        <f>AVERAGE(E22:G22)</f>
        <v>0.57699999999999996</v>
      </c>
      <c r="I22" s="18">
        <f>H22-H34</f>
        <v>6.3333333333333353E-2</v>
      </c>
      <c r="J22" s="18"/>
      <c r="K22" s="18"/>
      <c r="L22" s="18"/>
      <c r="M22" s="18"/>
      <c r="N22" s="18"/>
      <c r="O22" s="18"/>
      <c r="P22" s="18">
        <v>0.68899999999999995</v>
      </c>
      <c r="Q22" s="18">
        <v>0.66600000000000004</v>
      </c>
      <c r="R22" s="18">
        <v>0.64900000000000002</v>
      </c>
      <c r="S22" s="18">
        <v>0.64200000000000002</v>
      </c>
      <c r="T22" s="18">
        <f>AVERAGE(P22:S22)</f>
        <v>0.66149999999999998</v>
      </c>
      <c r="U22" s="18">
        <f>T22-T34</f>
        <v>8.5749999999999993E-2</v>
      </c>
      <c r="V22" s="18"/>
    </row>
    <row r="23" spans="2:22" x14ac:dyDescent="0.25">
      <c r="C23" s="17">
        <v>1.8518518518518518E-4</v>
      </c>
      <c r="D23" s="18">
        <v>0.621</v>
      </c>
      <c r="E23" s="18">
        <v>0.59099999999999997</v>
      </c>
      <c r="F23" s="18">
        <v>0.57399999999999995</v>
      </c>
      <c r="G23" s="18">
        <v>0.58799999999999997</v>
      </c>
      <c r="H23" s="18">
        <f t="shared" ref="H23:H43" si="0">AVERAGE(E23:G23)</f>
        <v>0.58433333333333337</v>
      </c>
      <c r="I23" s="18">
        <f t="shared" ref="I23:I31" si="1">H23-H35</f>
        <v>6.9999999999999951E-2</v>
      </c>
      <c r="J23" s="18"/>
      <c r="K23" s="18"/>
      <c r="L23" s="18"/>
      <c r="M23" s="18"/>
      <c r="N23" s="18"/>
      <c r="O23" s="18"/>
      <c r="P23" s="18">
        <v>0.68899999999999995</v>
      </c>
      <c r="Q23" s="18">
        <v>0.66600000000000004</v>
      </c>
      <c r="R23" s="18">
        <v>0.65</v>
      </c>
      <c r="S23" s="18">
        <v>0.64300000000000002</v>
      </c>
      <c r="T23" s="18">
        <f t="shared" ref="T23:T43" si="2">AVERAGE(P23:S23)</f>
        <v>0.66199999999999992</v>
      </c>
      <c r="U23" s="18">
        <f t="shared" ref="U23:U31" si="3">T23-T35</f>
        <v>8.5999999999999965E-2</v>
      </c>
      <c r="V23" s="18"/>
    </row>
    <row r="24" spans="2:22" x14ac:dyDescent="0.25">
      <c r="C24" s="17">
        <v>3.7037037037037035E-4</v>
      </c>
      <c r="D24" s="18">
        <v>0.629</v>
      </c>
      <c r="E24" s="18">
        <v>0.59799999999999998</v>
      </c>
      <c r="F24" s="18">
        <v>0.58099999999999996</v>
      </c>
      <c r="G24" s="18">
        <v>0.59499999999999997</v>
      </c>
      <c r="H24" s="18">
        <f t="shared" si="0"/>
        <v>0.59133333333333327</v>
      </c>
      <c r="I24" s="18">
        <f t="shared" si="1"/>
        <v>7.666666666666655E-2</v>
      </c>
      <c r="J24" s="18"/>
      <c r="K24" s="18"/>
      <c r="L24" s="18"/>
      <c r="M24" s="18"/>
      <c r="N24" s="18"/>
      <c r="O24" s="18"/>
      <c r="P24" s="18">
        <v>0.69099999999999995</v>
      </c>
      <c r="Q24" s="18">
        <v>0.66800000000000004</v>
      </c>
      <c r="R24" s="18">
        <v>0.65100000000000002</v>
      </c>
      <c r="S24" s="18">
        <v>0.64500000000000002</v>
      </c>
      <c r="T24" s="18">
        <f t="shared" si="2"/>
        <v>0.66374999999999995</v>
      </c>
      <c r="U24" s="18">
        <f t="shared" si="3"/>
        <v>8.7000000000000077E-2</v>
      </c>
      <c r="V24" s="18"/>
    </row>
    <row r="25" spans="2:22" x14ac:dyDescent="0.25">
      <c r="C25" s="17">
        <v>5.5555555555555556E-4</v>
      </c>
      <c r="D25" s="18">
        <v>0.63600000000000001</v>
      </c>
      <c r="E25" s="18">
        <v>0.60499999999999998</v>
      </c>
      <c r="F25" s="18">
        <v>0.58799999999999997</v>
      </c>
      <c r="G25" s="18">
        <v>0.60099999999999998</v>
      </c>
      <c r="H25" s="18">
        <f t="shared" si="0"/>
        <v>0.59799999999999998</v>
      </c>
      <c r="I25" s="18">
        <f t="shared" si="1"/>
        <v>8.2333333333333258E-2</v>
      </c>
      <c r="J25" s="18"/>
      <c r="K25" s="18"/>
      <c r="L25" s="18"/>
      <c r="M25" s="18"/>
      <c r="N25" s="18"/>
      <c r="O25" s="18"/>
      <c r="P25" s="18">
        <v>0.69299999999999995</v>
      </c>
      <c r="Q25" s="18">
        <v>0.66900000000000004</v>
      </c>
      <c r="R25" s="18">
        <v>0.65300000000000002</v>
      </c>
      <c r="S25" s="18">
        <v>0.64600000000000002</v>
      </c>
      <c r="T25" s="18">
        <f t="shared" si="2"/>
        <v>0.66525000000000001</v>
      </c>
      <c r="U25" s="18">
        <f t="shared" si="3"/>
        <v>8.8000000000000078E-2</v>
      </c>
      <c r="V25" s="18"/>
    </row>
    <row r="26" spans="2:22" x14ac:dyDescent="0.25">
      <c r="C26" s="17">
        <v>7.407407407407407E-4</v>
      </c>
      <c r="D26" s="18">
        <v>0.64300000000000002</v>
      </c>
      <c r="E26" s="18">
        <v>0.61199999999999999</v>
      </c>
      <c r="F26" s="18">
        <v>0.59499999999999997</v>
      </c>
      <c r="G26" s="18">
        <v>0.60699999999999998</v>
      </c>
      <c r="H26" s="18">
        <f t="shared" si="0"/>
        <v>0.60466666666666657</v>
      </c>
      <c r="I26" s="18">
        <f t="shared" si="1"/>
        <v>8.7999999999999856E-2</v>
      </c>
      <c r="J26" s="18"/>
      <c r="K26" s="18"/>
      <c r="L26" s="18"/>
      <c r="M26" s="18"/>
      <c r="N26" s="18"/>
      <c r="O26" s="18"/>
      <c r="P26" s="18">
        <v>0.69399999999999995</v>
      </c>
      <c r="Q26" s="18">
        <v>0.67100000000000004</v>
      </c>
      <c r="R26" s="18">
        <v>0.65400000000000003</v>
      </c>
      <c r="S26" s="18">
        <v>0.64800000000000002</v>
      </c>
      <c r="T26" s="18">
        <f t="shared" si="2"/>
        <v>0.66675000000000006</v>
      </c>
      <c r="U26" s="18">
        <f t="shared" si="3"/>
        <v>8.8500000000000023E-2</v>
      </c>
      <c r="V26" s="18"/>
    </row>
    <row r="27" spans="2:22" x14ac:dyDescent="0.25">
      <c r="C27" s="17">
        <v>9.2592592592592585E-4</v>
      </c>
      <c r="D27" s="18">
        <v>0.65100000000000002</v>
      </c>
      <c r="E27" s="18">
        <v>0.62</v>
      </c>
      <c r="F27" s="18">
        <v>0.60199999999999998</v>
      </c>
      <c r="G27" s="18">
        <v>0.61399999999999999</v>
      </c>
      <c r="H27" s="18">
        <f t="shared" si="0"/>
        <v>0.61199999999999999</v>
      </c>
      <c r="I27" s="18">
        <f t="shared" si="1"/>
        <v>9.4999999999999973E-2</v>
      </c>
      <c r="J27" s="18"/>
      <c r="K27" s="18"/>
      <c r="L27" s="18"/>
      <c r="M27" s="18"/>
      <c r="N27" s="18"/>
      <c r="O27" s="18"/>
      <c r="P27" s="18">
        <v>0.69599999999999995</v>
      </c>
      <c r="Q27" s="18">
        <v>0.67300000000000004</v>
      </c>
      <c r="R27" s="18">
        <v>0.65600000000000003</v>
      </c>
      <c r="S27" s="18">
        <v>0.65</v>
      </c>
      <c r="T27" s="18">
        <f t="shared" si="2"/>
        <v>0.66874999999999996</v>
      </c>
      <c r="U27" s="18">
        <f t="shared" si="3"/>
        <v>8.9999999999999969E-2</v>
      </c>
      <c r="V27" s="18"/>
    </row>
    <row r="28" spans="2:22" x14ac:dyDescent="0.25">
      <c r="C28" s="17">
        <v>1.1111111111111111E-3</v>
      </c>
      <c r="D28" s="18">
        <v>0.65800000000000003</v>
      </c>
      <c r="E28" s="18">
        <v>0.627</v>
      </c>
      <c r="F28" s="18">
        <v>0.60899999999999999</v>
      </c>
      <c r="G28" s="18">
        <v>0.62</v>
      </c>
      <c r="H28" s="18">
        <f t="shared" si="0"/>
        <v>0.61866666666666659</v>
      </c>
      <c r="I28" s="18">
        <f t="shared" si="1"/>
        <v>0.10099999999999998</v>
      </c>
      <c r="J28" s="18"/>
      <c r="K28" s="18"/>
      <c r="L28" s="18"/>
      <c r="M28" s="18"/>
      <c r="N28" s="18"/>
      <c r="O28" s="18"/>
      <c r="P28" s="18">
        <v>0.69799999999999995</v>
      </c>
      <c r="Q28" s="18">
        <v>0.67500000000000004</v>
      </c>
      <c r="R28" s="18">
        <v>0.65800000000000003</v>
      </c>
      <c r="S28" s="18">
        <v>0.65100000000000002</v>
      </c>
      <c r="T28" s="18">
        <f t="shared" si="2"/>
        <v>0.6705000000000001</v>
      </c>
      <c r="U28" s="18">
        <f t="shared" si="3"/>
        <v>9.0750000000000108E-2</v>
      </c>
      <c r="V28" s="18"/>
    </row>
    <row r="29" spans="2:22" x14ac:dyDescent="0.25">
      <c r="C29" s="17">
        <v>1.2962962962962963E-3</v>
      </c>
      <c r="D29" s="18">
        <v>0.66500000000000004</v>
      </c>
      <c r="E29" s="18">
        <v>0.63400000000000001</v>
      </c>
      <c r="F29" s="18">
        <v>0.61599999999999999</v>
      </c>
      <c r="G29" s="18">
        <v>0.627</v>
      </c>
      <c r="H29" s="18">
        <f t="shared" si="0"/>
        <v>0.6256666666666667</v>
      </c>
      <c r="I29" s="18">
        <f t="shared" si="1"/>
        <v>0.10699999999999998</v>
      </c>
      <c r="J29" s="18"/>
      <c r="K29" s="18"/>
      <c r="L29" s="18"/>
      <c r="M29" s="18"/>
      <c r="N29" s="18"/>
      <c r="O29" s="18"/>
      <c r="P29" s="18">
        <v>0.7</v>
      </c>
      <c r="Q29" s="18">
        <v>0.67700000000000005</v>
      </c>
      <c r="R29" s="18">
        <v>0.66</v>
      </c>
      <c r="S29" s="18">
        <v>0.65300000000000002</v>
      </c>
      <c r="T29" s="18">
        <f t="shared" si="2"/>
        <v>0.67249999999999999</v>
      </c>
      <c r="U29" s="18">
        <f t="shared" si="3"/>
        <v>9.1750000000000109E-2</v>
      </c>
      <c r="V29" s="18"/>
    </row>
    <row r="30" spans="2:22" x14ac:dyDescent="0.25">
      <c r="C30" s="17">
        <v>1.4814814814814814E-3</v>
      </c>
      <c r="D30" s="18">
        <v>0.67200000000000004</v>
      </c>
      <c r="E30" s="18">
        <v>0.64100000000000001</v>
      </c>
      <c r="F30" s="18">
        <v>0.623</v>
      </c>
      <c r="G30" s="18">
        <v>0.63300000000000001</v>
      </c>
      <c r="H30" s="18">
        <f t="shared" si="0"/>
        <v>0.6323333333333333</v>
      </c>
      <c r="I30" s="18">
        <f t="shared" si="1"/>
        <v>0.11299999999999988</v>
      </c>
      <c r="J30" s="18"/>
      <c r="K30" s="18"/>
      <c r="L30" s="18"/>
      <c r="M30" s="18"/>
      <c r="N30" s="18"/>
      <c r="O30" s="18"/>
      <c r="P30" s="18">
        <v>0.70199999999999996</v>
      </c>
      <c r="Q30" s="18">
        <v>0.67800000000000005</v>
      </c>
      <c r="R30" s="18">
        <v>0.66200000000000003</v>
      </c>
      <c r="S30" s="18">
        <v>0.65400000000000003</v>
      </c>
      <c r="T30" s="18">
        <f t="shared" si="2"/>
        <v>0.67399999999999993</v>
      </c>
      <c r="U30" s="18">
        <f t="shared" si="3"/>
        <v>9.2500000000000027E-2</v>
      </c>
      <c r="V30" s="18"/>
    </row>
    <row r="31" spans="2:22" x14ac:dyDescent="0.25">
      <c r="C31" s="17">
        <v>1.6666666666666668E-3</v>
      </c>
      <c r="D31" s="18">
        <v>0.68</v>
      </c>
      <c r="E31" s="18">
        <v>0.64800000000000002</v>
      </c>
      <c r="F31" s="18">
        <v>0.63</v>
      </c>
      <c r="G31" s="18">
        <v>0.64</v>
      </c>
      <c r="H31" s="18">
        <f t="shared" si="0"/>
        <v>0.63933333333333342</v>
      </c>
      <c r="I31" s="18">
        <f t="shared" si="1"/>
        <v>0.1196666666666667</v>
      </c>
      <c r="J31" s="18"/>
      <c r="K31" s="18"/>
      <c r="L31" s="18"/>
      <c r="M31" s="18"/>
      <c r="N31" s="18"/>
      <c r="O31" s="18"/>
      <c r="P31" s="18">
        <v>0.70399999999999996</v>
      </c>
      <c r="Q31" s="18">
        <v>0.68</v>
      </c>
      <c r="R31" s="18">
        <v>0.66300000000000003</v>
      </c>
      <c r="S31" s="18">
        <v>0.65600000000000003</v>
      </c>
      <c r="T31" s="18">
        <f t="shared" si="2"/>
        <v>0.67574999999999996</v>
      </c>
      <c r="U31" s="18">
        <f t="shared" si="3"/>
        <v>9.3749999999999889E-2</v>
      </c>
      <c r="V31" s="18"/>
    </row>
    <row r="32" spans="2:22" x14ac:dyDescent="0.25">
      <c r="T32" s="18" t="e">
        <f t="shared" si="2"/>
        <v>#DIV/0!</v>
      </c>
    </row>
    <row r="33" spans="3:22" x14ac:dyDescent="0.25">
      <c r="C33" s="4" t="s">
        <v>8</v>
      </c>
      <c r="D33" s="4" t="s">
        <v>105</v>
      </c>
      <c r="E33" s="4" t="s">
        <v>106</v>
      </c>
      <c r="F33" s="4" t="s">
        <v>107</v>
      </c>
      <c r="G33" s="4" t="s">
        <v>108</v>
      </c>
      <c r="H33" s="18" t="e">
        <f t="shared" si="0"/>
        <v>#DIV/0!</v>
      </c>
      <c r="I33" s="4" t="s">
        <v>110</v>
      </c>
      <c r="J33" s="4" t="s">
        <v>111</v>
      </c>
      <c r="K33" s="4" t="s">
        <v>112</v>
      </c>
      <c r="L33" s="4" t="s">
        <v>113</v>
      </c>
      <c r="M33" s="4" t="s">
        <v>114</v>
      </c>
      <c r="N33" s="4" t="s">
        <v>115</v>
      </c>
      <c r="O33" s="4" t="s">
        <v>116</v>
      </c>
      <c r="P33" s="4" t="s">
        <v>117</v>
      </c>
      <c r="Q33" s="4" t="s">
        <v>118</v>
      </c>
      <c r="R33" s="4" t="s">
        <v>119</v>
      </c>
      <c r="S33" s="4" t="s">
        <v>120</v>
      </c>
      <c r="T33" s="18" t="e">
        <f t="shared" si="2"/>
        <v>#DIV/0!</v>
      </c>
      <c r="U33" s="4" t="s">
        <v>122</v>
      </c>
      <c r="V33" s="4" t="s">
        <v>123</v>
      </c>
    </row>
    <row r="34" spans="3:22" x14ac:dyDescent="0.25">
      <c r="C34" s="17">
        <v>0</v>
      </c>
      <c r="D34" s="18">
        <v>0.51800000000000002</v>
      </c>
      <c r="E34" s="18">
        <v>0.51500000000000001</v>
      </c>
      <c r="F34" s="18">
        <v>0.50900000000000001</v>
      </c>
      <c r="G34" s="18">
        <v>0.51700000000000002</v>
      </c>
      <c r="H34" s="18">
        <f t="shared" si="0"/>
        <v>0.5136666666666666</v>
      </c>
      <c r="I34" s="18"/>
      <c r="J34" s="18"/>
      <c r="K34" s="18"/>
      <c r="L34" s="18"/>
      <c r="M34" s="18"/>
      <c r="N34" s="18"/>
      <c r="O34" s="18"/>
      <c r="P34" s="18">
        <v>0.57799999999999996</v>
      </c>
      <c r="Q34" s="18">
        <v>0.57099999999999995</v>
      </c>
      <c r="R34" s="18">
        <v>0.56899999999999995</v>
      </c>
      <c r="S34" s="18">
        <v>0.58499999999999996</v>
      </c>
      <c r="T34" s="18">
        <f t="shared" si="2"/>
        <v>0.57574999999999998</v>
      </c>
      <c r="U34" s="18"/>
      <c r="V34" s="18"/>
    </row>
    <row r="35" spans="3:22" x14ac:dyDescent="0.25">
      <c r="C35" s="17">
        <v>1.8518518518518518E-4</v>
      </c>
      <c r="D35" s="18">
        <v>0.51900000000000002</v>
      </c>
      <c r="E35" s="18">
        <v>0.51600000000000001</v>
      </c>
      <c r="F35" s="18">
        <v>0.51</v>
      </c>
      <c r="G35" s="18">
        <v>0.51700000000000002</v>
      </c>
      <c r="H35" s="18">
        <f t="shared" si="0"/>
        <v>0.51433333333333342</v>
      </c>
      <c r="I35" s="18"/>
      <c r="J35" s="18"/>
      <c r="K35" s="18"/>
      <c r="L35" s="18"/>
      <c r="M35" s="18"/>
      <c r="N35" s="18"/>
      <c r="O35" s="18"/>
      <c r="P35" s="18">
        <v>0.57799999999999996</v>
      </c>
      <c r="Q35" s="18">
        <v>0.57099999999999995</v>
      </c>
      <c r="R35" s="18">
        <v>0.56999999999999995</v>
      </c>
      <c r="S35" s="18">
        <v>0.58499999999999996</v>
      </c>
      <c r="T35" s="18">
        <f t="shared" si="2"/>
        <v>0.57599999999999996</v>
      </c>
      <c r="U35" s="18"/>
      <c r="V35" s="18"/>
    </row>
    <row r="36" spans="3:22" x14ac:dyDescent="0.25">
      <c r="C36" s="17">
        <v>3.7037037037037035E-4</v>
      </c>
      <c r="D36" s="18">
        <v>0.51900000000000002</v>
      </c>
      <c r="E36" s="18">
        <v>0.51600000000000001</v>
      </c>
      <c r="F36" s="18">
        <v>0.51</v>
      </c>
      <c r="G36" s="18">
        <v>0.51800000000000002</v>
      </c>
      <c r="H36" s="18">
        <f t="shared" si="0"/>
        <v>0.51466666666666672</v>
      </c>
      <c r="I36" s="18"/>
      <c r="J36" s="18"/>
      <c r="K36" s="18"/>
      <c r="L36" s="18"/>
      <c r="M36" s="18"/>
      <c r="N36" s="18"/>
      <c r="O36" s="18"/>
      <c r="P36" s="18">
        <v>0.57899999999999996</v>
      </c>
      <c r="Q36" s="18">
        <v>0.57199999999999995</v>
      </c>
      <c r="R36" s="18">
        <v>0.56999999999999995</v>
      </c>
      <c r="S36" s="18">
        <v>0.58599999999999997</v>
      </c>
      <c r="T36" s="18">
        <f t="shared" si="2"/>
        <v>0.57674999999999987</v>
      </c>
      <c r="U36" s="18"/>
      <c r="V36" s="18"/>
    </row>
    <row r="37" spans="3:22" x14ac:dyDescent="0.25">
      <c r="C37" s="17">
        <v>5.5555555555555556E-4</v>
      </c>
      <c r="D37" s="18">
        <v>0.52</v>
      </c>
      <c r="E37" s="18">
        <v>0.51700000000000002</v>
      </c>
      <c r="F37" s="18">
        <v>0.51100000000000001</v>
      </c>
      <c r="G37" s="18">
        <v>0.51900000000000002</v>
      </c>
      <c r="H37" s="18">
        <f t="shared" si="0"/>
        <v>0.51566666666666672</v>
      </c>
      <c r="I37" s="18"/>
      <c r="J37" s="18"/>
      <c r="K37" s="18"/>
      <c r="L37" s="18"/>
      <c r="M37" s="18"/>
      <c r="N37" s="18"/>
      <c r="O37" s="18"/>
      <c r="P37" s="18">
        <v>0.57899999999999996</v>
      </c>
      <c r="Q37" s="18">
        <v>0.57199999999999995</v>
      </c>
      <c r="R37" s="18">
        <v>0.57099999999999995</v>
      </c>
      <c r="S37" s="18">
        <v>0.58699999999999997</v>
      </c>
      <c r="T37" s="18">
        <f t="shared" si="2"/>
        <v>0.57724999999999993</v>
      </c>
      <c r="U37" s="18"/>
      <c r="V37" s="18"/>
    </row>
    <row r="38" spans="3:22" x14ac:dyDescent="0.25">
      <c r="C38" s="17">
        <v>7.407407407407407E-4</v>
      </c>
      <c r="D38" s="18">
        <v>0.52100000000000002</v>
      </c>
      <c r="E38" s="18">
        <v>0.51800000000000002</v>
      </c>
      <c r="F38" s="18">
        <v>0.51200000000000001</v>
      </c>
      <c r="G38" s="18">
        <v>0.52</v>
      </c>
      <c r="H38" s="18">
        <f t="shared" si="0"/>
        <v>0.51666666666666672</v>
      </c>
      <c r="I38" s="18"/>
      <c r="J38" s="18"/>
      <c r="K38" s="18"/>
      <c r="L38" s="18"/>
      <c r="M38" s="18"/>
      <c r="N38" s="18"/>
      <c r="O38" s="18"/>
      <c r="P38" s="18">
        <v>0.57999999999999996</v>
      </c>
      <c r="Q38" s="18">
        <v>0.57299999999999995</v>
      </c>
      <c r="R38" s="18">
        <v>0.57199999999999995</v>
      </c>
      <c r="S38" s="18">
        <v>0.58799999999999997</v>
      </c>
      <c r="T38" s="18">
        <f t="shared" si="2"/>
        <v>0.57825000000000004</v>
      </c>
      <c r="U38" s="18"/>
      <c r="V38" s="18"/>
    </row>
    <row r="39" spans="3:22" x14ac:dyDescent="0.25">
      <c r="C39" s="17">
        <v>9.2592592592592585E-4</v>
      </c>
      <c r="D39" s="18">
        <v>0.52200000000000002</v>
      </c>
      <c r="E39" s="18">
        <v>0.51800000000000002</v>
      </c>
      <c r="F39" s="18">
        <v>0.51300000000000001</v>
      </c>
      <c r="G39" s="18">
        <v>0.52</v>
      </c>
      <c r="H39" s="18">
        <f t="shared" si="0"/>
        <v>0.51700000000000002</v>
      </c>
      <c r="I39" s="18"/>
      <c r="J39" s="18"/>
      <c r="K39" s="18"/>
      <c r="L39" s="18"/>
      <c r="M39" s="18"/>
      <c r="N39" s="18"/>
      <c r="O39" s="18"/>
      <c r="P39" s="18">
        <v>0.58099999999999996</v>
      </c>
      <c r="Q39" s="18">
        <v>0.57399999999999995</v>
      </c>
      <c r="R39" s="18">
        <v>0.57199999999999995</v>
      </c>
      <c r="S39" s="18">
        <v>0.58799999999999997</v>
      </c>
      <c r="T39" s="18">
        <f t="shared" si="2"/>
        <v>0.57874999999999999</v>
      </c>
      <c r="U39" s="18"/>
      <c r="V39" s="18"/>
    </row>
    <row r="40" spans="3:22" x14ac:dyDescent="0.25">
      <c r="C40" s="17">
        <v>1.1111111111111111E-3</v>
      </c>
      <c r="D40" s="18">
        <v>0.52200000000000002</v>
      </c>
      <c r="E40" s="18">
        <v>0.51900000000000002</v>
      </c>
      <c r="F40" s="18">
        <v>0.51300000000000001</v>
      </c>
      <c r="G40" s="18">
        <v>0.52100000000000002</v>
      </c>
      <c r="H40" s="18">
        <f t="shared" si="0"/>
        <v>0.51766666666666661</v>
      </c>
      <c r="I40" s="18"/>
      <c r="J40" s="18"/>
      <c r="K40" s="18"/>
      <c r="L40" s="18"/>
      <c r="M40" s="18"/>
      <c r="N40" s="18"/>
      <c r="O40" s="18"/>
      <c r="P40" s="18">
        <v>0.58199999999999996</v>
      </c>
      <c r="Q40" s="18">
        <v>0.57499999999999996</v>
      </c>
      <c r="R40" s="18">
        <v>0.57299999999999995</v>
      </c>
      <c r="S40" s="18">
        <v>0.58899999999999997</v>
      </c>
      <c r="T40" s="18">
        <f t="shared" si="2"/>
        <v>0.57974999999999999</v>
      </c>
      <c r="U40" s="18"/>
      <c r="V40" s="18"/>
    </row>
    <row r="41" spans="3:22" x14ac:dyDescent="0.25">
      <c r="C41" s="17">
        <v>1.2962962962962963E-3</v>
      </c>
      <c r="D41" s="18">
        <v>0.52300000000000002</v>
      </c>
      <c r="E41" s="18">
        <v>0.52</v>
      </c>
      <c r="F41" s="18">
        <v>0.51400000000000001</v>
      </c>
      <c r="G41" s="18">
        <v>0.52200000000000002</v>
      </c>
      <c r="H41" s="18">
        <f t="shared" si="0"/>
        <v>0.51866666666666672</v>
      </c>
      <c r="I41" s="18"/>
      <c r="J41" s="18"/>
      <c r="K41" s="18"/>
      <c r="L41" s="18"/>
      <c r="M41" s="18"/>
      <c r="N41" s="18"/>
      <c r="O41" s="18"/>
      <c r="P41" s="18">
        <v>0.58299999999999996</v>
      </c>
      <c r="Q41" s="18">
        <v>0.57599999999999996</v>
      </c>
      <c r="R41" s="18">
        <v>0.57399999999999995</v>
      </c>
      <c r="S41" s="18">
        <v>0.59</v>
      </c>
      <c r="T41" s="18">
        <f t="shared" si="2"/>
        <v>0.58074999999999988</v>
      </c>
      <c r="U41" s="18"/>
      <c r="V41" s="18"/>
    </row>
    <row r="42" spans="3:22" x14ac:dyDescent="0.25">
      <c r="C42" s="17">
        <v>1.4814814814814814E-3</v>
      </c>
      <c r="D42" s="18">
        <v>0.52400000000000002</v>
      </c>
      <c r="E42" s="18">
        <v>0.52</v>
      </c>
      <c r="F42" s="18">
        <v>0.51500000000000001</v>
      </c>
      <c r="G42" s="18">
        <v>0.52300000000000002</v>
      </c>
      <c r="H42" s="18">
        <f t="shared" si="0"/>
        <v>0.51933333333333342</v>
      </c>
      <c r="I42" s="18"/>
      <c r="J42" s="18"/>
      <c r="K42" s="18"/>
      <c r="L42" s="18"/>
      <c r="M42" s="18"/>
      <c r="N42" s="18"/>
      <c r="O42" s="18"/>
      <c r="P42" s="18">
        <v>0.58399999999999996</v>
      </c>
      <c r="Q42" s="18">
        <v>0.57599999999999996</v>
      </c>
      <c r="R42" s="18">
        <v>0.57499999999999996</v>
      </c>
      <c r="S42" s="18">
        <v>0.59099999999999997</v>
      </c>
      <c r="T42" s="18">
        <f t="shared" si="2"/>
        <v>0.58149999999999991</v>
      </c>
      <c r="U42" s="18"/>
      <c r="V42" s="18"/>
    </row>
    <row r="43" spans="3:22" x14ac:dyDescent="0.25">
      <c r="C43" s="17">
        <v>1.6666666666666668E-3</v>
      </c>
      <c r="D43" s="18">
        <v>0.52400000000000002</v>
      </c>
      <c r="E43" s="18">
        <v>0.52100000000000002</v>
      </c>
      <c r="F43" s="18">
        <v>0.51500000000000001</v>
      </c>
      <c r="G43" s="18">
        <v>0.52300000000000002</v>
      </c>
      <c r="H43" s="18">
        <f t="shared" si="0"/>
        <v>0.51966666666666672</v>
      </c>
      <c r="I43" s="18"/>
      <c r="J43" s="18"/>
      <c r="K43" s="18"/>
      <c r="L43" s="18"/>
      <c r="M43" s="18"/>
      <c r="N43" s="18"/>
      <c r="O43" s="18"/>
      <c r="P43" s="18">
        <v>0.58399999999999996</v>
      </c>
      <c r="Q43" s="18">
        <v>0.57699999999999996</v>
      </c>
      <c r="R43" s="18">
        <v>0.57599999999999996</v>
      </c>
      <c r="S43" s="18">
        <v>0.59099999999999997</v>
      </c>
      <c r="T43" s="18">
        <f t="shared" si="2"/>
        <v>0.58200000000000007</v>
      </c>
      <c r="U43" s="18"/>
      <c r="V43" s="18"/>
    </row>
    <row r="44" spans="3:22" x14ac:dyDescent="0.25">
      <c r="E44" s="70" t="s">
        <v>207</v>
      </c>
    </row>
    <row r="45" spans="3:22" x14ac:dyDescent="0.25">
      <c r="C45" t="s">
        <v>8</v>
      </c>
      <c r="D45" s="31" t="s">
        <v>24</v>
      </c>
      <c r="E45" s="5" t="s">
        <v>25</v>
      </c>
    </row>
    <row r="46" spans="3:22" x14ac:dyDescent="0.25">
      <c r="C46">
        <v>0</v>
      </c>
      <c r="D46">
        <v>6.3333333333333353E-2</v>
      </c>
      <c r="E46">
        <v>8.5749999999999993E-2</v>
      </c>
    </row>
    <row r="47" spans="3:22" x14ac:dyDescent="0.25">
      <c r="C47">
        <v>16</v>
      </c>
      <c r="D47">
        <v>6.9999999999999951E-2</v>
      </c>
      <c r="E47">
        <v>8.5999999999999965E-2</v>
      </c>
    </row>
    <row r="48" spans="3:22" x14ac:dyDescent="0.25">
      <c r="C48">
        <v>32</v>
      </c>
      <c r="D48">
        <v>7.666666666666655E-2</v>
      </c>
      <c r="E48">
        <v>8.7000000000000077E-2</v>
      </c>
    </row>
    <row r="49" spans="2:5" x14ac:dyDescent="0.25">
      <c r="C49">
        <v>48</v>
      </c>
      <c r="D49">
        <v>8.2333333333333258E-2</v>
      </c>
      <c r="E49">
        <v>8.8000000000000078E-2</v>
      </c>
    </row>
    <row r="50" spans="2:5" x14ac:dyDescent="0.25">
      <c r="C50">
        <v>64</v>
      </c>
      <c r="D50">
        <v>8.7999999999999856E-2</v>
      </c>
      <c r="E50">
        <v>8.8500000000000023E-2</v>
      </c>
    </row>
    <row r="51" spans="2:5" x14ac:dyDescent="0.25">
      <c r="C51">
        <v>80</v>
      </c>
      <c r="D51">
        <v>9.4999999999999973E-2</v>
      </c>
      <c r="E51">
        <v>8.9999999999999969E-2</v>
      </c>
    </row>
    <row r="52" spans="2:5" x14ac:dyDescent="0.25">
      <c r="C52">
        <v>96</v>
      </c>
      <c r="D52">
        <v>0.10099999999999998</v>
      </c>
      <c r="E52">
        <v>9.0750000000000108E-2</v>
      </c>
    </row>
    <row r="53" spans="2:5" x14ac:dyDescent="0.25">
      <c r="C53">
        <v>112</v>
      </c>
      <c r="D53">
        <v>0.10699999999999998</v>
      </c>
      <c r="E53">
        <v>9.1750000000000109E-2</v>
      </c>
    </row>
    <row r="54" spans="2:5" x14ac:dyDescent="0.25">
      <c r="C54">
        <v>128</v>
      </c>
      <c r="D54">
        <v>0.11299999999999988</v>
      </c>
      <c r="E54">
        <v>9.2500000000000027E-2</v>
      </c>
    </row>
    <row r="55" spans="2:5" x14ac:dyDescent="0.25">
      <c r="C55">
        <v>144</v>
      </c>
      <c r="D55">
        <v>0.1196666666666667</v>
      </c>
      <c r="E55">
        <v>9.3749999999999889E-2</v>
      </c>
    </row>
    <row r="56" spans="2:5" x14ac:dyDescent="0.25">
      <c r="B56" s="5" t="s">
        <v>189</v>
      </c>
      <c r="D56">
        <v>4.0000000000000002E-4</v>
      </c>
      <c r="E56" s="7">
        <v>6.0000000000000002E-5</v>
      </c>
    </row>
    <row r="57" spans="2:5" x14ac:dyDescent="0.25">
      <c r="B57" s="5" t="s">
        <v>185</v>
      </c>
      <c r="E57" s="7">
        <f>((D56-E56)/D56)*100</f>
        <v>85</v>
      </c>
    </row>
    <row r="58" spans="2:5" x14ac:dyDescent="0.25">
      <c r="E58">
        <v>85</v>
      </c>
    </row>
  </sheetData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Cell Cytotoxicity</vt:lpstr>
      <vt:lpstr>H2O2</vt:lpstr>
      <vt:lpstr>Amyloid Beta</vt:lpstr>
      <vt:lpstr>Graphs of cell culture exp.</vt:lpstr>
      <vt:lpstr>AChEI-1</vt:lpstr>
      <vt:lpstr>AChE-2</vt:lpstr>
      <vt:lpstr>AChE-3</vt:lpstr>
      <vt:lpstr>AChE-4</vt:lpstr>
      <vt:lpstr>AChE-5</vt:lpstr>
      <vt:lpstr>Summary of AChEI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Mohammed</dc:creator>
  <cp:lastModifiedBy>Dr. Amira Mira</cp:lastModifiedBy>
  <dcterms:created xsi:type="dcterms:W3CDTF">2011-01-18T20:51:17Z</dcterms:created>
  <dcterms:modified xsi:type="dcterms:W3CDTF">2024-02-19T01:16:19Z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12.0</vt:lpwstr>
  </property>
</Properties>
</file>