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专职科研-南大\21. SIMS分析时用黄铁矿较正白铁矿的问题\SIMS分析时用黄铁矿较正白铁矿RV2\"/>
    </mc:Choice>
  </mc:AlternateContent>
  <xr:revisionPtr revIDLastSave="0" documentId="13_ncr:1_{E6E766E2-D0D8-4774-BF2C-E6B6D13769E9}" xr6:coauthVersionLast="47" xr6:coauthVersionMax="47" xr10:uidLastSave="{00000000-0000-0000-0000-000000000000}"/>
  <bookViews>
    <workbookView xWindow="-108" yWindow="-108" windowWidth="23256" windowHeight="12456" xr2:uid="{C57BCC0D-89E0-4481-A59B-F50245D71713}"/>
  </bookViews>
  <sheets>
    <sheet name="HTS4-3" sheetId="1" r:id="rId1"/>
    <sheet name="NJUMc-1" sheetId="2" r:id="rId2"/>
    <sheet name="Yorkfi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" l="1"/>
  <c r="M9" i="2" l="1"/>
  <c r="L9" i="2"/>
  <c r="M9" i="1"/>
  <c r="L10" i="1"/>
  <c r="L9" i="1"/>
  <c r="K9" i="1"/>
  <c r="M91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12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11" i="2"/>
  <c r="K9" i="2" s="1"/>
  <c r="M18" i="1"/>
  <c r="M19" i="1"/>
  <c r="M20" i="1"/>
  <c r="M21" i="1"/>
  <c r="M22" i="1"/>
  <c r="M24" i="1"/>
  <c r="M25" i="1"/>
  <c r="M26" i="1"/>
  <c r="M27" i="1"/>
  <c r="M28" i="1"/>
  <c r="M30" i="1"/>
  <c r="M31" i="1"/>
  <c r="M32" i="1"/>
  <c r="M33" i="1"/>
  <c r="M34" i="1"/>
  <c r="M36" i="1"/>
  <c r="M37" i="1"/>
  <c r="M38" i="1"/>
  <c r="M39" i="1"/>
  <c r="M40" i="1"/>
  <c r="M42" i="1"/>
  <c r="M43" i="1"/>
  <c r="M44" i="1"/>
  <c r="M45" i="1"/>
  <c r="M46" i="1"/>
  <c r="M48" i="1"/>
  <c r="M49" i="1"/>
  <c r="M50" i="1"/>
  <c r="M51" i="1"/>
  <c r="M52" i="1"/>
  <c r="M54" i="1"/>
  <c r="M55" i="1"/>
  <c r="M56" i="1"/>
  <c r="M57" i="1"/>
  <c r="M58" i="1"/>
  <c r="M60" i="1"/>
  <c r="M61" i="1"/>
  <c r="M62" i="1"/>
  <c r="M63" i="1"/>
  <c r="M64" i="1"/>
  <c r="M66" i="1"/>
  <c r="M67" i="1"/>
  <c r="M68" i="1"/>
  <c r="M69" i="1"/>
  <c r="M70" i="1"/>
  <c r="M72" i="1"/>
  <c r="M73" i="1"/>
  <c r="M74" i="1"/>
  <c r="M75" i="1"/>
  <c r="M76" i="1"/>
  <c r="M78" i="1"/>
  <c r="M79" i="1"/>
  <c r="M80" i="1"/>
  <c r="M81" i="1"/>
  <c r="M82" i="1"/>
  <c r="M84" i="1"/>
  <c r="M85" i="1"/>
  <c r="M86" i="1"/>
  <c r="M87" i="1"/>
  <c r="M88" i="1"/>
  <c r="M90" i="1"/>
  <c r="M91" i="1"/>
  <c r="M92" i="1"/>
  <c r="M93" i="1"/>
  <c r="M94" i="1"/>
  <c r="M96" i="1"/>
  <c r="M97" i="1"/>
  <c r="M98" i="1"/>
  <c r="M99" i="1"/>
  <c r="M100" i="1"/>
  <c r="M102" i="1"/>
  <c r="M103" i="1"/>
  <c r="M104" i="1"/>
  <c r="M105" i="1"/>
  <c r="M106" i="1"/>
  <c r="M108" i="1"/>
  <c r="M109" i="1"/>
  <c r="M110" i="1"/>
  <c r="M111" i="1"/>
  <c r="M112" i="1"/>
  <c r="M114" i="1"/>
  <c r="M115" i="1"/>
  <c r="M116" i="1"/>
  <c r="M117" i="1"/>
  <c r="M118" i="1"/>
  <c r="M120" i="1"/>
  <c r="M121" i="1"/>
  <c r="M122" i="1"/>
  <c r="M123" i="1"/>
  <c r="M124" i="1"/>
  <c r="M126" i="1"/>
  <c r="M127" i="1"/>
  <c r="M128" i="1"/>
  <c r="M129" i="1"/>
  <c r="M130" i="1"/>
  <c r="M13" i="1"/>
  <c r="M14" i="1"/>
  <c r="M15" i="1"/>
  <c r="M16" i="1"/>
  <c r="M12" i="1"/>
  <c r="K13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1" i="1"/>
  <c r="K12" i="1"/>
</calcChain>
</file>

<file path=xl/sharedStrings.xml><?xml version="1.0" encoding="utf-8"?>
<sst xmlns="http://schemas.openxmlformats.org/spreadsheetml/2006/main" count="326" uniqueCount="298">
  <si>
    <t>Sample #</t>
  </si>
  <si>
    <t>Ipr (nA)</t>
  </si>
  <si>
    <t>32S/Coeff</t>
  </si>
  <si>
    <t>1se(%)</t>
  </si>
  <si>
    <t>34S/Coeff</t>
  </si>
  <si>
    <t>34S/32S</t>
  </si>
  <si>
    <t>L'2</t>
  </si>
  <si>
    <t>H'2</t>
  </si>
  <si>
    <t>H'2/L'2</t>
  </si>
  <si>
    <t>LRC2201_warmup@001</t>
  </si>
  <si>
    <t>LRC2201_warmup@002</t>
  </si>
  <si>
    <t>LRC2201_warmup@003</t>
  </si>
  <si>
    <t>LRC2201_UWPy-1@001</t>
  </si>
  <si>
    <t>LRC2201_HTS4-3@001</t>
  </si>
  <si>
    <t>LRC2201_HTS4-3@002</t>
  </si>
  <si>
    <t>LRC2201_HTS4-3@003</t>
  </si>
  <si>
    <t>LRC2201_HTS4-3@004</t>
  </si>
  <si>
    <t>LRC2201_HTS4-3@005</t>
  </si>
  <si>
    <t>LRC2201_UWPy-1@002</t>
  </si>
  <si>
    <t>LRC2201_HTS4-3@006</t>
  </si>
  <si>
    <t>LRC2201_HTS4-3@007</t>
  </si>
  <si>
    <t>LRC2201_HTS4-3@008</t>
  </si>
  <si>
    <t>LRC2201_HTS4-3@009</t>
  </si>
  <si>
    <t>LRC2201_HTS4-3@010</t>
  </si>
  <si>
    <t>LRC2201_UWPy-1@003</t>
  </si>
  <si>
    <t>LRC2201_HTS4-3@011</t>
  </si>
  <si>
    <t>LRC2201_HTS4-3@012</t>
  </si>
  <si>
    <t>LRC2201_HTS4-3@013</t>
  </si>
  <si>
    <t>LRC2201_HTS4-3@014</t>
  </si>
  <si>
    <t>LRC2201_HTS4-3@015</t>
  </si>
  <si>
    <t>LRC2201_UWPy-1@004</t>
  </si>
  <si>
    <t>LRC2201_HTS4-3@016</t>
  </si>
  <si>
    <t>LRC2201_HTS4-3@017</t>
  </si>
  <si>
    <t>LRC2201_HTS4-3@018</t>
  </si>
  <si>
    <t>LRC2201_HTS4-3@019</t>
  </si>
  <si>
    <t>LRC2201_HTS4-3@020</t>
  </si>
  <si>
    <t>LRC2201_UWPy-1@005</t>
  </si>
  <si>
    <t>LRC2201_HTS4-3@021</t>
  </si>
  <si>
    <t>LRC2201_HTS4-3@022</t>
  </si>
  <si>
    <t>LRC2201_HTS4-3@023</t>
  </si>
  <si>
    <t>LRC2201_HTS4-3@024</t>
  </si>
  <si>
    <t>LRC2201_HTS4-3@025</t>
  </si>
  <si>
    <t>LRC2201_UWPy-1@006</t>
  </si>
  <si>
    <t>LRC2201_HTS4-3@026</t>
  </si>
  <si>
    <t>LRC2201_HTS4-3@027</t>
  </si>
  <si>
    <t>LRC2201_HTS4-3@028</t>
  </si>
  <si>
    <t>LRC2201_HTS4-3@029</t>
  </si>
  <si>
    <t>LRC2201_HTS4-3@030</t>
  </si>
  <si>
    <t>LRC2201_UWPy-1@007</t>
  </si>
  <si>
    <t>LRC2201_HTS4-3@031</t>
  </si>
  <si>
    <t>LRC2201_HTS4-3@032</t>
  </si>
  <si>
    <t>LRC2201_HTS4-3@033</t>
  </si>
  <si>
    <t>LRC2201_HTS4-3@034</t>
  </si>
  <si>
    <t>LRC2201_HTS4-3@035</t>
  </si>
  <si>
    <t>LRC2201_UWPy-1@008</t>
  </si>
  <si>
    <t>LRC2201_HTS4-3@036</t>
  </si>
  <si>
    <t>LRC2201_HTS4-3@037</t>
  </si>
  <si>
    <t>LRC2201_HTS4-3@038</t>
  </si>
  <si>
    <t>LRC2201_HTS4-3@039</t>
  </si>
  <si>
    <t>LRC2201_HTS4-3@040</t>
  </si>
  <si>
    <t>LRC2201_UWPy-1@009</t>
  </si>
  <si>
    <t>LRC2201_HTS4-3@041</t>
  </si>
  <si>
    <t>LRC2201_HTS4-3@042</t>
  </si>
  <si>
    <t>LRC2201_HTS4-3@043</t>
  </si>
  <si>
    <t>LRC2201_HTS4-3@044</t>
  </si>
  <si>
    <t>LRC2201_HTS4-3@045</t>
  </si>
  <si>
    <t>LRC2201_UWPy-1@010</t>
  </si>
  <si>
    <t>LRC2201_HTS4-3@046</t>
  </si>
  <si>
    <t>LRC2201_HTS4-3@047</t>
  </si>
  <si>
    <t>LRC2201_HTS4-3@048</t>
  </si>
  <si>
    <t>LRC2201_HTS4-3@049</t>
  </si>
  <si>
    <t>LRC2201_HTS4-3@050</t>
  </si>
  <si>
    <t>LRC2201_UWPy-1@011</t>
  </si>
  <si>
    <t>LRC2201_HTS4-3@051</t>
  </si>
  <si>
    <t>LRC2201_HTS4-3@052</t>
  </si>
  <si>
    <t>LRC2201_HTS4-3@053</t>
  </si>
  <si>
    <t>LRC2201_HTS4-3@054</t>
  </si>
  <si>
    <t>LRC2201_HTS4-3@055</t>
  </si>
  <si>
    <t>LRC2201_UWPy-1@012</t>
  </si>
  <si>
    <t>LRC2201_HTS4-3@056</t>
  </si>
  <si>
    <t>LRC2201_HTS4-3@057</t>
  </si>
  <si>
    <t>LRC2201_HTS4-3@058</t>
  </si>
  <si>
    <t>LRC2201_HTS4-3@059</t>
  </si>
  <si>
    <t>LRC2201_HTS4-3@060</t>
  </si>
  <si>
    <t>LRC2201_UWPy-1@013</t>
  </si>
  <si>
    <t>LRC2201_HTS4-3@061</t>
  </si>
  <si>
    <t>LRC2201_HTS4-3@062</t>
  </si>
  <si>
    <t>LRC2201_HTS4-3@063</t>
  </si>
  <si>
    <t>LRC2201_HTS4-3@064</t>
  </si>
  <si>
    <t>LRC2201_HTS4-3@065</t>
  </si>
  <si>
    <t>LRC2201_UWPy-1@014</t>
  </si>
  <si>
    <t>LRC2201_HTS4-3@066</t>
  </si>
  <si>
    <t>LRC2201_HTS4-3@067</t>
  </si>
  <si>
    <t>LRC2201_HTS4-3@068</t>
  </si>
  <si>
    <t>LRC2201_HTS4-3@069</t>
  </si>
  <si>
    <t>LRC2201_HTS4-3@070</t>
  </si>
  <si>
    <t>LRC2201_UWPy-1@015</t>
  </si>
  <si>
    <t>LRC2201_HTS4-3@071</t>
  </si>
  <si>
    <t>LRC2201_HTS4-3@072</t>
  </si>
  <si>
    <t>LRC2201_HTS4-3@073</t>
  </si>
  <si>
    <t>LRC2201_HTS4-3@074</t>
  </si>
  <si>
    <t>LRC2201_HTS4-3@075</t>
  </si>
  <si>
    <t>LRC2201_UWPy-1@016</t>
  </si>
  <si>
    <t>LRC2201_HTS4-3@076</t>
  </si>
  <si>
    <t>LRC2201_HTS4-3@077</t>
  </si>
  <si>
    <t>LRC2201_HTS4-3@078</t>
  </si>
  <si>
    <t>LRC2201_HTS4-3@079</t>
  </si>
  <si>
    <t>LRC2201_HTS4-3@080</t>
  </si>
  <si>
    <t>LRC2201_UWPy-1@017</t>
  </si>
  <si>
    <t>LRC2201_HTS4-3@081</t>
  </si>
  <si>
    <t>LRC2201_HTS4-3@082</t>
  </si>
  <si>
    <t>LRC2201_HTS4-3@083</t>
  </si>
  <si>
    <t>LRC2201_HTS4-3@084</t>
  </si>
  <si>
    <t>LRC2201_HTS4-3@085</t>
  </si>
  <si>
    <t>LRC2201_UWPy-1@018</t>
  </si>
  <si>
    <t>LRC2201_HTS4-3@086</t>
  </si>
  <si>
    <t>LRC2201_HTS4-3@087</t>
  </si>
  <si>
    <t>LRC2201_HTS4-3@088</t>
  </si>
  <si>
    <t>LRC2201_HTS4-3@089</t>
  </si>
  <si>
    <t>LRC2201_HTS4-3@090</t>
  </si>
  <si>
    <t>LRC2201_UWPy-1@019</t>
  </si>
  <si>
    <t>LRC2201_HTS4-3@091</t>
  </si>
  <si>
    <t>LRC2201_HTS4-3@092</t>
  </si>
  <si>
    <t>LRC2201_HTS4-3@093</t>
  </si>
  <si>
    <t>LRC2201_HTS4-3@094</t>
  </si>
  <si>
    <t>LRC2201_HTS4-3@095</t>
  </si>
  <si>
    <t>LRC2201_UWPy-1@020</t>
  </si>
  <si>
    <t>LRC2201_HTS4-3@096</t>
  </si>
  <si>
    <t>LRC2201_HTS4-3@097</t>
  </si>
  <si>
    <t>LRC2201_HTS4-3@098</t>
  </si>
  <si>
    <t>LRC2201_HTS4-3@099</t>
  </si>
  <si>
    <t>LRC2201_HTS4-3@100</t>
  </si>
  <si>
    <t>LRC2201_UWPy-1@021</t>
  </si>
  <si>
    <t>‰</t>
    <phoneticPr fontId="2" type="noConversion"/>
  </si>
  <si>
    <r>
      <t>δ</t>
    </r>
    <r>
      <rPr>
        <b/>
        <vertAlign val="superscript"/>
        <sz val="10"/>
        <rFont val="Arial"/>
        <family val="2"/>
      </rPr>
      <t>34</t>
    </r>
    <r>
      <rPr>
        <b/>
        <sz val="10"/>
        <rFont val="Arial"/>
        <family val="2"/>
      </rPr>
      <t>S</t>
    </r>
    <r>
      <rPr>
        <b/>
        <vertAlign val="subscript"/>
        <sz val="10"/>
        <rFont val="Arial"/>
        <family val="2"/>
      </rPr>
      <t>raw</t>
    </r>
    <phoneticPr fontId="2" type="noConversion"/>
  </si>
  <si>
    <r>
      <t>δ</t>
    </r>
    <r>
      <rPr>
        <b/>
        <vertAlign val="superscript"/>
        <sz val="10"/>
        <rFont val="Arial"/>
        <family val="2"/>
      </rPr>
      <t>34</t>
    </r>
    <r>
      <rPr>
        <b/>
        <sz val="10"/>
        <rFont val="Arial"/>
        <family val="2"/>
      </rPr>
      <t>S</t>
    </r>
    <phoneticPr fontId="2" type="noConversion"/>
  </si>
  <si>
    <t>2 SE</t>
    <phoneticPr fontId="2" type="noConversion"/>
  </si>
  <si>
    <t>S060_warmup@001</t>
  </si>
  <si>
    <t>S060_warmup@002</t>
  </si>
  <si>
    <t>S060_warmup@003</t>
  </si>
  <si>
    <t>S060_UWPy-1@001</t>
  </si>
  <si>
    <t>S060_Mc@001</t>
  </si>
  <si>
    <t>S060_Mc@002</t>
  </si>
  <si>
    <t>S060_Mc@003</t>
  </si>
  <si>
    <t>S060_Mc@004</t>
  </si>
  <si>
    <t>S060_Mc@005</t>
  </si>
  <si>
    <t>S060_Mc@006</t>
  </si>
  <si>
    <t>S060_Mc@007</t>
  </si>
  <si>
    <t>S060_Mc@008</t>
  </si>
  <si>
    <t>S060_Mc@009</t>
  </si>
  <si>
    <t>S060_Mc@010</t>
  </si>
  <si>
    <t>S060_Mc@011</t>
  </si>
  <si>
    <t>S060_Mc@012</t>
  </si>
  <si>
    <t>S060_Mc@013</t>
  </si>
  <si>
    <t>S060_Mc@014</t>
  </si>
  <si>
    <t>S060_Mc@015</t>
  </si>
  <si>
    <t>S060_UWPy-1@002</t>
  </si>
  <si>
    <t>S060_Mc@016</t>
  </si>
  <si>
    <t>S060_Mc@017</t>
  </si>
  <si>
    <t>S060_Mc@018</t>
  </si>
  <si>
    <t>S060_Mc@019</t>
  </si>
  <si>
    <t>S060_Mc@020</t>
  </si>
  <si>
    <t>S060_Mc@021</t>
  </si>
  <si>
    <t>S060_Mc@022</t>
  </si>
  <si>
    <t>S060_Mc@023</t>
  </si>
  <si>
    <t>S060_Mc@024</t>
  </si>
  <si>
    <t>S060_Mc@025</t>
  </si>
  <si>
    <t>S060_Mc@026</t>
  </si>
  <si>
    <t>S060_Mc@027</t>
  </si>
  <si>
    <t>S060_Mc@028</t>
  </si>
  <si>
    <t>S060_Mc@029</t>
  </si>
  <si>
    <t>S060_Mc@030</t>
  </si>
  <si>
    <t>S060_UWPy-1@003</t>
  </si>
  <si>
    <t>S060_Mc@031</t>
  </si>
  <si>
    <t>S060_Mc@032</t>
  </si>
  <si>
    <t>S060_Mc@033</t>
  </si>
  <si>
    <t>S060_Mc@034</t>
  </si>
  <si>
    <t>S060_Mc@035</t>
  </si>
  <si>
    <t>S060_Mc@036</t>
  </si>
  <si>
    <t>S060_Mc@037</t>
  </si>
  <si>
    <t>S060_Mc@038</t>
  </si>
  <si>
    <t>S060_Mc@039</t>
  </si>
  <si>
    <t>S060_Mc@040</t>
  </si>
  <si>
    <t>S060_Mc@041</t>
  </si>
  <si>
    <t>S060_Mc@042</t>
  </si>
  <si>
    <t>S060_Mc@043</t>
  </si>
  <si>
    <t>S060_Mc@044</t>
  </si>
  <si>
    <t>S060_Mc@045</t>
  </si>
  <si>
    <t>S060_UWPy-1@004</t>
  </si>
  <si>
    <t>S060_Mc@046</t>
  </si>
  <si>
    <t>S060_Mc@047</t>
  </si>
  <si>
    <t>S060_Mc@048</t>
  </si>
  <si>
    <t>S060_Mc@049</t>
  </si>
  <si>
    <t>S060_Mc@050</t>
  </si>
  <si>
    <t>S060_Mc@051</t>
  </si>
  <si>
    <t>S060_Mc@052</t>
  </si>
  <si>
    <t>S060_Mc@053</t>
  </si>
  <si>
    <t>S060_Mc@054</t>
  </si>
  <si>
    <t>S060_Mc@055</t>
  </si>
  <si>
    <t>S060_Mc@056</t>
  </si>
  <si>
    <t>S060_Mc@057</t>
  </si>
  <si>
    <t>S060_Mc@058</t>
  </si>
  <si>
    <t>S060_Mc@059</t>
  </si>
  <si>
    <t>S060_Mc@060</t>
  </si>
  <si>
    <t>S060_UWPy-1@005</t>
  </si>
  <si>
    <t>S060_Mc@061</t>
  </si>
  <si>
    <t>S060_Mc@062</t>
  </si>
  <si>
    <t>S060_Mc@063</t>
  </si>
  <si>
    <t>S060_Mc@064</t>
  </si>
  <si>
    <t>S060_Mc@065</t>
  </si>
  <si>
    <t>S060_Mc@066</t>
  </si>
  <si>
    <t>S060_Mc@067</t>
  </si>
  <si>
    <t>S060_Mc@068</t>
  </si>
  <si>
    <t>S060_Mc@069</t>
  </si>
  <si>
    <t>S060_Mc@070</t>
  </si>
  <si>
    <t>S060_Mc@071</t>
  </si>
  <si>
    <t>S060_Mc@072</t>
  </si>
  <si>
    <t>S060_Mc@073</t>
  </si>
  <si>
    <t>S060_Mc@074</t>
  </si>
  <si>
    <t>S060_UWPy-1@006</t>
  </si>
  <si>
    <t>S060_Mc@075</t>
  </si>
  <si>
    <t>S060_Mc@076</t>
  </si>
  <si>
    <t>S060_Mc@077</t>
  </si>
  <si>
    <t>S060_Mc@078</t>
  </si>
  <si>
    <t>S060_Mc@079</t>
  </si>
  <si>
    <t>S060_Mc@080</t>
  </si>
  <si>
    <t>S060_Mc@081</t>
  </si>
  <si>
    <t>S060_Mc@082</t>
  </si>
  <si>
    <t>S060_Mc@083</t>
  </si>
  <si>
    <t>S060_Mc@084</t>
  </si>
  <si>
    <t>S060_Mc@085</t>
  </si>
  <si>
    <t>S060_Mc@086</t>
  </si>
  <si>
    <t>S060_Mc@087</t>
  </si>
  <si>
    <t>S060_Mc@088</t>
  </si>
  <si>
    <t>S060_Mc@089</t>
  </si>
  <si>
    <t>S060_Mc@090</t>
  </si>
  <si>
    <t>S060_UWPy-1@007</t>
  </si>
  <si>
    <t>S060_Mc@091</t>
  </si>
  <si>
    <t>S060_Mc@092</t>
  </si>
  <si>
    <t>S060_Mc@093</t>
  </si>
  <si>
    <t>S060_Mc@094</t>
  </si>
  <si>
    <t>S060_Mc@095</t>
  </si>
  <si>
    <t>S060_Mc@096</t>
  </si>
  <si>
    <t>S060_Mc@097</t>
  </si>
  <si>
    <t>S060_Mc@098</t>
  </si>
  <si>
    <t>S060_Mc@099</t>
  </si>
  <si>
    <t>S060_Mc@100</t>
  </si>
  <si>
    <t>S060_Mc@101</t>
  </si>
  <si>
    <t>S060_Mc@102</t>
  </si>
  <si>
    <t>S060_Mc@103</t>
  </si>
  <si>
    <t>S060_Mc@104</t>
  </si>
  <si>
    <t>S060_Mc@105</t>
  </si>
  <si>
    <t>S060_UWPy-1@008</t>
  </si>
  <si>
    <t>S060_Mc@106</t>
  </si>
  <si>
    <t>S060_Mc@107</t>
  </si>
  <si>
    <t>S060_Mc@108</t>
  </si>
  <si>
    <t>S060_Mc@109</t>
  </si>
  <si>
    <t>S060_Mc@110</t>
  </si>
  <si>
    <t>S060_Mc@111</t>
  </si>
  <si>
    <t>S060_Mc@112</t>
  </si>
  <si>
    <t>S060_Mc@113</t>
  </si>
  <si>
    <t>S060_Mc@114</t>
  </si>
  <si>
    <t>S060_Mc@115</t>
  </si>
  <si>
    <t>S060_Mc@116</t>
  </si>
  <si>
    <t>S060_Mc@117</t>
  </si>
  <si>
    <t>S060_Mc@118</t>
  </si>
  <si>
    <t>S060_Mc@119</t>
  </si>
  <si>
    <t>S060_Mc@120</t>
  </si>
  <si>
    <t>S060_UWPy-1@009</t>
  </si>
  <si>
    <t>S060_Mc@121</t>
  </si>
  <si>
    <t>S060_Mc@122</t>
  </si>
  <si>
    <t>S060_Mc@123</t>
  </si>
  <si>
    <t>S060_Mc@124</t>
  </si>
  <si>
    <t>S060_Mc@125</t>
  </si>
  <si>
    <t>S060_Mc@126</t>
  </si>
  <si>
    <t>S060_Mc@127</t>
  </si>
  <si>
    <t>S060_Mc@128</t>
  </si>
  <si>
    <t>S060_Mc@129</t>
  </si>
  <si>
    <t>S060_Mc@130</t>
  </si>
  <si>
    <t>S060_Mc@131</t>
  </si>
  <si>
    <t>S060_Mc@132</t>
  </si>
  <si>
    <t>S060_Mc@133</t>
  </si>
  <si>
    <t>S060_Mc@134</t>
  </si>
  <si>
    <t>S060_Mc@135</t>
  </si>
  <si>
    <t>S060_UWPy-1@010</t>
  </si>
  <si>
    <t>HTS4-3</t>
    <phoneticPr fontId="2" type="noConversion"/>
  </si>
  <si>
    <t>2SE</t>
    <phoneticPr fontId="2" type="noConversion"/>
  </si>
  <si>
    <t>NJUMc-1</t>
    <phoneticPr fontId="2" type="noConversion"/>
  </si>
  <si>
    <t>Slope</t>
  </si>
  <si>
    <t>Intercept</t>
  </si>
  <si>
    <t>Rho(slope-inter)</t>
  </si>
  <si>
    <t>MSWD</t>
  </si>
  <si>
    <t>Prob. of fit</t>
  </si>
  <si>
    <t>for 2-sigma percent input errors</t>
  </si>
  <si>
    <r>
      <t>δ</t>
    </r>
    <r>
      <rPr>
        <b/>
        <vertAlign val="superscript"/>
        <sz val="10"/>
        <color theme="1"/>
        <rFont val="等线"/>
        <family val="3"/>
        <charset val="134"/>
      </rPr>
      <t>34</t>
    </r>
    <r>
      <rPr>
        <b/>
        <sz val="10"/>
        <color theme="1"/>
        <rFont val="等线"/>
        <family val="2"/>
        <charset val="134"/>
      </rPr>
      <t>S</t>
    </r>
    <r>
      <rPr>
        <b/>
        <vertAlign val="subscript"/>
        <sz val="10"/>
        <color theme="1"/>
        <rFont val="Arial"/>
        <family val="2"/>
      </rPr>
      <t>SIMS</t>
    </r>
    <phoneticPr fontId="2" type="noConversion"/>
  </si>
  <si>
    <r>
      <t>δ</t>
    </r>
    <r>
      <rPr>
        <b/>
        <vertAlign val="superscript"/>
        <sz val="10"/>
        <color theme="1"/>
        <rFont val="等线"/>
        <family val="3"/>
        <charset val="134"/>
      </rPr>
      <t>34</t>
    </r>
    <r>
      <rPr>
        <b/>
        <sz val="10"/>
        <color theme="1"/>
        <rFont val="等线"/>
        <family val="2"/>
        <charset val="134"/>
      </rPr>
      <t>S</t>
    </r>
    <r>
      <rPr>
        <b/>
        <vertAlign val="subscript"/>
        <sz val="10"/>
        <color theme="1"/>
        <rFont val="Arial"/>
        <family val="2"/>
      </rPr>
      <t>GS-IRMS</t>
    </r>
    <phoneticPr fontId="2" type="noConversion"/>
  </si>
  <si>
    <t>Sample ID</t>
    <phoneticPr fontId="2" type="noConversion"/>
  </si>
  <si>
    <t>outlier, rejected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</si>
</sst>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"/>
    <numFmt numFmtId="177" formatCode="0.0"/>
    <numFmt numFmtId="178" formatCode="0.00_ "/>
  </numFmts>
  <fonts count="17" x14ac:knownFonts="1">
    <font>
      <sz val="11"/>
      <color theme="1"/>
      <name val="等线"/>
      <family val="2"/>
      <charset val="134"/>
      <scheme val="minor"/>
    </font>
    <font>
      <b/>
      <sz val="10"/>
      <name val="Arial"/>
      <family val="2"/>
    </font>
    <font>
      <sz val="9"/>
      <name val="等线"/>
      <family val="2"/>
      <charset val="134"/>
      <scheme val="minor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12"/>
      <name val="Arial"/>
      <family val="2"/>
    </font>
    <font>
      <sz val="10"/>
      <color indexed="8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等线"/>
      <family val="2"/>
      <charset val="134"/>
    </font>
    <font>
      <b/>
      <vertAlign val="superscript"/>
      <sz val="10"/>
      <color theme="1"/>
      <name val="等线"/>
      <family val="3"/>
      <charset val="134"/>
    </font>
    <font>
      <b/>
      <vertAlign val="subscript"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2" fontId="8" fillId="0" borderId="0" xfId="0" applyNumberFormat="1" applyFont="1" applyAlignment="1"/>
    <xf numFmtId="0" fontId="8" fillId="0" borderId="0" xfId="0" applyFont="1" applyAlignment="1"/>
    <xf numFmtId="2" fontId="3" fillId="0" borderId="0" xfId="0" applyNumberFormat="1" applyFont="1" applyAlignment="1"/>
    <xf numFmtId="0" fontId="1" fillId="2" borderId="2" xfId="0" applyFont="1" applyFill="1" applyBorder="1" applyAlignment="1">
      <alignment horizontal="center"/>
    </xf>
    <xf numFmtId="0" fontId="11" fillId="0" borderId="0" xfId="0" applyFont="1" applyAlignment="1"/>
    <xf numFmtId="176" fontId="11" fillId="0" borderId="0" xfId="0" applyNumberFormat="1" applyFont="1" applyAlignment="1"/>
    <xf numFmtId="2" fontId="11" fillId="0" borderId="0" xfId="0" applyNumberFormat="1" applyFont="1" applyAlignment="1"/>
    <xf numFmtId="177" fontId="11" fillId="0" borderId="0" xfId="0" applyNumberFormat="1" applyFont="1" applyAlignment="1"/>
    <xf numFmtId="11" fontId="11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2" fontId="12" fillId="0" borderId="0" xfId="0" applyNumberFormat="1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2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178" fontId="12" fillId="0" borderId="0" xfId="0" applyNumberFormat="1" applyFont="1" applyAlignment="1"/>
    <xf numFmtId="2" fontId="16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13EA7-DBFF-480D-AA0A-D6AFBBE347CE}">
  <dimension ref="A5:AL403"/>
  <sheetViews>
    <sheetView tabSelected="1" topLeftCell="A13" workbookViewId="0">
      <selection activeCell="J37" sqref="J37"/>
    </sheetView>
  </sheetViews>
  <sheetFormatPr defaultRowHeight="13.2" x14ac:dyDescent="0.25"/>
  <cols>
    <col min="1" max="3" width="8.88671875" style="13"/>
    <col min="4" max="4" width="9" style="13" bestFit="1" customWidth="1"/>
    <col min="5" max="5" width="12.88671875" style="13" bestFit="1" customWidth="1"/>
    <col min="6" max="6" width="9.109375" style="13" bestFit="1" customWidth="1"/>
    <col min="7" max="7" width="9.88671875" style="13" bestFit="1" customWidth="1"/>
    <col min="8" max="10" width="9.109375" style="13" bestFit="1" customWidth="1"/>
    <col min="11" max="12" width="10.6640625" style="13" customWidth="1"/>
    <col min="13" max="13" width="8.88671875" style="13"/>
    <col min="14" max="14" width="20.5546875" style="13" bestFit="1" customWidth="1"/>
    <col min="15" max="264" width="8.88671875" style="13"/>
    <col min="265" max="265" width="17" style="13" customWidth="1"/>
    <col min="266" max="268" width="10.6640625" style="13" customWidth="1"/>
    <col min="269" max="520" width="8.88671875" style="13"/>
    <col min="521" max="521" width="17" style="13" customWidth="1"/>
    <col min="522" max="524" width="10.6640625" style="13" customWidth="1"/>
    <col min="525" max="776" width="8.88671875" style="13"/>
    <col min="777" max="777" width="17" style="13" customWidth="1"/>
    <col min="778" max="780" width="10.6640625" style="13" customWidth="1"/>
    <col min="781" max="1032" width="8.88671875" style="13"/>
    <col min="1033" max="1033" width="17" style="13" customWidth="1"/>
    <col min="1034" max="1036" width="10.6640625" style="13" customWidth="1"/>
    <col min="1037" max="1288" width="8.88671875" style="13"/>
    <col min="1289" max="1289" width="17" style="13" customWidth="1"/>
    <col min="1290" max="1292" width="10.6640625" style="13" customWidth="1"/>
    <col min="1293" max="1544" width="8.88671875" style="13"/>
    <col min="1545" max="1545" width="17" style="13" customWidth="1"/>
    <col min="1546" max="1548" width="10.6640625" style="13" customWidth="1"/>
    <col min="1549" max="1800" width="8.88671875" style="13"/>
    <col min="1801" max="1801" width="17" style="13" customWidth="1"/>
    <col min="1802" max="1804" width="10.6640625" style="13" customWidth="1"/>
    <col min="1805" max="2056" width="8.88671875" style="13"/>
    <col min="2057" max="2057" width="17" style="13" customWidth="1"/>
    <col min="2058" max="2060" width="10.6640625" style="13" customWidth="1"/>
    <col min="2061" max="2312" width="8.88671875" style="13"/>
    <col min="2313" max="2313" width="17" style="13" customWidth="1"/>
    <col min="2314" max="2316" width="10.6640625" style="13" customWidth="1"/>
    <col min="2317" max="2568" width="8.88671875" style="13"/>
    <col min="2569" max="2569" width="17" style="13" customWidth="1"/>
    <col min="2570" max="2572" width="10.6640625" style="13" customWidth="1"/>
    <col min="2573" max="2824" width="8.88671875" style="13"/>
    <col min="2825" max="2825" width="17" style="13" customWidth="1"/>
    <col min="2826" max="2828" width="10.6640625" style="13" customWidth="1"/>
    <col min="2829" max="3080" width="8.88671875" style="13"/>
    <col min="3081" max="3081" width="17" style="13" customWidth="1"/>
    <col min="3082" max="3084" width="10.6640625" style="13" customWidth="1"/>
    <col min="3085" max="3336" width="8.88671875" style="13"/>
    <col min="3337" max="3337" width="17" style="13" customWidth="1"/>
    <col min="3338" max="3340" width="10.6640625" style="13" customWidth="1"/>
    <col min="3341" max="3592" width="8.88671875" style="13"/>
    <col min="3593" max="3593" width="17" style="13" customWidth="1"/>
    <col min="3594" max="3596" width="10.6640625" style="13" customWidth="1"/>
    <col min="3597" max="3848" width="8.88671875" style="13"/>
    <col min="3849" max="3849" width="17" style="13" customWidth="1"/>
    <col min="3850" max="3852" width="10.6640625" style="13" customWidth="1"/>
    <col min="3853" max="4104" width="8.88671875" style="13"/>
    <col min="4105" max="4105" width="17" style="13" customWidth="1"/>
    <col min="4106" max="4108" width="10.6640625" style="13" customWidth="1"/>
    <col min="4109" max="4360" width="8.88671875" style="13"/>
    <col min="4361" max="4361" width="17" style="13" customWidth="1"/>
    <col min="4362" max="4364" width="10.6640625" style="13" customWidth="1"/>
    <col min="4365" max="4616" width="8.88671875" style="13"/>
    <col min="4617" max="4617" width="17" style="13" customWidth="1"/>
    <col min="4618" max="4620" width="10.6640625" style="13" customWidth="1"/>
    <col min="4621" max="4872" width="8.88671875" style="13"/>
    <col min="4873" max="4873" width="17" style="13" customWidth="1"/>
    <col min="4874" max="4876" width="10.6640625" style="13" customWidth="1"/>
    <col min="4877" max="5128" width="8.88671875" style="13"/>
    <col min="5129" max="5129" width="17" style="13" customWidth="1"/>
    <col min="5130" max="5132" width="10.6640625" style="13" customWidth="1"/>
    <col min="5133" max="5384" width="8.88671875" style="13"/>
    <col min="5385" max="5385" width="17" style="13" customWidth="1"/>
    <col min="5386" max="5388" width="10.6640625" style="13" customWidth="1"/>
    <col min="5389" max="5640" width="8.88671875" style="13"/>
    <col min="5641" max="5641" width="17" style="13" customWidth="1"/>
    <col min="5642" max="5644" width="10.6640625" style="13" customWidth="1"/>
    <col min="5645" max="5896" width="8.88671875" style="13"/>
    <col min="5897" max="5897" width="17" style="13" customWidth="1"/>
    <col min="5898" max="5900" width="10.6640625" style="13" customWidth="1"/>
    <col min="5901" max="6152" width="8.88671875" style="13"/>
    <col min="6153" max="6153" width="17" style="13" customWidth="1"/>
    <col min="6154" max="6156" width="10.6640625" style="13" customWidth="1"/>
    <col min="6157" max="6408" width="8.88671875" style="13"/>
    <col min="6409" max="6409" width="17" style="13" customWidth="1"/>
    <col min="6410" max="6412" width="10.6640625" style="13" customWidth="1"/>
    <col min="6413" max="6664" width="8.88671875" style="13"/>
    <col min="6665" max="6665" width="17" style="13" customWidth="1"/>
    <col min="6666" max="6668" width="10.6640625" style="13" customWidth="1"/>
    <col min="6669" max="6920" width="8.88671875" style="13"/>
    <col min="6921" max="6921" width="17" style="13" customWidth="1"/>
    <col min="6922" max="6924" width="10.6640625" style="13" customWidth="1"/>
    <col min="6925" max="7176" width="8.88671875" style="13"/>
    <col min="7177" max="7177" width="17" style="13" customWidth="1"/>
    <col min="7178" max="7180" width="10.6640625" style="13" customWidth="1"/>
    <col min="7181" max="7432" width="8.88671875" style="13"/>
    <col min="7433" max="7433" width="17" style="13" customWidth="1"/>
    <col min="7434" max="7436" width="10.6640625" style="13" customWidth="1"/>
    <col min="7437" max="7688" width="8.88671875" style="13"/>
    <col min="7689" max="7689" width="17" style="13" customWidth="1"/>
    <col min="7690" max="7692" width="10.6640625" style="13" customWidth="1"/>
    <col min="7693" max="7944" width="8.88671875" style="13"/>
    <col min="7945" max="7945" width="17" style="13" customWidth="1"/>
    <col min="7946" max="7948" width="10.6640625" style="13" customWidth="1"/>
    <col min="7949" max="8200" width="8.88671875" style="13"/>
    <col min="8201" max="8201" width="17" style="13" customWidth="1"/>
    <col min="8202" max="8204" width="10.6640625" style="13" customWidth="1"/>
    <col min="8205" max="8456" width="8.88671875" style="13"/>
    <col min="8457" max="8457" width="17" style="13" customWidth="1"/>
    <col min="8458" max="8460" width="10.6640625" style="13" customWidth="1"/>
    <col min="8461" max="8712" width="8.88671875" style="13"/>
    <col min="8713" max="8713" width="17" style="13" customWidth="1"/>
    <col min="8714" max="8716" width="10.6640625" style="13" customWidth="1"/>
    <col min="8717" max="8968" width="8.88671875" style="13"/>
    <col min="8969" max="8969" width="17" style="13" customWidth="1"/>
    <col min="8970" max="8972" width="10.6640625" style="13" customWidth="1"/>
    <col min="8973" max="9224" width="8.88671875" style="13"/>
    <col min="9225" max="9225" width="17" style="13" customWidth="1"/>
    <col min="9226" max="9228" width="10.6640625" style="13" customWidth="1"/>
    <col min="9229" max="9480" width="8.88671875" style="13"/>
    <col min="9481" max="9481" width="17" style="13" customWidth="1"/>
    <col min="9482" max="9484" width="10.6640625" style="13" customWidth="1"/>
    <col min="9485" max="9736" width="8.88671875" style="13"/>
    <col min="9737" max="9737" width="17" style="13" customWidth="1"/>
    <col min="9738" max="9740" width="10.6640625" style="13" customWidth="1"/>
    <col min="9741" max="9992" width="8.88671875" style="13"/>
    <col min="9993" max="9993" width="17" style="13" customWidth="1"/>
    <col min="9994" max="9996" width="10.6640625" style="13" customWidth="1"/>
    <col min="9997" max="10248" width="8.88671875" style="13"/>
    <col min="10249" max="10249" width="17" style="13" customWidth="1"/>
    <col min="10250" max="10252" width="10.6640625" style="13" customWidth="1"/>
    <col min="10253" max="10504" width="8.88671875" style="13"/>
    <col min="10505" max="10505" width="17" style="13" customWidth="1"/>
    <col min="10506" max="10508" width="10.6640625" style="13" customWidth="1"/>
    <col min="10509" max="10760" width="8.88671875" style="13"/>
    <col min="10761" max="10761" width="17" style="13" customWidth="1"/>
    <col min="10762" max="10764" width="10.6640625" style="13" customWidth="1"/>
    <col min="10765" max="11016" width="8.88671875" style="13"/>
    <col min="11017" max="11017" width="17" style="13" customWidth="1"/>
    <col min="11018" max="11020" width="10.6640625" style="13" customWidth="1"/>
    <col min="11021" max="11272" width="8.88671875" style="13"/>
    <col min="11273" max="11273" width="17" style="13" customWidth="1"/>
    <col min="11274" max="11276" width="10.6640625" style="13" customWidth="1"/>
    <col min="11277" max="11528" width="8.88671875" style="13"/>
    <col min="11529" max="11529" width="17" style="13" customWidth="1"/>
    <col min="11530" max="11532" width="10.6640625" style="13" customWidth="1"/>
    <col min="11533" max="11784" width="8.88671875" style="13"/>
    <col min="11785" max="11785" width="17" style="13" customWidth="1"/>
    <col min="11786" max="11788" width="10.6640625" style="13" customWidth="1"/>
    <col min="11789" max="12040" width="8.88671875" style="13"/>
    <col min="12041" max="12041" width="17" style="13" customWidth="1"/>
    <col min="12042" max="12044" width="10.6640625" style="13" customWidth="1"/>
    <col min="12045" max="12296" width="8.88671875" style="13"/>
    <col min="12297" max="12297" width="17" style="13" customWidth="1"/>
    <col min="12298" max="12300" width="10.6640625" style="13" customWidth="1"/>
    <col min="12301" max="12552" width="8.88671875" style="13"/>
    <col min="12553" max="12553" width="17" style="13" customWidth="1"/>
    <col min="12554" max="12556" width="10.6640625" style="13" customWidth="1"/>
    <col min="12557" max="12808" width="8.88671875" style="13"/>
    <col min="12809" max="12809" width="17" style="13" customWidth="1"/>
    <col min="12810" max="12812" width="10.6640625" style="13" customWidth="1"/>
    <col min="12813" max="13064" width="8.88671875" style="13"/>
    <col min="13065" max="13065" width="17" style="13" customWidth="1"/>
    <col min="13066" max="13068" width="10.6640625" style="13" customWidth="1"/>
    <col min="13069" max="13320" width="8.88671875" style="13"/>
    <col min="13321" max="13321" width="17" style="13" customWidth="1"/>
    <col min="13322" max="13324" width="10.6640625" style="13" customWidth="1"/>
    <col min="13325" max="13576" width="8.88671875" style="13"/>
    <col min="13577" max="13577" width="17" style="13" customWidth="1"/>
    <col min="13578" max="13580" width="10.6640625" style="13" customWidth="1"/>
    <col min="13581" max="13832" width="8.88671875" style="13"/>
    <col min="13833" max="13833" width="17" style="13" customWidth="1"/>
    <col min="13834" max="13836" width="10.6640625" style="13" customWidth="1"/>
    <col min="13837" max="14088" width="8.88671875" style="13"/>
    <col min="14089" max="14089" width="17" style="13" customWidth="1"/>
    <col min="14090" max="14092" width="10.6640625" style="13" customWidth="1"/>
    <col min="14093" max="14344" width="8.88671875" style="13"/>
    <col min="14345" max="14345" width="17" style="13" customWidth="1"/>
    <col min="14346" max="14348" width="10.6640625" style="13" customWidth="1"/>
    <col min="14349" max="14600" width="8.88671875" style="13"/>
    <col min="14601" max="14601" width="17" style="13" customWidth="1"/>
    <col min="14602" max="14604" width="10.6640625" style="13" customWidth="1"/>
    <col min="14605" max="14856" width="8.88671875" style="13"/>
    <col min="14857" max="14857" width="17" style="13" customWidth="1"/>
    <col min="14858" max="14860" width="10.6640625" style="13" customWidth="1"/>
    <col min="14861" max="15112" width="8.88671875" style="13"/>
    <col min="15113" max="15113" width="17" style="13" customWidth="1"/>
    <col min="15114" max="15116" width="10.6640625" style="13" customWidth="1"/>
    <col min="15117" max="15368" width="8.88671875" style="13"/>
    <col min="15369" max="15369" width="17" style="13" customWidth="1"/>
    <col min="15370" max="15372" width="10.6640625" style="13" customWidth="1"/>
    <col min="15373" max="15624" width="8.88671875" style="13"/>
    <col min="15625" max="15625" width="17" style="13" customWidth="1"/>
    <col min="15626" max="15628" width="10.6640625" style="13" customWidth="1"/>
    <col min="15629" max="15880" width="8.88671875" style="13"/>
    <col min="15881" max="15881" width="17" style="13" customWidth="1"/>
    <col min="15882" max="15884" width="10.6640625" style="13" customWidth="1"/>
    <col min="15885" max="16136" width="8.88671875" style="13"/>
    <col min="16137" max="16137" width="17" style="13" customWidth="1"/>
    <col min="16138" max="16140" width="10.6640625" style="13" customWidth="1"/>
    <col min="16141" max="16384" width="8.88671875" style="13"/>
  </cols>
  <sheetData>
    <row r="5" spans="1:38" ht="13.8" thickBot="1" x14ac:dyDescent="0.3"/>
    <row r="6" spans="1:38" s="1" customFormat="1" ht="16.8" x14ac:dyDescent="0.35">
      <c r="A6" s="1" t="s">
        <v>0</v>
      </c>
      <c r="C6" s="2"/>
      <c r="D6" s="1" t="s">
        <v>1</v>
      </c>
      <c r="E6" s="1" t="s">
        <v>2</v>
      </c>
      <c r="F6" s="1" t="s">
        <v>3</v>
      </c>
      <c r="G6" s="1" t="s">
        <v>4</v>
      </c>
      <c r="H6" s="1" t="s">
        <v>3</v>
      </c>
      <c r="I6" s="1" t="s">
        <v>5</v>
      </c>
      <c r="J6" s="1" t="s">
        <v>3</v>
      </c>
      <c r="K6" s="18" t="s">
        <v>134</v>
      </c>
      <c r="L6" s="18" t="s">
        <v>135</v>
      </c>
      <c r="M6" s="1" t="s">
        <v>136</v>
      </c>
      <c r="S6" s="3"/>
      <c r="AE6" s="4"/>
      <c r="AF6" s="4"/>
      <c r="AL6" s="4"/>
    </row>
    <row r="7" spans="1:38" s="5" customFormat="1" ht="13.8" thickBot="1" x14ac:dyDescent="0.3">
      <c r="C7" s="6"/>
      <c r="E7" s="5" t="s">
        <v>6</v>
      </c>
      <c r="G7" s="5" t="s">
        <v>7</v>
      </c>
      <c r="I7" s="5" t="s">
        <v>8</v>
      </c>
      <c r="K7" s="12" t="s">
        <v>133</v>
      </c>
      <c r="L7" s="12" t="s">
        <v>133</v>
      </c>
      <c r="M7" s="12" t="s">
        <v>133</v>
      </c>
      <c r="S7" s="7"/>
      <c r="AE7" s="8"/>
      <c r="AF7" s="8"/>
      <c r="AH7" s="7"/>
      <c r="AL7" s="8"/>
    </row>
    <row r="8" spans="1:38" x14ac:dyDescent="0.25">
      <c r="A8" s="13" t="s">
        <v>9</v>
      </c>
      <c r="D8" s="16">
        <v>1.9853730201721191</v>
      </c>
      <c r="E8" s="17">
        <v>2933366000</v>
      </c>
      <c r="F8" s="14">
        <v>4.9501870000000003E-2</v>
      </c>
      <c r="G8" s="17">
        <v>131512600</v>
      </c>
      <c r="H8" s="14">
        <v>5.1004010000000002E-2</v>
      </c>
      <c r="I8" s="14">
        <v>4.4833339999999999E-2</v>
      </c>
      <c r="J8" s="14">
        <v>1.828543E-3</v>
      </c>
      <c r="K8" s="9"/>
      <c r="L8" s="9"/>
    </row>
    <row r="9" spans="1:38" x14ac:dyDescent="0.25">
      <c r="A9" s="13" t="s">
        <v>10</v>
      </c>
      <c r="D9" s="16">
        <v>1.9820880889892578</v>
      </c>
      <c r="E9" s="17">
        <v>2925998000</v>
      </c>
      <c r="F9" s="14">
        <v>2.6336439999999999E-2</v>
      </c>
      <c r="G9" s="17">
        <v>131181400</v>
      </c>
      <c r="H9" s="14">
        <v>2.739165E-2</v>
      </c>
      <c r="I9" s="14">
        <v>4.4833030000000003E-2</v>
      </c>
      <c r="J9" s="14">
        <v>1.743531E-3</v>
      </c>
      <c r="K9" s="11">
        <f>2*STDEV(K11,K17,K23,K29,K35,K41,K47,K53,K59,K65,K71,K77,K83,K89,K95,K101,K107,K113,K119,K125,K131)</f>
        <v>0.17767548044618875</v>
      </c>
      <c r="L9" s="27">
        <f>AVERAGE(L12:L14,L16:L26,L28:L116,L118:L130)</f>
        <v>0.6883467430240382</v>
      </c>
      <c r="M9" s="19">
        <f>L10/(97^0.5)</f>
        <v>2.89651860613898E-2</v>
      </c>
    </row>
    <row r="10" spans="1:38" x14ac:dyDescent="0.25">
      <c r="A10" s="13" t="s">
        <v>11</v>
      </c>
      <c r="D10" s="16">
        <v>1.9853730201721191</v>
      </c>
      <c r="E10" s="17">
        <v>2917708000</v>
      </c>
      <c r="F10" s="14">
        <v>8.5306460000000001E-2</v>
      </c>
      <c r="G10" s="17">
        <v>130770200</v>
      </c>
      <c r="H10" s="14">
        <v>8.8450570000000006E-2</v>
      </c>
      <c r="I10" s="14">
        <v>4.4819489999999997E-2</v>
      </c>
      <c r="J10" s="14">
        <v>3.2723819999999999E-3</v>
      </c>
      <c r="K10" s="9"/>
      <c r="L10" s="11">
        <f>2*STDEV(L12:L14,L16:L26,L28:L116,L118:L130)</f>
        <v>0.28527399872119469</v>
      </c>
    </row>
    <row r="11" spans="1:38" x14ac:dyDescent="0.25">
      <c r="A11" s="13" t="s">
        <v>12</v>
      </c>
      <c r="D11" s="16">
        <v>1.9805231094360352</v>
      </c>
      <c r="E11" s="17">
        <v>2927350000</v>
      </c>
      <c r="F11" s="14">
        <v>4.4676710000000001E-2</v>
      </c>
      <c r="G11" s="17">
        <v>133185400</v>
      </c>
      <c r="H11" s="14">
        <v>4.6346520000000002E-2</v>
      </c>
      <c r="I11" s="14">
        <v>4.5496889999999998E-2</v>
      </c>
      <c r="J11" s="14">
        <v>1.895468E-3</v>
      </c>
      <c r="K11" s="9">
        <f t="shared" ref="K11:K42" si="0">1000*(I11*22.6436-1)</f>
        <v>30.213378403999958</v>
      </c>
    </row>
    <row r="12" spans="1:38" x14ac:dyDescent="0.25">
      <c r="A12" s="13" t="s">
        <v>13</v>
      </c>
      <c r="D12" s="16">
        <v>1.9776281118392944</v>
      </c>
      <c r="E12" s="17">
        <v>2924005000</v>
      </c>
      <c r="F12" s="14">
        <v>4.4196510000000001E-2</v>
      </c>
      <c r="G12" s="17">
        <v>131075300</v>
      </c>
      <c r="H12" s="14">
        <v>4.5281839999999997E-2</v>
      </c>
      <c r="I12" s="14">
        <v>4.48273E-2</v>
      </c>
      <c r="J12" s="14">
        <v>1.5955730000000001E-3</v>
      </c>
      <c r="K12" s="9">
        <f t="shared" si="0"/>
        <v>15.051450279999878</v>
      </c>
      <c r="L12" s="9">
        <v>1.0112701573332341</v>
      </c>
      <c r="M12" s="15">
        <f>20*J12</f>
        <v>3.1911460000000003E-2</v>
      </c>
    </row>
    <row r="13" spans="1:38" x14ac:dyDescent="0.25">
      <c r="A13" s="13" t="s">
        <v>14</v>
      </c>
      <c r="D13" s="16">
        <v>1.9766899347305298</v>
      </c>
      <c r="E13" s="17">
        <v>2917879000</v>
      </c>
      <c r="F13" s="14">
        <v>2.7368110000000001E-2</v>
      </c>
      <c r="G13" s="17">
        <v>130810800</v>
      </c>
      <c r="H13" s="14">
        <v>2.799722E-2</v>
      </c>
      <c r="I13" s="14">
        <v>4.4830769999999999E-2</v>
      </c>
      <c r="J13" s="14">
        <v>1.1508149999999999E-3</v>
      </c>
      <c r="K13" s="9">
        <f t="shared" si="0"/>
        <v>15.130023571999995</v>
      </c>
      <c r="L13" s="9">
        <v>1.0898434493333511</v>
      </c>
      <c r="M13" s="15">
        <f t="shared" ref="M13:M16" si="1">20*J13</f>
        <v>2.3016299999999996E-2</v>
      </c>
    </row>
    <row r="14" spans="1:38" x14ac:dyDescent="0.25">
      <c r="A14" s="13" t="s">
        <v>15</v>
      </c>
      <c r="D14" s="16">
        <v>1.9790369272232056</v>
      </c>
      <c r="E14" s="17">
        <v>2912060000</v>
      </c>
      <c r="F14" s="14">
        <v>4.3722339999999998E-2</v>
      </c>
      <c r="G14" s="17">
        <v>130557700</v>
      </c>
      <c r="H14" s="14">
        <v>4.517256E-2</v>
      </c>
      <c r="I14" s="14">
        <v>4.4833440000000002E-2</v>
      </c>
      <c r="J14" s="14">
        <v>1.7291710000000001E-3</v>
      </c>
      <c r="K14" s="9">
        <f t="shared" si="0"/>
        <v>15.190481984000082</v>
      </c>
      <c r="L14" s="9">
        <v>1.1503018613334373</v>
      </c>
      <c r="M14" s="15">
        <f t="shared" si="1"/>
        <v>3.4583420000000004E-2</v>
      </c>
    </row>
    <row r="15" spans="1:38" x14ac:dyDescent="0.25">
      <c r="A15" s="13" t="s">
        <v>16</v>
      </c>
      <c r="D15" s="16">
        <v>1.9784109592437744</v>
      </c>
      <c r="E15" s="17">
        <v>2820957000</v>
      </c>
      <c r="F15" s="14">
        <v>0.14264209999999999</v>
      </c>
      <c r="G15" s="17">
        <v>126260100</v>
      </c>
      <c r="H15" s="14">
        <v>0.1487549</v>
      </c>
      <c r="I15" s="14">
        <v>4.4757819999999997E-2</v>
      </c>
      <c r="J15" s="14">
        <v>6.2251850000000003E-3</v>
      </c>
      <c r="K15" s="9">
        <f t="shared" si="0"/>
        <v>13.478172951999934</v>
      </c>
      <c r="L15" s="9">
        <v>-0.56200717066671046</v>
      </c>
      <c r="M15" s="15">
        <f t="shared" si="1"/>
        <v>0.12450370000000001</v>
      </c>
      <c r="N15" s="13" t="s">
        <v>297</v>
      </c>
    </row>
    <row r="16" spans="1:38" x14ac:dyDescent="0.25">
      <c r="A16" s="13" t="s">
        <v>17</v>
      </c>
      <c r="D16" s="16">
        <v>1.9794279336929321</v>
      </c>
      <c r="E16" s="17">
        <v>2933073000</v>
      </c>
      <c r="F16" s="14">
        <v>1.426523E-2</v>
      </c>
      <c r="G16" s="17">
        <v>131463100</v>
      </c>
      <c r="H16" s="14">
        <v>1.433654E-2</v>
      </c>
      <c r="I16" s="14">
        <v>4.4820939999999997E-2</v>
      </c>
      <c r="J16" s="14">
        <v>1.008143E-3</v>
      </c>
      <c r="K16" s="9">
        <f t="shared" si="0"/>
        <v>14.907436983999878</v>
      </c>
      <c r="L16" s="9">
        <v>0.86725686133323343</v>
      </c>
      <c r="M16" s="15">
        <f t="shared" si="1"/>
        <v>2.0162859999999998E-2</v>
      </c>
    </row>
    <row r="17" spans="1:14" x14ac:dyDescent="0.25">
      <c r="A17" s="13" t="s">
        <v>18</v>
      </c>
      <c r="D17" s="16">
        <v>1.9856078624725342</v>
      </c>
      <c r="E17" s="17">
        <v>2935998000</v>
      </c>
      <c r="F17" s="14">
        <v>3.4066180000000001E-2</v>
      </c>
      <c r="G17" s="17">
        <v>133566100</v>
      </c>
      <c r="H17" s="14">
        <v>3.5183209999999999E-2</v>
      </c>
      <c r="I17" s="14">
        <v>4.5492579999999998E-2</v>
      </c>
      <c r="J17" s="14">
        <v>1.474628E-3</v>
      </c>
      <c r="K17" s="9">
        <f t="shared" si="0"/>
        <v>30.11578448800001</v>
      </c>
      <c r="L17" s="10"/>
    </row>
    <row r="18" spans="1:14" x14ac:dyDescent="0.25">
      <c r="A18" s="13" t="s">
        <v>19</v>
      </c>
      <c r="D18" s="16">
        <v>1.9790369272232056</v>
      </c>
      <c r="E18" s="17">
        <v>2935121000</v>
      </c>
      <c r="F18" s="14">
        <v>3.8128479999999999E-2</v>
      </c>
      <c r="G18" s="17">
        <v>131554800</v>
      </c>
      <c r="H18" s="14">
        <v>3.9584059999999997E-2</v>
      </c>
      <c r="I18" s="14">
        <v>4.482092E-2</v>
      </c>
      <c r="J18" s="14">
        <v>1.892583E-3</v>
      </c>
      <c r="K18" s="9">
        <f t="shared" si="0"/>
        <v>14.906984111999977</v>
      </c>
      <c r="L18" s="9">
        <v>0.86680398933333258</v>
      </c>
      <c r="M18" s="15">
        <f t="shared" ref="M18:M81" si="2">20*J18</f>
        <v>3.7851660000000002E-2</v>
      </c>
    </row>
    <row r="19" spans="1:14" x14ac:dyDescent="0.25">
      <c r="A19" s="13" t="s">
        <v>20</v>
      </c>
      <c r="D19" s="16">
        <v>1.9737949371337891</v>
      </c>
      <c r="E19" s="17">
        <v>2923241000</v>
      </c>
      <c r="F19" s="14">
        <v>2.4561659999999999E-2</v>
      </c>
      <c r="G19" s="17">
        <v>131013600</v>
      </c>
      <c r="H19" s="14">
        <v>2.567111E-2</v>
      </c>
      <c r="I19" s="14">
        <v>4.4817940000000001E-2</v>
      </c>
      <c r="J19" s="14">
        <v>1.9840280000000001E-3</v>
      </c>
      <c r="K19" s="9">
        <f t="shared" si="0"/>
        <v>14.839506183999873</v>
      </c>
      <c r="L19" s="9">
        <v>0.79932606133322892</v>
      </c>
      <c r="M19" s="15">
        <f t="shared" si="2"/>
        <v>3.9680560000000004E-2</v>
      </c>
    </row>
    <row r="20" spans="1:14" x14ac:dyDescent="0.25">
      <c r="A20" s="13" t="s">
        <v>21</v>
      </c>
      <c r="D20" s="16">
        <v>1.9737949371337891</v>
      </c>
      <c r="E20" s="17">
        <v>2934075000</v>
      </c>
      <c r="F20" s="14">
        <v>2.5019920000000001E-2</v>
      </c>
      <c r="G20" s="17">
        <v>131495400</v>
      </c>
      <c r="H20" s="14">
        <v>2.61014E-2</v>
      </c>
      <c r="I20" s="14">
        <v>4.481665E-2</v>
      </c>
      <c r="J20" s="14">
        <v>1.6931909999999999E-3</v>
      </c>
      <c r="K20" s="9">
        <f t="shared" si="0"/>
        <v>14.810295940000051</v>
      </c>
      <c r="L20" s="9">
        <v>0.77011581733340684</v>
      </c>
      <c r="M20" s="15">
        <f t="shared" si="2"/>
        <v>3.3863819999999996E-2</v>
      </c>
    </row>
    <row r="21" spans="1:14" x14ac:dyDescent="0.25">
      <c r="A21" s="13" t="s">
        <v>22</v>
      </c>
      <c r="D21" s="16">
        <v>1.9751249551773071</v>
      </c>
      <c r="E21" s="17">
        <v>2936088000</v>
      </c>
      <c r="F21" s="14">
        <v>3.209878E-2</v>
      </c>
      <c r="G21" s="17">
        <v>131597100</v>
      </c>
      <c r="H21" s="14">
        <v>3.2548680000000003E-2</v>
      </c>
      <c r="I21" s="14">
        <v>4.4820550000000001E-2</v>
      </c>
      <c r="J21" s="14">
        <v>1.0570690000000001E-3</v>
      </c>
      <c r="K21" s="9">
        <f t="shared" si="0"/>
        <v>14.898605980000035</v>
      </c>
      <c r="L21" s="9">
        <v>0.8584258573333905</v>
      </c>
      <c r="M21" s="15">
        <f t="shared" si="2"/>
        <v>2.1141380000000001E-2</v>
      </c>
    </row>
    <row r="22" spans="1:14" x14ac:dyDescent="0.25">
      <c r="A22" s="13" t="s">
        <v>23</v>
      </c>
      <c r="D22" s="16">
        <v>1.9754379987716675</v>
      </c>
      <c r="E22" s="17">
        <v>2936776000</v>
      </c>
      <c r="F22" s="14">
        <v>2.9510709999999999E-2</v>
      </c>
      <c r="G22" s="17">
        <v>131622400</v>
      </c>
      <c r="H22" s="14">
        <v>3.100143E-2</v>
      </c>
      <c r="I22" s="14">
        <v>4.4818660000000003E-2</v>
      </c>
      <c r="J22" s="14">
        <v>1.7262950000000001E-3</v>
      </c>
      <c r="K22" s="9">
        <f t="shared" si="0"/>
        <v>14.855809576000079</v>
      </c>
      <c r="L22" s="9">
        <v>0.81562945333343428</v>
      </c>
      <c r="M22" s="15">
        <f t="shared" si="2"/>
        <v>3.4525899999999998E-2</v>
      </c>
    </row>
    <row r="23" spans="1:14" x14ac:dyDescent="0.25">
      <c r="A23" s="13" t="s">
        <v>24</v>
      </c>
      <c r="D23" s="16">
        <v>1.9759860038757324</v>
      </c>
      <c r="E23" s="17">
        <v>2911225000</v>
      </c>
      <c r="F23" s="14">
        <v>1.3920510000000001E-2</v>
      </c>
      <c r="G23" s="17">
        <v>132437100</v>
      </c>
      <c r="H23" s="14">
        <v>1.421978E-2</v>
      </c>
      <c r="I23" s="14">
        <v>4.5491860000000002E-2</v>
      </c>
      <c r="J23" s="14">
        <v>1.229869E-3</v>
      </c>
      <c r="K23" s="9">
        <f t="shared" si="0"/>
        <v>30.099481096000027</v>
      </c>
      <c r="L23" s="10"/>
    </row>
    <row r="24" spans="1:14" x14ac:dyDescent="0.25">
      <c r="A24" s="13" t="s">
        <v>25</v>
      </c>
      <c r="D24" s="16">
        <v>1.9770809412002563</v>
      </c>
      <c r="E24" s="17">
        <v>2940034000</v>
      </c>
      <c r="F24" s="14">
        <v>3.2717999999999997E-2</v>
      </c>
      <c r="G24" s="17">
        <v>131762900</v>
      </c>
      <c r="H24" s="14">
        <v>3.394759E-2</v>
      </c>
      <c r="I24" s="14">
        <v>4.4816790000000002E-2</v>
      </c>
      <c r="J24" s="14">
        <v>1.648874E-3</v>
      </c>
      <c r="K24" s="9">
        <f t="shared" si="0"/>
        <v>14.813466044000023</v>
      </c>
      <c r="L24" s="9">
        <v>0.77328592133337892</v>
      </c>
      <c r="M24" s="15">
        <f t="shared" ref="M24" si="3">20*J24</f>
        <v>3.2977480000000003E-2</v>
      </c>
    </row>
    <row r="25" spans="1:14" x14ac:dyDescent="0.25">
      <c r="A25" s="13" t="s">
        <v>26</v>
      </c>
      <c r="D25" s="16">
        <v>1.9741079807281494</v>
      </c>
      <c r="E25" s="17">
        <v>2939718000</v>
      </c>
      <c r="F25" s="14">
        <v>1.7247100000000001E-2</v>
      </c>
      <c r="G25" s="17">
        <v>131765200</v>
      </c>
      <c r="H25" s="14">
        <v>1.8035410000000002E-2</v>
      </c>
      <c r="I25" s="14">
        <v>4.4822380000000002E-2</v>
      </c>
      <c r="J25" s="14">
        <v>1.254507E-3</v>
      </c>
      <c r="K25" s="9">
        <f t="shared" si="0"/>
        <v>14.940043768000066</v>
      </c>
      <c r="L25" s="9">
        <v>0.89986364533342211</v>
      </c>
      <c r="M25" s="15">
        <f t="shared" si="2"/>
        <v>2.509014E-2</v>
      </c>
    </row>
    <row r="26" spans="1:14" x14ac:dyDescent="0.25">
      <c r="A26" s="13" t="s">
        <v>27</v>
      </c>
      <c r="D26" s="16">
        <v>1.9788799285888672</v>
      </c>
      <c r="E26" s="17">
        <v>2955333000</v>
      </c>
      <c r="F26" s="14">
        <v>3.0955440000000001E-2</v>
      </c>
      <c r="G26" s="17">
        <v>132458500</v>
      </c>
      <c r="H26" s="14">
        <v>3.1955270000000001E-2</v>
      </c>
      <c r="I26" s="14">
        <v>4.4820169999999999E-2</v>
      </c>
      <c r="J26" s="14">
        <v>1.3001320000000001E-3</v>
      </c>
      <c r="K26" s="9">
        <f t="shared" si="0"/>
        <v>14.89000141199992</v>
      </c>
      <c r="L26" s="9">
        <v>0.84982128933327594</v>
      </c>
      <c r="M26" s="15">
        <f t="shared" si="2"/>
        <v>2.600264E-2</v>
      </c>
    </row>
    <row r="27" spans="1:14" x14ac:dyDescent="0.25">
      <c r="A27" s="13" t="s">
        <v>28</v>
      </c>
      <c r="D27" s="16">
        <v>1.975829005241394</v>
      </c>
      <c r="E27" s="17">
        <v>2953315000</v>
      </c>
      <c r="F27" s="14">
        <v>2.699727E-2</v>
      </c>
      <c r="G27" s="17">
        <v>132201400</v>
      </c>
      <c r="H27" s="14">
        <v>2.7979360000000002E-2</v>
      </c>
      <c r="I27" s="14">
        <v>4.4763740000000003E-2</v>
      </c>
      <c r="J27" s="14">
        <v>1.70593E-3</v>
      </c>
      <c r="K27" s="9">
        <f t="shared" si="0"/>
        <v>13.612223064000117</v>
      </c>
      <c r="L27" s="9">
        <v>-0.42795705866652689</v>
      </c>
      <c r="M27" s="15">
        <f t="shared" si="2"/>
        <v>3.4118599999999999E-2</v>
      </c>
      <c r="N27" s="13" t="s">
        <v>297</v>
      </c>
    </row>
    <row r="28" spans="1:14" x14ac:dyDescent="0.25">
      <c r="A28" s="13" t="s">
        <v>29</v>
      </c>
      <c r="D28" s="16">
        <v>1.9702750444412231</v>
      </c>
      <c r="E28" s="17">
        <v>2942650000</v>
      </c>
      <c r="F28" s="14">
        <v>4.1404870000000003E-2</v>
      </c>
      <c r="G28" s="17">
        <v>131924700</v>
      </c>
      <c r="H28" s="14">
        <v>4.2163539999999999E-2</v>
      </c>
      <c r="I28" s="14">
        <v>4.4831919999999997E-2</v>
      </c>
      <c r="J28" s="14">
        <v>1.1783970000000001E-3</v>
      </c>
      <c r="K28" s="9">
        <f t="shared" si="0"/>
        <v>15.156063711999845</v>
      </c>
      <c r="L28" s="9">
        <v>1.1158835893332011</v>
      </c>
      <c r="M28" s="15">
        <f t="shared" si="2"/>
        <v>2.3567940000000002E-2</v>
      </c>
    </row>
    <row r="29" spans="1:14" x14ac:dyDescent="0.25">
      <c r="A29" s="13" t="s">
        <v>30</v>
      </c>
      <c r="D29" s="16">
        <v>1.9695709943771362</v>
      </c>
      <c r="E29" s="17">
        <v>2912999000</v>
      </c>
      <c r="F29" s="14">
        <v>2.9806240000000001E-2</v>
      </c>
      <c r="G29" s="17">
        <v>132527800</v>
      </c>
      <c r="H29" s="14">
        <v>3.0971809999999999E-2</v>
      </c>
      <c r="I29" s="14">
        <v>4.5495319999999999E-2</v>
      </c>
      <c r="J29" s="14">
        <v>1.6339390000000001E-3</v>
      </c>
      <c r="K29" s="9">
        <f t="shared" si="0"/>
        <v>30.177827951999969</v>
      </c>
      <c r="L29" s="10"/>
    </row>
    <row r="30" spans="1:14" x14ac:dyDescent="0.25">
      <c r="A30" s="13" t="s">
        <v>31</v>
      </c>
      <c r="D30" s="16">
        <v>1.9722310304641724</v>
      </c>
      <c r="E30" s="17">
        <v>2943299000</v>
      </c>
      <c r="F30" s="14">
        <v>7.1469699999999997E-2</v>
      </c>
      <c r="G30" s="17">
        <v>131893000</v>
      </c>
      <c r="H30" s="14">
        <v>8.9148069999999996E-2</v>
      </c>
      <c r="I30" s="14">
        <v>4.4811179999999999E-2</v>
      </c>
      <c r="J30" s="14">
        <v>1.86232E-3</v>
      </c>
      <c r="K30" s="9">
        <f t="shared" si="0"/>
        <v>14.686435447999857</v>
      </c>
      <c r="L30" s="9">
        <v>0.64625532533321284</v>
      </c>
      <c r="M30" s="15">
        <f t="shared" ref="M30" si="4">20*J30</f>
        <v>3.7246399999999999E-2</v>
      </c>
    </row>
    <row r="31" spans="1:14" x14ac:dyDescent="0.25">
      <c r="A31" s="13" t="s">
        <v>32</v>
      </c>
      <c r="D31" s="16">
        <v>1.9726999998092651</v>
      </c>
      <c r="E31" s="17">
        <v>2954081000</v>
      </c>
      <c r="F31" s="14">
        <v>2.0729580000000001E-2</v>
      </c>
      <c r="G31" s="17">
        <v>132393600</v>
      </c>
      <c r="H31" s="14">
        <v>2.1516400000000001E-2</v>
      </c>
      <c r="I31" s="14">
        <v>4.481719E-2</v>
      </c>
      <c r="J31" s="14">
        <v>1.1322870000000001E-3</v>
      </c>
      <c r="K31" s="9">
        <f t="shared" si="0"/>
        <v>14.822523484000039</v>
      </c>
      <c r="L31" s="9">
        <v>0.78234336133339433</v>
      </c>
      <c r="M31" s="15">
        <f t="shared" si="2"/>
        <v>2.2645740000000001E-2</v>
      </c>
    </row>
    <row r="32" spans="1:14" x14ac:dyDescent="0.25">
      <c r="A32" s="13" t="s">
        <v>33</v>
      </c>
      <c r="D32" s="16">
        <v>1.9710570573806763</v>
      </c>
      <c r="E32" s="17">
        <v>2949755000</v>
      </c>
      <c r="F32" s="14">
        <v>2.9803300000000001E-2</v>
      </c>
      <c r="G32" s="17">
        <v>132194900</v>
      </c>
      <c r="H32" s="14">
        <v>3.095552E-2</v>
      </c>
      <c r="I32" s="14">
        <v>4.4815550000000003E-2</v>
      </c>
      <c r="J32" s="14">
        <v>1.404904E-3</v>
      </c>
      <c r="K32" s="9">
        <f t="shared" si="0"/>
        <v>14.785387979999953</v>
      </c>
      <c r="L32" s="9">
        <v>0.74520785733330897</v>
      </c>
      <c r="M32" s="15">
        <f t="shared" si="2"/>
        <v>2.8098080000000001E-2</v>
      </c>
    </row>
    <row r="33" spans="1:13" x14ac:dyDescent="0.25">
      <c r="A33" s="13" t="s">
        <v>34</v>
      </c>
      <c r="D33" s="16">
        <v>1.9772369861602783</v>
      </c>
      <c r="E33" s="17">
        <v>2958440000</v>
      </c>
      <c r="F33" s="14">
        <v>2.912851E-2</v>
      </c>
      <c r="G33" s="17">
        <v>132584300</v>
      </c>
      <c r="H33" s="14">
        <v>2.9961169999999999E-2</v>
      </c>
      <c r="I33" s="14">
        <v>4.4815609999999999E-2</v>
      </c>
      <c r="J33" s="14">
        <v>1.292634E-3</v>
      </c>
      <c r="K33" s="9">
        <f t="shared" si="0"/>
        <v>14.786746595999878</v>
      </c>
      <c r="L33" s="9">
        <v>0.74656647333323356</v>
      </c>
      <c r="M33" s="15">
        <f t="shared" si="2"/>
        <v>2.5852679999999999E-2</v>
      </c>
    </row>
    <row r="34" spans="1:13" x14ac:dyDescent="0.25">
      <c r="A34" s="13" t="s">
        <v>35</v>
      </c>
      <c r="D34" s="16">
        <v>1.9795058965682983</v>
      </c>
      <c r="E34" s="17">
        <v>2955712000</v>
      </c>
      <c r="F34" s="14">
        <v>2.2309869999999999E-2</v>
      </c>
      <c r="G34" s="17">
        <v>132470400</v>
      </c>
      <c r="H34" s="14">
        <v>2.3292770000000001E-2</v>
      </c>
      <c r="I34" s="14">
        <v>4.4818450000000003E-2</v>
      </c>
      <c r="J34" s="14">
        <v>1.3795179999999999E-3</v>
      </c>
      <c r="K34" s="9">
        <f t="shared" si="0"/>
        <v>14.851054420000009</v>
      </c>
      <c r="L34" s="9">
        <v>0.81087429733336513</v>
      </c>
      <c r="M34" s="15">
        <f t="shared" si="2"/>
        <v>2.7590359999999998E-2</v>
      </c>
    </row>
    <row r="35" spans="1:13" x14ac:dyDescent="0.25">
      <c r="A35" s="13" t="s">
        <v>36</v>
      </c>
      <c r="D35" s="16">
        <v>1.9759069681167603</v>
      </c>
      <c r="E35" s="17">
        <v>2925075000</v>
      </c>
      <c r="F35" s="14">
        <v>2.4143560000000001E-2</v>
      </c>
      <c r="G35" s="17">
        <v>133059200</v>
      </c>
      <c r="H35" s="14">
        <v>2.4866340000000001E-2</v>
      </c>
      <c r="I35" s="14">
        <v>4.5489149999999999E-2</v>
      </c>
      <c r="J35" s="14">
        <v>1.591089E-3</v>
      </c>
      <c r="K35" s="9">
        <f t="shared" si="0"/>
        <v>30.038116939999917</v>
      </c>
      <c r="L35" s="10"/>
    </row>
    <row r="36" spans="1:13" x14ac:dyDescent="0.25">
      <c r="A36" s="13" t="s">
        <v>37</v>
      </c>
      <c r="D36" s="16">
        <v>1.9737949371337891</v>
      </c>
      <c r="E36" s="17">
        <v>2942221000</v>
      </c>
      <c r="F36" s="14">
        <v>3.8049239999999998E-2</v>
      </c>
      <c r="G36" s="17">
        <v>131851700</v>
      </c>
      <c r="H36" s="14">
        <v>4.7787370000000003E-2</v>
      </c>
      <c r="I36" s="14">
        <v>4.4813640000000002E-2</v>
      </c>
      <c r="J36" s="14">
        <v>1.44272E-3</v>
      </c>
      <c r="K36" s="9">
        <f t="shared" si="0"/>
        <v>14.742138704000096</v>
      </c>
      <c r="L36" s="9">
        <v>0.7019585813334519</v>
      </c>
      <c r="M36" s="15">
        <f t="shared" ref="M36" si="5">20*J36</f>
        <v>2.8854399999999999E-2</v>
      </c>
    </row>
    <row r="37" spans="1:13" x14ac:dyDescent="0.25">
      <c r="A37" s="13" t="s">
        <v>38</v>
      </c>
      <c r="D37" s="16">
        <v>1.9739519357681274</v>
      </c>
      <c r="E37" s="17">
        <v>2827178000</v>
      </c>
      <c r="F37" s="14">
        <v>6.9358429999999999E-2</v>
      </c>
      <c r="G37" s="17">
        <v>126689700</v>
      </c>
      <c r="H37" s="14">
        <v>7.1262130000000007E-2</v>
      </c>
      <c r="I37" s="14">
        <v>4.4811370000000003E-2</v>
      </c>
      <c r="J37" s="14">
        <v>2.2158009999999999E-3</v>
      </c>
      <c r="K37" s="9">
        <f t="shared" si="0"/>
        <v>14.690737732000025</v>
      </c>
      <c r="L37" s="9">
        <v>0.65055760933338114</v>
      </c>
      <c r="M37" s="15">
        <f t="shared" si="2"/>
        <v>4.4316019999999998E-2</v>
      </c>
    </row>
    <row r="38" spans="1:13" x14ac:dyDescent="0.25">
      <c r="A38" s="13" t="s">
        <v>39</v>
      </c>
      <c r="D38" s="16">
        <v>1.9675370454788208</v>
      </c>
      <c r="E38" s="17">
        <v>2936830000</v>
      </c>
      <c r="F38" s="14">
        <v>4.6165369999999997E-2</v>
      </c>
      <c r="G38" s="17">
        <v>131621100</v>
      </c>
      <c r="H38" s="14">
        <v>4.7128150000000001E-2</v>
      </c>
      <c r="I38" s="14">
        <v>4.48174E-2</v>
      </c>
      <c r="J38" s="14">
        <v>1.3627590000000001E-3</v>
      </c>
      <c r="K38" s="9">
        <f t="shared" si="0"/>
        <v>14.827278639999886</v>
      </c>
      <c r="L38" s="9">
        <v>0.78709851733324143</v>
      </c>
      <c r="M38" s="15">
        <f t="shared" si="2"/>
        <v>2.725518E-2</v>
      </c>
    </row>
    <row r="39" spans="1:13" x14ac:dyDescent="0.25">
      <c r="A39" s="13" t="s">
        <v>40</v>
      </c>
      <c r="D39" s="16">
        <v>1.9669890403747559</v>
      </c>
      <c r="E39" s="17">
        <v>2922732000</v>
      </c>
      <c r="F39" s="14">
        <v>4.1642609999999997E-2</v>
      </c>
      <c r="G39" s="17">
        <v>130986900</v>
      </c>
      <c r="H39" s="14">
        <v>4.2676350000000002E-2</v>
      </c>
      <c r="I39" s="14">
        <v>4.4816599999999998E-2</v>
      </c>
      <c r="J39" s="14">
        <v>1.418243E-3</v>
      </c>
      <c r="K39" s="9">
        <f t="shared" si="0"/>
        <v>14.809163759999855</v>
      </c>
      <c r="L39" s="9">
        <v>0.76898363733321062</v>
      </c>
      <c r="M39" s="15">
        <f t="shared" si="2"/>
        <v>2.8364859999999999E-2</v>
      </c>
    </row>
    <row r="40" spans="1:13" x14ac:dyDescent="0.25">
      <c r="A40" s="13" t="s">
        <v>41</v>
      </c>
      <c r="D40" s="16">
        <v>1.9662848711013794</v>
      </c>
      <c r="E40" s="17">
        <v>2921666000</v>
      </c>
      <c r="F40" s="14">
        <v>2.0837899999999999E-2</v>
      </c>
      <c r="G40" s="17">
        <v>130932100</v>
      </c>
      <c r="H40" s="14">
        <v>2.1677439999999999E-2</v>
      </c>
      <c r="I40" s="14">
        <v>4.4814180000000002E-2</v>
      </c>
      <c r="J40" s="14">
        <v>1.377634E-3</v>
      </c>
      <c r="K40" s="9">
        <f t="shared" si="0"/>
        <v>14.754366248000084</v>
      </c>
      <c r="L40" s="9">
        <v>0.71418612533343939</v>
      </c>
      <c r="M40" s="15">
        <f t="shared" si="2"/>
        <v>2.755268E-2</v>
      </c>
    </row>
    <row r="41" spans="1:13" x14ac:dyDescent="0.25">
      <c r="A41" s="13" t="s">
        <v>42</v>
      </c>
      <c r="D41" s="16">
        <v>1.9628429412841797</v>
      </c>
      <c r="E41" s="17">
        <v>2905215000</v>
      </c>
      <c r="F41" s="14">
        <v>2.5495670000000002E-2</v>
      </c>
      <c r="G41" s="17">
        <v>132158500</v>
      </c>
      <c r="H41" s="14">
        <v>2.6695170000000001E-2</v>
      </c>
      <c r="I41" s="14">
        <v>4.5490070000000001E-2</v>
      </c>
      <c r="J41" s="14">
        <v>1.5895359999999999E-3</v>
      </c>
      <c r="K41" s="9">
        <f t="shared" si="0"/>
        <v>30.058949052000017</v>
      </c>
      <c r="L41" s="10"/>
    </row>
    <row r="42" spans="1:13" x14ac:dyDescent="0.25">
      <c r="A42" s="13" t="s">
        <v>43</v>
      </c>
      <c r="D42" s="16">
        <v>1.9629991054534912</v>
      </c>
      <c r="E42" s="17">
        <v>2921645000</v>
      </c>
      <c r="F42" s="14">
        <v>3.4170539999999999E-2</v>
      </c>
      <c r="G42" s="17">
        <v>130938600</v>
      </c>
      <c r="H42" s="14">
        <v>3.5187499999999997E-2</v>
      </c>
      <c r="I42" s="14">
        <v>4.4816719999999997E-2</v>
      </c>
      <c r="J42" s="14">
        <v>1.4750340000000001E-3</v>
      </c>
      <c r="K42" s="9">
        <f t="shared" si="0"/>
        <v>14.811880991999926</v>
      </c>
      <c r="L42" s="9">
        <v>0.77170086933328186</v>
      </c>
      <c r="M42" s="15">
        <f t="shared" ref="M42" si="6">20*J42</f>
        <v>2.9500680000000001E-2</v>
      </c>
    </row>
    <row r="43" spans="1:13" x14ac:dyDescent="0.25">
      <c r="A43" s="13" t="s">
        <v>44</v>
      </c>
      <c r="D43" s="16">
        <v>1.9603389501571655</v>
      </c>
      <c r="E43" s="17">
        <v>2911623000</v>
      </c>
      <c r="F43" s="14">
        <v>2.8178660000000001E-2</v>
      </c>
      <c r="G43" s="17">
        <v>130504700</v>
      </c>
      <c r="H43" s="14">
        <v>2.8786920000000001E-2</v>
      </c>
      <c r="I43" s="14">
        <v>4.4821960000000001E-2</v>
      </c>
      <c r="J43" s="14">
        <v>1.120404E-3</v>
      </c>
      <c r="K43" s="9">
        <f t="shared" ref="K43:K71" si="7">1000*(I43*22.6436-1)</f>
        <v>14.930533455999928</v>
      </c>
      <c r="L43" s="9">
        <v>0.89035333333328381</v>
      </c>
      <c r="M43" s="15">
        <f t="shared" si="2"/>
        <v>2.240808E-2</v>
      </c>
    </row>
    <row r="44" spans="1:13" x14ac:dyDescent="0.25">
      <c r="A44" s="13" t="s">
        <v>45</v>
      </c>
      <c r="D44" s="16">
        <v>1.9586961269378662</v>
      </c>
      <c r="E44" s="17">
        <v>2906064000</v>
      </c>
      <c r="F44" s="14">
        <v>3.6315939999999998E-2</v>
      </c>
      <c r="G44" s="17">
        <v>130223900</v>
      </c>
      <c r="H44" s="14">
        <v>3.7500690000000003E-2</v>
      </c>
      <c r="I44" s="14">
        <v>4.4811089999999998E-2</v>
      </c>
      <c r="J44" s="14">
        <v>1.5029450000000001E-3</v>
      </c>
      <c r="K44" s="9">
        <f t="shared" si="7"/>
        <v>14.684397523999859</v>
      </c>
      <c r="L44" s="9">
        <v>0.64421740133321492</v>
      </c>
      <c r="M44" s="15">
        <f t="shared" si="2"/>
        <v>3.0058900000000003E-2</v>
      </c>
    </row>
    <row r="45" spans="1:13" x14ac:dyDescent="0.25">
      <c r="A45" s="13" t="s">
        <v>46</v>
      </c>
      <c r="D45" s="16">
        <v>1.9577579498291016</v>
      </c>
      <c r="E45" s="17">
        <v>2907572000</v>
      </c>
      <c r="F45" s="14">
        <v>3.4539100000000003E-2</v>
      </c>
      <c r="G45" s="17">
        <v>130310700</v>
      </c>
      <c r="H45" s="14">
        <v>3.5234580000000001E-2</v>
      </c>
      <c r="I45" s="14">
        <v>4.4817700000000002E-2</v>
      </c>
      <c r="J45" s="14">
        <v>1.107385E-3</v>
      </c>
      <c r="K45" s="9">
        <f t="shared" si="7"/>
        <v>14.834071719999953</v>
      </c>
      <c r="L45" s="9">
        <v>0.7938915973333085</v>
      </c>
      <c r="M45" s="15">
        <f t="shared" si="2"/>
        <v>2.2147699999999999E-2</v>
      </c>
    </row>
    <row r="46" spans="1:13" x14ac:dyDescent="0.25">
      <c r="A46" s="13" t="s">
        <v>47</v>
      </c>
      <c r="D46" s="16">
        <v>1.9636250734329224</v>
      </c>
      <c r="E46" s="17">
        <v>2902878000</v>
      </c>
      <c r="F46" s="14">
        <v>2.5492230000000001E-2</v>
      </c>
      <c r="G46" s="17">
        <v>130078200</v>
      </c>
      <c r="H46" s="14">
        <v>2.6986260000000001E-2</v>
      </c>
      <c r="I46" s="14">
        <v>4.4810089999999997E-2</v>
      </c>
      <c r="J46" s="14">
        <v>1.783738E-3</v>
      </c>
      <c r="K46" s="9">
        <f t="shared" si="7"/>
        <v>14.661753923999932</v>
      </c>
      <c r="L46" s="9">
        <v>0.62157380133328743</v>
      </c>
      <c r="M46" s="15">
        <f t="shared" si="2"/>
        <v>3.567476E-2</v>
      </c>
    </row>
    <row r="47" spans="1:13" x14ac:dyDescent="0.25">
      <c r="A47" s="13" t="s">
        <v>48</v>
      </c>
      <c r="D47" s="16">
        <v>1.9637820720672607</v>
      </c>
      <c r="E47" s="17">
        <v>2901222000</v>
      </c>
      <c r="F47" s="14">
        <v>5.4950119999999998E-2</v>
      </c>
      <c r="G47" s="17">
        <v>131967100</v>
      </c>
      <c r="H47" s="14">
        <v>7.3502209999999998E-2</v>
      </c>
      <c r="I47" s="14">
        <v>4.5486640000000002E-2</v>
      </c>
      <c r="J47" s="14">
        <v>1.9326409999999999E-2</v>
      </c>
      <c r="K47" s="9">
        <f t="shared" si="7"/>
        <v>29.981281503999924</v>
      </c>
      <c r="L47" s="10"/>
    </row>
    <row r="48" spans="1:13" x14ac:dyDescent="0.25">
      <c r="A48" s="13" t="s">
        <v>49</v>
      </c>
      <c r="D48" s="16">
        <v>1.9632340669631958</v>
      </c>
      <c r="E48" s="17">
        <v>2908835000</v>
      </c>
      <c r="F48" s="14">
        <v>4.3610620000000003E-2</v>
      </c>
      <c r="G48" s="17">
        <v>130375100</v>
      </c>
      <c r="H48" s="14">
        <v>4.4548110000000002E-2</v>
      </c>
      <c r="I48" s="14">
        <v>4.4820359999999997E-2</v>
      </c>
      <c r="J48" s="14">
        <v>1.409205E-3</v>
      </c>
      <c r="K48" s="9">
        <f t="shared" si="7"/>
        <v>14.894303695999866</v>
      </c>
      <c r="L48" s="9">
        <v>0.8541235733332222</v>
      </c>
      <c r="M48" s="15">
        <f t="shared" ref="M48" si="8">20*J48</f>
        <v>2.81841E-2</v>
      </c>
    </row>
    <row r="49" spans="1:13" x14ac:dyDescent="0.25">
      <c r="A49" s="13" t="s">
        <v>50</v>
      </c>
      <c r="D49" s="16">
        <v>1.9597139358520508</v>
      </c>
      <c r="E49" s="17">
        <v>2902527000</v>
      </c>
      <c r="F49" s="14">
        <v>3.6602460000000003E-2</v>
      </c>
      <c r="G49" s="17">
        <v>130080100</v>
      </c>
      <c r="H49" s="14">
        <v>3.6771770000000002E-2</v>
      </c>
      <c r="I49" s="14">
        <v>4.4816160000000001E-2</v>
      </c>
      <c r="J49" s="14">
        <v>1.1539779999999999E-3</v>
      </c>
      <c r="K49" s="9">
        <f t="shared" si="7"/>
        <v>14.799200576000038</v>
      </c>
      <c r="L49" s="9">
        <v>0.75902045333339352</v>
      </c>
      <c r="M49" s="15">
        <f t="shared" si="2"/>
        <v>2.3079559999999999E-2</v>
      </c>
    </row>
    <row r="50" spans="1:13" x14ac:dyDescent="0.25">
      <c r="A50" s="13" t="s">
        <v>51</v>
      </c>
      <c r="D50" s="16">
        <v>1.9615908861160278</v>
      </c>
      <c r="E50" s="17">
        <v>2898557000</v>
      </c>
      <c r="F50" s="14">
        <v>2.2684200000000002E-2</v>
      </c>
      <c r="G50" s="17">
        <v>129871900</v>
      </c>
      <c r="H50" s="14">
        <v>2.3156880000000001E-2</v>
      </c>
      <c r="I50" s="14">
        <v>4.480572E-2</v>
      </c>
      <c r="J50" s="14">
        <v>1.144592E-3</v>
      </c>
      <c r="K50" s="9">
        <f t="shared" si="7"/>
        <v>14.562801392000058</v>
      </c>
      <c r="L50" s="9">
        <v>0.52262126933341335</v>
      </c>
      <c r="M50" s="15">
        <f t="shared" si="2"/>
        <v>2.289184E-2</v>
      </c>
    </row>
    <row r="51" spans="1:13" x14ac:dyDescent="0.25">
      <c r="A51" s="13" t="s">
        <v>52</v>
      </c>
      <c r="D51" s="16">
        <v>1.9540029764175415</v>
      </c>
      <c r="E51" s="17">
        <v>2887455000</v>
      </c>
      <c r="F51" s="14">
        <v>3.7100420000000002E-2</v>
      </c>
      <c r="G51" s="17">
        <v>129384300</v>
      </c>
      <c r="H51" s="14">
        <v>3.7510780000000001E-2</v>
      </c>
      <c r="I51" s="14">
        <v>4.4809109999999999E-2</v>
      </c>
      <c r="J51" s="14">
        <v>1.433503E-3</v>
      </c>
      <c r="K51" s="9">
        <f t="shared" si="7"/>
        <v>14.639563195999905</v>
      </c>
      <c r="L51" s="9">
        <v>0.5993830733332608</v>
      </c>
      <c r="M51" s="15">
        <f t="shared" si="2"/>
        <v>2.8670060000000001E-2</v>
      </c>
    </row>
    <row r="52" spans="1:13" x14ac:dyDescent="0.25">
      <c r="A52" s="13" t="s">
        <v>53</v>
      </c>
      <c r="D52" s="16">
        <v>1.9510300159454346</v>
      </c>
      <c r="E52" s="17">
        <v>2877013000</v>
      </c>
      <c r="F52" s="14">
        <v>3.1948690000000002E-2</v>
      </c>
      <c r="G52" s="17">
        <v>128918600</v>
      </c>
      <c r="H52" s="14">
        <v>3.3413989999999998E-2</v>
      </c>
      <c r="I52" s="14">
        <v>4.4809870000000002E-2</v>
      </c>
      <c r="J52" s="14">
        <v>1.9838540000000002E-3</v>
      </c>
      <c r="K52" s="9">
        <f t="shared" si="7"/>
        <v>14.656772331999912</v>
      </c>
      <c r="L52" s="9">
        <v>0.61659220933326786</v>
      </c>
      <c r="M52" s="15">
        <f t="shared" si="2"/>
        <v>3.9677080000000003E-2</v>
      </c>
    </row>
    <row r="53" spans="1:13" x14ac:dyDescent="0.25">
      <c r="A53" s="13" t="s">
        <v>54</v>
      </c>
      <c r="D53" s="16">
        <v>1.9554891586303711</v>
      </c>
      <c r="E53" s="17">
        <v>2893870000</v>
      </c>
      <c r="F53" s="14">
        <v>1.4865949999999999E-2</v>
      </c>
      <c r="G53" s="17">
        <v>131639000</v>
      </c>
      <c r="H53" s="14">
        <v>1.5255299999999999E-2</v>
      </c>
      <c r="I53" s="14">
        <v>4.5488920000000002E-2</v>
      </c>
      <c r="J53" s="14">
        <v>1.0077930000000001E-3</v>
      </c>
      <c r="K53" s="9">
        <f t="shared" si="7"/>
        <v>30.032908911999947</v>
      </c>
      <c r="L53" s="10"/>
    </row>
    <row r="54" spans="1:13" x14ac:dyDescent="0.25">
      <c r="A54" s="13" t="s">
        <v>55</v>
      </c>
      <c r="D54" s="16">
        <v>1.9500910043716431</v>
      </c>
      <c r="E54" s="17">
        <v>2870876000</v>
      </c>
      <c r="F54" s="14">
        <v>2.5722220000000001E-2</v>
      </c>
      <c r="G54" s="17">
        <v>128638000</v>
      </c>
      <c r="H54" s="14">
        <v>2.623936E-2</v>
      </c>
      <c r="I54" s="14">
        <v>4.4807930000000003E-2</v>
      </c>
      <c r="J54" s="14">
        <v>1.179996E-3</v>
      </c>
      <c r="K54" s="9">
        <f t="shared" si="7"/>
        <v>14.612843747999982</v>
      </c>
      <c r="L54" s="9">
        <v>0.57266362533333748</v>
      </c>
      <c r="M54" s="15">
        <f t="shared" ref="M54" si="9">20*J54</f>
        <v>2.359992E-2</v>
      </c>
    </row>
    <row r="55" spans="1:13" x14ac:dyDescent="0.25">
      <c r="A55" s="13" t="s">
        <v>56</v>
      </c>
      <c r="D55" s="16">
        <v>1.9489178657531738</v>
      </c>
      <c r="E55" s="17">
        <v>2871145000</v>
      </c>
      <c r="F55" s="14">
        <v>3.3764299999999997E-2</v>
      </c>
      <c r="G55" s="17">
        <v>128670200</v>
      </c>
      <c r="H55" s="14">
        <v>3.4784059999999999E-2</v>
      </c>
      <c r="I55" s="14">
        <v>4.4814939999999998E-2</v>
      </c>
      <c r="J55" s="14">
        <v>1.555072E-3</v>
      </c>
      <c r="K55" s="9">
        <f t="shared" si="7"/>
        <v>14.771575383999869</v>
      </c>
      <c r="L55" s="9">
        <v>0.73139526133322441</v>
      </c>
      <c r="M55" s="15">
        <f t="shared" si="2"/>
        <v>3.1101440000000001E-2</v>
      </c>
    </row>
    <row r="56" spans="1:13" x14ac:dyDescent="0.25">
      <c r="A56" s="13" t="s">
        <v>57</v>
      </c>
      <c r="D56" s="16">
        <v>1.9482920169830322</v>
      </c>
      <c r="E56" s="17">
        <v>2865763000</v>
      </c>
      <c r="F56" s="14">
        <v>2.9474139999999999E-2</v>
      </c>
      <c r="G56" s="17">
        <v>128429400</v>
      </c>
      <c r="H56" s="14">
        <v>3.0115300000000001E-2</v>
      </c>
      <c r="I56" s="14">
        <v>4.481508E-2</v>
      </c>
      <c r="J56" s="14">
        <v>1.6321759999999999E-3</v>
      </c>
      <c r="K56" s="9">
        <f t="shared" si="7"/>
        <v>14.774745488000063</v>
      </c>
      <c r="L56" s="9">
        <v>0.73456536533341854</v>
      </c>
      <c r="M56" s="15">
        <f t="shared" si="2"/>
        <v>3.2643519999999995E-2</v>
      </c>
    </row>
    <row r="57" spans="1:13" x14ac:dyDescent="0.25">
      <c r="A57" s="13" t="s">
        <v>58</v>
      </c>
      <c r="D57" s="16">
        <v>1.9495429992675781</v>
      </c>
      <c r="E57" s="17">
        <v>2857478000</v>
      </c>
      <c r="F57" s="14">
        <v>2.7587500000000001E-2</v>
      </c>
      <c r="G57" s="17">
        <v>128029100</v>
      </c>
      <c r="H57" s="14">
        <v>2.8655199999999999E-2</v>
      </c>
      <c r="I57" s="14">
        <v>4.480493E-2</v>
      </c>
      <c r="J57" s="14">
        <v>1.616068E-3</v>
      </c>
      <c r="K57" s="9">
        <f t="shared" si="7"/>
        <v>14.544912947999977</v>
      </c>
      <c r="L57" s="9">
        <v>0.50473282533333297</v>
      </c>
      <c r="M57" s="15">
        <f t="shared" si="2"/>
        <v>3.232136E-2</v>
      </c>
    </row>
    <row r="58" spans="1:13" x14ac:dyDescent="0.25">
      <c r="A58" s="13" t="s">
        <v>59</v>
      </c>
      <c r="D58" s="16">
        <v>1.9457880258560181</v>
      </c>
      <c r="E58" s="17">
        <v>2865022000</v>
      </c>
      <c r="F58" s="14">
        <v>3.0495009999999999E-2</v>
      </c>
      <c r="G58" s="17">
        <v>128387500</v>
      </c>
      <c r="H58" s="14">
        <v>3.098828E-2</v>
      </c>
      <c r="I58" s="14">
        <v>4.4812049999999999E-2</v>
      </c>
      <c r="J58" s="14">
        <v>1.0529630000000001E-3</v>
      </c>
      <c r="K58" s="9">
        <f t="shared" si="7"/>
        <v>14.706135379999985</v>
      </c>
      <c r="L58" s="9">
        <v>0.66595525733334071</v>
      </c>
      <c r="M58" s="15">
        <f t="shared" si="2"/>
        <v>2.1059260000000003E-2</v>
      </c>
    </row>
    <row r="59" spans="1:13" x14ac:dyDescent="0.25">
      <c r="A59" s="13" t="s">
        <v>60</v>
      </c>
      <c r="D59" s="16">
        <v>1.9486830234527588</v>
      </c>
      <c r="E59" s="17">
        <v>2890171000</v>
      </c>
      <c r="F59" s="14">
        <v>3.0805430000000002E-2</v>
      </c>
      <c r="G59" s="17">
        <v>131462700</v>
      </c>
      <c r="H59" s="14">
        <v>3.1281509999999998E-2</v>
      </c>
      <c r="I59" s="14">
        <v>4.5486119999999998E-2</v>
      </c>
      <c r="J59" s="14">
        <v>1.0084670000000001E-3</v>
      </c>
      <c r="K59" s="9">
        <f t="shared" si="7"/>
        <v>29.969506831999837</v>
      </c>
      <c r="L59" s="10"/>
    </row>
    <row r="60" spans="1:13" x14ac:dyDescent="0.25">
      <c r="A60" s="13" t="s">
        <v>61</v>
      </c>
      <c r="D60" s="16">
        <v>1.9508730173110962</v>
      </c>
      <c r="E60" s="17">
        <v>2869705000</v>
      </c>
      <c r="F60" s="14">
        <v>1.270453E-2</v>
      </c>
      <c r="G60" s="17">
        <v>128585100</v>
      </c>
      <c r="H60" s="14">
        <v>1.322401E-2</v>
      </c>
      <c r="I60" s="14">
        <v>4.4807769999999997E-2</v>
      </c>
      <c r="J60" s="14">
        <v>1.386913E-3</v>
      </c>
      <c r="K60" s="9">
        <f t="shared" si="7"/>
        <v>14.609220771999887</v>
      </c>
      <c r="L60" s="9">
        <v>0.5690406493332425</v>
      </c>
      <c r="M60" s="15">
        <f t="shared" ref="M60" si="10">20*J60</f>
        <v>2.7738260000000001E-2</v>
      </c>
    </row>
    <row r="61" spans="1:13" x14ac:dyDescent="0.25">
      <c r="A61" s="13" t="s">
        <v>62</v>
      </c>
      <c r="D61" s="16">
        <v>1.9520469903945923</v>
      </c>
      <c r="E61" s="17">
        <v>2881605000</v>
      </c>
      <c r="F61" s="14">
        <v>2.8467570000000001E-2</v>
      </c>
      <c r="G61" s="17">
        <v>129108900</v>
      </c>
      <c r="H61" s="14">
        <v>2.9462749999999999E-2</v>
      </c>
      <c r="I61" s="14">
        <v>4.4804499999999997E-2</v>
      </c>
      <c r="J61" s="14">
        <v>1.49379E-3</v>
      </c>
      <c r="K61" s="9">
        <f t="shared" si="7"/>
        <v>14.535176199999889</v>
      </c>
      <c r="L61" s="9">
        <v>0.49499607733324424</v>
      </c>
      <c r="M61" s="15">
        <f t="shared" si="2"/>
        <v>2.9875800000000001E-2</v>
      </c>
    </row>
    <row r="62" spans="1:13" x14ac:dyDescent="0.25">
      <c r="A62" s="13" t="s">
        <v>63</v>
      </c>
      <c r="D62" s="16">
        <v>1.9504820108413696</v>
      </c>
      <c r="E62" s="17">
        <v>2882992000</v>
      </c>
      <c r="F62" s="14">
        <v>2.094932E-2</v>
      </c>
      <c r="G62" s="17">
        <v>129197600</v>
      </c>
      <c r="H62" s="14">
        <v>2.222901E-2</v>
      </c>
      <c r="I62" s="14">
        <v>4.4813739999999998E-2</v>
      </c>
      <c r="J62" s="14">
        <v>1.851943E-3</v>
      </c>
      <c r="K62" s="9">
        <f t="shared" si="7"/>
        <v>14.744403063999822</v>
      </c>
      <c r="L62" s="9">
        <v>0.7042229413331782</v>
      </c>
      <c r="M62" s="15">
        <f t="shared" si="2"/>
        <v>3.703886E-2</v>
      </c>
    </row>
    <row r="63" spans="1:13" x14ac:dyDescent="0.25">
      <c r="A63" s="13" t="s">
        <v>64</v>
      </c>
      <c r="D63" s="16">
        <v>1.9505599737167358</v>
      </c>
      <c r="E63" s="17">
        <v>2882179000</v>
      </c>
      <c r="F63" s="14">
        <v>2.39937E-2</v>
      </c>
      <c r="G63" s="17">
        <v>129182900</v>
      </c>
      <c r="H63" s="14">
        <v>2.4013590000000001E-2</v>
      </c>
      <c r="I63" s="14">
        <v>4.4821260000000002E-2</v>
      </c>
      <c r="J63" s="14">
        <v>1.016996E-3</v>
      </c>
      <c r="K63" s="9">
        <f t="shared" si="7"/>
        <v>14.914682936000068</v>
      </c>
      <c r="L63" s="9">
        <v>0.87450281333342339</v>
      </c>
      <c r="M63" s="15">
        <f t="shared" si="2"/>
        <v>2.0339920000000001E-2</v>
      </c>
    </row>
    <row r="64" spans="1:13" x14ac:dyDescent="0.25">
      <c r="A64" s="13" t="s">
        <v>65</v>
      </c>
      <c r="D64" s="16">
        <v>1.9550199508666992</v>
      </c>
      <c r="E64" s="17">
        <v>2891924000</v>
      </c>
      <c r="F64" s="14">
        <v>2.391277E-2</v>
      </c>
      <c r="G64" s="17">
        <v>129581000</v>
      </c>
      <c r="H64" s="14">
        <v>2.3961179999999999E-2</v>
      </c>
      <c r="I64" s="14">
        <v>4.4807899999999998E-2</v>
      </c>
      <c r="J64" s="14">
        <v>1.093669E-3</v>
      </c>
      <c r="K64" s="9">
        <f t="shared" si="7"/>
        <v>14.612164439999908</v>
      </c>
      <c r="L64" s="9">
        <v>0.57198431733326416</v>
      </c>
      <c r="M64" s="15">
        <f t="shared" si="2"/>
        <v>2.1873380000000001E-2</v>
      </c>
    </row>
    <row r="65" spans="1:13" x14ac:dyDescent="0.25">
      <c r="A65" s="13" t="s">
        <v>66</v>
      </c>
      <c r="D65" s="16">
        <v>1.9533770084381104</v>
      </c>
      <c r="E65" s="17">
        <v>2899591000</v>
      </c>
      <c r="F65" s="14">
        <v>2.9616360000000001E-2</v>
      </c>
      <c r="G65" s="17">
        <v>131899700</v>
      </c>
      <c r="H65" s="14">
        <v>2.9777209999999998E-2</v>
      </c>
      <c r="I65" s="14">
        <v>4.5489090000000003E-2</v>
      </c>
      <c r="J65" s="14">
        <v>1.2261559999999999E-3</v>
      </c>
      <c r="K65" s="9">
        <f t="shared" si="7"/>
        <v>30.03675832399999</v>
      </c>
      <c r="L65" s="10"/>
    </row>
    <row r="66" spans="1:13" x14ac:dyDescent="0.25">
      <c r="A66" s="13" t="s">
        <v>67</v>
      </c>
      <c r="D66" s="16">
        <v>1.9586961269378662</v>
      </c>
      <c r="E66" s="17">
        <v>2899376000</v>
      </c>
      <c r="F66" s="14">
        <v>1.490644E-2</v>
      </c>
      <c r="G66" s="17">
        <v>129932100</v>
      </c>
      <c r="H66" s="14">
        <v>1.5182859999999999E-2</v>
      </c>
      <c r="I66" s="14">
        <v>4.4813810000000003E-2</v>
      </c>
      <c r="J66" s="14">
        <v>1.5176149999999999E-3</v>
      </c>
      <c r="K66" s="9">
        <f t="shared" si="7"/>
        <v>14.74598811599992</v>
      </c>
      <c r="L66" s="9">
        <v>0.70580799333327526</v>
      </c>
      <c r="M66" s="15">
        <f t="shared" ref="M66" si="11">20*J66</f>
        <v>3.0352299999999999E-2</v>
      </c>
    </row>
    <row r="67" spans="1:13" x14ac:dyDescent="0.25">
      <c r="A67" s="13" t="s">
        <v>68</v>
      </c>
      <c r="D67" s="16">
        <v>1.9548629522323608</v>
      </c>
      <c r="E67" s="17">
        <v>2900576000</v>
      </c>
      <c r="F67" s="14">
        <v>3.5969929999999997E-2</v>
      </c>
      <c r="G67" s="17">
        <v>130000000</v>
      </c>
      <c r="H67" s="14">
        <v>3.6678189999999999E-2</v>
      </c>
      <c r="I67" s="14">
        <v>4.4818690000000001E-2</v>
      </c>
      <c r="J67" s="14">
        <v>1.218769E-3</v>
      </c>
      <c r="K67" s="9">
        <f t="shared" si="7"/>
        <v>14.85648888399993</v>
      </c>
      <c r="L67" s="9">
        <v>0.81630876133328556</v>
      </c>
      <c r="M67" s="15">
        <f t="shared" si="2"/>
        <v>2.4375379999999999E-2</v>
      </c>
    </row>
    <row r="68" spans="1:13" x14ac:dyDescent="0.25">
      <c r="A68" s="13" t="s">
        <v>69</v>
      </c>
      <c r="D68" s="16">
        <v>1.9500130414962769</v>
      </c>
      <c r="E68" s="17">
        <v>2893332000</v>
      </c>
      <c r="F68" s="14">
        <v>3.5737199999999997E-2</v>
      </c>
      <c r="G68" s="17">
        <v>129650300</v>
      </c>
      <c r="H68" s="14">
        <v>3.6616309999999999E-2</v>
      </c>
      <c r="I68" s="14">
        <v>4.4810019999999999E-2</v>
      </c>
      <c r="J68" s="14">
        <v>1.6579640000000001E-3</v>
      </c>
      <c r="K68" s="9">
        <f t="shared" si="7"/>
        <v>14.660168872000057</v>
      </c>
      <c r="L68" s="9">
        <v>0.61998874933341241</v>
      </c>
      <c r="M68" s="15">
        <f t="shared" si="2"/>
        <v>3.3159279999999999E-2</v>
      </c>
    </row>
    <row r="69" spans="1:13" x14ac:dyDescent="0.25">
      <c r="A69" s="13" t="s">
        <v>70</v>
      </c>
      <c r="D69" s="16">
        <v>1.9501689672470093</v>
      </c>
      <c r="E69" s="17">
        <v>2899776000</v>
      </c>
      <c r="F69" s="14">
        <v>4.1199970000000002E-2</v>
      </c>
      <c r="G69" s="17">
        <v>129937500</v>
      </c>
      <c r="H69" s="14">
        <v>4.2794409999999998E-2</v>
      </c>
      <c r="I69" s="14">
        <v>4.480949E-2</v>
      </c>
      <c r="J69" s="14">
        <v>1.923555E-3</v>
      </c>
      <c r="K69" s="9">
        <f t="shared" si="7"/>
        <v>14.64816776400002</v>
      </c>
      <c r="L69" s="9">
        <v>0.60798764133337535</v>
      </c>
      <c r="M69" s="15">
        <f t="shared" si="2"/>
        <v>3.8471100000000001E-2</v>
      </c>
    </row>
    <row r="70" spans="1:13" x14ac:dyDescent="0.25">
      <c r="A70" s="13" t="s">
        <v>71</v>
      </c>
      <c r="D70" s="16">
        <v>1.9502480030059814</v>
      </c>
      <c r="E70" s="17">
        <v>2900199000</v>
      </c>
      <c r="F70" s="14">
        <v>1.301774E-2</v>
      </c>
      <c r="G70" s="17">
        <v>129969200</v>
      </c>
      <c r="H70" s="14">
        <v>1.379706E-2</v>
      </c>
      <c r="I70" s="14">
        <v>4.4813869999999999E-2</v>
      </c>
      <c r="J70" s="14">
        <v>1.3449410000000001E-3</v>
      </c>
      <c r="K70" s="9">
        <f t="shared" si="7"/>
        <v>14.747346731999844</v>
      </c>
      <c r="L70" s="9">
        <v>0.70716660933319986</v>
      </c>
      <c r="M70" s="15">
        <f t="shared" si="2"/>
        <v>2.6898820000000004E-2</v>
      </c>
    </row>
    <row r="71" spans="1:13" x14ac:dyDescent="0.25">
      <c r="A71" s="13" t="s">
        <v>72</v>
      </c>
      <c r="D71" s="16">
        <v>1.9449280500411987</v>
      </c>
      <c r="E71" s="17">
        <v>2891149000</v>
      </c>
      <c r="F71" s="14">
        <v>4.2616189999999998E-2</v>
      </c>
      <c r="G71" s="17">
        <v>131535900</v>
      </c>
      <c r="H71" s="14">
        <v>4.3640230000000002E-2</v>
      </c>
      <c r="I71" s="14">
        <v>4.5496050000000003E-2</v>
      </c>
      <c r="J71" s="14">
        <v>1.4576109999999999E-3</v>
      </c>
      <c r="K71" s="9">
        <f t="shared" si="7"/>
        <v>30.194357780000125</v>
      </c>
      <c r="L71" s="10"/>
    </row>
    <row r="72" spans="1:13" x14ac:dyDescent="0.25">
      <c r="A72" s="13" t="s">
        <v>73</v>
      </c>
      <c r="D72" s="16">
        <v>1.9474310874938965</v>
      </c>
      <c r="E72" s="17">
        <v>2888083000</v>
      </c>
      <c r="F72" s="14">
        <v>2.898879E-2</v>
      </c>
      <c r="G72" s="17">
        <v>129401900</v>
      </c>
      <c r="H72" s="14">
        <v>3.033247E-2</v>
      </c>
      <c r="I72" s="14">
        <v>4.4805449999999997E-2</v>
      </c>
      <c r="J72" s="14">
        <v>1.7868700000000001E-3</v>
      </c>
      <c r="K72" s="9">
        <f t="shared" ref="K72:K131" si="12">1000*(I72*22.6436-1)</f>
        <v>14.556687619999842</v>
      </c>
      <c r="L72" s="9">
        <v>0.51650749733319756</v>
      </c>
      <c r="M72" s="15">
        <f t="shared" ref="M72" si="13">20*J72</f>
        <v>3.5737400000000002E-2</v>
      </c>
    </row>
    <row r="73" spans="1:13" x14ac:dyDescent="0.25">
      <c r="A73" s="13" t="s">
        <v>74</v>
      </c>
      <c r="D73" s="16">
        <v>1.9489178657531738</v>
      </c>
      <c r="E73" s="17">
        <v>2899434000</v>
      </c>
      <c r="F73" s="14">
        <v>2.3383569999999999E-2</v>
      </c>
      <c r="G73" s="17">
        <v>129925900</v>
      </c>
      <c r="H73" s="14">
        <v>2.4048E-2</v>
      </c>
      <c r="I73" s="14">
        <v>4.4810799999999998E-2</v>
      </c>
      <c r="J73" s="14">
        <v>1.165913E-3</v>
      </c>
      <c r="K73" s="9">
        <f t="shared" si="12"/>
        <v>14.677830879999965</v>
      </c>
      <c r="L73" s="9">
        <v>0.63765075733332033</v>
      </c>
      <c r="M73" s="15">
        <f t="shared" si="2"/>
        <v>2.331826E-2</v>
      </c>
    </row>
    <row r="74" spans="1:13" x14ac:dyDescent="0.25">
      <c r="A74" s="13" t="s">
        <v>75</v>
      </c>
      <c r="D74" s="16">
        <v>1.945396900177002</v>
      </c>
      <c r="E74" s="17">
        <v>2899755000</v>
      </c>
      <c r="F74" s="14">
        <v>2.2414199999999999E-2</v>
      </c>
      <c r="G74" s="17">
        <v>129934000</v>
      </c>
      <c r="H74" s="14">
        <v>2.2988789999999999E-2</v>
      </c>
      <c r="I74" s="14">
        <v>4.4808609999999999E-2</v>
      </c>
      <c r="J74" s="14">
        <v>1.2156529999999999E-3</v>
      </c>
      <c r="K74" s="9">
        <f t="shared" si="12"/>
        <v>14.628241395999941</v>
      </c>
      <c r="L74" s="9">
        <v>0.58806127333329705</v>
      </c>
      <c r="M74" s="15">
        <f t="shared" si="2"/>
        <v>2.4313059999999997E-2</v>
      </c>
    </row>
    <row r="75" spans="1:13" x14ac:dyDescent="0.25">
      <c r="A75" s="13" t="s">
        <v>76</v>
      </c>
      <c r="D75" s="16">
        <v>1.9446930885314941</v>
      </c>
      <c r="E75" s="17">
        <v>2902639000</v>
      </c>
      <c r="F75" s="14">
        <v>3.0979739999999999E-2</v>
      </c>
      <c r="G75" s="17">
        <v>130083700</v>
      </c>
      <c r="H75" s="14">
        <v>3.2183290000000003E-2</v>
      </c>
      <c r="I75" s="14">
        <v>4.4815670000000002E-2</v>
      </c>
      <c r="J75" s="14">
        <v>1.44852E-3</v>
      </c>
      <c r="K75" s="9">
        <f t="shared" si="12"/>
        <v>14.788105212000024</v>
      </c>
      <c r="L75" s="9">
        <v>0.7479250893333802</v>
      </c>
      <c r="M75" s="15">
        <f t="shared" si="2"/>
        <v>2.89704E-2</v>
      </c>
    </row>
    <row r="76" spans="1:13" x14ac:dyDescent="0.25">
      <c r="A76" s="13" t="s">
        <v>77</v>
      </c>
      <c r="D76" s="16">
        <v>1.9486830234527588</v>
      </c>
      <c r="E76" s="17">
        <v>2908702000</v>
      </c>
      <c r="F76" s="14">
        <v>2.9437660000000001E-2</v>
      </c>
      <c r="G76" s="17">
        <v>130330700</v>
      </c>
      <c r="H76" s="14">
        <v>3.0138290000000002E-2</v>
      </c>
      <c r="I76" s="14">
        <v>4.480717E-2</v>
      </c>
      <c r="J76" s="14">
        <v>1.0367029999999999E-3</v>
      </c>
      <c r="K76" s="9">
        <f t="shared" si="12"/>
        <v>14.595634611999975</v>
      </c>
      <c r="L76" s="9">
        <v>0.55545448933333041</v>
      </c>
      <c r="M76" s="15">
        <f t="shared" si="2"/>
        <v>2.0734059999999999E-2</v>
      </c>
    </row>
    <row r="77" spans="1:13" x14ac:dyDescent="0.25">
      <c r="A77" s="13" t="s">
        <v>78</v>
      </c>
      <c r="D77" s="16">
        <v>1.9471960067749023</v>
      </c>
      <c r="E77" s="17">
        <v>2887198000</v>
      </c>
      <c r="F77" s="14">
        <v>3.002925E-2</v>
      </c>
      <c r="G77" s="17">
        <v>131358600</v>
      </c>
      <c r="H77" s="14">
        <v>3.0405950000000001E-2</v>
      </c>
      <c r="I77" s="14">
        <v>4.5496920000000003E-2</v>
      </c>
      <c r="J77" s="14">
        <v>1.2201899999999999E-3</v>
      </c>
      <c r="K77" s="9">
        <f t="shared" si="12"/>
        <v>30.214057712000031</v>
      </c>
      <c r="L77" s="10"/>
    </row>
    <row r="78" spans="1:13" x14ac:dyDescent="0.25">
      <c r="A78" s="13" t="s">
        <v>79</v>
      </c>
      <c r="D78" s="16">
        <v>1.9425809383392334</v>
      </c>
      <c r="E78" s="17">
        <v>2899453000</v>
      </c>
      <c r="F78" s="14">
        <v>2.852025E-2</v>
      </c>
      <c r="G78" s="17">
        <v>129936800</v>
      </c>
      <c r="H78" s="14">
        <v>2.9507459999999999E-2</v>
      </c>
      <c r="I78" s="14">
        <v>4.4814229999999997E-2</v>
      </c>
      <c r="J78" s="14">
        <v>1.461644E-3</v>
      </c>
      <c r="K78" s="9">
        <f t="shared" si="12"/>
        <v>14.755498427999836</v>
      </c>
      <c r="L78" s="9">
        <v>0.71531830533319152</v>
      </c>
      <c r="M78" s="15">
        <f t="shared" ref="M78" si="14">20*J78</f>
        <v>2.9232879999999999E-2</v>
      </c>
    </row>
    <row r="79" spans="1:13" x14ac:dyDescent="0.25">
      <c r="A79" s="13" t="s">
        <v>80</v>
      </c>
      <c r="D79" s="16">
        <v>1.941093921661377</v>
      </c>
      <c r="E79" s="17">
        <v>2900220000</v>
      </c>
      <c r="F79" s="14">
        <v>3.3237639999999999E-2</v>
      </c>
      <c r="G79" s="17">
        <v>129952700</v>
      </c>
      <c r="H79" s="14">
        <v>3.3653620000000002E-2</v>
      </c>
      <c r="I79" s="14">
        <v>4.4807880000000001E-2</v>
      </c>
      <c r="J79" s="14">
        <v>1.216792E-3</v>
      </c>
      <c r="K79" s="9">
        <f t="shared" si="12"/>
        <v>14.611711568000008</v>
      </c>
      <c r="L79" s="9">
        <v>0.57153144533336331</v>
      </c>
      <c r="M79" s="15">
        <f t="shared" si="2"/>
        <v>2.4335839999999997E-2</v>
      </c>
    </row>
    <row r="80" spans="1:13" x14ac:dyDescent="0.25">
      <c r="A80" s="13" t="s">
        <v>81</v>
      </c>
      <c r="D80" s="16">
        <v>1.9375741481781006</v>
      </c>
      <c r="E80" s="17">
        <v>2933636000</v>
      </c>
      <c r="F80" s="14">
        <v>2.4642609999999999E-2</v>
      </c>
      <c r="G80" s="17">
        <v>131472200</v>
      </c>
      <c r="H80" s="14">
        <v>2.521004E-2</v>
      </c>
      <c r="I80" s="14">
        <v>4.4815420000000002E-2</v>
      </c>
      <c r="J80" s="14">
        <v>1.019229E-3</v>
      </c>
      <c r="K80" s="9">
        <f t="shared" si="12"/>
        <v>14.782444311999932</v>
      </c>
      <c r="L80" s="9">
        <v>0.74226418933328731</v>
      </c>
      <c r="M80" s="15">
        <f t="shared" si="2"/>
        <v>2.0384579999999999E-2</v>
      </c>
    </row>
    <row r="81" spans="1:13" x14ac:dyDescent="0.25">
      <c r="A81" s="13" t="s">
        <v>82</v>
      </c>
      <c r="D81" s="16">
        <v>1.9416419267654419</v>
      </c>
      <c r="E81" s="17">
        <v>2909058000</v>
      </c>
      <c r="F81" s="14">
        <v>3.1048969999999999E-2</v>
      </c>
      <c r="G81" s="17">
        <v>130352900</v>
      </c>
      <c r="H81" s="14">
        <v>3.1703629999999997E-2</v>
      </c>
      <c r="I81" s="14">
        <v>4.480932E-2</v>
      </c>
      <c r="J81" s="14">
        <v>1.106416E-3</v>
      </c>
      <c r="K81" s="9">
        <f t="shared" si="12"/>
        <v>14.644318351999974</v>
      </c>
      <c r="L81" s="9">
        <v>0.60413822933332995</v>
      </c>
      <c r="M81" s="15">
        <f t="shared" si="2"/>
        <v>2.212832E-2</v>
      </c>
    </row>
    <row r="82" spans="1:13" x14ac:dyDescent="0.25">
      <c r="A82" s="13" t="s">
        <v>83</v>
      </c>
      <c r="D82" s="16">
        <v>1.9442238807678223</v>
      </c>
      <c r="E82" s="17">
        <v>2912964000</v>
      </c>
      <c r="F82" s="14">
        <v>2.4122859999999999E-2</v>
      </c>
      <c r="G82" s="17">
        <v>130546100</v>
      </c>
      <c r="H82" s="14">
        <v>2.50949E-2</v>
      </c>
      <c r="I82" s="14">
        <v>4.4815559999999997E-2</v>
      </c>
      <c r="J82" s="14">
        <v>1.4178979999999999E-3</v>
      </c>
      <c r="K82" s="9">
        <f t="shared" si="12"/>
        <v>14.785614415999904</v>
      </c>
      <c r="L82" s="9">
        <v>0.74543429333325939</v>
      </c>
      <c r="M82" s="15">
        <f t="shared" ref="M82:M130" si="15">20*J82</f>
        <v>2.8357959999999998E-2</v>
      </c>
    </row>
    <row r="83" spans="1:13" x14ac:dyDescent="0.25">
      <c r="A83" s="13" t="s">
        <v>84</v>
      </c>
      <c r="D83" s="16">
        <v>1.9413291215896606</v>
      </c>
      <c r="E83" s="17">
        <v>2880656000</v>
      </c>
      <c r="F83" s="14">
        <v>2.5757519999999999E-2</v>
      </c>
      <c r="G83" s="17">
        <v>131041700</v>
      </c>
      <c r="H83" s="14">
        <v>2.6508830000000001E-2</v>
      </c>
      <c r="I83" s="14">
        <v>4.5490219999999998E-2</v>
      </c>
      <c r="J83" s="14">
        <v>1.226967E-3</v>
      </c>
      <c r="K83" s="9">
        <f t="shared" si="12"/>
        <v>30.062345591999939</v>
      </c>
      <c r="L83" s="10"/>
    </row>
    <row r="84" spans="1:13" x14ac:dyDescent="0.25">
      <c r="A84" s="13" t="s">
        <v>85</v>
      </c>
      <c r="D84" s="16">
        <v>1.9392169713973999</v>
      </c>
      <c r="E84" s="17">
        <v>2909154000</v>
      </c>
      <c r="F84" s="14">
        <v>3.9343709999999997E-2</v>
      </c>
      <c r="G84" s="17">
        <v>130348100</v>
      </c>
      <c r="H84" s="14">
        <v>4.0767159999999997E-2</v>
      </c>
      <c r="I84" s="14">
        <v>4.4806180000000001E-2</v>
      </c>
      <c r="J84" s="14">
        <v>1.873214E-3</v>
      </c>
      <c r="K84" s="9">
        <f t="shared" si="12"/>
        <v>14.573217447999998</v>
      </c>
      <c r="L84" s="9">
        <v>0.53303732533335335</v>
      </c>
      <c r="M84" s="15">
        <f t="shared" ref="M84" si="16">20*J84</f>
        <v>3.7464280000000003E-2</v>
      </c>
    </row>
    <row r="85" spans="1:13" x14ac:dyDescent="0.25">
      <c r="A85" s="13" t="s">
        <v>86</v>
      </c>
      <c r="D85" s="16">
        <v>1.941486120223999</v>
      </c>
      <c r="E85" s="17">
        <v>2912374000</v>
      </c>
      <c r="F85" s="14">
        <v>2.764898E-2</v>
      </c>
      <c r="G85" s="17">
        <v>130530900</v>
      </c>
      <c r="H85" s="14">
        <v>2.8556499999999999E-2</v>
      </c>
      <c r="I85" s="14">
        <v>4.4819419999999999E-2</v>
      </c>
      <c r="J85" s="14">
        <v>1.537957E-3</v>
      </c>
      <c r="K85" s="9">
        <f t="shared" si="12"/>
        <v>14.873018711999864</v>
      </c>
      <c r="L85" s="9">
        <v>0.8328385893332193</v>
      </c>
      <c r="M85" s="15">
        <f t="shared" si="15"/>
        <v>3.0759139999999997E-2</v>
      </c>
    </row>
    <row r="86" spans="1:13" x14ac:dyDescent="0.25">
      <c r="A86" s="13" t="s">
        <v>87</v>
      </c>
      <c r="D86" s="16">
        <v>1.9401559829711914</v>
      </c>
      <c r="E86" s="17">
        <v>2916539000</v>
      </c>
      <c r="F86" s="14">
        <v>3.8270350000000002E-2</v>
      </c>
      <c r="G86" s="17">
        <v>130707200</v>
      </c>
      <c r="H86" s="14">
        <v>3.8662769999999999E-2</v>
      </c>
      <c r="I86" s="14">
        <v>4.4815849999999997E-2</v>
      </c>
      <c r="J86" s="14">
        <v>1.3041699999999999E-3</v>
      </c>
      <c r="K86" s="9">
        <f t="shared" si="12"/>
        <v>14.792181059999798</v>
      </c>
      <c r="L86" s="9">
        <v>0.75200093733315398</v>
      </c>
      <c r="M86" s="15">
        <f t="shared" si="15"/>
        <v>2.60834E-2</v>
      </c>
    </row>
    <row r="87" spans="1:13" x14ac:dyDescent="0.25">
      <c r="A87" s="13" t="s">
        <v>88</v>
      </c>
      <c r="D87" s="16">
        <v>1.9375741481781006</v>
      </c>
      <c r="E87" s="17">
        <v>2913280000</v>
      </c>
      <c r="F87" s="14">
        <v>3.8254709999999997E-2</v>
      </c>
      <c r="G87" s="17">
        <v>130539900</v>
      </c>
      <c r="H87" s="14">
        <v>3.8806239999999999E-2</v>
      </c>
      <c r="I87" s="14">
        <v>4.4808569999999999E-2</v>
      </c>
      <c r="J87" s="14">
        <v>1.582913E-3</v>
      </c>
      <c r="K87" s="9">
        <f t="shared" si="12"/>
        <v>14.627335651999918</v>
      </c>
      <c r="L87" s="9">
        <v>0.58715552933327331</v>
      </c>
      <c r="M87" s="15">
        <f t="shared" si="15"/>
        <v>3.1658260000000001E-2</v>
      </c>
    </row>
    <row r="88" spans="1:13" x14ac:dyDescent="0.25">
      <c r="A88" s="13" t="s">
        <v>89</v>
      </c>
      <c r="D88" s="16">
        <v>1.9381999969482422</v>
      </c>
      <c r="E88" s="17">
        <v>2916744000</v>
      </c>
      <c r="F88" s="14">
        <v>3.474696E-2</v>
      </c>
      <c r="G88" s="17">
        <v>130701200</v>
      </c>
      <c r="H88" s="14">
        <v>3.6425850000000003E-2</v>
      </c>
      <c r="I88" s="14">
        <v>4.4810639999999999E-2</v>
      </c>
      <c r="J88" s="14">
        <v>2.0017770000000002E-3</v>
      </c>
      <c r="K88" s="9">
        <f t="shared" si="12"/>
        <v>14.67420790399987</v>
      </c>
      <c r="L88" s="9">
        <v>0.63402778133322535</v>
      </c>
      <c r="M88" s="15">
        <f t="shared" si="15"/>
        <v>4.0035540000000001E-2</v>
      </c>
    </row>
    <row r="89" spans="1:13" x14ac:dyDescent="0.25">
      <c r="A89" s="13" t="s">
        <v>90</v>
      </c>
      <c r="D89" s="16">
        <v>1.9389039278030396</v>
      </c>
      <c r="E89" s="17">
        <v>2872181000</v>
      </c>
      <c r="F89" s="14">
        <v>2.5715229999999999E-2</v>
      </c>
      <c r="G89" s="17">
        <v>130668600</v>
      </c>
      <c r="H89" s="14">
        <v>2.6988600000000001E-2</v>
      </c>
      <c r="I89" s="14">
        <v>4.549454E-2</v>
      </c>
      <c r="J89" s="14">
        <v>1.700563E-3</v>
      </c>
      <c r="K89" s="9">
        <f t="shared" si="12"/>
        <v>30.160165944000063</v>
      </c>
      <c r="L89" s="10"/>
    </row>
    <row r="90" spans="1:13" x14ac:dyDescent="0.25">
      <c r="A90" s="13" t="s">
        <v>91</v>
      </c>
      <c r="D90" s="16">
        <v>1.9420329332351685</v>
      </c>
      <c r="E90" s="17">
        <v>2921085000</v>
      </c>
      <c r="F90" s="14">
        <v>2.242941E-2</v>
      </c>
      <c r="G90" s="17">
        <v>130903200</v>
      </c>
      <c r="H90" s="14">
        <v>2.26249E-2</v>
      </c>
      <c r="I90" s="14">
        <v>4.4813230000000003E-2</v>
      </c>
      <c r="J90" s="14">
        <v>1.3609119999999999E-3</v>
      </c>
      <c r="K90" s="9">
        <f t="shared" si="12"/>
        <v>14.73285482800013</v>
      </c>
      <c r="L90" s="9">
        <v>0.69267470533348607</v>
      </c>
      <c r="M90" s="15">
        <f t="shared" ref="M90" si="17">20*J90</f>
        <v>2.7218239999999998E-2</v>
      </c>
    </row>
    <row r="91" spans="1:13" x14ac:dyDescent="0.25">
      <c r="A91" s="13" t="s">
        <v>92</v>
      </c>
      <c r="D91" s="16">
        <v>1.9383559226989746</v>
      </c>
      <c r="E91" s="17">
        <v>2925623000</v>
      </c>
      <c r="F91" s="14">
        <v>3.7492440000000002E-2</v>
      </c>
      <c r="G91" s="17">
        <v>131096100</v>
      </c>
      <c r="H91" s="14">
        <v>3.8269579999999997E-2</v>
      </c>
      <c r="I91" s="14">
        <v>4.4809630000000003E-2</v>
      </c>
      <c r="J91" s="14">
        <v>1.2020519999999999E-3</v>
      </c>
      <c r="K91" s="9">
        <f t="shared" si="12"/>
        <v>14.651337867999992</v>
      </c>
      <c r="L91" s="9">
        <v>0.61115774533334744</v>
      </c>
      <c r="M91" s="15">
        <f t="shared" si="15"/>
        <v>2.404104E-2</v>
      </c>
    </row>
    <row r="92" spans="1:13" x14ac:dyDescent="0.25">
      <c r="A92" s="13" t="s">
        <v>93</v>
      </c>
      <c r="D92" s="16">
        <v>1.9355399608612061</v>
      </c>
      <c r="E92" s="17">
        <v>2917508000</v>
      </c>
      <c r="F92" s="14">
        <v>3.2270109999999998E-2</v>
      </c>
      <c r="G92" s="17">
        <v>130730900</v>
      </c>
      <c r="H92" s="14">
        <v>3.3415819999999999E-2</v>
      </c>
      <c r="I92" s="14">
        <v>4.4809090000000003E-2</v>
      </c>
      <c r="J92" s="14">
        <v>1.4509379999999999E-3</v>
      </c>
      <c r="K92" s="9">
        <f t="shared" si="12"/>
        <v>14.639110324000004</v>
      </c>
      <c r="L92" s="9">
        <v>0.59893020133335995</v>
      </c>
      <c r="M92" s="15">
        <f t="shared" si="15"/>
        <v>2.9018759999999998E-2</v>
      </c>
    </row>
    <row r="93" spans="1:13" x14ac:dyDescent="0.25">
      <c r="A93" s="13" t="s">
        <v>94</v>
      </c>
      <c r="D93" s="16">
        <v>1.9459449052810669</v>
      </c>
      <c r="E93" s="17">
        <v>2926144000</v>
      </c>
      <c r="F93" s="14">
        <v>1.9356959999999999E-2</v>
      </c>
      <c r="G93" s="17">
        <v>131121600</v>
      </c>
      <c r="H93" s="14">
        <v>1.9713600000000001E-2</v>
      </c>
      <c r="I93" s="14">
        <v>4.4810379999999997E-2</v>
      </c>
      <c r="J93" s="14">
        <v>1.0178159999999999E-3</v>
      </c>
      <c r="K93" s="9">
        <f t="shared" si="12"/>
        <v>14.668320567999826</v>
      </c>
      <c r="L93" s="9">
        <v>0.62814044533318203</v>
      </c>
      <c r="M93" s="15">
        <f t="shared" si="15"/>
        <v>2.0356319999999997E-2</v>
      </c>
    </row>
    <row r="94" spans="1:13" x14ac:dyDescent="0.25">
      <c r="A94" s="13" t="s">
        <v>95</v>
      </c>
      <c r="D94" s="16">
        <v>1.9415639638900757</v>
      </c>
      <c r="E94" s="17">
        <v>2919496000</v>
      </c>
      <c r="F94" s="14">
        <v>3.394846E-2</v>
      </c>
      <c r="G94" s="17">
        <v>130816300</v>
      </c>
      <c r="H94" s="14">
        <v>3.4465589999999997E-2</v>
      </c>
      <c r="I94" s="14">
        <v>4.4807850000000003E-2</v>
      </c>
      <c r="J94" s="14">
        <v>1.317611E-3</v>
      </c>
      <c r="K94" s="9">
        <f t="shared" si="12"/>
        <v>14.611032259999934</v>
      </c>
      <c r="L94" s="9">
        <v>0.57085213733328999</v>
      </c>
      <c r="M94" s="15">
        <f t="shared" si="15"/>
        <v>2.6352219999999999E-2</v>
      </c>
    </row>
    <row r="95" spans="1:13" x14ac:dyDescent="0.25">
      <c r="A95" s="13" t="s">
        <v>96</v>
      </c>
      <c r="D95" s="16">
        <v>1.936244010925293</v>
      </c>
      <c r="E95" s="17">
        <v>2874442000</v>
      </c>
      <c r="F95" s="14">
        <v>3.4825849999999998E-2</v>
      </c>
      <c r="G95" s="17">
        <v>130738000</v>
      </c>
      <c r="H95" s="14">
        <v>3.5101109999999998E-2</v>
      </c>
      <c r="I95" s="14">
        <v>4.5482889999999998E-2</v>
      </c>
      <c r="J95" s="14">
        <v>1.011255E-3</v>
      </c>
      <c r="K95" s="9">
        <f t="shared" si="12"/>
        <v>29.896368003999861</v>
      </c>
      <c r="L95" s="10"/>
    </row>
    <row r="96" spans="1:13" x14ac:dyDescent="0.25">
      <c r="A96" s="13" t="s">
        <v>97</v>
      </c>
      <c r="D96" s="16">
        <v>1.9355399608612061</v>
      </c>
      <c r="E96" s="17">
        <v>2907939000</v>
      </c>
      <c r="F96" s="14">
        <v>2.787237E-2</v>
      </c>
      <c r="G96" s="17">
        <v>130303200</v>
      </c>
      <c r="H96" s="14">
        <v>2.8158929999999999E-2</v>
      </c>
      <c r="I96" s="14">
        <v>4.4809479999999999E-2</v>
      </c>
      <c r="J96" s="14">
        <v>1.140713E-3</v>
      </c>
      <c r="K96" s="9">
        <f t="shared" si="12"/>
        <v>14.647941327999847</v>
      </c>
      <c r="L96" s="9">
        <v>0.60776120533320288</v>
      </c>
      <c r="M96" s="15">
        <f t="shared" ref="M96" si="18">20*J96</f>
        <v>2.2814259999999999E-2</v>
      </c>
    </row>
    <row r="97" spans="1:13" x14ac:dyDescent="0.25">
      <c r="A97" s="13" t="s">
        <v>98</v>
      </c>
      <c r="D97" s="16">
        <v>1.9315500259399414</v>
      </c>
      <c r="E97" s="17">
        <v>2900106000</v>
      </c>
      <c r="F97" s="14">
        <v>2.2276569999999999E-2</v>
      </c>
      <c r="G97" s="17">
        <v>129947500</v>
      </c>
      <c r="H97" s="14">
        <v>2.3361139999999999E-2</v>
      </c>
      <c r="I97" s="14">
        <v>4.480783E-2</v>
      </c>
      <c r="J97" s="14">
        <v>1.534503E-3</v>
      </c>
      <c r="K97" s="9">
        <f t="shared" si="12"/>
        <v>14.610579388000033</v>
      </c>
      <c r="L97" s="9">
        <v>0.57039926533338914</v>
      </c>
      <c r="M97" s="15">
        <f t="shared" si="15"/>
        <v>3.0690059999999998E-2</v>
      </c>
    </row>
    <row r="98" spans="1:13" x14ac:dyDescent="0.25">
      <c r="A98" s="13" t="s">
        <v>99</v>
      </c>
      <c r="D98" s="16">
        <v>1.9302200078964233</v>
      </c>
      <c r="E98" s="17">
        <v>2895591000</v>
      </c>
      <c r="F98" s="14">
        <v>3.4827320000000002E-2</v>
      </c>
      <c r="G98" s="17">
        <v>129743600</v>
      </c>
      <c r="H98" s="14">
        <v>3.557859E-2</v>
      </c>
      <c r="I98" s="14">
        <v>4.480729E-2</v>
      </c>
      <c r="J98" s="14">
        <v>1.506453E-3</v>
      </c>
      <c r="K98" s="9">
        <f t="shared" si="12"/>
        <v>14.598351844000046</v>
      </c>
      <c r="L98" s="9">
        <v>0.55817172133340165</v>
      </c>
      <c r="M98" s="15">
        <f t="shared" si="15"/>
        <v>3.0129059999999999E-2</v>
      </c>
    </row>
    <row r="99" spans="1:13" x14ac:dyDescent="0.25">
      <c r="A99" s="13" t="s">
        <v>100</v>
      </c>
      <c r="D99" s="16">
        <v>1.9259960651397705</v>
      </c>
      <c r="E99" s="17">
        <v>2896848000</v>
      </c>
      <c r="F99" s="14">
        <v>3.8637190000000002E-2</v>
      </c>
      <c r="G99" s="17">
        <v>129818500</v>
      </c>
      <c r="H99" s="14">
        <v>4.0227680000000002E-2</v>
      </c>
      <c r="I99" s="14">
        <v>4.481371E-2</v>
      </c>
      <c r="J99" s="14">
        <v>1.8874689999999999E-3</v>
      </c>
      <c r="K99" s="9">
        <f t="shared" si="12"/>
        <v>14.743723755999971</v>
      </c>
      <c r="L99" s="9">
        <v>0.70354363333332692</v>
      </c>
      <c r="M99" s="15">
        <f t="shared" si="15"/>
        <v>3.7749379999999999E-2</v>
      </c>
    </row>
    <row r="100" spans="1:13" x14ac:dyDescent="0.25">
      <c r="A100" s="13" t="s">
        <v>101</v>
      </c>
      <c r="D100" s="16">
        <v>1.9257611036300659</v>
      </c>
      <c r="E100" s="17">
        <v>2888367000</v>
      </c>
      <c r="F100" s="14">
        <v>2.9930700000000001E-2</v>
      </c>
      <c r="G100" s="17">
        <v>129426400</v>
      </c>
      <c r="H100" s="14">
        <v>3.018533E-2</v>
      </c>
      <c r="I100" s="14">
        <v>4.4809519999999999E-2</v>
      </c>
      <c r="J100" s="14">
        <v>1.6369189999999999E-3</v>
      </c>
      <c r="K100" s="9">
        <f t="shared" si="12"/>
        <v>14.648847071999871</v>
      </c>
      <c r="L100" s="9">
        <v>0.60866694933322663</v>
      </c>
      <c r="M100" s="15">
        <f t="shared" si="15"/>
        <v>3.2738379999999997E-2</v>
      </c>
    </row>
    <row r="101" spans="1:13" x14ac:dyDescent="0.25">
      <c r="A101" s="13" t="s">
        <v>102</v>
      </c>
      <c r="D101" s="16">
        <v>1.9257611036300659</v>
      </c>
      <c r="E101" s="17">
        <v>2853242000</v>
      </c>
      <c r="F101" s="14">
        <v>2.1776179999999999E-2</v>
      </c>
      <c r="G101" s="17">
        <v>129811600</v>
      </c>
      <c r="H101" s="14">
        <v>2.266876E-2</v>
      </c>
      <c r="I101" s="14">
        <v>4.5496170000000002E-2</v>
      </c>
      <c r="J101" s="14">
        <v>1.586769E-3</v>
      </c>
      <c r="K101" s="9">
        <f t="shared" si="12"/>
        <v>30.197075011999974</v>
      </c>
      <c r="L101" s="10"/>
    </row>
    <row r="102" spans="1:13" x14ac:dyDescent="0.25">
      <c r="A102" s="13" t="s">
        <v>103</v>
      </c>
      <c r="D102" s="16">
        <v>1.9253700971603394</v>
      </c>
      <c r="E102" s="17">
        <v>2872043000</v>
      </c>
      <c r="F102" s="14">
        <v>3.3463380000000001E-2</v>
      </c>
      <c r="G102" s="17">
        <v>128713900</v>
      </c>
      <c r="H102" s="14">
        <v>3.4262250000000001E-2</v>
      </c>
      <c r="I102" s="14">
        <v>4.4816139999999997E-2</v>
      </c>
      <c r="J102" s="14">
        <v>1.2801539999999999E-3</v>
      </c>
      <c r="K102" s="9">
        <f t="shared" si="12"/>
        <v>14.798747703999915</v>
      </c>
      <c r="L102" s="9">
        <v>0.75856758133327062</v>
      </c>
      <c r="M102" s="15">
        <f t="shared" ref="M102" si="19">20*J102</f>
        <v>2.560308E-2</v>
      </c>
    </row>
    <row r="103" spans="1:13" x14ac:dyDescent="0.25">
      <c r="A103" s="13" t="s">
        <v>104</v>
      </c>
      <c r="D103" s="16">
        <v>1.9225538969039917</v>
      </c>
      <c r="E103" s="17">
        <v>2880254000</v>
      </c>
      <c r="F103" s="14">
        <v>2.2153599999999999E-2</v>
      </c>
      <c r="G103" s="17">
        <v>129069700</v>
      </c>
      <c r="H103" s="14">
        <v>2.2688679999999999E-2</v>
      </c>
      <c r="I103" s="14">
        <v>4.4811900000000002E-2</v>
      </c>
      <c r="J103" s="14">
        <v>1.0270979999999999E-3</v>
      </c>
      <c r="K103" s="9">
        <f t="shared" si="12"/>
        <v>14.702738840000062</v>
      </c>
      <c r="L103" s="9">
        <v>0.6625587173334182</v>
      </c>
      <c r="M103" s="15">
        <f t="shared" si="15"/>
        <v>2.0541959999999998E-2</v>
      </c>
    </row>
    <row r="104" spans="1:13" x14ac:dyDescent="0.25">
      <c r="A104" s="13" t="s">
        <v>105</v>
      </c>
      <c r="D104" s="16">
        <v>1.9251348972320557</v>
      </c>
      <c r="E104" s="17">
        <v>2878602000</v>
      </c>
      <c r="F104" s="14">
        <v>2.3109830000000001E-2</v>
      </c>
      <c r="G104" s="17">
        <v>128984300</v>
      </c>
      <c r="H104" s="14">
        <v>2.3714300000000001E-2</v>
      </c>
      <c r="I104" s="14">
        <v>4.4807970000000003E-2</v>
      </c>
      <c r="J104" s="14">
        <v>1.301902E-3</v>
      </c>
      <c r="K104" s="9">
        <f t="shared" si="12"/>
        <v>14.613749492000006</v>
      </c>
      <c r="L104" s="9">
        <v>0.57356936933336122</v>
      </c>
      <c r="M104" s="15">
        <f t="shared" si="15"/>
        <v>2.6038039999999998E-2</v>
      </c>
    </row>
    <row r="105" spans="1:13" x14ac:dyDescent="0.25">
      <c r="A105" s="13" t="s">
        <v>106</v>
      </c>
      <c r="D105" s="16">
        <v>1.9253700971603394</v>
      </c>
      <c r="E105" s="17">
        <v>2880284000</v>
      </c>
      <c r="F105" s="14">
        <v>3.0193540000000001E-2</v>
      </c>
      <c r="G105" s="17">
        <v>129061200</v>
      </c>
      <c r="H105" s="14">
        <v>3.0784639999999999E-2</v>
      </c>
      <c r="I105" s="14">
        <v>4.4808489999999999E-2</v>
      </c>
      <c r="J105" s="14">
        <v>1.126971E-3</v>
      </c>
      <c r="K105" s="9">
        <f t="shared" si="12"/>
        <v>14.62552416399987</v>
      </c>
      <c r="L105" s="9">
        <v>0.58534404133322582</v>
      </c>
      <c r="M105" s="15">
        <f t="shared" si="15"/>
        <v>2.2539420000000001E-2</v>
      </c>
    </row>
    <row r="106" spans="1:13" x14ac:dyDescent="0.25">
      <c r="A106" s="13" t="s">
        <v>107</v>
      </c>
      <c r="D106" s="16">
        <v>1.9251348972320557</v>
      </c>
      <c r="E106" s="17">
        <v>2876464000</v>
      </c>
      <c r="F106" s="14">
        <v>2.6485140000000001E-2</v>
      </c>
      <c r="G106" s="17">
        <v>128896300</v>
      </c>
      <c r="H106" s="14">
        <v>2.708209E-2</v>
      </c>
      <c r="I106" s="14">
        <v>4.4810679999999999E-2</v>
      </c>
      <c r="J106" s="14">
        <v>1.126969E-3</v>
      </c>
      <c r="K106" s="9">
        <f t="shared" si="12"/>
        <v>14.675113647999893</v>
      </c>
      <c r="L106" s="9">
        <v>0.63493352533324909</v>
      </c>
      <c r="M106" s="15">
        <f t="shared" si="15"/>
        <v>2.2539380000000001E-2</v>
      </c>
    </row>
    <row r="107" spans="1:13" x14ac:dyDescent="0.25">
      <c r="A107" s="13" t="s">
        <v>108</v>
      </c>
      <c r="D107" s="16">
        <v>1.9263870716094971</v>
      </c>
      <c r="E107" s="17">
        <v>2853541000</v>
      </c>
      <c r="F107" s="14">
        <v>2.703347E-2</v>
      </c>
      <c r="G107" s="17">
        <v>129803600</v>
      </c>
      <c r="H107" s="14">
        <v>2.7985590000000001E-2</v>
      </c>
      <c r="I107" s="14">
        <v>4.5488609999999999E-2</v>
      </c>
      <c r="J107" s="14">
        <v>1.636464E-3</v>
      </c>
      <c r="K107" s="9">
        <f t="shared" si="12"/>
        <v>30.025889395999926</v>
      </c>
      <c r="L107" s="10"/>
    </row>
    <row r="108" spans="1:13" x14ac:dyDescent="0.25">
      <c r="A108" s="13" t="s">
        <v>109</v>
      </c>
      <c r="D108" s="16">
        <v>1.9227099418640137</v>
      </c>
      <c r="E108" s="17">
        <v>2864468000</v>
      </c>
      <c r="F108" s="14">
        <v>2.8580339999999999E-2</v>
      </c>
      <c r="G108" s="17">
        <v>128358700</v>
      </c>
      <c r="H108" s="14">
        <v>2.85037E-2</v>
      </c>
      <c r="I108" s="14">
        <v>4.481065E-2</v>
      </c>
      <c r="J108" s="14">
        <v>1.020249E-3</v>
      </c>
      <c r="K108" s="9">
        <f t="shared" si="12"/>
        <v>14.674434340000042</v>
      </c>
      <c r="L108" s="9">
        <v>0.63425421733339782</v>
      </c>
      <c r="M108" s="15">
        <f t="shared" ref="M108" si="20">20*J108</f>
        <v>2.040498E-2</v>
      </c>
    </row>
    <row r="109" spans="1:13" x14ac:dyDescent="0.25">
      <c r="A109" s="13" t="s">
        <v>110</v>
      </c>
      <c r="D109" s="16">
        <v>1.9239621162414551</v>
      </c>
      <c r="E109" s="17">
        <v>2869836000</v>
      </c>
      <c r="F109" s="14">
        <v>2.2766160000000001E-2</v>
      </c>
      <c r="G109" s="17">
        <v>128580100</v>
      </c>
      <c r="H109" s="14">
        <v>2.34211E-2</v>
      </c>
      <c r="I109" s="14">
        <v>4.480398E-2</v>
      </c>
      <c r="J109" s="14">
        <v>1.2833440000000001E-3</v>
      </c>
      <c r="K109" s="9">
        <f t="shared" si="12"/>
        <v>14.523401528000024</v>
      </c>
      <c r="L109" s="9">
        <v>0.48322140533337965</v>
      </c>
      <c r="M109" s="15">
        <f t="shared" si="15"/>
        <v>2.5666880000000003E-2</v>
      </c>
    </row>
    <row r="110" spans="1:13" x14ac:dyDescent="0.25">
      <c r="A110" s="13" t="s">
        <v>111</v>
      </c>
      <c r="D110" s="16">
        <v>1.9203629493713379</v>
      </c>
      <c r="E110" s="17">
        <v>2873209000</v>
      </c>
      <c r="F110" s="14">
        <v>3.5707950000000002E-2</v>
      </c>
      <c r="G110" s="17">
        <v>128753600</v>
      </c>
      <c r="H110" s="14">
        <v>3.6653890000000001E-2</v>
      </c>
      <c r="I110" s="14">
        <v>4.4811770000000001E-2</v>
      </c>
      <c r="J110" s="14">
        <v>1.301991E-3</v>
      </c>
      <c r="K110" s="9">
        <f t="shared" si="12"/>
        <v>14.699795172000041</v>
      </c>
      <c r="L110" s="9">
        <v>0.65961504933339654</v>
      </c>
      <c r="M110" s="15">
        <f t="shared" si="15"/>
        <v>2.6039819999999998E-2</v>
      </c>
    </row>
    <row r="111" spans="1:13" x14ac:dyDescent="0.25">
      <c r="A111" s="13" t="s">
        <v>112</v>
      </c>
      <c r="D111" s="16">
        <v>1.9217709302902222</v>
      </c>
      <c r="E111" s="17">
        <v>2861233000</v>
      </c>
      <c r="F111" s="14">
        <v>3.1738000000000002E-2</v>
      </c>
      <c r="G111" s="17">
        <v>128207800</v>
      </c>
      <c r="H111" s="14">
        <v>3.248144E-2</v>
      </c>
      <c r="I111" s="14">
        <v>4.4808580000000001E-2</v>
      </c>
      <c r="J111" s="14">
        <v>1.353817E-3</v>
      </c>
      <c r="K111" s="9">
        <f t="shared" si="12"/>
        <v>14.62756208800009</v>
      </c>
      <c r="L111" s="9">
        <v>0.58738196533344578</v>
      </c>
      <c r="M111" s="15">
        <f t="shared" si="15"/>
        <v>2.7076340000000001E-2</v>
      </c>
    </row>
    <row r="112" spans="1:13" x14ac:dyDescent="0.25">
      <c r="A112" s="13" t="s">
        <v>113</v>
      </c>
      <c r="D112" s="16">
        <v>1.920207142829895</v>
      </c>
      <c r="E112" s="17">
        <v>2849296000</v>
      </c>
      <c r="F112" s="14">
        <v>1.612748E-2</v>
      </c>
      <c r="G112" s="17">
        <v>127666200</v>
      </c>
      <c r="H112" s="14">
        <v>1.6814659999999999E-2</v>
      </c>
      <c r="I112" s="14">
        <v>4.4806220000000001E-2</v>
      </c>
      <c r="J112" s="14">
        <v>1.3512229999999999E-3</v>
      </c>
      <c r="K112" s="9">
        <f t="shared" si="12"/>
        <v>14.574123192000021</v>
      </c>
      <c r="L112" s="9">
        <v>0.5339430693333771</v>
      </c>
      <c r="M112" s="15">
        <f t="shared" si="15"/>
        <v>2.702446E-2</v>
      </c>
    </row>
    <row r="113" spans="1:14" x14ac:dyDescent="0.25">
      <c r="A113" s="13" t="s">
        <v>114</v>
      </c>
      <c r="D113" s="16">
        <v>1.9182509183883667</v>
      </c>
      <c r="E113" s="17">
        <v>2850845000</v>
      </c>
      <c r="F113" s="14">
        <v>3.4026750000000001E-2</v>
      </c>
      <c r="G113" s="17">
        <v>129681700</v>
      </c>
      <c r="H113" s="14">
        <v>3.4514080000000003E-2</v>
      </c>
      <c r="I113" s="14">
        <v>4.5488870000000001E-2</v>
      </c>
      <c r="J113" s="14">
        <v>1.1896490000000001E-3</v>
      </c>
      <c r="K113" s="9">
        <f t="shared" si="12"/>
        <v>30.031776731999969</v>
      </c>
      <c r="L113" s="10"/>
    </row>
    <row r="114" spans="1:14" x14ac:dyDescent="0.25">
      <c r="A114" s="13" t="s">
        <v>115</v>
      </c>
      <c r="D114" s="16">
        <v>1.9137129783630371</v>
      </c>
      <c r="E114" s="17">
        <v>2831679000</v>
      </c>
      <c r="F114" s="14">
        <v>5.4106729999999999E-2</v>
      </c>
      <c r="G114" s="17">
        <v>126860000</v>
      </c>
      <c r="H114" s="14">
        <v>5.6372419999999999E-2</v>
      </c>
      <c r="I114" s="14">
        <v>4.4800279999999998E-2</v>
      </c>
      <c r="J114" s="14">
        <v>2.5673380000000002E-3</v>
      </c>
      <c r="K114" s="9">
        <f t="shared" si="12"/>
        <v>14.439620207999937</v>
      </c>
      <c r="L114" s="9">
        <v>0.39944008533329267</v>
      </c>
      <c r="M114" s="15">
        <f t="shared" ref="M114" si="21">20*J114</f>
        <v>5.1346760000000005E-2</v>
      </c>
    </row>
    <row r="115" spans="1:14" x14ac:dyDescent="0.25">
      <c r="A115" s="13" t="s">
        <v>116</v>
      </c>
      <c r="D115" s="16">
        <v>1.9163730144500732</v>
      </c>
      <c r="E115" s="17">
        <v>2847143000</v>
      </c>
      <c r="F115" s="14">
        <v>2.6897399999999998E-2</v>
      </c>
      <c r="G115" s="17">
        <v>127582700</v>
      </c>
      <c r="H115" s="14">
        <v>2.7964909999999999E-2</v>
      </c>
      <c r="I115" s="14">
        <v>4.4810790000000003E-2</v>
      </c>
      <c r="J115" s="14">
        <v>1.464894E-3</v>
      </c>
      <c r="K115" s="9">
        <f t="shared" si="12"/>
        <v>14.677604444000014</v>
      </c>
      <c r="L115" s="9">
        <v>0.6374243213333699</v>
      </c>
      <c r="M115" s="15">
        <f t="shared" si="15"/>
        <v>2.9297879999999998E-2</v>
      </c>
    </row>
    <row r="116" spans="1:14" x14ac:dyDescent="0.25">
      <c r="A116" s="13" t="s">
        <v>117</v>
      </c>
      <c r="D116" s="16">
        <v>1.9162169694900513</v>
      </c>
      <c r="E116" s="17">
        <v>2842612000</v>
      </c>
      <c r="F116" s="14">
        <v>1.386249E-2</v>
      </c>
      <c r="G116" s="17">
        <v>127374700</v>
      </c>
      <c r="H116" s="14">
        <v>1.4752029999999999E-2</v>
      </c>
      <c r="I116" s="14">
        <v>4.4809019999999998E-2</v>
      </c>
      <c r="J116" s="14">
        <v>1.765544E-3</v>
      </c>
      <c r="K116" s="9">
        <f t="shared" si="12"/>
        <v>14.637525271999907</v>
      </c>
      <c r="L116" s="9">
        <v>0.59734514933326288</v>
      </c>
      <c r="M116" s="15">
        <f t="shared" si="15"/>
        <v>3.5310880000000003E-2</v>
      </c>
    </row>
    <row r="117" spans="1:14" x14ac:dyDescent="0.25">
      <c r="A117" s="13" t="s">
        <v>118</v>
      </c>
      <c r="D117" s="16">
        <v>1.9119919538497925</v>
      </c>
      <c r="E117" s="17">
        <v>1851345000</v>
      </c>
      <c r="F117" s="14">
        <v>6.9138450000000004E-2</v>
      </c>
      <c r="G117" s="17">
        <v>82819620</v>
      </c>
      <c r="H117" s="14">
        <v>7.2032490000000005E-2</v>
      </c>
      <c r="I117" s="14">
        <v>4.473481E-2</v>
      </c>
      <c r="J117" s="14">
        <v>3.0331749999999999E-3</v>
      </c>
      <c r="K117" s="9">
        <f t="shared" si="12"/>
        <v>12.957143715999875</v>
      </c>
      <c r="L117" s="9">
        <v>-1.0830364066667695</v>
      </c>
      <c r="M117" s="15">
        <f t="shared" si="15"/>
        <v>6.0663499999999995E-2</v>
      </c>
      <c r="N117" s="13" t="s">
        <v>297</v>
      </c>
    </row>
    <row r="118" spans="1:14" x14ac:dyDescent="0.25">
      <c r="A118" s="13" t="s">
        <v>119</v>
      </c>
      <c r="D118" s="16">
        <v>1.9162169694900513</v>
      </c>
      <c r="E118" s="17">
        <v>2836715000</v>
      </c>
      <c r="F118" s="14">
        <v>2.7794079999999999E-2</v>
      </c>
      <c r="G118" s="17">
        <v>127119300</v>
      </c>
      <c r="H118" s="14">
        <v>2.897371E-2</v>
      </c>
      <c r="I118" s="14">
        <v>4.4812129999999999E-2</v>
      </c>
      <c r="J118" s="14">
        <v>1.6525450000000001E-3</v>
      </c>
      <c r="K118" s="9">
        <f t="shared" si="12"/>
        <v>14.707946868000032</v>
      </c>
      <c r="L118" s="9">
        <v>0.6677667453333882</v>
      </c>
      <c r="M118" s="15">
        <f t="shared" si="15"/>
        <v>3.3050900000000001E-2</v>
      </c>
    </row>
    <row r="119" spans="1:14" x14ac:dyDescent="0.25">
      <c r="A119" s="13" t="s">
        <v>120</v>
      </c>
      <c r="D119" s="16">
        <v>1.9134789705276489</v>
      </c>
      <c r="E119" s="17">
        <v>2843823000</v>
      </c>
      <c r="F119" s="14">
        <v>1.90957E-2</v>
      </c>
      <c r="G119" s="17">
        <v>129357200</v>
      </c>
      <c r="H119" s="14">
        <v>1.9864030000000001E-2</v>
      </c>
      <c r="I119" s="14">
        <v>4.5487069999999998E-2</v>
      </c>
      <c r="J119" s="14">
        <v>1.5357630000000001E-3</v>
      </c>
      <c r="K119" s="9">
        <f t="shared" si="12"/>
        <v>29.991018252000011</v>
      </c>
      <c r="L119" s="10"/>
    </row>
    <row r="120" spans="1:14" x14ac:dyDescent="0.25">
      <c r="A120" s="13" t="s">
        <v>121</v>
      </c>
      <c r="D120" s="16">
        <v>1.9088630676269531</v>
      </c>
      <c r="E120" s="17">
        <v>2814880000</v>
      </c>
      <c r="F120" s="14">
        <v>1.7939360000000001E-2</v>
      </c>
      <c r="G120" s="17">
        <v>126151500</v>
      </c>
      <c r="H120" s="14">
        <v>1.770352E-2</v>
      </c>
      <c r="I120" s="14">
        <v>4.4815939999999999E-2</v>
      </c>
      <c r="J120" s="14">
        <v>1.6089819999999999E-3</v>
      </c>
      <c r="K120" s="9">
        <f t="shared" si="12"/>
        <v>14.794218984000018</v>
      </c>
      <c r="L120" s="9">
        <v>0.75403886133337394</v>
      </c>
      <c r="M120" s="15">
        <f t="shared" ref="M120" si="22">20*J120</f>
        <v>3.2179639999999995E-2</v>
      </c>
    </row>
    <row r="121" spans="1:14" x14ac:dyDescent="0.25">
      <c r="A121" s="13" t="s">
        <v>122</v>
      </c>
      <c r="D121" s="16">
        <v>1.9113670587539673</v>
      </c>
      <c r="E121" s="17">
        <v>2834285000</v>
      </c>
      <c r="F121" s="14">
        <v>2.0627309999999999E-2</v>
      </c>
      <c r="G121" s="17">
        <v>127013100</v>
      </c>
      <c r="H121" s="14">
        <v>2.1450469999999999E-2</v>
      </c>
      <c r="I121" s="14">
        <v>4.4813119999999998E-2</v>
      </c>
      <c r="J121" s="14">
        <v>1.3477160000000001E-3</v>
      </c>
      <c r="K121" s="9">
        <f t="shared" si="12"/>
        <v>14.73036403200001</v>
      </c>
      <c r="L121" s="9">
        <v>0.69018390933336526</v>
      </c>
      <c r="M121" s="15">
        <f t="shared" si="15"/>
        <v>2.6954320000000004E-2</v>
      </c>
    </row>
    <row r="122" spans="1:14" x14ac:dyDescent="0.25">
      <c r="A122" s="13" t="s">
        <v>123</v>
      </c>
      <c r="D122" s="16">
        <v>1.9100370407104492</v>
      </c>
      <c r="E122" s="17">
        <v>2833381000</v>
      </c>
      <c r="F122" s="14">
        <v>3.103649E-2</v>
      </c>
      <c r="G122" s="17">
        <v>126959000</v>
      </c>
      <c r="H122" s="14">
        <v>3.2301530000000002E-2</v>
      </c>
      <c r="I122" s="14">
        <v>4.4808290000000001E-2</v>
      </c>
      <c r="J122" s="14">
        <v>1.7645009999999999E-3</v>
      </c>
      <c r="K122" s="9">
        <f t="shared" si="12"/>
        <v>14.620995443999973</v>
      </c>
      <c r="L122" s="9">
        <v>0.58081532133332914</v>
      </c>
      <c r="M122" s="15">
        <f t="shared" si="15"/>
        <v>3.5290019999999998E-2</v>
      </c>
    </row>
    <row r="123" spans="1:14" x14ac:dyDescent="0.25">
      <c r="A123" s="13" t="s">
        <v>124</v>
      </c>
      <c r="D123" s="16">
        <v>1.9101150035858154</v>
      </c>
      <c r="E123" s="17">
        <v>2825045000</v>
      </c>
      <c r="F123" s="14">
        <v>2.7647189999999999E-2</v>
      </c>
      <c r="G123" s="17">
        <v>126609800</v>
      </c>
      <c r="H123" s="14">
        <v>2.86923E-2</v>
      </c>
      <c r="I123" s="14">
        <v>4.4816920000000003E-2</v>
      </c>
      <c r="J123" s="14">
        <v>1.437991E-3</v>
      </c>
      <c r="K123" s="9">
        <f t="shared" si="12"/>
        <v>14.816409712000045</v>
      </c>
      <c r="L123" s="9">
        <v>0.77622958933340058</v>
      </c>
      <c r="M123" s="15">
        <f t="shared" si="15"/>
        <v>2.8759819999999998E-2</v>
      </c>
    </row>
    <row r="124" spans="1:14" x14ac:dyDescent="0.25">
      <c r="A124" s="13" t="s">
        <v>125</v>
      </c>
      <c r="D124" s="16">
        <v>1.9102710485458374</v>
      </c>
      <c r="E124" s="17">
        <v>2821300000</v>
      </c>
      <c r="F124" s="14">
        <v>2.216363E-2</v>
      </c>
      <c r="G124" s="17">
        <v>126414700</v>
      </c>
      <c r="H124" s="14">
        <v>2.2049599999999999E-2</v>
      </c>
      <c r="I124" s="14">
        <v>4.4807270000000003E-2</v>
      </c>
      <c r="J124" s="14">
        <v>1.3828930000000001E-3</v>
      </c>
      <c r="K124" s="9">
        <f t="shared" si="12"/>
        <v>14.597898972000145</v>
      </c>
      <c r="L124" s="9">
        <v>0.5577188493335008</v>
      </c>
      <c r="M124" s="15">
        <f t="shared" si="15"/>
        <v>2.7657859999999999E-2</v>
      </c>
    </row>
    <row r="125" spans="1:14" x14ac:dyDescent="0.25">
      <c r="A125" s="13" t="s">
        <v>126</v>
      </c>
      <c r="D125" s="16">
        <v>1.906437873840332</v>
      </c>
      <c r="E125" s="17">
        <v>2833695000</v>
      </c>
      <c r="F125" s="14">
        <v>2.114187E-2</v>
      </c>
      <c r="G125" s="17">
        <v>128913100</v>
      </c>
      <c r="H125" s="14">
        <v>2.1593319999999999E-2</v>
      </c>
      <c r="I125" s="14">
        <v>4.5492930000000001E-2</v>
      </c>
      <c r="J125" s="14">
        <v>1.0183869999999999E-3</v>
      </c>
      <c r="K125" s="9">
        <f t="shared" si="12"/>
        <v>30.123709748000049</v>
      </c>
      <c r="L125" s="10"/>
    </row>
    <row r="126" spans="1:14" x14ac:dyDescent="0.25">
      <c r="A126" s="13" t="s">
        <v>127</v>
      </c>
      <c r="D126" s="16">
        <v>1.9040911197662354</v>
      </c>
      <c r="E126" s="17">
        <v>2810704000</v>
      </c>
      <c r="F126" s="14">
        <v>2.5296180000000001E-2</v>
      </c>
      <c r="G126" s="17">
        <v>125940200</v>
      </c>
      <c r="H126" s="14">
        <v>2.6436540000000001E-2</v>
      </c>
      <c r="I126" s="14">
        <v>4.4807350000000003E-2</v>
      </c>
      <c r="J126" s="14">
        <v>1.713698E-3</v>
      </c>
      <c r="K126" s="9">
        <f t="shared" si="12"/>
        <v>14.599710459999971</v>
      </c>
      <c r="L126" s="9">
        <v>0.55953033733332624</v>
      </c>
      <c r="M126" s="15">
        <f t="shared" ref="M126" si="23">20*J126</f>
        <v>3.4273959999999999E-2</v>
      </c>
    </row>
    <row r="127" spans="1:14" x14ac:dyDescent="0.25">
      <c r="A127" s="13" t="s">
        <v>128</v>
      </c>
      <c r="D127" s="16">
        <v>1.8993971347808838</v>
      </c>
      <c r="E127" s="17">
        <v>2800830000</v>
      </c>
      <c r="F127" s="14">
        <v>2.7262069999999999E-2</v>
      </c>
      <c r="G127" s="17">
        <v>125498800</v>
      </c>
      <c r="H127" s="14">
        <v>2.8143939999999999E-2</v>
      </c>
      <c r="I127" s="14">
        <v>4.4807720000000002E-2</v>
      </c>
      <c r="J127" s="14">
        <v>1.7108679999999999E-3</v>
      </c>
      <c r="K127" s="9">
        <f t="shared" si="12"/>
        <v>14.608088591999913</v>
      </c>
      <c r="L127" s="9">
        <v>0.56790846933326833</v>
      </c>
      <c r="M127" s="15">
        <f t="shared" si="15"/>
        <v>3.4217360000000002E-2</v>
      </c>
    </row>
    <row r="128" spans="1:14" x14ac:dyDescent="0.25">
      <c r="A128" s="13" t="s">
        <v>129</v>
      </c>
      <c r="D128" s="16">
        <v>1.9024479389190674</v>
      </c>
      <c r="E128" s="17">
        <v>2804243000</v>
      </c>
      <c r="F128" s="14">
        <v>2.162998E-2</v>
      </c>
      <c r="G128" s="17">
        <v>125668000</v>
      </c>
      <c r="H128" s="14">
        <v>2.2363790000000001E-2</v>
      </c>
      <c r="I128" s="14">
        <v>4.4813499999999999E-2</v>
      </c>
      <c r="J128" s="14">
        <v>1.2185329999999999E-3</v>
      </c>
      <c r="K128" s="9">
        <f t="shared" si="12"/>
        <v>14.738968599999902</v>
      </c>
      <c r="L128" s="9">
        <v>0.69878847733325777</v>
      </c>
      <c r="M128" s="15">
        <f t="shared" si="15"/>
        <v>2.4370659999999999E-2</v>
      </c>
    </row>
    <row r="129" spans="1:13" x14ac:dyDescent="0.25">
      <c r="A129" s="13" t="s">
        <v>130</v>
      </c>
      <c r="D129" s="16">
        <v>1.9048728942871094</v>
      </c>
      <c r="E129" s="17">
        <v>2802144000</v>
      </c>
      <c r="F129" s="14">
        <v>0.13922789999999999</v>
      </c>
      <c r="G129" s="17">
        <v>125518600</v>
      </c>
      <c r="H129" s="14">
        <v>0.13849069999999999</v>
      </c>
      <c r="I129" s="14">
        <v>4.4793779999999998E-2</v>
      </c>
      <c r="J129" s="14">
        <v>1.2693719999999999E-3</v>
      </c>
      <c r="K129" s="9">
        <f t="shared" si="12"/>
        <v>14.292436807999964</v>
      </c>
      <c r="L129" s="9">
        <v>0.25225668533331991</v>
      </c>
      <c r="M129" s="15">
        <f t="shared" si="15"/>
        <v>2.5387439999999997E-2</v>
      </c>
    </row>
    <row r="130" spans="1:13" x14ac:dyDescent="0.25">
      <c r="A130" s="13" t="s">
        <v>131</v>
      </c>
      <c r="D130" s="16">
        <v>1.9011179208755493</v>
      </c>
      <c r="E130" s="17">
        <v>2796395000</v>
      </c>
      <c r="F130" s="14">
        <v>2.602608E-2</v>
      </c>
      <c r="G130" s="17">
        <v>125332000</v>
      </c>
      <c r="H130" s="14">
        <v>2.7391519999999999E-2</v>
      </c>
      <c r="I130" s="14">
        <v>4.481914E-2</v>
      </c>
      <c r="J130" s="14">
        <v>1.9494919999999999E-3</v>
      </c>
      <c r="K130" s="9">
        <f t="shared" si="12"/>
        <v>14.866678503999919</v>
      </c>
      <c r="L130" s="9">
        <v>0.82649838133327513</v>
      </c>
      <c r="M130" s="15">
        <f t="shared" si="15"/>
        <v>3.8989839999999998E-2</v>
      </c>
    </row>
    <row r="131" spans="1:13" x14ac:dyDescent="0.25">
      <c r="A131" s="13" t="s">
        <v>132</v>
      </c>
      <c r="D131" s="16">
        <v>1.9003361463546753</v>
      </c>
      <c r="E131" s="17">
        <v>2828036000</v>
      </c>
      <c r="F131" s="14">
        <v>4.0059350000000001E-2</v>
      </c>
      <c r="G131" s="17">
        <v>128648100</v>
      </c>
      <c r="H131" s="14">
        <v>4.0329150000000001E-2</v>
      </c>
      <c r="I131" s="14">
        <v>4.5490250000000003E-2</v>
      </c>
      <c r="J131" s="14">
        <v>1.0194340000000001E-3</v>
      </c>
      <c r="K131" s="9">
        <f t="shared" si="12"/>
        <v>30.063024900000013</v>
      </c>
      <c r="L131" s="10"/>
    </row>
    <row r="132" spans="1:13" x14ac:dyDescent="0.25">
      <c r="K132" s="10"/>
      <c r="L132" s="10"/>
    </row>
    <row r="133" spans="1:13" x14ac:dyDescent="0.25">
      <c r="K133" s="10"/>
      <c r="L133" s="10"/>
    </row>
    <row r="134" spans="1:13" x14ac:dyDescent="0.25">
      <c r="K134" s="10"/>
      <c r="L134" s="10"/>
    </row>
    <row r="135" spans="1:13" x14ac:dyDescent="0.25">
      <c r="K135" s="10"/>
      <c r="L135" s="10"/>
    </row>
    <row r="136" spans="1:13" x14ac:dyDescent="0.25">
      <c r="K136" s="10"/>
      <c r="L136" s="10"/>
    </row>
    <row r="137" spans="1:13" x14ac:dyDescent="0.25">
      <c r="K137" s="10"/>
      <c r="L137" s="10"/>
    </row>
    <row r="138" spans="1:13" x14ac:dyDescent="0.25">
      <c r="K138" s="10"/>
      <c r="L138" s="10"/>
    </row>
    <row r="139" spans="1:13" x14ac:dyDescent="0.25">
      <c r="K139" s="10"/>
      <c r="L139" s="10"/>
    </row>
    <row r="140" spans="1:13" x14ac:dyDescent="0.25">
      <c r="K140" s="10"/>
      <c r="L140" s="10"/>
    </row>
    <row r="141" spans="1:13" x14ac:dyDescent="0.25">
      <c r="K141" s="10"/>
      <c r="L141" s="10"/>
    </row>
    <row r="142" spans="1:13" x14ac:dyDescent="0.25">
      <c r="K142" s="10"/>
      <c r="L142" s="10"/>
    </row>
    <row r="143" spans="1:13" x14ac:dyDescent="0.25">
      <c r="K143" s="10"/>
      <c r="L143" s="10"/>
    </row>
    <row r="144" spans="1:13" x14ac:dyDescent="0.25">
      <c r="K144" s="10"/>
      <c r="L144" s="10"/>
    </row>
    <row r="145" spans="11:12" x14ac:dyDescent="0.25">
      <c r="K145" s="10"/>
      <c r="L145" s="10"/>
    </row>
    <row r="146" spans="11:12" x14ac:dyDescent="0.25">
      <c r="K146" s="10"/>
      <c r="L146" s="10"/>
    </row>
    <row r="147" spans="11:12" x14ac:dyDescent="0.25">
      <c r="K147" s="10"/>
      <c r="L147" s="10"/>
    </row>
    <row r="148" spans="11:12" x14ac:dyDescent="0.25">
      <c r="K148" s="10"/>
      <c r="L148" s="10"/>
    </row>
    <row r="149" spans="11:12" x14ac:dyDescent="0.25">
      <c r="K149" s="10"/>
      <c r="L149" s="10"/>
    </row>
    <row r="150" spans="11:12" x14ac:dyDescent="0.25">
      <c r="K150" s="10"/>
      <c r="L150" s="10"/>
    </row>
    <row r="151" spans="11:12" x14ac:dyDescent="0.25">
      <c r="K151" s="10"/>
      <c r="L151" s="10"/>
    </row>
    <row r="152" spans="11:12" x14ac:dyDescent="0.25">
      <c r="K152" s="10"/>
      <c r="L152" s="10"/>
    </row>
    <row r="153" spans="11:12" x14ac:dyDescent="0.25">
      <c r="K153" s="10"/>
      <c r="L153" s="10"/>
    </row>
    <row r="154" spans="11:12" x14ac:dyDescent="0.25">
      <c r="K154" s="10"/>
      <c r="L154" s="10"/>
    </row>
    <row r="155" spans="11:12" x14ac:dyDescent="0.25">
      <c r="K155" s="10"/>
      <c r="L155" s="10"/>
    </row>
    <row r="156" spans="11:12" x14ac:dyDescent="0.25">
      <c r="K156" s="10"/>
      <c r="L156" s="10"/>
    </row>
    <row r="157" spans="11:12" x14ac:dyDescent="0.25">
      <c r="K157" s="10"/>
      <c r="L157" s="10"/>
    </row>
    <row r="158" spans="11:12" x14ac:dyDescent="0.25">
      <c r="K158" s="10"/>
      <c r="L158" s="10"/>
    </row>
    <row r="159" spans="11:12" x14ac:dyDescent="0.25">
      <c r="K159" s="10"/>
      <c r="L159" s="10"/>
    </row>
    <row r="160" spans="11:12" x14ac:dyDescent="0.25">
      <c r="K160" s="10"/>
      <c r="L160" s="10"/>
    </row>
    <row r="161" spans="11:12" x14ac:dyDescent="0.25">
      <c r="K161" s="10"/>
      <c r="L161" s="10"/>
    </row>
    <row r="162" spans="11:12" x14ac:dyDescent="0.25">
      <c r="K162" s="10"/>
      <c r="L162" s="10"/>
    </row>
    <row r="163" spans="11:12" x14ac:dyDescent="0.25">
      <c r="K163" s="10"/>
      <c r="L163" s="10"/>
    </row>
    <row r="164" spans="11:12" x14ac:dyDescent="0.25">
      <c r="K164" s="10"/>
      <c r="L164" s="10"/>
    </row>
    <row r="165" spans="11:12" x14ac:dyDescent="0.25">
      <c r="K165" s="10"/>
      <c r="L165" s="10"/>
    </row>
    <row r="166" spans="11:12" x14ac:dyDescent="0.25">
      <c r="K166" s="10"/>
      <c r="L166" s="10"/>
    </row>
    <row r="167" spans="11:12" x14ac:dyDescent="0.25">
      <c r="K167" s="10"/>
      <c r="L167" s="10"/>
    </row>
    <row r="168" spans="11:12" x14ac:dyDescent="0.25">
      <c r="K168" s="10"/>
      <c r="L168" s="10"/>
    </row>
    <row r="169" spans="11:12" x14ac:dyDescent="0.25">
      <c r="K169" s="10"/>
      <c r="L169" s="10"/>
    </row>
    <row r="170" spans="11:12" x14ac:dyDescent="0.25">
      <c r="K170" s="10"/>
      <c r="L170" s="10"/>
    </row>
    <row r="171" spans="11:12" x14ac:dyDescent="0.25">
      <c r="K171" s="10"/>
      <c r="L171" s="10"/>
    </row>
    <row r="172" spans="11:12" x14ac:dyDescent="0.25">
      <c r="K172" s="10"/>
      <c r="L172" s="10"/>
    </row>
    <row r="173" spans="11:12" x14ac:dyDescent="0.25">
      <c r="K173" s="10"/>
      <c r="L173" s="10"/>
    </row>
    <row r="174" spans="11:12" x14ac:dyDescent="0.25">
      <c r="K174" s="10"/>
      <c r="L174" s="10"/>
    </row>
    <row r="175" spans="11:12" x14ac:dyDescent="0.25">
      <c r="K175" s="10"/>
      <c r="L175" s="10"/>
    </row>
    <row r="176" spans="11:12" x14ac:dyDescent="0.25">
      <c r="K176" s="10"/>
      <c r="L176" s="10"/>
    </row>
    <row r="177" spans="11:12" x14ac:dyDescent="0.25">
      <c r="K177" s="10"/>
      <c r="L177" s="10"/>
    </row>
    <row r="178" spans="11:12" x14ac:dyDescent="0.25">
      <c r="K178" s="10"/>
      <c r="L178" s="10"/>
    </row>
    <row r="179" spans="11:12" x14ac:dyDescent="0.25">
      <c r="K179" s="10"/>
      <c r="L179" s="10"/>
    </row>
    <row r="180" spans="11:12" x14ac:dyDescent="0.25">
      <c r="K180" s="10"/>
      <c r="L180" s="10"/>
    </row>
    <row r="181" spans="11:12" x14ac:dyDescent="0.25">
      <c r="K181" s="10"/>
      <c r="L181" s="10"/>
    </row>
    <row r="182" spans="11:12" x14ac:dyDescent="0.25">
      <c r="K182" s="10"/>
      <c r="L182" s="10"/>
    </row>
    <row r="183" spans="11:12" x14ac:dyDescent="0.25">
      <c r="K183" s="10"/>
      <c r="L183" s="10"/>
    </row>
    <row r="184" spans="11:12" x14ac:dyDescent="0.25">
      <c r="K184" s="10"/>
      <c r="L184" s="10"/>
    </row>
    <row r="185" spans="11:12" x14ac:dyDescent="0.25">
      <c r="K185" s="10"/>
      <c r="L185" s="10"/>
    </row>
    <row r="186" spans="11:12" x14ac:dyDescent="0.25">
      <c r="K186" s="10"/>
      <c r="L186" s="10"/>
    </row>
    <row r="187" spans="11:12" x14ac:dyDescent="0.25">
      <c r="K187" s="10"/>
      <c r="L187" s="10"/>
    </row>
    <row r="188" spans="11:12" x14ac:dyDescent="0.25">
      <c r="K188" s="10"/>
      <c r="L188" s="10"/>
    </row>
    <row r="189" spans="11:12" x14ac:dyDescent="0.25">
      <c r="K189" s="10"/>
      <c r="L189" s="10"/>
    </row>
    <row r="190" spans="11:12" x14ac:dyDescent="0.25">
      <c r="K190" s="10"/>
      <c r="L190" s="10"/>
    </row>
    <row r="191" spans="11:12" x14ac:dyDescent="0.25">
      <c r="K191" s="10"/>
      <c r="L191" s="10"/>
    </row>
    <row r="192" spans="11:12" x14ac:dyDescent="0.25">
      <c r="K192" s="10"/>
      <c r="L192" s="10"/>
    </row>
    <row r="193" spans="11:12" x14ac:dyDescent="0.25">
      <c r="K193" s="10"/>
      <c r="L193" s="10"/>
    </row>
    <row r="194" spans="11:12" x14ac:dyDescent="0.25">
      <c r="K194" s="10"/>
      <c r="L194" s="10"/>
    </row>
    <row r="195" spans="11:12" x14ac:dyDescent="0.25">
      <c r="K195" s="10"/>
      <c r="L195" s="10"/>
    </row>
    <row r="196" spans="11:12" x14ac:dyDescent="0.25">
      <c r="K196" s="10"/>
      <c r="L196" s="10"/>
    </row>
    <row r="197" spans="11:12" x14ac:dyDescent="0.25">
      <c r="K197" s="10"/>
      <c r="L197" s="10"/>
    </row>
    <row r="198" spans="11:12" x14ac:dyDescent="0.25">
      <c r="K198" s="10"/>
      <c r="L198" s="10"/>
    </row>
    <row r="199" spans="11:12" x14ac:dyDescent="0.25">
      <c r="K199" s="10"/>
      <c r="L199" s="10"/>
    </row>
    <row r="200" spans="11:12" x14ac:dyDescent="0.25">
      <c r="K200" s="10"/>
      <c r="L200" s="10"/>
    </row>
    <row r="201" spans="11:12" x14ac:dyDescent="0.25">
      <c r="K201" s="10"/>
      <c r="L201" s="10"/>
    </row>
    <row r="202" spans="11:12" x14ac:dyDescent="0.25">
      <c r="K202" s="10"/>
      <c r="L202" s="10"/>
    </row>
    <row r="203" spans="11:12" x14ac:dyDescent="0.25">
      <c r="K203" s="10"/>
      <c r="L203" s="10"/>
    </row>
    <row r="204" spans="11:12" x14ac:dyDescent="0.25">
      <c r="K204" s="10"/>
      <c r="L204" s="10"/>
    </row>
    <row r="205" spans="11:12" x14ac:dyDescent="0.25">
      <c r="K205" s="10"/>
      <c r="L205" s="10"/>
    </row>
    <row r="206" spans="11:12" x14ac:dyDescent="0.25">
      <c r="K206" s="10"/>
      <c r="L206" s="10"/>
    </row>
    <row r="207" spans="11:12" x14ac:dyDescent="0.25">
      <c r="K207" s="10"/>
      <c r="L207" s="10"/>
    </row>
    <row r="208" spans="11:12" x14ac:dyDescent="0.25">
      <c r="K208" s="10"/>
      <c r="L208" s="10"/>
    </row>
    <row r="209" spans="11:12" x14ac:dyDescent="0.25">
      <c r="K209" s="10"/>
      <c r="L209" s="10"/>
    </row>
    <row r="210" spans="11:12" x14ac:dyDescent="0.25">
      <c r="K210" s="10"/>
      <c r="L210" s="10"/>
    </row>
    <row r="211" spans="11:12" x14ac:dyDescent="0.25">
      <c r="K211" s="10"/>
      <c r="L211" s="10"/>
    </row>
    <row r="212" spans="11:12" x14ac:dyDescent="0.25">
      <c r="K212" s="10"/>
      <c r="L212" s="10"/>
    </row>
    <row r="213" spans="11:12" x14ac:dyDescent="0.25">
      <c r="K213" s="10"/>
      <c r="L213" s="10"/>
    </row>
    <row r="214" spans="11:12" x14ac:dyDescent="0.25">
      <c r="K214" s="10"/>
      <c r="L214" s="10"/>
    </row>
    <row r="215" spans="11:12" x14ac:dyDescent="0.25">
      <c r="K215" s="10"/>
      <c r="L215" s="10"/>
    </row>
    <row r="216" spans="11:12" x14ac:dyDescent="0.25">
      <c r="K216" s="10"/>
      <c r="L216" s="10"/>
    </row>
    <row r="217" spans="11:12" x14ac:dyDescent="0.25">
      <c r="K217" s="10"/>
      <c r="L217" s="10"/>
    </row>
    <row r="218" spans="11:12" x14ac:dyDescent="0.25">
      <c r="K218" s="10"/>
      <c r="L218" s="10"/>
    </row>
    <row r="219" spans="11:12" x14ac:dyDescent="0.25">
      <c r="K219" s="10"/>
      <c r="L219" s="10"/>
    </row>
    <row r="220" spans="11:12" x14ac:dyDescent="0.25">
      <c r="K220" s="10"/>
      <c r="L220" s="10"/>
    </row>
    <row r="221" spans="11:12" x14ac:dyDescent="0.25">
      <c r="K221" s="10"/>
      <c r="L221" s="10"/>
    </row>
    <row r="222" spans="11:12" x14ac:dyDescent="0.25">
      <c r="K222" s="10"/>
      <c r="L222" s="10"/>
    </row>
    <row r="223" spans="11:12" x14ac:dyDescent="0.25">
      <c r="K223" s="10"/>
      <c r="L223" s="10"/>
    </row>
    <row r="224" spans="11:12" x14ac:dyDescent="0.25">
      <c r="K224" s="10"/>
      <c r="L224" s="10"/>
    </row>
    <row r="225" spans="11:12" x14ac:dyDescent="0.25">
      <c r="K225" s="10"/>
      <c r="L225" s="10"/>
    </row>
    <row r="226" spans="11:12" x14ac:dyDescent="0.25">
      <c r="K226" s="10"/>
      <c r="L226" s="10"/>
    </row>
    <row r="227" spans="11:12" x14ac:dyDescent="0.25">
      <c r="K227" s="10"/>
      <c r="L227" s="10"/>
    </row>
    <row r="228" spans="11:12" x14ac:dyDescent="0.25">
      <c r="K228" s="10"/>
      <c r="L228" s="10"/>
    </row>
    <row r="229" spans="11:12" x14ac:dyDescent="0.25">
      <c r="K229" s="10"/>
      <c r="L229" s="10"/>
    </row>
    <row r="230" spans="11:12" x14ac:dyDescent="0.25">
      <c r="K230" s="10"/>
      <c r="L230" s="10"/>
    </row>
    <row r="231" spans="11:12" x14ac:dyDescent="0.25">
      <c r="K231" s="10"/>
      <c r="L231" s="10"/>
    </row>
    <row r="232" spans="11:12" x14ac:dyDescent="0.25">
      <c r="K232" s="10"/>
      <c r="L232" s="10"/>
    </row>
    <row r="233" spans="11:12" x14ac:dyDescent="0.25">
      <c r="K233" s="10"/>
      <c r="L233" s="10"/>
    </row>
    <row r="234" spans="11:12" x14ac:dyDescent="0.25">
      <c r="K234" s="10"/>
      <c r="L234" s="10"/>
    </row>
    <row r="235" spans="11:12" x14ac:dyDescent="0.25">
      <c r="K235" s="10"/>
      <c r="L235" s="10"/>
    </row>
    <row r="236" spans="11:12" x14ac:dyDescent="0.25">
      <c r="K236" s="10"/>
      <c r="L236" s="10"/>
    </row>
    <row r="237" spans="11:12" x14ac:dyDescent="0.25">
      <c r="K237" s="10"/>
      <c r="L237" s="10"/>
    </row>
    <row r="238" spans="11:12" x14ac:dyDescent="0.25">
      <c r="K238" s="10"/>
      <c r="L238" s="10"/>
    </row>
    <row r="239" spans="11:12" x14ac:dyDescent="0.25">
      <c r="K239" s="10"/>
      <c r="L239" s="10"/>
    </row>
    <row r="240" spans="11:12" x14ac:dyDescent="0.25">
      <c r="K240" s="10"/>
      <c r="L240" s="10"/>
    </row>
    <row r="241" spans="11:12" x14ac:dyDescent="0.25">
      <c r="K241" s="10"/>
      <c r="L241" s="10"/>
    </row>
    <row r="242" spans="11:12" x14ac:dyDescent="0.25">
      <c r="K242" s="10"/>
      <c r="L242" s="10"/>
    </row>
    <row r="243" spans="11:12" x14ac:dyDescent="0.25">
      <c r="K243" s="10"/>
      <c r="L243" s="10"/>
    </row>
    <row r="244" spans="11:12" x14ac:dyDescent="0.25">
      <c r="K244" s="10"/>
      <c r="L244" s="10"/>
    </row>
    <row r="245" spans="11:12" x14ac:dyDescent="0.25">
      <c r="K245" s="10"/>
      <c r="L245" s="10"/>
    </row>
    <row r="246" spans="11:12" x14ac:dyDescent="0.25">
      <c r="K246" s="10"/>
      <c r="L246" s="10"/>
    </row>
    <row r="247" spans="11:12" x14ac:dyDescent="0.25">
      <c r="K247" s="10"/>
      <c r="L247" s="10"/>
    </row>
    <row r="248" spans="11:12" x14ac:dyDescent="0.25">
      <c r="K248" s="10"/>
      <c r="L248" s="10"/>
    </row>
    <row r="249" spans="11:12" x14ac:dyDescent="0.25">
      <c r="K249" s="10"/>
      <c r="L249" s="10"/>
    </row>
    <row r="250" spans="11:12" x14ac:dyDescent="0.25">
      <c r="K250" s="10"/>
      <c r="L250" s="10"/>
    </row>
    <row r="251" spans="11:12" x14ac:dyDescent="0.25">
      <c r="K251" s="10"/>
      <c r="L251" s="10"/>
    </row>
    <row r="252" spans="11:12" x14ac:dyDescent="0.25">
      <c r="K252" s="10"/>
      <c r="L252" s="10"/>
    </row>
    <row r="253" spans="11:12" x14ac:dyDescent="0.25">
      <c r="K253" s="10"/>
      <c r="L253" s="10"/>
    </row>
    <row r="254" spans="11:12" x14ac:dyDescent="0.25">
      <c r="K254" s="10"/>
      <c r="L254" s="10"/>
    </row>
    <row r="255" spans="11:12" x14ac:dyDescent="0.25">
      <c r="K255" s="10"/>
      <c r="L255" s="10"/>
    </row>
    <row r="256" spans="11:12" x14ac:dyDescent="0.25">
      <c r="K256" s="10"/>
      <c r="L256" s="10"/>
    </row>
    <row r="257" spans="11:12" x14ac:dyDescent="0.25">
      <c r="K257" s="10"/>
      <c r="L257" s="10"/>
    </row>
    <row r="258" spans="11:12" x14ac:dyDescent="0.25">
      <c r="K258" s="10"/>
      <c r="L258" s="10"/>
    </row>
    <row r="259" spans="11:12" x14ac:dyDescent="0.25">
      <c r="K259" s="10"/>
      <c r="L259" s="10"/>
    </row>
    <row r="260" spans="11:12" x14ac:dyDescent="0.25">
      <c r="K260" s="10"/>
      <c r="L260" s="10"/>
    </row>
    <row r="261" spans="11:12" x14ac:dyDescent="0.25">
      <c r="K261" s="10"/>
      <c r="L261" s="10"/>
    </row>
    <row r="262" spans="11:12" x14ac:dyDescent="0.25">
      <c r="K262" s="10"/>
      <c r="L262" s="10"/>
    </row>
    <row r="263" spans="11:12" x14ac:dyDescent="0.25">
      <c r="K263" s="10"/>
      <c r="L263" s="10"/>
    </row>
    <row r="264" spans="11:12" x14ac:dyDescent="0.25">
      <c r="K264" s="10"/>
      <c r="L264" s="10"/>
    </row>
    <row r="265" spans="11:12" x14ac:dyDescent="0.25">
      <c r="K265" s="10"/>
      <c r="L265" s="10"/>
    </row>
    <row r="266" spans="11:12" x14ac:dyDescent="0.25">
      <c r="K266" s="10"/>
      <c r="L266" s="10"/>
    </row>
    <row r="267" spans="11:12" x14ac:dyDescent="0.25">
      <c r="K267" s="10"/>
      <c r="L267" s="10"/>
    </row>
    <row r="268" spans="11:12" x14ac:dyDescent="0.25">
      <c r="K268" s="10"/>
      <c r="L268" s="10"/>
    </row>
    <row r="269" spans="11:12" x14ac:dyDescent="0.25">
      <c r="K269" s="10"/>
      <c r="L269" s="10"/>
    </row>
    <row r="270" spans="11:12" x14ac:dyDescent="0.25">
      <c r="K270" s="10"/>
      <c r="L270" s="10"/>
    </row>
    <row r="271" spans="11:12" x14ac:dyDescent="0.25">
      <c r="K271" s="10"/>
      <c r="L271" s="10"/>
    </row>
    <row r="272" spans="11:12" x14ac:dyDescent="0.25">
      <c r="K272" s="10"/>
      <c r="L272" s="10"/>
    </row>
    <row r="273" spans="11:12" x14ac:dyDescent="0.25">
      <c r="K273" s="10"/>
      <c r="L273" s="10"/>
    </row>
    <row r="274" spans="11:12" x14ac:dyDescent="0.25">
      <c r="K274" s="10"/>
      <c r="L274" s="10"/>
    </row>
    <row r="275" spans="11:12" x14ac:dyDescent="0.25">
      <c r="K275" s="10"/>
      <c r="L275" s="10"/>
    </row>
    <row r="276" spans="11:12" x14ac:dyDescent="0.25">
      <c r="K276" s="10"/>
      <c r="L276" s="10"/>
    </row>
    <row r="277" spans="11:12" x14ac:dyDescent="0.25">
      <c r="K277" s="10"/>
      <c r="L277" s="10"/>
    </row>
    <row r="278" spans="11:12" x14ac:dyDescent="0.25">
      <c r="K278" s="10"/>
      <c r="L278" s="10"/>
    </row>
    <row r="279" spans="11:12" x14ac:dyDescent="0.25">
      <c r="K279" s="10"/>
      <c r="L279" s="10"/>
    </row>
    <row r="280" spans="11:12" x14ac:dyDescent="0.25">
      <c r="K280" s="10"/>
      <c r="L280" s="10"/>
    </row>
    <row r="281" spans="11:12" x14ac:dyDescent="0.25">
      <c r="K281" s="10"/>
      <c r="L281" s="10"/>
    </row>
    <row r="282" spans="11:12" x14ac:dyDescent="0.25">
      <c r="K282" s="10"/>
      <c r="L282" s="10"/>
    </row>
    <row r="283" spans="11:12" x14ac:dyDescent="0.25">
      <c r="K283" s="10"/>
      <c r="L283" s="10"/>
    </row>
    <row r="284" spans="11:12" x14ac:dyDescent="0.25">
      <c r="K284" s="10"/>
      <c r="L284" s="10"/>
    </row>
    <row r="285" spans="11:12" x14ac:dyDescent="0.25">
      <c r="K285" s="10"/>
      <c r="L285" s="10"/>
    </row>
    <row r="286" spans="11:12" x14ac:dyDescent="0.25">
      <c r="K286" s="10"/>
      <c r="L286" s="10"/>
    </row>
    <row r="287" spans="11:12" x14ac:dyDescent="0.25">
      <c r="K287" s="10"/>
      <c r="L287" s="10"/>
    </row>
    <row r="288" spans="11:12" x14ac:dyDescent="0.25">
      <c r="K288" s="10"/>
      <c r="L288" s="10"/>
    </row>
    <row r="289" spans="11:12" x14ac:dyDescent="0.25">
      <c r="K289" s="10"/>
      <c r="L289" s="10"/>
    </row>
    <row r="290" spans="11:12" x14ac:dyDescent="0.25">
      <c r="K290" s="10"/>
      <c r="L290" s="10"/>
    </row>
    <row r="291" spans="11:12" x14ac:dyDescent="0.25">
      <c r="K291" s="10"/>
      <c r="L291" s="10"/>
    </row>
    <row r="292" spans="11:12" x14ac:dyDescent="0.25">
      <c r="K292" s="10"/>
      <c r="L292" s="10"/>
    </row>
    <row r="293" spans="11:12" x14ac:dyDescent="0.25">
      <c r="K293" s="10"/>
      <c r="L293" s="10"/>
    </row>
    <row r="294" spans="11:12" x14ac:dyDescent="0.25">
      <c r="K294" s="10"/>
      <c r="L294" s="10"/>
    </row>
    <row r="295" spans="11:12" x14ac:dyDescent="0.25">
      <c r="K295" s="10"/>
      <c r="L295" s="10"/>
    </row>
    <row r="296" spans="11:12" x14ac:dyDescent="0.25">
      <c r="K296" s="10"/>
      <c r="L296" s="10"/>
    </row>
    <row r="297" spans="11:12" x14ac:dyDescent="0.25">
      <c r="K297" s="10"/>
      <c r="L297" s="10"/>
    </row>
    <row r="298" spans="11:12" x14ac:dyDescent="0.25">
      <c r="K298" s="10"/>
      <c r="L298" s="10"/>
    </row>
    <row r="299" spans="11:12" x14ac:dyDescent="0.25">
      <c r="K299" s="10"/>
      <c r="L299" s="10"/>
    </row>
    <row r="300" spans="11:12" x14ac:dyDescent="0.25">
      <c r="K300" s="10"/>
      <c r="L300" s="10"/>
    </row>
    <row r="301" spans="11:12" x14ac:dyDescent="0.25">
      <c r="K301" s="10"/>
      <c r="L301" s="10"/>
    </row>
    <row r="302" spans="11:12" x14ac:dyDescent="0.25">
      <c r="K302" s="10"/>
      <c r="L302" s="10"/>
    </row>
    <row r="303" spans="11:12" x14ac:dyDescent="0.25">
      <c r="K303" s="10"/>
      <c r="L303" s="10"/>
    </row>
    <row r="304" spans="11:12" x14ac:dyDescent="0.25">
      <c r="K304" s="10"/>
      <c r="L304" s="10"/>
    </row>
    <row r="305" spans="11:12" x14ac:dyDescent="0.25">
      <c r="K305" s="10"/>
      <c r="L305" s="10"/>
    </row>
    <row r="306" spans="11:12" x14ac:dyDescent="0.25">
      <c r="K306" s="10"/>
      <c r="L306" s="10"/>
    </row>
    <row r="307" spans="11:12" x14ac:dyDescent="0.25">
      <c r="K307" s="10"/>
      <c r="L307" s="10"/>
    </row>
    <row r="308" spans="11:12" x14ac:dyDescent="0.25">
      <c r="K308" s="10"/>
      <c r="L308" s="10"/>
    </row>
    <row r="309" spans="11:12" x14ac:dyDescent="0.25">
      <c r="K309" s="10"/>
      <c r="L309" s="10"/>
    </row>
    <row r="310" spans="11:12" x14ac:dyDescent="0.25">
      <c r="K310" s="10"/>
      <c r="L310" s="10"/>
    </row>
    <row r="311" spans="11:12" x14ac:dyDescent="0.25">
      <c r="K311" s="10"/>
      <c r="L311" s="10"/>
    </row>
    <row r="312" spans="11:12" x14ac:dyDescent="0.25">
      <c r="K312" s="10"/>
      <c r="L312" s="10"/>
    </row>
    <row r="313" spans="11:12" x14ac:dyDescent="0.25">
      <c r="K313" s="10"/>
      <c r="L313" s="10"/>
    </row>
    <row r="314" spans="11:12" x14ac:dyDescent="0.25">
      <c r="K314" s="10"/>
      <c r="L314" s="10"/>
    </row>
    <row r="315" spans="11:12" x14ac:dyDescent="0.25">
      <c r="K315" s="10"/>
      <c r="L315" s="10"/>
    </row>
    <row r="316" spans="11:12" x14ac:dyDescent="0.25">
      <c r="K316" s="10"/>
      <c r="L316" s="10"/>
    </row>
    <row r="317" spans="11:12" x14ac:dyDescent="0.25">
      <c r="K317" s="10"/>
      <c r="L317" s="10"/>
    </row>
    <row r="318" spans="11:12" x14ac:dyDescent="0.25">
      <c r="K318" s="10"/>
      <c r="L318" s="10"/>
    </row>
    <row r="319" spans="11:12" x14ac:dyDescent="0.25">
      <c r="K319" s="10"/>
      <c r="L319" s="10"/>
    </row>
    <row r="320" spans="11:12" x14ac:dyDescent="0.25">
      <c r="K320" s="10"/>
      <c r="L320" s="10"/>
    </row>
    <row r="321" spans="11:12" x14ac:dyDescent="0.25">
      <c r="K321" s="10"/>
      <c r="L321" s="10"/>
    </row>
    <row r="322" spans="11:12" x14ac:dyDescent="0.25">
      <c r="K322" s="10"/>
      <c r="L322" s="10"/>
    </row>
    <row r="323" spans="11:12" x14ac:dyDescent="0.25">
      <c r="K323" s="10"/>
      <c r="L323" s="10"/>
    </row>
    <row r="324" spans="11:12" x14ac:dyDescent="0.25">
      <c r="K324" s="10"/>
      <c r="L324" s="10"/>
    </row>
    <row r="325" spans="11:12" x14ac:dyDescent="0.25">
      <c r="K325" s="10"/>
      <c r="L325" s="10"/>
    </row>
    <row r="326" spans="11:12" x14ac:dyDescent="0.25">
      <c r="K326" s="10"/>
      <c r="L326" s="10"/>
    </row>
    <row r="327" spans="11:12" x14ac:dyDescent="0.25">
      <c r="K327" s="10"/>
      <c r="L327" s="10"/>
    </row>
    <row r="328" spans="11:12" x14ac:dyDescent="0.25">
      <c r="K328" s="10"/>
      <c r="L328" s="10"/>
    </row>
    <row r="329" spans="11:12" x14ac:dyDescent="0.25">
      <c r="K329" s="10"/>
      <c r="L329" s="10"/>
    </row>
    <row r="330" spans="11:12" x14ac:dyDescent="0.25">
      <c r="K330" s="10"/>
      <c r="L330" s="10"/>
    </row>
    <row r="331" spans="11:12" x14ac:dyDescent="0.25">
      <c r="K331" s="10"/>
      <c r="L331" s="10"/>
    </row>
    <row r="332" spans="11:12" x14ac:dyDescent="0.25">
      <c r="K332" s="10"/>
      <c r="L332" s="10"/>
    </row>
    <row r="333" spans="11:12" x14ac:dyDescent="0.25">
      <c r="K333" s="10"/>
      <c r="L333" s="10"/>
    </row>
    <row r="334" spans="11:12" x14ac:dyDescent="0.25">
      <c r="K334" s="10"/>
      <c r="L334" s="10"/>
    </row>
    <row r="335" spans="11:12" x14ac:dyDescent="0.25">
      <c r="K335" s="10"/>
      <c r="L335" s="10"/>
    </row>
    <row r="336" spans="11:12" x14ac:dyDescent="0.25">
      <c r="K336" s="10"/>
      <c r="L336" s="10"/>
    </row>
    <row r="337" spans="11:12" x14ac:dyDescent="0.25">
      <c r="K337" s="10"/>
      <c r="L337" s="10"/>
    </row>
    <row r="338" spans="11:12" x14ac:dyDescent="0.25">
      <c r="K338" s="10"/>
      <c r="L338" s="10"/>
    </row>
    <row r="339" spans="11:12" x14ac:dyDescent="0.25">
      <c r="K339" s="10"/>
      <c r="L339" s="10"/>
    </row>
    <row r="340" spans="11:12" x14ac:dyDescent="0.25">
      <c r="K340" s="10"/>
      <c r="L340" s="10"/>
    </row>
    <row r="341" spans="11:12" x14ac:dyDescent="0.25">
      <c r="K341" s="10"/>
      <c r="L341" s="10"/>
    </row>
    <row r="342" spans="11:12" x14ac:dyDescent="0.25">
      <c r="K342" s="10"/>
      <c r="L342" s="10"/>
    </row>
    <row r="343" spans="11:12" x14ac:dyDescent="0.25">
      <c r="K343" s="10"/>
      <c r="L343" s="10"/>
    </row>
    <row r="344" spans="11:12" x14ac:dyDescent="0.25">
      <c r="K344" s="10"/>
      <c r="L344" s="10"/>
    </row>
    <row r="345" spans="11:12" x14ac:dyDescent="0.25">
      <c r="K345" s="10"/>
      <c r="L345" s="10"/>
    </row>
    <row r="346" spans="11:12" x14ac:dyDescent="0.25">
      <c r="K346" s="10"/>
      <c r="L346" s="10"/>
    </row>
    <row r="347" spans="11:12" x14ac:dyDescent="0.25">
      <c r="K347" s="10"/>
      <c r="L347" s="10"/>
    </row>
    <row r="348" spans="11:12" x14ac:dyDescent="0.25">
      <c r="K348" s="10"/>
      <c r="L348" s="10"/>
    </row>
    <row r="349" spans="11:12" x14ac:dyDescent="0.25">
      <c r="K349" s="10"/>
      <c r="L349" s="10"/>
    </row>
    <row r="350" spans="11:12" x14ac:dyDescent="0.25">
      <c r="K350" s="10"/>
      <c r="L350" s="10"/>
    </row>
    <row r="351" spans="11:12" x14ac:dyDescent="0.25">
      <c r="K351" s="10"/>
      <c r="L351" s="10"/>
    </row>
    <row r="352" spans="11:12" x14ac:dyDescent="0.25">
      <c r="K352" s="10"/>
      <c r="L352" s="10"/>
    </row>
    <row r="353" spans="11:12" x14ac:dyDescent="0.25">
      <c r="K353" s="10"/>
      <c r="L353" s="10"/>
    </row>
    <row r="354" spans="11:12" x14ac:dyDescent="0.25">
      <c r="K354" s="10"/>
      <c r="L354" s="10"/>
    </row>
    <row r="355" spans="11:12" x14ac:dyDescent="0.25">
      <c r="K355" s="10"/>
      <c r="L355" s="10"/>
    </row>
    <row r="356" spans="11:12" x14ac:dyDescent="0.25">
      <c r="K356" s="10"/>
      <c r="L356" s="10"/>
    </row>
    <row r="357" spans="11:12" x14ac:dyDescent="0.25">
      <c r="K357" s="10"/>
      <c r="L357" s="10"/>
    </row>
    <row r="358" spans="11:12" x14ac:dyDescent="0.25">
      <c r="K358" s="10"/>
      <c r="L358" s="10"/>
    </row>
    <row r="359" spans="11:12" x14ac:dyDescent="0.25">
      <c r="K359" s="10"/>
      <c r="L359" s="10"/>
    </row>
    <row r="360" spans="11:12" x14ac:dyDescent="0.25">
      <c r="K360" s="10"/>
      <c r="L360" s="10"/>
    </row>
    <row r="361" spans="11:12" x14ac:dyDescent="0.25">
      <c r="K361" s="10"/>
      <c r="L361" s="10"/>
    </row>
    <row r="362" spans="11:12" x14ac:dyDescent="0.25">
      <c r="K362" s="10"/>
      <c r="L362" s="10"/>
    </row>
    <row r="363" spans="11:12" x14ac:dyDescent="0.25">
      <c r="K363" s="10"/>
      <c r="L363" s="10"/>
    </row>
    <row r="364" spans="11:12" x14ac:dyDescent="0.25">
      <c r="K364" s="10"/>
      <c r="L364" s="10"/>
    </row>
    <row r="365" spans="11:12" x14ac:dyDescent="0.25">
      <c r="K365" s="10"/>
      <c r="L365" s="10"/>
    </row>
    <row r="366" spans="11:12" x14ac:dyDescent="0.25">
      <c r="K366" s="10"/>
      <c r="L366" s="10"/>
    </row>
    <row r="367" spans="11:12" x14ac:dyDescent="0.25">
      <c r="K367" s="10"/>
      <c r="L367" s="10"/>
    </row>
    <row r="368" spans="11:12" x14ac:dyDescent="0.25">
      <c r="K368" s="10"/>
      <c r="L368" s="10"/>
    </row>
    <row r="369" spans="11:12" x14ac:dyDescent="0.25">
      <c r="K369" s="10"/>
      <c r="L369" s="10"/>
    </row>
    <row r="370" spans="11:12" x14ac:dyDescent="0.25">
      <c r="K370" s="10"/>
      <c r="L370" s="10"/>
    </row>
    <row r="371" spans="11:12" x14ac:dyDescent="0.25">
      <c r="K371" s="10"/>
      <c r="L371" s="10"/>
    </row>
    <row r="372" spans="11:12" x14ac:dyDescent="0.25">
      <c r="K372" s="10"/>
      <c r="L372" s="10"/>
    </row>
    <row r="373" spans="11:12" x14ac:dyDescent="0.25">
      <c r="K373" s="10"/>
      <c r="L373" s="10"/>
    </row>
    <row r="374" spans="11:12" x14ac:dyDescent="0.25">
      <c r="K374" s="10"/>
      <c r="L374" s="10"/>
    </row>
    <row r="375" spans="11:12" x14ac:dyDescent="0.25">
      <c r="K375" s="10"/>
      <c r="L375" s="10"/>
    </row>
    <row r="376" spans="11:12" x14ac:dyDescent="0.25">
      <c r="K376" s="10"/>
      <c r="L376" s="10"/>
    </row>
    <row r="377" spans="11:12" x14ac:dyDescent="0.25">
      <c r="K377" s="10"/>
      <c r="L377" s="10"/>
    </row>
    <row r="378" spans="11:12" x14ac:dyDescent="0.25">
      <c r="K378" s="10"/>
      <c r="L378" s="10"/>
    </row>
    <row r="379" spans="11:12" x14ac:dyDescent="0.25">
      <c r="K379" s="10"/>
      <c r="L379" s="10"/>
    </row>
    <row r="380" spans="11:12" x14ac:dyDescent="0.25">
      <c r="K380" s="10"/>
      <c r="L380" s="10"/>
    </row>
    <row r="381" spans="11:12" x14ac:dyDescent="0.25">
      <c r="K381" s="10"/>
      <c r="L381" s="10"/>
    </row>
    <row r="382" spans="11:12" x14ac:dyDescent="0.25">
      <c r="K382" s="10"/>
      <c r="L382" s="10"/>
    </row>
    <row r="383" spans="11:12" x14ac:dyDescent="0.25">
      <c r="K383" s="10"/>
      <c r="L383" s="10"/>
    </row>
    <row r="384" spans="11:12" x14ac:dyDescent="0.25">
      <c r="K384" s="10"/>
      <c r="L384" s="10"/>
    </row>
    <row r="385" spans="11:12" x14ac:dyDescent="0.25">
      <c r="K385" s="10"/>
      <c r="L385" s="10"/>
    </row>
    <row r="386" spans="11:12" x14ac:dyDescent="0.25">
      <c r="K386" s="10"/>
      <c r="L386" s="10"/>
    </row>
    <row r="387" spans="11:12" x14ac:dyDescent="0.25">
      <c r="K387" s="10"/>
      <c r="L387" s="10"/>
    </row>
    <row r="388" spans="11:12" x14ac:dyDescent="0.25">
      <c r="K388" s="10"/>
      <c r="L388" s="10"/>
    </row>
    <row r="389" spans="11:12" x14ac:dyDescent="0.25">
      <c r="K389" s="10"/>
      <c r="L389" s="10"/>
    </row>
    <row r="390" spans="11:12" x14ac:dyDescent="0.25">
      <c r="K390" s="10"/>
      <c r="L390" s="10"/>
    </row>
    <row r="391" spans="11:12" x14ac:dyDescent="0.25">
      <c r="K391" s="10"/>
      <c r="L391" s="10"/>
    </row>
    <row r="392" spans="11:12" x14ac:dyDescent="0.25">
      <c r="K392" s="10"/>
      <c r="L392" s="10"/>
    </row>
    <row r="393" spans="11:12" x14ac:dyDescent="0.25">
      <c r="K393" s="10"/>
      <c r="L393" s="10"/>
    </row>
    <row r="394" spans="11:12" x14ac:dyDescent="0.25">
      <c r="K394" s="10"/>
      <c r="L394" s="10"/>
    </row>
    <row r="395" spans="11:12" x14ac:dyDescent="0.25">
      <c r="K395" s="10"/>
      <c r="L395" s="10"/>
    </row>
    <row r="396" spans="11:12" x14ac:dyDescent="0.25">
      <c r="K396" s="10"/>
      <c r="L396" s="10"/>
    </row>
    <row r="397" spans="11:12" x14ac:dyDescent="0.25">
      <c r="K397" s="10"/>
      <c r="L397" s="10"/>
    </row>
    <row r="398" spans="11:12" x14ac:dyDescent="0.25">
      <c r="K398" s="10"/>
      <c r="L398" s="10"/>
    </row>
    <row r="399" spans="11:12" x14ac:dyDescent="0.25">
      <c r="K399" s="10"/>
      <c r="L399" s="10"/>
    </row>
    <row r="400" spans="11:12" x14ac:dyDescent="0.25">
      <c r="K400" s="10"/>
      <c r="L400" s="10"/>
    </row>
    <row r="401" spans="11:12" x14ac:dyDescent="0.25">
      <c r="K401" s="10"/>
      <c r="L401" s="10"/>
    </row>
    <row r="402" spans="11:12" x14ac:dyDescent="0.25">
      <c r="K402" s="10"/>
      <c r="L402" s="10"/>
    </row>
    <row r="403" spans="11:12" x14ac:dyDescent="0.25">
      <c r="K403" s="10"/>
      <c r="L403" s="10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FEA3-C460-4B87-8BC9-729AFA5062E0}">
  <dimension ref="A5:AJ387"/>
  <sheetViews>
    <sheetView topLeftCell="A2" workbookViewId="0">
      <selection activeCell="M9" sqref="M9"/>
    </sheetView>
  </sheetViews>
  <sheetFormatPr defaultRowHeight="13.2" x14ac:dyDescent="0.25"/>
  <cols>
    <col min="1" max="3" width="8.88671875" style="13"/>
    <col min="4" max="4" width="9" style="13" bestFit="1" customWidth="1"/>
    <col min="5" max="5" width="12.88671875" style="13" bestFit="1" customWidth="1"/>
    <col min="6" max="6" width="9" style="13" bestFit="1" customWidth="1"/>
    <col min="7" max="7" width="11.6640625" style="13" bestFit="1" customWidth="1"/>
    <col min="8" max="10" width="9" style="13" bestFit="1" customWidth="1"/>
    <col min="11" max="12" width="10.6640625" style="13" customWidth="1"/>
    <col min="13" max="13" width="8.88671875" style="13"/>
    <col min="14" max="14" width="14.33203125" style="13" bestFit="1" customWidth="1"/>
    <col min="15" max="261" width="8.88671875" style="13"/>
    <col min="262" max="262" width="17" style="13" customWidth="1"/>
    <col min="263" max="265" width="10.6640625" style="13" customWidth="1"/>
    <col min="266" max="517" width="8.88671875" style="13"/>
    <col min="518" max="518" width="17" style="13" customWidth="1"/>
    <col min="519" max="521" width="10.6640625" style="13" customWidth="1"/>
    <col min="522" max="773" width="8.88671875" style="13"/>
    <col min="774" max="774" width="17" style="13" customWidth="1"/>
    <col min="775" max="777" width="10.6640625" style="13" customWidth="1"/>
    <col min="778" max="1029" width="8.88671875" style="13"/>
    <col min="1030" max="1030" width="17" style="13" customWidth="1"/>
    <col min="1031" max="1033" width="10.6640625" style="13" customWidth="1"/>
    <col min="1034" max="1285" width="8.88671875" style="13"/>
    <col min="1286" max="1286" width="17" style="13" customWidth="1"/>
    <col min="1287" max="1289" width="10.6640625" style="13" customWidth="1"/>
    <col min="1290" max="1541" width="8.88671875" style="13"/>
    <col min="1542" max="1542" width="17" style="13" customWidth="1"/>
    <col min="1543" max="1545" width="10.6640625" style="13" customWidth="1"/>
    <col min="1546" max="1797" width="8.88671875" style="13"/>
    <col min="1798" max="1798" width="17" style="13" customWidth="1"/>
    <col min="1799" max="1801" width="10.6640625" style="13" customWidth="1"/>
    <col min="1802" max="2053" width="8.88671875" style="13"/>
    <col min="2054" max="2054" width="17" style="13" customWidth="1"/>
    <col min="2055" max="2057" width="10.6640625" style="13" customWidth="1"/>
    <col min="2058" max="2309" width="8.88671875" style="13"/>
    <col min="2310" max="2310" width="17" style="13" customWidth="1"/>
    <col min="2311" max="2313" width="10.6640625" style="13" customWidth="1"/>
    <col min="2314" max="2565" width="8.88671875" style="13"/>
    <col min="2566" max="2566" width="17" style="13" customWidth="1"/>
    <col min="2567" max="2569" width="10.6640625" style="13" customWidth="1"/>
    <col min="2570" max="2821" width="8.88671875" style="13"/>
    <col min="2822" max="2822" width="17" style="13" customWidth="1"/>
    <col min="2823" max="2825" width="10.6640625" style="13" customWidth="1"/>
    <col min="2826" max="3077" width="8.88671875" style="13"/>
    <col min="3078" max="3078" width="17" style="13" customWidth="1"/>
    <col min="3079" max="3081" width="10.6640625" style="13" customWidth="1"/>
    <col min="3082" max="3333" width="8.88671875" style="13"/>
    <col min="3334" max="3334" width="17" style="13" customWidth="1"/>
    <col min="3335" max="3337" width="10.6640625" style="13" customWidth="1"/>
    <col min="3338" max="3589" width="8.88671875" style="13"/>
    <col min="3590" max="3590" width="17" style="13" customWidth="1"/>
    <col min="3591" max="3593" width="10.6640625" style="13" customWidth="1"/>
    <col min="3594" max="3845" width="8.88671875" style="13"/>
    <col min="3846" max="3846" width="17" style="13" customWidth="1"/>
    <col min="3847" max="3849" width="10.6640625" style="13" customWidth="1"/>
    <col min="3850" max="4101" width="8.88671875" style="13"/>
    <col min="4102" max="4102" width="17" style="13" customWidth="1"/>
    <col min="4103" max="4105" width="10.6640625" style="13" customWidth="1"/>
    <col min="4106" max="4357" width="8.88671875" style="13"/>
    <col min="4358" max="4358" width="17" style="13" customWidth="1"/>
    <col min="4359" max="4361" width="10.6640625" style="13" customWidth="1"/>
    <col min="4362" max="4613" width="8.88671875" style="13"/>
    <col min="4614" max="4614" width="17" style="13" customWidth="1"/>
    <col min="4615" max="4617" width="10.6640625" style="13" customWidth="1"/>
    <col min="4618" max="4869" width="8.88671875" style="13"/>
    <col min="4870" max="4870" width="17" style="13" customWidth="1"/>
    <col min="4871" max="4873" width="10.6640625" style="13" customWidth="1"/>
    <col min="4874" max="5125" width="8.88671875" style="13"/>
    <col min="5126" max="5126" width="17" style="13" customWidth="1"/>
    <col min="5127" max="5129" width="10.6640625" style="13" customWidth="1"/>
    <col min="5130" max="5381" width="8.88671875" style="13"/>
    <col min="5382" max="5382" width="17" style="13" customWidth="1"/>
    <col min="5383" max="5385" width="10.6640625" style="13" customWidth="1"/>
    <col min="5386" max="5637" width="8.88671875" style="13"/>
    <col min="5638" max="5638" width="17" style="13" customWidth="1"/>
    <col min="5639" max="5641" width="10.6640625" style="13" customWidth="1"/>
    <col min="5642" max="5893" width="8.88671875" style="13"/>
    <col min="5894" max="5894" width="17" style="13" customWidth="1"/>
    <col min="5895" max="5897" width="10.6640625" style="13" customWidth="1"/>
    <col min="5898" max="6149" width="8.88671875" style="13"/>
    <col min="6150" max="6150" width="17" style="13" customWidth="1"/>
    <col min="6151" max="6153" width="10.6640625" style="13" customWidth="1"/>
    <col min="6154" max="6405" width="8.88671875" style="13"/>
    <col min="6406" max="6406" width="17" style="13" customWidth="1"/>
    <col min="6407" max="6409" width="10.6640625" style="13" customWidth="1"/>
    <col min="6410" max="6661" width="8.88671875" style="13"/>
    <col min="6662" max="6662" width="17" style="13" customWidth="1"/>
    <col min="6663" max="6665" width="10.6640625" style="13" customWidth="1"/>
    <col min="6666" max="6917" width="8.88671875" style="13"/>
    <col min="6918" max="6918" width="17" style="13" customWidth="1"/>
    <col min="6919" max="6921" width="10.6640625" style="13" customWidth="1"/>
    <col min="6922" max="7173" width="8.88671875" style="13"/>
    <col min="7174" max="7174" width="17" style="13" customWidth="1"/>
    <col min="7175" max="7177" width="10.6640625" style="13" customWidth="1"/>
    <col min="7178" max="7429" width="8.88671875" style="13"/>
    <col min="7430" max="7430" width="17" style="13" customWidth="1"/>
    <col min="7431" max="7433" width="10.6640625" style="13" customWidth="1"/>
    <col min="7434" max="7685" width="8.88671875" style="13"/>
    <col min="7686" max="7686" width="17" style="13" customWidth="1"/>
    <col min="7687" max="7689" width="10.6640625" style="13" customWidth="1"/>
    <col min="7690" max="7941" width="8.88671875" style="13"/>
    <col min="7942" max="7942" width="17" style="13" customWidth="1"/>
    <col min="7943" max="7945" width="10.6640625" style="13" customWidth="1"/>
    <col min="7946" max="8197" width="8.88671875" style="13"/>
    <col min="8198" max="8198" width="17" style="13" customWidth="1"/>
    <col min="8199" max="8201" width="10.6640625" style="13" customWidth="1"/>
    <col min="8202" max="8453" width="8.88671875" style="13"/>
    <col min="8454" max="8454" width="17" style="13" customWidth="1"/>
    <col min="8455" max="8457" width="10.6640625" style="13" customWidth="1"/>
    <col min="8458" max="8709" width="8.88671875" style="13"/>
    <col min="8710" max="8710" width="17" style="13" customWidth="1"/>
    <col min="8711" max="8713" width="10.6640625" style="13" customWidth="1"/>
    <col min="8714" max="8965" width="8.88671875" style="13"/>
    <col min="8966" max="8966" width="17" style="13" customWidth="1"/>
    <col min="8967" max="8969" width="10.6640625" style="13" customWidth="1"/>
    <col min="8970" max="9221" width="8.88671875" style="13"/>
    <col min="9222" max="9222" width="17" style="13" customWidth="1"/>
    <col min="9223" max="9225" width="10.6640625" style="13" customWidth="1"/>
    <col min="9226" max="9477" width="8.88671875" style="13"/>
    <col min="9478" max="9478" width="17" style="13" customWidth="1"/>
    <col min="9479" max="9481" width="10.6640625" style="13" customWidth="1"/>
    <col min="9482" max="9733" width="8.88671875" style="13"/>
    <col min="9734" max="9734" width="17" style="13" customWidth="1"/>
    <col min="9735" max="9737" width="10.6640625" style="13" customWidth="1"/>
    <col min="9738" max="9989" width="8.88671875" style="13"/>
    <col min="9990" max="9990" width="17" style="13" customWidth="1"/>
    <col min="9991" max="9993" width="10.6640625" style="13" customWidth="1"/>
    <col min="9994" max="10245" width="8.88671875" style="13"/>
    <col min="10246" max="10246" width="17" style="13" customWidth="1"/>
    <col min="10247" max="10249" width="10.6640625" style="13" customWidth="1"/>
    <col min="10250" max="10501" width="8.88671875" style="13"/>
    <col min="10502" max="10502" width="17" style="13" customWidth="1"/>
    <col min="10503" max="10505" width="10.6640625" style="13" customWidth="1"/>
    <col min="10506" max="10757" width="8.88671875" style="13"/>
    <col min="10758" max="10758" width="17" style="13" customWidth="1"/>
    <col min="10759" max="10761" width="10.6640625" style="13" customWidth="1"/>
    <col min="10762" max="11013" width="8.88671875" style="13"/>
    <col min="11014" max="11014" width="17" style="13" customWidth="1"/>
    <col min="11015" max="11017" width="10.6640625" style="13" customWidth="1"/>
    <col min="11018" max="11269" width="8.88671875" style="13"/>
    <col min="11270" max="11270" width="17" style="13" customWidth="1"/>
    <col min="11271" max="11273" width="10.6640625" style="13" customWidth="1"/>
    <col min="11274" max="11525" width="8.88671875" style="13"/>
    <col min="11526" max="11526" width="17" style="13" customWidth="1"/>
    <col min="11527" max="11529" width="10.6640625" style="13" customWidth="1"/>
    <col min="11530" max="11781" width="8.88671875" style="13"/>
    <col min="11782" max="11782" width="17" style="13" customWidth="1"/>
    <col min="11783" max="11785" width="10.6640625" style="13" customWidth="1"/>
    <col min="11786" max="12037" width="8.88671875" style="13"/>
    <col min="12038" max="12038" width="17" style="13" customWidth="1"/>
    <col min="12039" max="12041" width="10.6640625" style="13" customWidth="1"/>
    <col min="12042" max="12293" width="8.88671875" style="13"/>
    <col min="12294" max="12294" width="17" style="13" customWidth="1"/>
    <col min="12295" max="12297" width="10.6640625" style="13" customWidth="1"/>
    <col min="12298" max="12549" width="8.88671875" style="13"/>
    <col min="12550" max="12550" width="17" style="13" customWidth="1"/>
    <col min="12551" max="12553" width="10.6640625" style="13" customWidth="1"/>
    <col min="12554" max="12805" width="8.88671875" style="13"/>
    <col min="12806" max="12806" width="17" style="13" customWidth="1"/>
    <col min="12807" max="12809" width="10.6640625" style="13" customWidth="1"/>
    <col min="12810" max="13061" width="8.88671875" style="13"/>
    <col min="13062" max="13062" width="17" style="13" customWidth="1"/>
    <col min="13063" max="13065" width="10.6640625" style="13" customWidth="1"/>
    <col min="13066" max="13317" width="8.88671875" style="13"/>
    <col min="13318" max="13318" width="17" style="13" customWidth="1"/>
    <col min="13319" max="13321" width="10.6640625" style="13" customWidth="1"/>
    <col min="13322" max="13573" width="8.88671875" style="13"/>
    <col min="13574" max="13574" width="17" style="13" customWidth="1"/>
    <col min="13575" max="13577" width="10.6640625" style="13" customWidth="1"/>
    <col min="13578" max="13829" width="8.88671875" style="13"/>
    <col min="13830" max="13830" width="17" style="13" customWidth="1"/>
    <col min="13831" max="13833" width="10.6640625" style="13" customWidth="1"/>
    <col min="13834" max="14085" width="8.88671875" style="13"/>
    <col min="14086" max="14086" width="17" style="13" customWidth="1"/>
    <col min="14087" max="14089" width="10.6640625" style="13" customWidth="1"/>
    <col min="14090" max="14341" width="8.88671875" style="13"/>
    <col min="14342" max="14342" width="17" style="13" customWidth="1"/>
    <col min="14343" max="14345" width="10.6640625" style="13" customWidth="1"/>
    <col min="14346" max="14597" width="8.88671875" style="13"/>
    <col min="14598" max="14598" width="17" style="13" customWidth="1"/>
    <col min="14599" max="14601" width="10.6640625" style="13" customWidth="1"/>
    <col min="14602" max="14853" width="8.88671875" style="13"/>
    <col min="14854" max="14854" width="17" style="13" customWidth="1"/>
    <col min="14855" max="14857" width="10.6640625" style="13" customWidth="1"/>
    <col min="14858" max="15109" width="8.88671875" style="13"/>
    <col min="15110" max="15110" width="17" style="13" customWidth="1"/>
    <col min="15111" max="15113" width="10.6640625" style="13" customWidth="1"/>
    <col min="15114" max="15365" width="8.88671875" style="13"/>
    <col min="15366" max="15366" width="17" style="13" customWidth="1"/>
    <col min="15367" max="15369" width="10.6640625" style="13" customWidth="1"/>
    <col min="15370" max="15621" width="8.88671875" style="13"/>
    <col min="15622" max="15622" width="17" style="13" customWidth="1"/>
    <col min="15623" max="15625" width="10.6640625" style="13" customWidth="1"/>
    <col min="15626" max="15877" width="8.88671875" style="13"/>
    <col min="15878" max="15878" width="17" style="13" customWidth="1"/>
    <col min="15879" max="15881" width="10.6640625" style="13" customWidth="1"/>
    <col min="15882" max="16133" width="8.88671875" style="13"/>
    <col min="16134" max="16134" width="17" style="13" customWidth="1"/>
    <col min="16135" max="16137" width="10.6640625" style="13" customWidth="1"/>
    <col min="16138" max="16384" width="8.88671875" style="13"/>
  </cols>
  <sheetData>
    <row r="5" spans="1:36" ht="13.8" thickBot="1" x14ac:dyDescent="0.3"/>
    <row r="6" spans="1:36" s="1" customFormat="1" ht="15.6" x14ac:dyDescent="0.25">
      <c r="A6" s="1" t="s">
        <v>0</v>
      </c>
      <c r="C6" s="2"/>
      <c r="D6" s="1" t="s">
        <v>1</v>
      </c>
      <c r="E6" s="1" t="s">
        <v>2</v>
      </c>
      <c r="F6" s="1" t="s">
        <v>3</v>
      </c>
      <c r="G6" s="1" t="s">
        <v>4</v>
      </c>
      <c r="H6" s="1" t="s">
        <v>3</v>
      </c>
      <c r="I6" s="1" t="s">
        <v>5</v>
      </c>
      <c r="J6" s="1" t="s">
        <v>3</v>
      </c>
      <c r="K6" s="20" t="s">
        <v>134</v>
      </c>
      <c r="L6" s="20" t="s">
        <v>135</v>
      </c>
      <c r="M6" s="20" t="s">
        <v>136</v>
      </c>
      <c r="Q6" s="3"/>
      <c r="AC6" s="4"/>
      <c r="AD6" s="4"/>
      <c r="AJ6" s="4"/>
    </row>
    <row r="7" spans="1:36" s="5" customFormat="1" ht="13.8" thickBot="1" x14ac:dyDescent="0.3">
      <c r="C7" s="6"/>
      <c r="E7" s="5" t="s">
        <v>6</v>
      </c>
      <c r="G7" s="5" t="s">
        <v>7</v>
      </c>
      <c r="I7" s="5" t="s">
        <v>8</v>
      </c>
      <c r="K7" s="21" t="s">
        <v>133</v>
      </c>
      <c r="L7" s="21" t="s">
        <v>133</v>
      </c>
      <c r="M7" s="21" t="s">
        <v>133</v>
      </c>
      <c r="Q7" s="7"/>
      <c r="AC7" s="8"/>
      <c r="AD7" s="8"/>
      <c r="AF7" s="7"/>
      <c r="AJ7" s="8"/>
    </row>
    <row r="8" spans="1:36" x14ac:dyDescent="0.25">
      <c r="A8" s="13" t="s">
        <v>137</v>
      </c>
      <c r="D8" s="16">
        <v>1.9938219785690308</v>
      </c>
      <c r="E8" s="17">
        <v>2771288000</v>
      </c>
      <c r="F8" s="14">
        <v>1.7371910000000001E-2</v>
      </c>
      <c r="G8" s="17">
        <v>120849900</v>
      </c>
      <c r="H8" s="14">
        <v>1.8137179999999999E-2</v>
      </c>
      <c r="I8" s="14">
        <v>4.3607840000000002E-2</v>
      </c>
      <c r="J8" s="14">
        <v>2.3334620000000001E-3</v>
      </c>
      <c r="K8" s="9"/>
      <c r="L8" s="9"/>
    </row>
    <row r="9" spans="1:36" x14ac:dyDescent="0.25">
      <c r="A9" s="13" t="s">
        <v>138</v>
      </c>
      <c r="D9" s="16">
        <v>1.9942139387130737</v>
      </c>
      <c r="E9" s="17">
        <v>2717649000</v>
      </c>
      <c r="F9" s="14">
        <v>7.5897300000000001E-2</v>
      </c>
      <c r="G9" s="17">
        <v>118468700</v>
      </c>
      <c r="H9" s="14">
        <v>7.7340560000000003E-2</v>
      </c>
      <c r="I9" s="14">
        <v>4.3592329999999999E-2</v>
      </c>
      <c r="J9" s="14">
        <v>2.1552350000000001E-3</v>
      </c>
      <c r="K9" s="11">
        <f>2*STDEV(K11,K27,K43,K59,K75,K90,K107,K123,K139,K155)</f>
        <v>0.59932534587025699</v>
      </c>
      <c r="L9" s="11">
        <f>AVERAGE(L12:L28,L30:L39,L41:L100,L102:L120,L122:L154)</f>
        <v>-25.207892720583182</v>
      </c>
      <c r="M9" s="19">
        <f>L10/(131^0.5)</f>
        <v>0.78305918694015397</v>
      </c>
    </row>
    <row r="10" spans="1:36" x14ac:dyDescent="0.25">
      <c r="A10" s="13" t="s">
        <v>139</v>
      </c>
      <c r="D10" s="16">
        <v>1.9945261478424072</v>
      </c>
      <c r="E10" s="17">
        <v>2780196000</v>
      </c>
      <c r="F10" s="14">
        <v>0.121572</v>
      </c>
      <c r="G10" s="17">
        <v>121269700</v>
      </c>
      <c r="H10" s="14">
        <v>0.1214972</v>
      </c>
      <c r="I10" s="14">
        <v>4.3619119999999997E-2</v>
      </c>
      <c r="J10" s="14">
        <v>1.1541979999999999E-3</v>
      </c>
      <c r="K10" s="9"/>
      <c r="L10" s="19">
        <f>2*STDEV(L12:L28,L30:L39,L41:L100,L102:L120,L122:L154)</f>
        <v>8.9625220458825172</v>
      </c>
    </row>
    <row r="11" spans="1:36" x14ac:dyDescent="0.25">
      <c r="A11" s="13" t="s">
        <v>140</v>
      </c>
      <c r="D11" s="16">
        <v>1.9931179285049438</v>
      </c>
      <c r="E11" s="17">
        <v>2766690000</v>
      </c>
      <c r="F11" s="14">
        <v>1.5232300000000001E-2</v>
      </c>
      <c r="G11" s="17">
        <v>125784400</v>
      </c>
      <c r="H11" s="14">
        <v>1.5879500000000001E-2</v>
      </c>
      <c r="I11" s="14">
        <v>4.5463870000000003E-2</v>
      </c>
      <c r="J11" s="14">
        <v>1.505249E-3</v>
      </c>
      <c r="K11" s="9">
        <f t="shared" ref="K11:K42" si="0">1000*(I11*22.6436-1)</f>
        <v>29.465686732000009</v>
      </c>
      <c r="L11" s="10"/>
    </row>
    <row r="12" spans="1:36" x14ac:dyDescent="0.25">
      <c r="A12" s="13" t="s">
        <v>141</v>
      </c>
      <c r="D12" s="16">
        <v>1.9921009540557861</v>
      </c>
      <c r="E12" s="17">
        <v>2770155000</v>
      </c>
      <c r="F12" s="14">
        <v>1.8472579999999999E-2</v>
      </c>
      <c r="G12" s="17">
        <v>120845400</v>
      </c>
      <c r="H12" s="14">
        <v>1.792614E-2</v>
      </c>
      <c r="I12" s="14">
        <v>4.3624049999999998E-2</v>
      </c>
      <c r="J12" s="14">
        <v>1.5386600000000001E-3</v>
      </c>
      <c r="K12" s="9">
        <f t="shared" si="0"/>
        <v>-12.194461420000135</v>
      </c>
      <c r="L12" s="9">
        <v>-25.689641360400074</v>
      </c>
      <c r="M12" s="15">
        <f>20*J12</f>
        <v>3.0773200000000001E-2</v>
      </c>
    </row>
    <row r="13" spans="1:36" x14ac:dyDescent="0.25">
      <c r="A13" s="13" t="s">
        <v>142</v>
      </c>
      <c r="D13" s="16">
        <v>1.9935089349746704</v>
      </c>
      <c r="E13" s="17">
        <v>2773743000</v>
      </c>
      <c r="F13" s="14">
        <v>1.840205E-2</v>
      </c>
      <c r="G13" s="17">
        <v>120832100</v>
      </c>
      <c r="H13" s="14">
        <v>1.801177E-2</v>
      </c>
      <c r="I13" s="14">
        <v>4.356285E-2</v>
      </c>
      <c r="J13" s="14">
        <v>1.359426E-3</v>
      </c>
      <c r="K13" s="9">
        <f t="shared" si="0"/>
        <v>-13.580249740000049</v>
      </c>
      <c r="L13" s="9">
        <v>-27.075429680399989</v>
      </c>
      <c r="M13" s="15">
        <f t="shared" ref="M13:M26" si="1">20*J13</f>
        <v>2.7188520000000001E-2</v>
      </c>
    </row>
    <row r="14" spans="1:36" x14ac:dyDescent="0.25">
      <c r="A14" s="13" t="s">
        <v>143</v>
      </c>
      <c r="D14" s="16">
        <v>1.9931179285049438</v>
      </c>
      <c r="E14" s="17">
        <v>2772456000</v>
      </c>
      <c r="F14" s="14">
        <v>1.458804E-2</v>
      </c>
      <c r="G14" s="17">
        <v>121549800</v>
      </c>
      <c r="H14" s="14">
        <v>1.4992749999999999E-2</v>
      </c>
      <c r="I14" s="14">
        <v>4.3841909999999998E-2</v>
      </c>
      <c r="J14" s="14">
        <v>1.4521130000000001E-3</v>
      </c>
      <c r="K14" s="9">
        <f t="shared" si="0"/>
        <v>-7.261326724000039</v>
      </c>
      <c r="L14" s="9">
        <v>-20.756506664399978</v>
      </c>
      <c r="M14" s="15">
        <f t="shared" si="1"/>
        <v>2.904226E-2</v>
      </c>
    </row>
    <row r="15" spans="1:36" x14ac:dyDescent="0.25">
      <c r="A15" s="13" t="s">
        <v>144</v>
      </c>
      <c r="D15" s="16">
        <v>1.9948389530181885</v>
      </c>
      <c r="E15" s="17">
        <v>2767520000</v>
      </c>
      <c r="F15" s="14">
        <v>9.9541779999999993E-3</v>
      </c>
      <c r="G15" s="17">
        <v>120792600</v>
      </c>
      <c r="H15" s="14">
        <v>9.796473E-3</v>
      </c>
      <c r="I15" s="14">
        <v>4.3646499999999998E-2</v>
      </c>
      <c r="J15" s="14">
        <v>1.270467E-3</v>
      </c>
      <c r="K15" s="9">
        <f t="shared" si="0"/>
        <v>-11.686112600000076</v>
      </c>
      <c r="L15" s="9">
        <v>-25.181292540400015</v>
      </c>
      <c r="M15" s="15">
        <f t="shared" si="1"/>
        <v>2.5409339999999999E-2</v>
      </c>
    </row>
    <row r="16" spans="1:36" x14ac:dyDescent="0.25">
      <c r="A16" s="13" t="s">
        <v>145</v>
      </c>
      <c r="D16" s="16">
        <v>1.9945261478424072</v>
      </c>
      <c r="E16" s="17">
        <v>2776036000</v>
      </c>
      <c r="F16" s="14">
        <v>1.52582E-2</v>
      </c>
      <c r="G16" s="17">
        <v>121346200</v>
      </c>
      <c r="H16" s="14">
        <v>1.7021769999999999E-2</v>
      </c>
      <c r="I16" s="14">
        <v>4.3712040000000001E-2</v>
      </c>
      <c r="J16" s="14">
        <v>2.5099359999999999E-3</v>
      </c>
      <c r="K16" s="9">
        <f t="shared" si="0"/>
        <v>-10.202051056000027</v>
      </c>
      <c r="L16" s="9">
        <v>-23.697230996399966</v>
      </c>
      <c r="M16" s="15">
        <f t="shared" si="1"/>
        <v>5.0198720000000002E-2</v>
      </c>
    </row>
    <row r="17" spans="1:14" x14ac:dyDescent="0.25">
      <c r="A17" s="13" t="s">
        <v>146</v>
      </c>
      <c r="D17" s="16">
        <v>1.9987509250640869</v>
      </c>
      <c r="E17" s="17">
        <v>2779115000</v>
      </c>
      <c r="F17" s="14">
        <v>1.311793E-2</v>
      </c>
      <c r="G17" s="17">
        <v>120663500</v>
      </c>
      <c r="H17" s="14">
        <v>1.326745E-2</v>
      </c>
      <c r="I17" s="14">
        <v>4.3417959999999998E-2</v>
      </c>
      <c r="J17" s="14">
        <v>1.457655E-3</v>
      </c>
      <c r="K17" s="9">
        <f t="shared" si="0"/>
        <v>-16.861080944000072</v>
      </c>
      <c r="L17" s="9">
        <v>-30.356260884400012</v>
      </c>
      <c r="M17" s="15">
        <f t="shared" si="1"/>
        <v>2.9153100000000001E-2</v>
      </c>
    </row>
    <row r="18" spans="1:14" x14ac:dyDescent="0.25">
      <c r="A18" s="13" t="s">
        <v>147</v>
      </c>
      <c r="D18" s="16">
        <v>2.0059480667114258</v>
      </c>
      <c r="E18" s="17">
        <v>2787226000</v>
      </c>
      <c r="F18" s="14">
        <v>1.5994959999999999E-2</v>
      </c>
      <c r="G18" s="17">
        <v>122373300</v>
      </c>
      <c r="H18" s="14">
        <v>1.586241E-2</v>
      </c>
      <c r="I18" s="14">
        <v>4.3905060000000003E-2</v>
      </c>
      <c r="J18" s="14">
        <v>1.0444300000000001E-3</v>
      </c>
      <c r="K18" s="9">
        <f t="shared" si="0"/>
        <v>-5.8313833840000218</v>
      </c>
      <c r="L18" s="9">
        <v>-19.326563324399963</v>
      </c>
      <c r="M18" s="15">
        <f t="shared" si="1"/>
        <v>2.08886E-2</v>
      </c>
    </row>
    <row r="19" spans="1:14" x14ac:dyDescent="0.25">
      <c r="A19" s="13" t="s">
        <v>148</v>
      </c>
      <c r="D19" s="16">
        <v>1.9999240636825562</v>
      </c>
      <c r="E19" s="17">
        <v>2781317000</v>
      </c>
      <c r="F19" s="14">
        <v>1.940008E-2</v>
      </c>
      <c r="G19" s="17">
        <v>120494700</v>
      </c>
      <c r="H19" s="14">
        <v>2.013506E-2</v>
      </c>
      <c r="I19" s="14">
        <v>4.3322899999999998E-2</v>
      </c>
      <c r="J19" s="14">
        <v>1.2909460000000001E-3</v>
      </c>
      <c r="K19" s="9">
        <f t="shared" si="0"/>
        <v>-19.013581560000105</v>
      </c>
      <c r="L19" s="9">
        <v>-32.508761500400041</v>
      </c>
      <c r="M19" s="15">
        <f t="shared" si="1"/>
        <v>2.5818920000000002E-2</v>
      </c>
    </row>
    <row r="20" spans="1:14" x14ac:dyDescent="0.25">
      <c r="A20" s="13" t="s">
        <v>149</v>
      </c>
      <c r="D20" s="16">
        <v>2.0039138793945313</v>
      </c>
      <c r="E20" s="17">
        <v>2783131000</v>
      </c>
      <c r="F20" s="14">
        <v>1.4589680000000001E-2</v>
      </c>
      <c r="G20" s="17">
        <v>121259200</v>
      </c>
      <c r="H20" s="14">
        <v>1.550122E-2</v>
      </c>
      <c r="I20" s="14">
        <v>4.356935E-2</v>
      </c>
      <c r="J20" s="14">
        <v>1.648758E-3</v>
      </c>
      <c r="K20" s="9">
        <f t="shared" si="0"/>
        <v>-13.433066340000078</v>
      </c>
      <c r="L20" s="9">
        <v>-26.928246280400018</v>
      </c>
      <c r="M20" s="15">
        <f t="shared" si="1"/>
        <v>3.2975159999999996E-2</v>
      </c>
    </row>
    <row r="21" spans="1:14" x14ac:dyDescent="0.25">
      <c r="A21" s="13" t="s">
        <v>150</v>
      </c>
      <c r="D21" s="16">
        <v>2.0034449100494385</v>
      </c>
      <c r="E21" s="17">
        <v>2791867000</v>
      </c>
      <c r="F21" s="14">
        <v>2.137058E-2</v>
      </c>
      <c r="G21" s="17">
        <v>122358600</v>
      </c>
      <c r="H21" s="14">
        <v>2.2040440000000001E-2</v>
      </c>
      <c r="I21" s="14">
        <v>4.3826820000000002E-2</v>
      </c>
      <c r="J21" s="14">
        <v>1.3095820000000001E-3</v>
      </c>
      <c r="K21" s="9">
        <f t="shared" si="0"/>
        <v>-7.6030186479999484</v>
      </c>
      <c r="L21" s="9">
        <v>-21.098198588399889</v>
      </c>
      <c r="M21" s="15">
        <f t="shared" si="1"/>
        <v>2.6191640000000002E-2</v>
      </c>
    </row>
    <row r="22" spans="1:14" x14ac:dyDescent="0.25">
      <c r="A22" s="13" t="s">
        <v>151</v>
      </c>
      <c r="D22" s="16">
        <v>1.9993771314620972</v>
      </c>
      <c r="E22" s="17">
        <v>2780950000</v>
      </c>
      <c r="F22" s="14">
        <v>1.7966820000000001E-2</v>
      </c>
      <c r="G22" s="17">
        <v>120504100</v>
      </c>
      <c r="H22" s="14">
        <v>1.7776050000000002E-2</v>
      </c>
      <c r="I22" s="14">
        <v>4.3331969999999997E-2</v>
      </c>
      <c r="J22" s="14">
        <v>1.2400250000000001E-3</v>
      </c>
      <c r="K22" s="9">
        <f t="shared" si="0"/>
        <v>-18.808204108000105</v>
      </c>
      <c r="L22" s="9">
        <v>-32.303384048400048</v>
      </c>
      <c r="M22" s="15">
        <f t="shared" si="1"/>
        <v>2.4800500000000003E-2</v>
      </c>
    </row>
    <row r="23" spans="1:14" x14ac:dyDescent="0.25">
      <c r="A23" s="13" t="s">
        <v>152</v>
      </c>
      <c r="D23" s="16">
        <v>2.0034449100494385</v>
      </c>
      <c r="E23" s="17">
        <v>2780559000</v>
      </c>
      <c r="F23" s="14">
        <v>1.7532789999999999E-2</v>
      </c>
      <c r="G23" s="17">
        <v>121473800</v>
      </c>
      <c r="H23" s="14">
        <v>1.7293820000000001E-2</v>
      </c>
      <c r="I23" s="14">
        <v>4.3686820000000001E-2</v>
      </c>
      <c r="J23" s="14">
        <v>1.048177E-3</v>
      </c>
      <c r="K23" s="9">
        <f t="shared" si="0"/>
        <v>-10.773122648000012</v>
      </c>
      <c r="L23" s="9">
        <v>-24.268302588399951</v>
      </c>
      <c r="M23" s="15">
        <f t="shared" si="1"/>
        <v>2.0963539999999999E-2</v>
      </c>
    </row>
    <row r="24" spans="1:14" x14ac:dyDescent="0.25">
      <c r="A24" s="13" t="s">
        <v>153</v>
      </c>
      <c r="D24" s="16">
        <v>2.0046970844268799</v>
      </c>
      <c r="E24" s="17">
        <v>2786115000</v>
      </c>
      <c r="F24" s="14">
        <v>1.777488E-2</v>
      </c>
      <c r="G24" s="17">
        <v>121870300</v>
      </c>
      <c r="H24" s="14">
        <v>1.817299E-2</v>
      </c>
      <c r="I24" s="14">
        <v>4.374202E-2</v>
      </c>
      <c r="J24" s="14">
        <v>1.225975E-3</v>
      </c>
      <c r="K24" s="9">
        <f t="shared" si="0"/>
        <v>-9.5231959279999945</v>
      </c>
      <c r="L24" s="9">
        <v>-23.018375868399936</v>
      </c>
      <c r="M24" s="15">
        <f t="shared" si="1"/>
        <v>2.45195E-2</v>
      </c>
    </row>
    <row r="25" spans="1:14" x14ac:dyDescent="0.25">
      <c r="A25" s="13" t="s">
        <v>154</v>
      </c>
      <c r="D25" s="16">
        <v>2.0033669471740723</v>
      </c>
      <c r="E25" s="17">
        <v>2784742000</v>
      </c>
      <c r="F25" s="14">
        <v>1.3373990000000001E-2</v>
      </c>
      <c r="G25" s="17">
        <v>120922700</v>
      </c>
      <c r="H25" s="14">
        <v>1.361218E-2</v>
      </c>
      <c r="I25" s="14">
        <v>4.342331E-2</v>
      </c>
      <c r="J25" s="14">
        <v>1.050428E-3</v>
      </c>
      <c r="K25" s="9">
        <f t="shared" si="0"/>
        <v>-16.739937684000061</v>
      </c>
      <c r="L25" s="9">
        <v>-30.235117624400001</v>
      </c>
      <c r="M25" s="15">
        <f t="shared" si="1"/>
        <v>2.1008559999999999E-2</v>
      </c>
    </row>
    <row r="26" spans="1:14" x14ac:dyDescent="0.25">
      <c r="A26" s="13" t="s">
        <v>155</v>
      </c>
      <c r="D26" s="16">
        <v>2.0032100677490234</v>
      </c>
      <c r="E26" s="17">
        <v>2783619000</v>
      </c>
      <c r="F26" s="14">
        <v>1.3744259999999999E-2</v>
      </c>
      <c r="G26" s="17">
        <v>121302000</v>
      </c>
      <c r="H26" s="14">
        <v>1.387208E-2</v>
      </c>
      <c r="I26" s="14">
        <v>4.3577079999999997E-2</v>
      </c>
      <c r="J26" s="14">
        <v>1.3534700000000001E-3</v>
      </c>
      <c r="K26" s="9">
        <f t="shared" si="0"/>
        <v>-13.258031312000096</v>
      </c>
      <c r="L26" s="9">
        <v>-26.753211252400035</v>
      </c>
      <c r="M26" s="15">
        <f t="shared" si="1"/>
        <v>2.70694E-2</v>
      </c>
    </row>
    <row r="27" spans="1:14" x14ac:dyDescent="0.25">
      <c r="A27" s="13" t="s">
        <v>156</v>
      </c>
      <c r="D27" s="16">
        <v>1.9998461008071899</v>
      </c>
      <c r="E27" s="17">
        <v>2734793000</v>
      </c>
      <c r="F27" s="14">
        <v>1.7894050000000002E-2</v>
      </c>
      <c r="G27" s="17">
        <v>124258500</v>
      </c>
      <c r="H27" s="14">
        <v>1.6242989999999999E-2</v>
      </c>
      <c r="I27" s="14">
        <v>4.5436169999999998E-2</v>
      </c>
      <c r="J27" s="14">
        <v>2.6720160000000001E-3</v>
      </c>
      <c r="K27" s="9">
        <f t="shared" si="0"/>
        <v>28.838459011999884</v>
      </c>
      <c r="L27" s="10"/>
    </row>
    <row r="28" spans="1:14" x14ac:dyDescent="0.25">
      <c r="A28" s="13" t="s">
        <v>157</v>
      </c>
      <c r="D28" s="16">
        <v>1.9999240636825562</v>
      </c>
      <c r="E28" s="17">
        <v>2774484000</v>
      </c>
      <c r="F28" s="14">
        <v>1.501363E-2</v>
      </c>
      <c r="G28" s="17">
        <v>121616700</v>
      </c>
      <c r="H28" s="14">
        <v>1.556601E-2</v>
      </c>
      <c r="I28" s="14">
        <v>4.3833999999999998E-2</v>
      </c>
      <c r="J28" s="14">
        <v>1.856148E-3</v>
      </c>
      <c r="K28" s="9">
        <f t="shared" si="0"/>
        <v>-7.4404376000001271</v>
      </c>
      <c r="L28" s="9">
        <v>-20.935617540400067</v>
      </c>
      <c r="M28" s="15">
        <f t="shared" ref="M28:M89" si="2">20*J28</f>
        <v>3.7122959999999997E-2</v>
      </c>
    </row>
    <row r="29" spans="1:14" x14ac:dyDescent="0.25">
      <c r="A29" s="13" t="s">
        <v>158</v>
      </c>
      <c r="D29" s="16">
        <v>1.995621919631958</v>
      </c>
      <c r="E29" s="17">
        <v>2770382000</v>
      </c>
      <c r="F29" s="14">
        <v>1.3880699999999999E-2</v>
      </c>
      <c r="G29" s="17">
        <v>119102900</v>
      </c>
      <c r="H29" s="14">
        <v>1.34784E-2</v>
      </c>
      <c r="I29" s="14">
        <v>4.299153E-2</v>
      </c>
      <c r="J29" s="14">
        <v>1.3498130000000001E-3</v>
      </c>
      <c r="K29" s="9">
        <f t="shared" si="0"/>
        <v>-26.516991292000025</v>
      </c>
      <c r="L29" s="9">
        <v>-40.012171232399965</v>
      </c>
      <c r="M29" s="15">
        <f t="shared" si="2"/>
        <v>2.6996260000000001E-2</v>
      </c>
      <c r="N29" s="13" t="s">
        <v>297</v>
      </c>
    </row>
    <row r="30" spans="1:14" x14ac:dyDescent="0.25">
      <c r="A30" s="13" t="s">
        <v>159</v>
      </c>
      <c r="D30" s="16">
        <v>1.9858430624008179</v>
      </c>
      <c r="E30" s="17">
        <v>2762955000</v>
      </c>
      <c r="F30" s="14">
        <v>2.5346690000000002E-2</v>
      </c>
      <c r="G30" s="17">
        <v>120428900</v>
      </c>
      <c r="H30" s="14">
        <v>2.6118249999999999E-2</v>
      </c>
      <c r="I30" s="14">
        <v>4.3586979999999997E-2</v>
      </c>
      <c r="J30" s="14">
        <v>1.4406250000000001E-3</v>
      </c>
      <c r="K30" s="9">
        <f t="shared" si="0"/>
        <v>-13.033859672000103</v>
      </c>
      <c r="L30" s="9">
        <v>-26.529039612400041</v>
      </c>
      <c r="M30" s="15">
        <f t="shared" si="2"/>
        <v>2.8812500000000001E-2</v>
      </c>
    </row>
    <row r="31" spans="1:14" x14ac:dyDescent="0.25">
      <c r="A31" s="13" t="s">
        <v>160</v>
      </c>
      <c r="D31" s="16">
        <v>1.9834181070327759</v>
      </c>
      <c r="E31" s="17">
        <v>2754260000</v>
      </c>
      <c r="F31" s="14">
        <v>1.7778080000000002E-2</v>
      </c>
      <c r="G31" s="17">
        <v>119460600</v>
      </c>
      <c r="H31" s="14">
        <v>1.9577569999999999E-2</v>
      </c>
      <c r="I31" s="14">
        <v>4.3373019999999998E-2</v>
      </c>
      <c r="J31" s="14">
        <v>2.2747409999999998E-3</v>
      </c>
      <c r="K31" s="9">
        <f t="shared" si="0"/>
        <v>-17.878684328000105</v>
      </c>
      <c r="L31" s="9">
        <v>-31.373864268400045</v>
      </c>
      <c r="M31" s="15">
        <f t="shared" si="2"/>
        <v>4.5494819999999998E-2</v>
      </c>
    </row>
    <row r="32" spans="1:14" x14ac:dyDescent="0.25">
      <c r="A32" s="13" t="s">
        <v>161</v>
      </c>
      <c r="D32" s="16">
        <v>1.9867820739746094</v>
      </c>
      <c r="E32" s="17">
        <v>2761070000</v>
      </c>
      <c r="F32" s="14">
        <v>1.479162E-2</v>
      </c>
      <c r="G32" s="17">
        <v>119712100</v>
      </c>
      <c r="H32" s="14">
        <v>1.5444329999999999E-2</v>
      </c>
      <c r="I32" s="14">
        <v>4.3357149999999997E-2</v>
      </c>
      <c r="J32" s="14">
        <v>1.81065E-3</v>
      </c>
      <c r="K32" s="9">
        <f t="shared" si="0"/>
        <v>-18.238038260000145</v>
      </c>
      <c r="L32" s="9">
        <v>-31.733218200400085</v>
      </c>
      <c r="M32" s="15">
        <f t="shared" si="2"/>
        <v>3.6213000000000002E-2</v>
      </c>
    </row>
    <row r="33" spans="1:14" x14ac:dyDescent="0.25">
      <c r="A33" s="13" t="s">
        <v>162</v>
      </c>
      <c r="D33" s="16">
        <v>1.9885810613632202</v>
      </c>
      <c r="E33" s="17">
        <v>2759739000</v>
      </c>
      <c r="F33" s="14">
        <v>1.3734089999999999E-2</v>
      </c>
      <c r="G33" s="17">
        <v>121071500</v>
      </c>
      <c r="H33" s="14">
        <v>1.489531E-2</v>
      </c>
      <c r="I33" s="14">
        <v>4.3870649999999997E-2</v>
      </c>
      <c r="J33" s="14">
        <v>2.512415E-3</v>
      </c>
      <c r="K33" s="9">
        <f t="shared" si="0"/>
        <v>-6.6105496600000757</v>
      </c>
      <c r="L33" s="9">
        <v>-20.105729600400014</v>
      </c>
      <c r="M33" s="15">
        <f t="shared" si="2"/>
        <v>5.0248300000000003E-2</v>
      </c>
    </row>
    <row r="34" spans="1:14" x14ac:dyDescent="0.25">
      <c r="A34" s="13" t="s">
        <v>163</v>
      </c>
      <c r="D34" s="16">
        <v>1.9863120317459106</v>
      </c>
      <c r="E34" s="17">
        <v>2760946000</v>
      </c>
      <c r="F34" s="14">
        <v>2.3036210000000001E-2</v>
      </c>
      <c r="G34" s="17">
        <v>120478700</v>
      </c>
      <c r="H34" s="14">
        <v>2.4710469999999998E-2</v>
      </c>
      <c r="I34" s="14">
        <v>4.3636729999999999E-2</v>
      </c>
      <c r="J34" s="14">
        <v>2.1691589999999999E-3</v>
      </c>
      <c r="K34" s="9">
        <f t="shared" si="0"/>
        <v>-11.907340572000047</v>
      </c>
      <c r="L34" s="9">
        <v>-25.402520512399988</v>
      </c>
      <c r="M34" s="15">
        <f t="shared" si="2"/>
        <v>4.338318E-2</v>
      </c>
    </row>
    <row r="35" spans="1:14" x14ac:dyDescent="0.25">
      <c r="A35" s="13" t="s">
        <v>164</v>
      </c>
      <c r="D35" s="16">
        <v>1.9795058965682983</v>
      </c>
      <c r="E35" s="17">
        <v>2747055000</v>
      </c>
      <c r="F35" s="14">
        <v>2.644579E-2</v>
      </c>
      <c r="G35" s="17">
        <v>119655300</v>
      </c>
      <c r="H35" s="14">
        <v>2.7072679999999998E-2</v>
      </c>
      <c r="I35" s="14">
        <v>4.3557680000000001E-2</v>
      </c>
      <c r="J35" s="14">
        <v>1.548092E-3</v>
      </c>
      <c r="K35" s="9">
        <f t="shared" si="0"/>
        <v>-13.697317151999954</v>
      </c>
      <c r="L35" s="9">
        <v>-27.192497092399893</v>
      </c>
      <c r="M35" s="15">
        <f t="shared" si="2"/>
        <v>3.0961840000000001E-2</v>
      </c>
    </row>
    <row r="36" spans="1:14" x14ac:dyDescent="0.25">
      <c r="A36" s="13" t="s">
        <v>165</v>
      </c>
      <c r="D36" s="16">
        <v>1.9752819538116455</v>
      </c>
      <c r="E36" s="17">
        <v>2735819000</v>
      </c>
      <c r="F36" s="14">
        <v>1.5685419999999999E-2</v>
      </c>
      <c r="G36" s="17">
        <v>119549000</v>
      </c>
      <c r="H36" s="14">
        <v>1.6297659999999999E-2</v>
      </c>
      <c r="I36" s="14">
        <v>4.3697699999999999E-2</v>
      </c>
      <c r="J36" s="14">
        <v>1.3895890000000001E-3</v>
      </c>
      <c r="K36" s="9">
        <f t="shared" si="0"/>
        <v>-10.526760280000103</v>
      </c>
      <c r="L36" s="9">
        <v>-24.02194022040004</v>
      </c>
      <c r="M36" s="15">
        <f t="shared" si="2"/>
        <v>2.7791780000000002E-2</v>
      </c>
    </row>
    <row r="37" spans="1:14" x14ac:dyDescent="0.25">
      <c r="A37" s="13" t="s">
        <v>166</v>
      </c>
      <c r="D37" s="16">
        <v>1.9805231094360352</v>
      </c>
      <c r="E37" s="17">
        <v>2747528000</v>
      </c>
      <c r="F37" s="14">
        <v>1.4713810000000001E-2</v>
      </c>
      <c r="G37" s="17">
        <v>119500500</v>
      </c>
      <c r="H37" s="14">
        <v>1.4435450000000001E-2</v>
      </c>
      <c r="I37" s="14">
        <v>4.3493820000000002E-2</v>
      </c>
      <c r="J37" s="14">
        <v>1.4606949999999999E-3</v>
      </c>
      <c r="K37" s="9">
        <f t="shared" si="0"/>
        <v>-15.143337448000004</v>
      </c>
      <c r="L37" s="9">
        <v>-28.638517388399944</v>
      </c>
      <c r="M37" s="15">
        <f t="shared" si="2"/>
        <v>2.9213899999999998E-2</v>
      </c>
    </row>
    <row r="38" spans="1:14" x14ac:dyDescent="0.25">
      <c r="A38" s="13" t="s">
        <v>167</v>
      </c>
      <c r="D38" s="16">
        <v>1.9807579517364502</v>
      </c>
      <c r="E38" s="17">
        <v>2741224000</v>
      </c>
      <c r="F38" s="14">
        <v>1.123031E-2</v>
      </c>
      <c r="G38" s="17">
        <v>120399000</v>
      </c>
      <c r="H38" s="14">
        <v>1.189049E-2</v>
      </c>
      <c r="I38" s="14">
        <v>4.3921630000000003E-2</v>
      </c>
      <c r="J38" s="14">
        <v>1.34391E-3</v>
      </c>
      <c r="K38" s="9">
        <f t="shared" si="0"/>
        <v>-5.4561789320000109</v>
      </c>
      <c r="L38" s="9">
        <v>-18.95135887239995</v>
      </c>
      <c r="M38" s="15">
        <f t="shared" si="2"/>
        <v>2.6878200000000001E-2</v>
      </c>
    </row>
    <row r="39" spans="1:14" x14ac:dyDescent="0.25">
      <c r="A39" s="13" t="s">
        <v>168</v>
      </c>
      <c r="D39" s="16">
        <v>1.9757509231567383</v>
      </c>
      <c r="E39" s="17">
        <v>2742271000</v>
      </c>
      <c r="F39" s="14">
        <v>1.2032370000000001E-2</v>
      </c>
      <c r="G39" s="17">
        <v>120368800</v>
      </c>
      <c r="H39" s="14">
        <v>1.3454580000000001E-2</v>
      </c>
      <c r="I39" s="14">
        <v>4.3893840000000003E-2</v>
      </c>
      <c r="J39" s="14">
        <v>2.4425229999999998E-3</v>
      </c>
      <c r="K39" s="9">
        <f t="shared" si="0"/>
        <v>-6.0854445759999098</v>
      </c>
      <c r="L39" s="9">
        <v>-19.580624516399851</v>
      </c>
      <c r="M39" s="15">
        <f t="shared" si="2"/>
        <v>4.8850459999999998E-2</v>
      </c>
    </row>
    <row r="40" spans="1:14" x14ac:dyDescent="0.25">
      <c r="A40" s="13" t="s">
        <v>169</v>
      </c>
      <c r="D40" s="16">
        <v>1.9784889221191406</v>
      </c>
      <c r="E40" s="17">
        <v>2747176000</v>
      </c>
      <c r="F40" s="14">
        <v>1.6546269999999998E-2</v>
      </c>
      <c r="G40" s="17">
        <v>118362000</v>
      </c>
      <c r="H40" s="14">
        <v>1.749674E-2</v>
      </c>
      <c r="I40" s="14">
        <v>4.3084980000000002E-2</v>
      </c>
      <c r="J40" s="14">
        <v>2.098988E-3</v>
      </c>
      <c r="K40" s="9">
        <f t="shared" si="0"/>
        <v>-24.400946872000006</v>
      </c>
      <c r="L40" s="9">
        <v>-37.896126812399942</v>
      </c>
      <c r="M40" s="15">
        <f t="shared" si="2"/>
        <v>4.1979759999999998E-2</v>
      </c>
      <c r="N40" s="13" t="s">
        <v>297</v>
      </c>
    </row>
    <row r="41" spans="1:14" x14ac:dyDescent="0.25">
      <c r="A41" s="13" t="s">
        <v>170</v>
      </c>
      <c r="D41" s="16">
        <v>1.9784109592437744</v>
      </c>
      <c r="E41" s="17">
        <v>2747513000</v>
      </c>
      <c r="F41" s="14">
        <v>0.12971820000000001</v>
      </c>
      <c r="G41" s="17">
        <v>120366000</v>
      </c>
      <c r="H41" s="14">
        <v>0.12920419999999999</v>
      </c>
      <c r="I41" s="14">
        <v>4.380908E-2</v>
      </c>
      <c r="J41" s="14">
        <v>1.053048E-3</v>
      </c>
      <c r="K41" s="9">
        <f t="shared" si="0"/>
        <v>-8.0047161120000432</v>
      </c>
      <c r="L41" s="9">
        <v>-21.499896052399983</v>
      </c>
      <c r="M41" s="15">
        <f t="shared" si="2"/>
        <v>2.106096E-2</v>
      </c>
    </row>
    <row r="42" spans="1:14" x14ac:dyDescent="0.25">
      <c r="A42" s="13" t="s">
        <v>171</v>
      </c>
      <c r="D42" s="16">
        <v>1.9783329963684082</v>
      </c>
      <c r="E42" s="17">
        <v>2746491000</v>
      </c>
      <c r="F42" s="14">
        <v>1.4202909999999999E-2</v>
      </c>
      <c r="G42" s="17">
        <v>118952300</v>
      </c>
      <c r="H42" s="14">
        <v>1.5461590000000001E-2</v>
      </c>
      <c r="I42" s="14">
        <v>4.3310639999999997E-2</v>
      </c>
      <c r="J42" s="14">
        <v>1.8945699999999999E-3</v>
      </c>
      <c r="K42" s="9">
        <f t="shared" si="0"/>
        <v>-19.291192096000053</v>
      </c>
      <c r="L42" s="9">
        <v>-32.786372036399996</v>
      </c>
      <c r="M42" s="15">
        <f t="shared" si="2"/>
        <v>3.7891399999999999E-2</v>
      </c>
    </row>
    <row r="43" spans="1:14" x14ac:dyDescent="0.25">
      <c r="A43" s="13" t="s">
        <v>172</v>
      </c>
      <c r="D43" s="16">
        <v>1.974342942237854</v>
      </c>
      <c r="E43" s="17">
        <v>2736629000</v>
      </c>
      <c r="F43" s="14">
        <v>1.382472E-2</v>
      </c>
      <c r="G43" s="17">
        <v>124426700</v>
      </c>
      <c r="H43" s="14">
        <v>1.3651150000000001E-2</v>
      </c>
      <c r="I43" s="14">
        <v>4.5467149999999998E-2</v>
      </c>
      <c r="J43" s="14">
        <v>2.58194E-3</v>
      </c>
      <c r="K43" s="9">
        <f t="shared" ref="K43:K71" si="3">1000*(I43*22.6436-1)</f>
        <v>29.539957739999956</v>
      </c>
      <c r="L43" s="10"/>
    </row>
    <row r="44" spans="1:14" x14ac:dyDescent="0.25">
      <c r="A44" s="13" t="s">
        <v>173</v>
      </c>
      <c r="D44" s="16">
        <v>1.9701968431472778</v>
      </c>
      <c r="E44" s="17">
        <v>2719780000</v>
      </c>
      <c r="F44" s="14">
        <v>2.3033339999999999E-2</v>
      </c>
      <c r="G44" s="17">
        <v>119317900</v>
      </c>
      <c r="H44" s="14">
        <v>2.3699169999999999E-2</v>
      </c>
      <c r="I44" s="14">
        <v>4.3870430000000002E-2</v>
      </c>
      <c r="J44" s="14">
        <v>1.5533879999999999E-3</v>
      </c>
      <c r="K44" s="9">
        <f t="shared" si="3"/>
        <v>-6.6155312519999843</v>
      </c>
      <c r="L44" s="9">
        <v>-20.110711192399926</v>
      </c>
      <c r="M44" s="15">
        <f t="shared" ref="M44" si="4">20*J44</f>
        <v>3.106776E-2</v>
      </c>
    </row>
    <row r="45" spans="1:14" x14ac:dyDescent="0.25">
      <c r="A45" s="13" t="s">
        <v>174</v>
      </c>
      <c r="D45" s="16">
        <v>1.972074031829834</v>
      </c>
      <c r="E45" s="17">
        <v>2741655000</v>
      </c>
      <c r="F45" s="14">
        <v>1.430939E-2</v>
      </c>
      <c r="G45" s="17">
        <v>119829600</v>
      </c>
      <c r="H45" s="14">
        <v>1.438321E-2</v>
      </c>
      <c r="I45" s="14">
        <v>4.3707049999999997E-2</v>
      </c>
      <c r="J45" s="14">
        <v>1.119606E-3</v>
      </c>
      <c r="K45" s="9">
        <f t="shared" si="3"/>
        <v>-10.315042620000048</v>
      </c>
      <c r="L45" s="9">
        <v>-23.810222560399986</v>
      </c>
      <c r="M45" s="15">
        <f t="shared" si="2"/>
        <v>2.2392120000000001E-2</v>
      </c>
    </row>
    <row r="46" spans="1:14" x14ac:dyDescent="0.25">
      <c r="A46" s="13" t="s">
        <v>175</v>
      </c>
      <c r="D46" s="16">
        <v>1.9662070274353027</v>
      </c>
      <c r="E46" s="17">
        <v>2729825000</v>
      </c>
      <c r="F46" s="14">
        <v>1.9459279999999999E-2</v>
      </c>
      <c r="G46" s="17">
        <v>118868600</v>
      </c>
      <c r="H46" s="14">
        <v>2.1439119999999999E-2</v>
      </c>
      <c r="I46" s="14">
        <v>4.3544399999999997E-2</v>
      </c>
      <c r="J46" s="14">
        <v>2.359767E-3</v>
      </c>
      <c r="K46" s="9">
        <f t="shared" si="3"/>
        <v>-13.998024160000067</v>
      </c>
      <c r="L46" s="9">
        <v>-27.493204100400007</v>
      </c>
      <c r="M46" s="15">
        <f t="shared" si="2"/>
        <v>4.7195340000000002E-2</v>
      </c>
    </row>
    <row r="47" spans="1:14" x14ac:dyDescent="0.25">
      <c r="A47" s="13" t="s">
        <v>176</v>
      </c>
      <c r="D47" s="16">
        <v>1.9694919586181641</v>
      </c>
      <c r="E47" s="17">
        <v>2715296000</v>
      </c>
      <c r="F47" s="14">
        <v>2.5678779999999998E-2</v>
      </c>
      <c r="G47" s="17">
        <v>119205500</v>
      </c>
      <c r="H47" s="14">
        <v>2.6706000000000001E-2</v>
      </c>
      <c r="I47" s="14">
        <v>4.390148E-2</v>
      </c>
      <c r="J47" s="14">
        <v>1.436795E-3</v>
      </c>
      <c r="K47" s="9">
        <f t="shared" si="3"/>
        <v>-5.9124474720000375</v>
      </c>
      <c r="L47" s="9">
        <v>-19.407627412399975</v>
      </c>
      <c r="M47" s="15">
        <f t="shared" si="2"/>
        <v>2.8735900000000002E-2</v>
      </c>
    </row>
    <row r="48" spans="1:14" x14ac:dyDescent="0.25">
      <c r="A48" s="13" t="s">
        <v>177</v>
      </c>
      <c r="D48" s="16">
        <v>1.967615008354187</v>
      </c>
      <c r="E48" s="17">
        <v>2737386000</v>
      </c>
      <c r="F48" s="14">
        <v>1.534484E-2</v>
      </c>
      <c r="G48" s="17">
        <v>119604700</v>
      </c>
      <c r="H48" s="14">
        <v>1.5687690000000001E-2</v>
      </c>
      <c r="I48" s="14">
        <v>4.3693030000000001E-2</v>
      </c>
      <c r="J48" s="14">
        <v>1.6454569999999999E-3</v>
      </c>
      <c r="K48" s="9">
        <f t="shared" si="3"/>
        <v>-10.632505892000044</v>
      </c>
      <c r="L48" s="9">
        <v>-24.127685832399983</v>
      </c>
      <c r="M48" s="15">
        <f t="shared" si="2"/>
        <v>3.2909139999999996E-2</v>
      </c>
    </row>
    <row r="49" spans="1:13" x14ac:dyDescent="0.25">
      <c r="A49" s="13" t="s">
        <v>178</v>
      </c>
      <c r="D49" s="16">
        <v>1.9638599157333374</v>
      </c>
      <c r="E49" s="17">
        <v>2729924000</v>
      </c>
      <c r="F49" s="14">
        <v>2.8556120000000001E-2</v>
      </c>
      <c r="G49" s="17">
        <v>119238700</v>
      </c>
      <c r="H49" s="14">
        <v>3.042599E-2</v>
      </c>
      <c r="I49" s="14">
        <v>4.3678370000000001E-2</v>
      </c>
      <c r="J49" s="14">
        <v>2.4411300000000001E-3</v>
      </c>
      <c r="K49" s="9">
        <f t="shared" si="3"/>
        <v>-10.964461067999975</v>
      </c>
      <c r="L49" s="9">
        <v>-24.459641008399913</v>
      </c>
      <c r="M49" s="15">
        <f t="shared" si="2"/>
        <v>4.8822600000000001E-2</v>
      </c>
    </row>
    <row r="50" spans="1:13" x14ac:dyDescent="0.25">
      <c r="A50" s="13" t="s">
        <v>179</v>
      </c>
      <c r="D50" s="16">
        <v>1.9644858837127686</v>
      </c>
      <c r="E50" s="17">
        <v>2731404000</v>
      </c>
      <c r="F50" s="14">
        <v>1.996757E-2</v>
      </c>
      <c r="G50" s="17">
        <v>119927800</v>
      </c>
      <c r="H50" s="14">
        <v>2.0231969999999998E-2</v>
      </c>
      <c r="I50" s="14">
        <v>4.3907000000000002E-2</v>
      </c>
      <c r="J50" s="14">
        <v>1.096718E-3</v>
      </c>
      <c r="K50" s="9">
        <f t="shared" si="3"/>
        <v>-5.7874547999999804</v>
      </c>
      <c r="L50" s="9">
        <v>-19.282634740399921</v>
      </c>
      <c r="M50" s="15">
        <f t="shared" si="2"/>
        <v>2.193436E-2</v>
      </c>
    </row>
    <row r="51" spans="1:13" x14ac:dyDescent="0.25">
      <c r="A51" s="13" t="s">
        <v>180</v>
      </c>
      <c r="D51" s="16">
        <v>1.9649550914764404</v>
      </c>
      <c r="E51" s="17">
        <v>2732447000</v>
      </c>
      <c r="F51" s="14">
        <v>1.38592E-2</v>
      </c>
      <c r="G51" s="17">
        <v>119201100</v>
      </c>
      <c r="H51" s="14">
        <v>1.3153150000000001E-2</v>
      </c>
      <c r="I51" s="14">
        <v>4.3624320000000001E-2</v>
      </c>
      <c r="J51" s="14">
        <v>1.6171099999999999E-3</v>
      </c>
      <c r="K51" s="9">
        <f t="shared" si="3"/>
        <v>-12.188347648000031</v>
      </c>
      <c r="L51" s="9">
        <v>-25.683527588399969</v>
      </c>
      <c r="M51" s="15">
        <f t="shared" si="2"/>
        <v>3.2342200000000002E-2</v>
      </c>
    </row>
    <row r="52" spans="1:13" x14ac:dyDescent="0.25">
      <c r="A52" s="13" t="s">
        <v>181</v>
      </c>
      <c r="D52" s="16">
        <v>1.9686319828033447</v>
      </c>
      <c r="E52" s="17">
        <v>2734789000</v>
      </c>
      <c r="F52" s="14">
        <v>1.164837E-2</v>
      </c>
      <c r="G52" s="17">
        <v>119174000</v>
      </c>
      <c r="H52" s="14">
        <v>1.1514099999999999E-2</v>
      </c>
      <c r="I52" s="14">
        <v>4.3577049999999999E-2</v>
      </c>
      <c r="J52" s="14">
        <v>2.9919109999999999E-3</v>
      </c>
      <c r="K52" s="9">
        <f t="shared" si="3"/>
        <v>-13.258710620000059</v>
      </c>
      <c r="L52" s="9">
        <v>-26.753890560399999</v>
      </c>
      <c r="M52" s="15">
        <f t="shared" si="2"/>
        <v>5.9838219999999998E-2</v>
      </c>
    </row>
    <row r="53" spans="1:13" x14ac:dyDescent="0.25">
      <c r="A53" s="13" t="s">
        <v>182</v>
      </c>
      <c r="D53" s="16">
        <v>1.9701180458068848</v>
      </c>
      <c r="E53" s="17">
        <v>2740876000</v>
      </c>
      <c r="F53" s="14">
        <v>2.10989E-2</v>
      </c>
      <c r="G53" s="17">
        <v>119430200</v>
      </c>
      <c r="H53" s="14">
        <v>2.28007E-2</v>
      </c>
      <c r="I53" s="14">
        <v>4.3573729999999998E-2</v>
      </c>
      <c r="J53" s="14">
        <v>2.061472E-3</v>
      </c>
      <c r="K53" s="9">
        <f t="shared" si="3"/>
        <v>-13.333887372000031</v>
      </c>
      <c r="L53" s="9">
        <v>-26.829067312399971</v>
      </c>
      <c r="M53" s="15">
        <f t="shared" si="2"/>
        <v>4.1229439999999999E-2</v>
      </c>
    </row>
    <row r="54" spans="1:13" x14ac:dyDescent="0.25">
      <c r="A54" s="13" t="s">
        <v>183</v>
      </c>
      <c r="D54" s="16">
        <v>1.9705090522766113</v>
      </c>
      <c r="E54" s="17">
        <v>2733397000</v>
      </c>
      <c r="F54" s="14">
        <v>2.023817E-2</v>
      </c>
      <c r="G54" s="17">
        <v>118338900</v>
      </c>
      <c r="H54" s="14">
        <v>2.0571200000000001E-2</v>
      </c>
      <c r="I54" s="14">
        <v>4.3293690000000003E-2</v>
      </c>
      <c r="J54" s="14">
        <v>1.205303E-3</v>
      </c>
      <c r="K54" s="9">
        <f t="shared" si="3"/>
        <v>-19.675001115999958</v>
      </c>
      <c r="L54" s="9">
        <v>-33.170181056399898</v>
      </c>
      <c r="M54" s="15">
        <f t="shared" si="2"/>
        <v>2.4106059999999999E-2</v>
      </c>
    </row>
    <row r="55" spans="1:13" x14ac:dyDescent="0.25">
      <c r="A55" s="13" t="s">
        <v>184</v>
      </c>
      <c r="D55" s="16">
        <v>1.9703530073165894</v>
      </c>
      <c r="E55" s="17">
        <v>2732323000</v>
      </c>
      <c r="F55" s="14">
        <v>1.8526129999999998E-2</v>
      </c>
      <c r="G55" s="17">
        <v>119007900</v>
      </c>
      <c r="H55" s="14">
        <v>1.8591E-2</v>
      </c>
      <c r="I55" s="14">
        <v>4.3555570000000002E-2</v>
      </c>
      <c r="J55" s="14">
        <v>1.25365E-3</v>
      </c>
      <c r="K55" s="9">
        <f t="shared" si="3"/>
        <v>-13.745095148000042</v>
      </c>
      <c r="L55" s="9">
        <v>-27.240275088399983</v>
      </c>
      <c r="M55" s="15">
        <f t="shared" si="2"/>
        <v>2.5073000000000002E-2</v>
      </c>
    </row>
    <row r="56" spans="1:13" x14ac:dyDescent="0.25">
      <c r="A56" s="13" t="s">
        <v>185</v>
      </c>
      <c r="D56" s="16">
        <v>1.9674580097198486</v>
      </c>
      <c r="E56" s="17">
        <v>2734204000</v>
      </c>
      <c r="F56" s="14">
        <v>1.324384E-2</v>
      </c>
      <c r="G56" s="17">
        <v>119231500</v>
      </c>
      <c r="H56" s="14">
        <v>1.3722669999999999E-2</v>
      </c>
      <c r="I56" s="14">
        <v>4.3607380000000001E-2</v>
      </c>
      <c r="J56" s="14">
        <v>1.253962E-3</v>
      </c>
      <c r="K56" s="9">
        <f t="shared" si="3"/>
        <v>-12.571930231999984</v>
      </c>
      <c r="L56" s="9">
        <v>-26.067110172399921</v>
      </c>
      <c r="M56" s="15">
        <f t="shared" si="2"/>
        <v>2.5079239999999999E-2</v>
      </c>
    </row>
    <row r="57" spans="1:13" x14ac:dyDescent="0.25">
      <c r="A57" s="13" t="s">
        <v>186</v>
      </c>
      <c r="D57" s="16">
        <v>1.9712140560150146</v>
      </c>
      <c r="E57" s="17">
        <v>2736082000</v>
      </c>
      <c r="F57" s="14">
        <v>5.1663840000000004E-3</v>
      </c>
      <c r="G57" s="17">
        <v>119230400</v>
      </c>
      <c r="H57" s="14">
        <v>5.2615819999999999E-3</v>
      </c>
      <c r="I57" s="14">
        <v>4.3577060000000001E-2</v>
      </c>
      <c r="J57" s="14">
        <v>1.4173009999999999E-3</v>
      </c>
      <c r="K57" s="9">
        <f t="shared" si="3"/>
        <v>-13.258484183999997</v>
      </c>
      <c r="L57" s="9">
        <v>-26.753664124399936</v>
      </c>
      <c r="M57" s="15">
        <f t="shared" si="2"/>
        <v>2.834602E-2</v>
      </c>
    </row>
    <row r="58" spans="1:13" x14ac:dyDescent="0.25">
      <c r="A58" s="13" t="s">
        <v>187</v>
      </c>
      <c r="D58" s="16">
        <v>1.9737949371337891</v>
      </c>
      <c r="E58" s="17">
        <v>2747719000</v>
      </c>
      <c r="F58" s="14">
        <v>1.94865E-2</v>
      </c>
      <c r="G58" s="17">
        <v>119758700</v>
      </c>
      <c r="H58" s="14">
        <v>2.050575E-2</v>
      </c>
      <c r="I58" s="14">
        <v>4.3584770000000002E-2</v>
      </c>
      <c r="J58" s="14">
        <v>1.906448E-3</v>
      </c>
      <c r="K58" s="9">
        <f t="shared" si="3"/>
        <v>-13.083902028000027</v>
      </c>
      <c r="L58" s="9">
        <v>-26.579081968399969</v>
      </c>
      <c r="M58" s="15">
        <f t="shared" si="2"/>
        <v>3.8128960000000003E-2</v>
      </c>
    </row>
    <row r="59" spans="1:13" x14ac:dyDescent="0.25">
      <c r="A59" s="13" t="s">
        <v>188</v>
      </c>
      <c r="D59" s="16">
        <v>1.9694919586181641</v>
      </c>
      <c r="E59" s="17">
        <v>2735915000</v>
      </c>
      <c r="F59" s="14">
        <v>2.9439179999999999E-2</v>
      </c>
      <c r="G59" s="17">
        <v>124419300</v>
      </c>
      <c r="H59" s="14">
        <v>2.9770339999999999E-2</v>
      </c>
      <c r="I59" s="14">
        <v>4.5476299999999997E-2</v>
      </c>
      <c r="J59" s="14">
        <v>1.196382E-3</v>
      </c>
      <c r="K59" s="9">
        <f t="shared" si="3"/>
        <v>29.747146679999894</v>
      </c>
      <c r="L59" s="10"/>
    </row>
    <row r="60" spans="1:13" x14ac:dyDescent="0.25">
      <c r="A60" s="13" t="s">
        <v>189</v>
      </c>
      <c r="D60" s="16">
        <v>1.9664410352706909</v>
      </c>
      <c r="E60" s="17">
        <v>2735868000</v>
      </c>
      <c r="F60" s="14">
        <v>1.538026E-2</v>
      </c>
      <c r="G60" s="17">
        <v>120100100</v>
      </c>
      <c r="H60" s="14">
        <v>1.605589E-2</v>
      </c>
      <c r="I60" s="14">
        <v>4.3898359999999997E-2</v>
      </c>
      <c r="J60" s="14">
        <v>1.445563E-3</v>
      </c>
      <c r="K60" s="9">
        <f t="shared" si="3"/>
        <v>-5.9830955040001133</v>
      </c>
      <c r="L60" s="9">
        <v>-19.478275444400055</v>
      </c>
      <c r="M60" s="15">
        <f t="shared" ref="M60" si="5">20*J60</f>
        <v>2.8911260000000001E-2</v>
      </c>
    </row>
    <row r="61" spans="1:13" x14ac:dyDescent="0.25">
      <c r="A61" s="13" t="s">
        <v>190</v>
      </c>
      <c r="D61" s="16">
        <v>1.9659720659255981</v>
      </c>
      <c r="E61" s="17">
        <v>2731522000</v>
      </c>
      <c r="F61" s="14">
        <v>1.230853E-2</v>
      </c>
      <c r="G61" s="17">
        <v>118288500</v>
      </c>
      <c r="H61" s="14">
        <v>1.2494949999999999E-2</v>
      </c>
      <c r="I61" s="14">
        <v>4.330498E-2</v>
      </c>
      <c r="J61" s="14">
        <v>1.1287700000000001E-3</v>
      </c>
      <c r="K61" s="9">
        <f t="shared" si="3"/>
        <v>-19.419354872000085</v>
      </c>
      <c r="L61" s="9">
        <v>-32.914534812400021</v>
      </c>
      <c r="M61" s="15">
        <f t="shared" si="2"/>
        <v>2.2575400000000002E-2</v>
      </c>
    </row>
    <row r="62" spans="1:13" x14ac:dyDescent="0.25">
      <c r="A62" s="13" t="s">
        <v>191</v>
      </c>
      <c r="D62" s="16">
        <v>1.9698840379714966</v>
      </c>
      <c r="E62" s="17">
        <v>2744788000</v>
      </c>
      <c r="F62" s="14">
        <v>2.1724719999999999E-2</v>
      </c>
      <c r="G62" s="17">
        <v>118678200</v>
      </c>
      <c r="H62" s="14">
        <v>2.319411E-2</v>
      </c>
      <c r="I62" s="14">
        <v>4.3237659999999997E-2</v>
      </c>
      <c r="J62" s="14">
        <v>2.2068859999999999E-3</v>
      </c>
      <c r="K62" s="9">
        <f t="shared" si="3"/>
        <v>-20.943722024000078</v>
      </c>
      <c r="L62" s="9">
        <v>-34.438901964400017</v>
      </c>
      <c r="M62" s="15">
        <f t="shared" si="2"/>
        <v>4.4137719999999998E-2</v>
      </c>
    </row>
    <row r="63" spans="1:13" x14ac:dyDescent="0.25">
      <c r="A63" s="13" t="s">
        <v>192</v>
      </c>
      <c r="D63" s="16">
        <v>1.971917986869812</v>
      </c>
      <c r="E63" s="17">
        <v>2744378000</v>
      </c>
      <c r="F63" s="14">
        <v>9.4286400000000003E-3</v>
      </c>
      <c r="G63" s="17">
        <v>118739200</v>
      </c>
      <c r="H63" s="14">
        <v>9.6783349999999997E-3</v>
      </c>
      <c r="I63" s="14">
        <v>4.3266350000000002E-2</v>
      </c>
      <c r="J63" s="14">
        <v>1.1979670000000001E-3</v>
      </c>
      <c r="K63" s="9">
        <f t="shared" si="3"/>
        <v>-20.294077139999978</v>
      </c>
      <c r="L63" s="9">
        <v>-33.789257080399921</v>
      </c>
      <c r="M63" s="15">
        <f t="shared" si="2"/>
        <v>2.3959340000000003E-2</v>
      </c>
    </row>
    <row r="64" spans="1:13" x14ac:dyDescent="0.25">
      <c r="A64" s="13" t="s">
        <v>193</v>
      </c>
      <c r="D64" s="16">
        <v>1.9665980339050293</v>
      </c>
      <c r="E64" s="17">
        <v>2737476000</v>
      </c>
      <c r="F64" s="14">
        <v>9.61008E-3</v>
      </c>
      <c r="G64" s="17">
        <v>119428200</v>
      </c>
      <c r="H64" s="14">
        <v>9.9871370000000001E-3</v>
      </c>
      <c r="I64" s="14">
        <v>4.3627140000000002E-2</v>
      </c>
      <c r="J64" s="14">
        <v>1.873497E-3</v>
      </c>
      <c r="K64" s="9">
        <f t="shared" si="3"/>
        <v>-12.124492696000022</v>
      </c>
      <c r="L64" s="9">
        <v>-25.619672636399962</v>
      </c>
      <c r="M64" s="15">
        <f t="shared" si="2"/>
        <v>3.746994E-2</v>
      </c>
    </row>
    <row r="65" spans="1:13" x14ac:dyDescent="0.25">
      <c r="A65" s="13" t="s">
        <v>194</v>
      </c>
      <c r="D65" s="16">
        <v>1.9644858837127686</v>
      </c>
      <c r="E65" s="17">
        <v>2731782000</v>
      </c>
      <c r="F65" s="14">
        <v>1.5645820000000001E-2</v>
      </c>
      <c r="G65" s="17">
        <v>118819600</v>
      </c>
      <c r="H65" s="14">
        <v>1.554113E-2</v>
      </c>
      <c r="I65" s="14">
        <v>4.3495289999999999E-2</v>
      </c>
      <c r="J65" s="14">
        <v>1.2541169999999999E-3</v>
      </c>
      <c r="K65" s="9">
        <f t="shared" si="3"/>
        <v>-15.110051356000076</v>
      </c>
      <c r="L65" s="9">
        <v>-28.605231296400014</v>
      </c>
      <c r="M65" s="15">
        <f t="shared" si="2"/>
        <v>2.5082339999999998E-2</v>
      </c>
    </row>
    <row r="66" spans="1:13" x14ac:dyDescent="0.25">
      <c r="A66" s="13" t="s">
        <v>195</v>
      </c>
      <c r="D66" s="16">
        <v>1.9648768901824951</v>
      </c>
      <c r="E66" s="17">
        <v>2735554000</v>
      </c>
      <c r="F66" s="14">
        <v>1.7419400000000002E-2</v>
      </c>
      <c r="G66" s="17">
        <v>119292500</v>
      </c>
      <c r="H66" s="14">
        <v>1.7708450000000001E-2</v>
      </c>
      <c r="I66" s="14">
        <v>4.360816E-2</v>
      </c>
      <c r="J66" s="14">
        <v>1.1199630000000001E-3</v>
      </c>
      <c r="K66" s="9">
        <f t="shared" si="3"/>
        <v>-12.554268224000076</v>
      </c>
      <c r="L66" s="9">
        <v>-26.049448164400015</v>
      </c>
      <c r="M66" s="15">
        <f t="shared" si="2"/>
        <v>2.2399260000000001E-2</v>
      </c>
    </row>
    <row r="67" spans="1:13" x14ac:dyDescent="0.25">
      <c r="A67" s="13" t="s">
        <v>196</v>
      </c>
      <c r="D67" s="16">
        <v>1.9644858837127686</v>
      </c>
      <c r="E67" s="17">
        <v>2738845000</v>
      </c>
      <c r="F67" s="14">
        <v>1.6553760000000001E-2</v>
      </c>
      <c r="G67" s="17">
        <v>119486200</v>
      </c>
      <c r="H67" s="14">
        <v>1.7744570000000001E-2</v>
      </c>
      <c r="I67" s="14">
        <v>4.3626489999999997E-2</v>
      </c>
      <c r="J67" s="14">
        <v>1.744659E-3</v>
      </c>
      <c r="K67" s="9">
        <f t="shared" si="3"/>
        <v>-12.13921103600013</v>
      </c>
      <c r="L67" s="9">
        <v>-25.63439097640007</v>
      </c>
      <c r="M67" s="15">
        <f t="shared" si="2"/>
        <v>3.4893179999999996E-2</v>
      </c>
    </row>
    <row r="68" spans="1:13" x14ac:dyDescent="0.25">
      <c r="A68" s="13" t="s">
        <v>197</v>
      </c>
      <c r="D68" s="16">
        <v>1.9683970212936401</v>
      </c>
      <c r="E68" s="17">
        <v>2721625000</v>
      </c>
      <c r="F68" s="14">
        <v>3.7874520000000002E-2</v>
      </c>
      <c r="G68" s="17">
        <v>119232000</v>
      </c>
      <c r="H68" s="14">
        <v>3.9269129999999999E-2</v>
      </c>
      <c r="I68" s="14">
        <v>4.3809099999999997E-2</v>
      </c>
      <c r="J68" s="14">
        <v>1.8826680000000001E-3</v>
      </c>
      <c r="K68" s="9">
        <f t="shared" si="3"/>
        <v>-8.0042632400001423</v>
      </c>
      <c r="L68" s="9">
        <v>-21.499443180400082</v>
      </c>
      <c r="M68" s="15">
        <f t="shared" si="2"/>
        <v>3.7653360000000004E-2</v>
      </c>
    </row>
    <row r="69" spans="1:13" x14ac:dyDescent="0.25">
      <c r="A69" s="13" t="s">
        <v>198</v>
      </c>
      <c r="D69" s="16">
        <v>1.9632340669631958</v>
      </c>
      <c r="E69" s="17">
        <v>2736767000</v>
      </c>
      <c r="F69" s="14">
        <v>1.6913839999999999E-2</v>
      </c>
      <c r="G69" s="17">
        <v>119216200</v>
      </c>
      <c r="H69" s="14">
        <v>1.69943E-2</v>
      </c>
      <c r="I69" s="14">
        <v>4.3560969999999997E-2</v>
      </c>
      <c r="J69" s="14">
        <v>1.1251480000000001E-3</v>
      </c>
      <c r="K69" s="9">
        <f t="shared" si="3"/>
        <v>-13.622819708000055</v>
      </c>
      <c r="L69" s="9">
        <v>-27.117999648399994</v>
      </c>
      <c r="M69" s="15">
        <f t="shared" si="2"/>
        <v>2.2502960000000002E-2</v>
      </c>
    </row>
    <row r="70" spans="1:13" x14ac:dyDescent="0.25">
      <c r="A70" s="13" t="s">
        <v>199</v>
      </c>
      <c r="D70" s="16">
        <v>1.9680838584899902</v>
      </c>
      <c r="E70" s="17">
        <v>2734426000</v>
      </c>
      <c r="F70" s="14">
        <v>8.5076249999999996E-3</v>
      </c>
      <c r="G70" s="17">
        <v>120164400</v>
      </c>
      <c r="H70" s="14">
        <v>7.8616620000000002E-3</v>
      </c>
      <c r="I70" s="14">
        <v>4.394501E-2</v>
      </c>
      <c r="J70" s="14">
        <v>1.2716559999999999E-3</v>
      </c>
      <c r="K70" s="9">
        <f t="shared" si="3"/>
        <v>-4.9267715640000098</v>
      </c>
      <c r="L70" s="9">
        <v>-18.421951504399949</v>
      </c>
      <c r="M70" s="15">
        <f t="shared" si="2"/>
        <v>2.5433119999999997E-2</v>
      </c>
    </row>
    <row r="71" spans="1:13" x14ac:dyDescent="0.25">
      <c r="A71" s="13" t="s">
        <v>200</v>
      </c>
      <c r="D71" s="16">
        <v>1.9644858837127686</v>
      </c>
      <c r="E71" s="17">
        <v>2739280000</v>
      </c>
      <c r="F71" s="14">
        <v>1.4143960000000001E-2</v>
      </c>
      <c r="G71" s="17">
        <v>119455600</v>
      </c>
      <c r="H71" s="14">
        <v>1.4928139999999999E-2</v>
      </c>
      <c r="I71" s="14">
        <v>4.3608399999999999E-2</v>
      </c>
      <c r="J71" s="14">
        <v>2.1098380000000002E-3</v>
      </c>
      <c r="K71" s="9">
        <f t="shared" si="3"/>
        <v>-12.548833760000043</v>
      </c>
      <c r="L71" s="9">
        <v>-26.044013700399983</v>
      </c>
      <c r="M71" s="15">
        <f t="shared" si="2"/>
        <v>4.219676E-2</v>
      </c>
    </row>
    <row r="72" spans="1:13" x14ac:dyDescent="0.25">
      <c r="A72" s="13" t="s">
        <v>201</v>
      </c>
      <c r="D72" s="16">
        <v>1.9662070274353027</v>
      </c>
      <c r="E72" s="17">
        <v>2739758000</v>
      </c>
      <c r="F72" s="14">
        <v>1.457611E-2</v>
      </c>
      <c r="G72" s="17">
        <v>120486200</v>
      </c>
      <c r="H72" s="14">
        <v>1.471187E-2</v>
      </c>
      <c r="I72" s="14">
        <v>4.3976939999999999E-2</v>
      </c>
      <c r="J72" s="14">
        <v>1.5252969999999999E-3</v>
      </c>
      <c r="K72" s="9">
        <f t="shared" ref="K72:K135" si="6">1000*(I72*22.6436-1)</f>
        <v>-4.2037614160000958</v>
      </c>
      <c r="L72" s="9">
        <v>-17.698941356400034</v>
      </c>
      <c r="M72" s="15">
        <f t="shared" si="2"/>
        <v>3.0505939999999999E-2</v>
      </c>
    </row>
    <row r="73" spans="1:13" x14ac:dyDescent="0.25">
      <c r="A73" s="13" t="s">
        <v>202</v>
      </c>
      <c r="D73" s="16">
        <v>1.9648768901824951</v>
      </c>
      <c r="E73" s="17">
        <v>2743393000</v>
      </c>
      <c r="F73" s="14">
        <v>1.0966129999999999E-2</v>
      </c>
      <c r="G73" s="17">
        <v>120712700</v>
      </c>
      <c r="H73" s="14">
        <v>1.077707E-2</v>
      </c>
      <c r="I73" s="14">
        <v>4.4001220000000001E-2</v>
      </c>
      <c r="J73" s="14">
        <v>1.757282E-3</v>
      </c>
      <c r="K73" s="9">
        <f t="shared" si="6"/>
        <v>-3.6539748080000045</v>
      </c>
      <c r="L73" s="9">
        <v>-17.149154748399944</v>
      </c>
      <c r="M73" s="15">
        <f t="shared" si="2"/>
        <v>3.5145639999999999E-2</v>
      </c>
    </row>
    <row r="74" spans="1:13" x14ac:dyDescent="0.25">
      <c r="A74" s="13" t="s">
        <v>203</v>
      </c>
      <c r="D74" s="16">
        <v>1.9637030363082886</v>
      </c>
      <c r="E74" s="17">
        <v>2740813000</v>
      </c>
      <c r="F74" s="14">
        <v>1.3942370000000001E-2</v>
      </c>
      <c r="G74" s="17">
        <v>120255800</v>
      </c>
      <c r="H74" s="14">
        <v>1.531273E-2</v>
      </c>
      <c r="I74" s="14">
        <v>4.3875940000000002E-2</v>
      </c>
      <c r="J74" s="14">
        <v>1.9559719999999998E-3</v>
      </c>
      <c r="K74" s="9">
        <f t="shared" si="6"/>
        <v>-6.4907650159999886</v>
      </c>
      <c r="L74" s="9">
        <v>-19.985944956399926</v>
      </c>
      <c r="M74" s="15">
        <f t="shared" si="2"/>
        <v>3.9119439999999998E-2</v>
      </c>
    </row>
    <row r="75" spans="1:13" x14ac:dyDescent="0.25">
      <c r="A75" s="13" t="s">
        <v>204</v>
      </c>
      <c r="D75" s="16">
        <v>1.9617481231689453</v>
      </c>
      <c r="E75" s="17">
        <v>2724434000</v>
      </c>
      <c r="F75" s="14">
        <v>1.477653E-2</v>
      </c>
      <c r="G75" s="17">
        <v>123896400</v>
      </c>
      <c r="H75" s="14">
        <v>1.6293419999999999E-2</v>
      </c>
      <c r="I75" s="14">
        <v>4.5476030000000001E-2</v>
      </c>
      <c r="J75" s="14">
        <v>1.9380160000000001E-3</v>
      </c>
      <c r="K75" s="9">
        <f t="shared" si="6"/>
        <v>29.741032907999898</v>
      </c>
      <c r="L75" s="10"/>
    </row>
    <row r="76" spans="1:13" x14ac:dyDescent="0.25">
      <c r="A76" s="13" t="s">
        <v>205</v>
      </c>
      <c r="D76" s="16">
        <v>1.9625298976898193</v>
      </c>
      <c r="E76" s="17">
        <v>2739387000</v>
      </c>
      <c r="F76" s="14">
        <v>0.1267421</v>
      </c>
      <c r="G76" s="17">
        <v>119699800</v>
      </c>
      <c r="H76" s="14">
        <v>0.12557099999999999</v>
      </c>
      <c r="I76" s="14">
        <v>4.3695850000000001E-2</v>
      </c>
      <c r="J76" s="14">
        <v>1.8488580000000001E-3</v>
      </c>
      <c r="K76" s="9">
        <f t="shared" si="6"/>
        <v>-10.568650940000035</v>
      </c>
      <c r="L76" s="9">
        <v>-24.063830880399976</v>
      </c>
      <c r="M76" s="15">
        <f t="shared" ref="M76" si="7">20*J76</f>
        <v>3.6977160000000002E-2</v>
      </c>
    </row>
    <row r="77" spans="1:13" x14ac:dyDescent="0.25">
      <c r="A77" s="13" t="s">
        <v>206</v>
      </c>
      <c r="D77" s="16">
        <v>1.9615129232406616</v>
      </c>
      <c r="E77" s="17">
        <v>2736375000</v>
      </c>
      <c r="F77" s="14">
        <v>2.1374310000000001E-2</v>
      </c>
      <c r="G77" s="17">
        <v>119289500</v>
      </c>
      <c r="H77" s="14">
        <v>2.174632E-2</v>
      </c>
      <c r="I77" s="14">
        <v>4.3594000000000001E-2</v>
      </c>
      <c r="J77" s="14">
        <v>1.057676E-3</v>
      </c>
      <c r="K77" s="9">
        <f t="shared" si="6"/>
        <v>-12.874901600000044</v>
      </c>
      <c r="L77" s="9">
        <v>-26.370081540399983</v>
      </c>
      <c r="M77" s="15">
        <f t="shared" si="2"/>
        <v>2.1153520000000002E-2</v>
      </c>
    </row>
    <row r="78" spans="1:13" x14ac:dyDescent="0.25">
      <c r="A78" s="13" t="s">
        <v>207</v>
      </c>
      <c r="D78" s="16">
        <v>1.9555670022964478</v>
      </c>
      <c r="E78" s="17">
        <v>2689262000</v>
      </c>
      <c r="F78" s="14">
        <v>3.85823E-2</v>
      </c>
      <c r="G78" s="17">
        <v>118204200</v>
      </c>
      <c r="H78" s="14">
        <v>4.2262309999999997E-2</v>
      </c>
      <c r="I78" s="14">
        <v>4.3954149999999997E-2</v>
      </c>
      <c r="J78" s="14">
        <v>4.5747000000000001E-3</v>
      </c>
      <c r="K78" s="9">
        <f t="shared" si="6"/>
        <v>-4.7198090600001352</v>
      </c>
      <c r="L78" s="9">
        <v>-18.214989000400074</v>
      </c>
      <c r="M78" s="15">
        <f t="shared" si="2"/>
        <v>9.1494000000000006E-2</v>
      </c>
    </row>
    <row r="79" spans="1:13" x14ac:dyDescent="0.25">
      <c r="A79" s="13" t="s">
        <v>208</v>
      </c>
      <c r="D79" s="16">
        <v>1.95306396484375</v>
      </c>
      <c r="E79" s="17">
        <v>2724758000</v>
      </c>
      <c r="F79" s="14">
        <v>1.469736E-2</v>
      </c>
      <c r="G79" s="17">
        <v>118779900</v>
      </c>
      <c r="H79" s="14">
        <v>1.555604E-2</v>
      </c>
      <c r="I79" s="14">
        <v>4.3592819999999997E-2</v>
      </c>
      <c r="J79" s="14">
        <v>1.423987E-3</v>
      </c>
      <c r="K79" s="9">
        <f t="shared" si="6"/>
        <v>-12.901621048000077</v>
      </c>
      <c r="L79" s="9">
        <v>-26.396800988400017</v>
      </c>
      <c r="M79" s="15">
        <f t="shared" si="2"/>
        <v>2.847974E-2</v>
      </c>
    </row>
    <row r="80" spans="1:13" x14ac:dyDescent="0.25">
      <c r="A80" s="13" t="s">
        <v>209</v>
      </c>
      <c r="D80" s="16">
        <v>1.9539239406585693</v>
      </c>
      <c r="E80" s="17">
        <v>2710768000</v>
      </c>
      <c r="F80" s="14">
        <v>1.005519E-2</v>
      </c>
      <c r="G80" s="17">
        <v>118265900</v>
      </c>
      <c r="H80" s="14">
        <v>9.4314470000000008E-3</v>
      </c>
      <c r="I80" s="14">
        <v>4.3628199999999999E-2</v>
      </c>
      <c r="J80" s="14">
        <v>1.279114E-3</v>
      </c>
      <c r="K80" s="9">
        <f t="shared" si="6"/>
        <v>-12.100490480000058</v>
      </c>
      <c r="L80" s="9">
        <v>-25.595670420399998</v>
      </c>
      <c r="M80" s="15">
        <f t="shared" si="2"/>
        <v>2.5582279999999999E-2</v>
      </c>
    </row>
    <row r="81" spans="1:13" x14ac:dyDescent="0.25">
      <c r="A81" s="13" t="s">
        <v>210</v>
      </c>
      <c r="D81" s="16">
        <v>1.9544719457626343</v>
      </c>
      <c r="E81" s="17">
        <v>2723880000</v>
      </c>
      <c r="F81" s="14">
        <v>1.523242E-2</v>
      </c>
      <c r="G81" s="17">
        <v>117923000</v>
      </c>
      <c r="H81" s="14">
        <v>1.5614940000000001E-2</v>
      </c>
      <c r="I81" s="14">
        <v>4.3292270000000001E-2</v>
      </c>
      <c r="J81" s="14">
        <v>2.0187590000000002E-3</v>
      </c>
      <c r="K81" s="9">
        <f t="shared" si="6"/>
        <v>-19.707155028000024</v>
      </c>
      <c r="L81" s="9">
        <v>-33.202334968399967</v>
      </c>
      <c r="M81" s="15">
        <f t="shared" si="2"/>
        <v>4.0375180000000004E-2</v>
      </c>
    </row>
    <row r="82" spans="1:13" x14ac:dyDescent="0.25">
      <c r="A82" s="13" t="s">
        <v>211</v>
      </c>
      <c r="D82" s="16">
        <v>1.9546279907226563</v>
      </c>
      <c r="E82" s="17">
        <v>2720086000</v>
      </c>
      <c r="F82" s="14">
        <v>8.6193160000000001E-3</v>
      </c>
      <c r="G82" s="17">
        <v>119509600</v>
      </c>
      <c r="H82" s="14">
        <v>9.5051900000000002E-3</v>
      </c>
      <c r="I82" s="14">
        <v>4.3935950000000001E-2</v>
      </c>
      <c r="J82" s="14">
        <v>1.4873460000000001E-3</v>
      </c>
      <c r="K82" s="9">
        <f t="shared" si="6"/>
        <v>-5.1319225799999479</v>
      </c>
      <c r="L82" s="9">
        <v>-18.627102520399887</v>
      </c>
      <c r="M82" s="15">
        <f t="shared" si="2"/>
        <v>2.9746920000000003E-2</v>
      </c>
    </row>
    <row r="83" spans="1:13" x14ac:dyDescent="0.25">
      <c r="A83" s="13" t="s">
        <v>212</v>
      </c>
      <c r="D83" s="16">
        <v>1.9540029764175415</v>
      </c>
      <c r="E83" s="17">
        <v>2719533000</v>
      </c>
      <c r="F83" s="14">
        <v>1.044085E-2</v>
      </c>
      <c r="G83" s="17">
        <v>119477400</v>
      </c>
      <c r="H83" s="14">
        <v>9.778017E-3</v>
      </c>
      <c r="I83" s="14">
        <v>4.3933060000000003E-2</v>
      </c>
      <c r="J83" s="14">
        <v>1.8318270000000001E-3</v>
      </c>
      <c r="K83" s="9">
        <f t="shared" si="6"/>
        <v>-5.1973625839999427</v>
      </c>
      <c r="L83" s="9">
        <v>-18.692542524399883</v>
      </c>
      <c r="M83" s="15">
        <f t="shared" si="2"/>
        <v>3.6636540000000002E-2</v>
      </c>
    </row>
    <row r="84" spans="1:13" x14ac:dyDescent="0.25">
      <c r="A84" s="13" t="s">
        <v>213</v>
      </c>
      <c r="D84" s="16">
        <v>1.955098032951355</v>
      </c>
      <c r="E84" s="17">
        <v>2726732000</v>
      </c>
      <c r="F84" s="14">
        <v>1.7666419999999999E-2</v>
      </c>
      <c r="G84" s="17">
        <v>119127400</v>
      </c>
      <c r="H84" s="14">
        <v>1.8375579999999999E-2</v>
      </c>
      <c r="I84" s="14">
        <v>4.3688709999999999E-2</v>
      </c>
      <c r="J84" s="14">
        <v>1.5236679999999999E-3</v>
      </c>
      <c r="K84" s="9">
        <f t="shared" si="6"/>
        <v>-10.730326244000054</v>
      </c>
      <c r="L84" s="9">
        <v>-24.225506184399993</v>
      </c>
      <c r="M84" s="15">
        <f t="shared" si="2"/>
        <v>3.0473359999999998E-2</v>
      </c>
    </row>
    <row r="85" spans="1:13" x14ac:dyDescent="0.25">
      <c r="A85" s="13" t="s">
        <v>214</v>
      </c>
      <c r="D85" s="16">
        <v>1.9520469903945923</v>
      </c>
      <c r="E85" s="17">
        <v>2721904000</v>
      </c>
      <c r="F85" s="14">
        <v>0.1249735</v>
      </c>
      <c r="G85" s="17">
        <v>118490200</v>
      </c>
      <c r="H85" s="14">
        <v>0.124027</v>
      </c>
      <c r="I85" s="14">
        <v>4.3532099999999997E-2</v>
      </c>
      <c r="J85" s="14">
        <v>1.6649270000000001E-3</v>
      </c>
      <c r="K85" s="9">
        <f t="shared" si="6"/>
        <v>-14.276540440000041</v>
      </c>
      <c r="L85" s="9">
        <v>-27.77172038039998</v>
      </c>
      <c r="M85" s="15">
        <f t="shared" si="2"/>
        <v>3.3298540000000001E-2</v>
      </c>
    </row>
    <row r="86" spans="1:13" x14ac:dyDescent="0.25">
      <c r="A86" s="13" t="s">
        <v>215</v>
      </c>
      <c r="D86" s="16">
        <v>1.9495429992675781</v>
      </c>
      <c r="E86" s="17">
        <v>2714695000</v>
      </c>
      <c r="F86" s="14">
        <v>1.612123E-2</v>
      </c>
      <c r="G86" s="17">
        <v>118951800</v>
      </c>
      <c r="H86" s="14">
        <v>1.6826239999999999E-2</v>
      </c>
      <c r="I86" s="14">
        <v>4.3817740000000001E-2</v>
      </c>
      <c r="J86" s="14">
        <v>2.5597340000000001E-3</v>
      </c>
      <c r="K86" s="9">
        <f t="shared" si="6"/>
        <v>-7.8086225360000094</v>
      </c>
      <c r="L86" s="9">
        <v>-21.303802476399948</v>
      </c>
      <c r="M86" s="15">
        <f t="shared" si="2"/>
        <v>5.1194680000000006E-2</v>
      </c>
    </row>
    <row r="87" spans="1:13" x14ac:dyDescent="0.25">
      <c r="A87" s="13" t="s">
        <v>216</v>
      </c>
      <c r="D87" s="16">
        <v>1.9499350786209106</v>
      </c>
      <c r="E87" s="17">
        <v>2682295000</v>
      </c>
      <c r="F87" s="14">
        <v>4.0648200000000002E-2</v>
      </c>
      <c r="G87" s="17">
        <v>116100400</v>
      </c>
      <c r="H87" s="14">
        <v>4.3594979999999998E-2</v>
      </c>
      <c r="I87" s="14">
        <v>4.3283960000000003E-2</v>
      </c>
      <c r="J87" s="14">
        <v>3.4187950000000001E-3</v>
      </c>
      <c r="K87" s="9">
        <f t="shared" si="6"/>
        <v>-19.895323343999905</v>
      </c>
      <c r="L87" s="9">
        <v>-33.390503284399841</v>
      </c>
      <c r="M87" s="15">
        <f t="shared" si="2"/>
        <v>6.8375900000000003E-2</v>
      </c>
    </row>
    <row r="88" spans="1:13" x14ac:dyDescent="0.25">
      <c r="A88" s="13" t="s">
        <v>217</v>
      </c>
      <c r="D88" s="16">
        <v>1.9511860609054565</v>
      </c>
      <c r="E88" s="17">
        <v>2717108000</v>
      </c>
      <c r="F88" s="14">
        <v>1.2511619999999999E-2</v>
      </c>
      <c r="G88" s="17">
        <v>117648600</v>
      </c>
      <c r="H88" s="14">
        <v>1.225394E-2</v>
      </c>
      <c r="I88" s="14">
        <v>4.3299209999999998E-2</v>
      </c>
      <c r="J88" s="14">
        <v>1.9674279999999998E-3</v>
      </c>
      <c r="K88" s="9">
        <f t="shared" si="6"/>
        <v>-19.55000844400012</v>
      </c>
      <c r="L88" s="9">
        <v>-33.045188384400063</v>
      </c>
      <c r="M88" s="15">
        <f t="shared" si="2"/>
        <v>3.9348559999999998E-2</v>
      </c>
    </row>
    <row r="89" spans="1:13" x14ac:dyDescent="0.25">
      <c r="A89" s="13" t="s">
        <v>218</v>
      </c>
      <c r="D89" s="16">
        <v>1.9534549713134766</v>
      </c>
      <c r="E89" s="17">
        <v>2718186000</v>
      </c>
      <c r="F89" s="14">
        <v>1.8338119999999999E-2</v>
      </c>
      <c r="G89" s="17">
        <v>118397100</v>
      </c>
      <c r="H89" s="14">
        <v>1.7788709999999999E-2</v>
      </c>
      <c r="I89" s="14">
        <v>4.3557390000000001E-2</v>
      </c>
      <c r="J89" s="14">
        <v>1.9873930000000001E-3</v>
      </c>
      <c r="K89" s="9">
        <f t="shared" si="6"/>
        <v>-13.70388379599996</v>
      </c>
      <c r="L89" s="9">
        <v>-27.1990637363999</v>
      </c>
      <c r="M89" s="15">
        <f t="shared" si="2"/>
        <v>3.9747860000000003E-2</v>
      </c>
    </row>
    <row r="90" spans="1:13" x14ac:dyDescent="0.25">
      <c r="A90" s="13" t="s">
        <v>219</v>
      </c>
      <c r="D90" s="16">
        <v>1.95079505443573</v>
      </c>
      <c r="E90" s="17">
        <v>2704155000</v>
      </c>
      <c r="F90" s="14">
        <v>1.765063E-2</v>
      </c>
      <c r="G90" s="17">
        <v>122979700</v>
      </c>
      <c r="H90" s="14">
        <v>1.8413820000000001E-2</v>
      </c>
      <c r="I90" s="14">
        <v>4.5478049999999999E-2</v>
      </c>
      <c r="J90" s="14">
        <v>1.1815580000000001E-3</v>
      </c>
      <c r="K90" s="9">
        <f t="shared" si="6"/>
        <v>29.786772979999874</v>
      </c>
      <c r="L90" s="9"/>
      <c r="M90" s="15"/>
    </row>
    <row r="91" spans="1:13" x14ac:dyDescent="0.25">
      <c r="A91" s="13" t="s">
        <v>220</v>
      </c>
      <c r="D91" s="16">
        <v>1.9505599737167358</v>
      </c>
      <c r="E91" s="17">
        <v>2709928000</v>
      </c>
      <c r="F91" s="14">
        <v>1.651621E-2</v>
      </c>
      <c r="G91" s="17">
        <v>119030700</v>
      </c>
      <c r="H91" s="14">
        <v>1.62115E-2</v>
      </c>
      <c r="I91" s="14">
        <v>4.392393E-2</v>
      </c>
      <c r="J91" s="14">
        <v>1.218287E-3</v>
      </c>
      <c r="K91" s="9">
        <f t="shared" si="6"/>
        <v>-5.4040986519999779</v>
      </c>
      <c r="L91" s="9">
        <v>-18.899278592399916</v>
      </c>
      <c r="M91" s="15">
        <f t="shared" ref="M91:M154" si="8">20*J91</f>
        <v>2.436574E-2</v>
      </c>
    </row>
    <row r="92" spans="1:13" x14ac:dyDescent="0.25">
      <c r="A92" s="13" t="s">
        <v>221</v>
      </c>
      <c r="D92" s="16">
        <v>1.9455538988113403</v>
      </c>
      <c r="E92" s="17">
        <v>2713866000</v>
      </c>
      <c r="F92" s="14">
        <v>1.927162E-2</v>
      </c>
      <c r="G92" s="17">
        <v>117639300</v>
      </c>
      <c r="H92" s="14">
        <v>2.0248479999999999E-2</v>
      </c>
      <c r="I92" s="14">
        <v>4.3347499999999997E-2</v>
      </c>
      <c r="J92" s="14">
        <v>1.890334E-3</v>
      </c>
      <c r="K92" s="9">
        <f t="shared" si="6"/>
        <v>-18.456549000000045</v>
      </c>
      <c r="L92" s="9">
        <v>-31.951728940399999</v>
      </c>
      <c r="M92" s="15">
        <f t="shared" si="8"/>
        <v>3.7806680000000002E-2</v>
      </c>
    </row>
    <row r="93" spans="1:13" x14ac:dyDescent="0.25">
      <c r="A93" s="13" t="s">
        <v>222</v>
      </c>
      <c r="D93" s="16">
        <v>1.9481350183486938</v>
      </c>
      <c r="E93" s="17">
        <v>2711294000</v>
      </c>
      <c r="F93" s="14">
        <v>1.6774870000000001E-2</v>
      </c>
      <c r="G93" s="17">
        <v>117385100</v>
      </c>
      <c r="H93" s="14">
        <v>1.7734960000000001E-2</v>
      </c>
      <c r="I93" s="14">
        <v>4.3294869999999999E-2</v>
      </c>
      <c r="J93" s="14">
        <v>1.7037160000000001E-3</v>
      </c>
      <c r="K93" s="9">
        <f t="shared" si="6"/>
        <v>-19.648281668000035</v>
      </c>
      <c r="L93" s="9">
        <v>-33.143461608399974</v>
      </c>
      <c r="M93" s="15">
        <f t="shared" si="8"/>
        <v>3.4074320000000005E-2</v>
      </c>
    </row>
    <row r="94" spans="1:13" x14ac:dyDescent="0.25">
      <c r="A94" s="13" t="s">
        <v>223</v>
      </c>
      <c r="D94" s="16">
        <v>1.9486050605773926</v>
      </c>
      <c r="E94" s="17">
        <v>2708252000</v>
      </c>
      <c r="F94" s="14">
        <v>1.509109E-2</v>
      </c>
      <c r="G94" s="17">
        <v>118933100</v>
      </c>
      <c r="H94" s="14">
        <v>1.48399E-2</v>
      </c>
      <c r="I94" s="14">
        <v>4.3915089999999997E-2</v>
      </c>
      <c r="J94" s="14">
        <v>1.1808999999999999E-3</v>
      </c>
      <c r="K94" s="9">
        <f t="shared" si="6"/>
        <v>-5.6042680760001184</v>
      </c>
      <c r="L94" s="9">
        <v>-19.099448016400057</v>
      </c>
      <c r="M94" s="15">
        <f t="shared" si="8"/>
        <v>2.3618E-2</v>
      </c>
    </row>
    <row r="95" spans="1:13" x14ac:dyDescent="0.25">
      <c r="A95" s="13" t="s">
        <v>224</v>
      </c>
      <c r="D95" s="16">
        <v>1.9489960670471191</v>
      </c>
      <c r="E95" s="17">
        <v>2711071000</v>
      </c>
      <c r="F95" s="14">
        <v>1.3707E-2</v>
      </c>
      <c r="G95" s="17">
        <v>118537000</v>
      </c>
      <c r="H95" s="14">
        <v>1.447294E-2</v>
      </c>
      <c r="I95" s="14">
        <v>4.3723320000000003E-2</v>
      </c>
      <c r="J95" s="14">
        <v>1.955142E-3</v>
      </c>
      <c r="K95" s="9">
        <f t="shared" si="6"/>
        <v>-9.9466312479999921</v>
      </c>
      <c r="L95" s="9">
        <v>-23.441811188399932</v>
      </c>
      <c r="M95" s="15">
        <f t="shared" si="8"/>
        <v>3.910284E-2</v>
      </c>
    </row>
    <row r="96" spans="1:13" x14ac:dyDescent="0.25">
      <c r="A96" s="13" t="s">
        <v>225</v>
      </c>
      <c r="D96" s="16">
        <v>1.9466490745544434</v>
      </c>
      <c r="E96" s="17">
        <v>2706499000</v>
      </c>
      <c r="F96" s="14">
        <v>2.001058E-2</v>
      </c>
      <c r="G96" s="17">
        <v>117821200</v>
      </c>
      <c r="H96" s="14">
        <v>2.1125950000000001E-2</v>
      </c>
      <c r="I96" s="14">
        <v>4.3532710000000002E-2</v>
      </c>
      <c r="J96" s="14">
        <v>1.8097930000000001E-3</v>
      </c>
      <c r="K96" s="9">
        <f t="shared" si="6"/>
        <v>-14.262727843999956</v>
      </c>
      <c r="L96" s="9">
        <v>-27.757907784399897</v>
      </c>
      <c r="M96" s="15">
        <f t="shared" si="8"/>
        <v>3.6195860000000003E-2</v>
      </c>
    </row>
    <row r="97" spans="1:14" x14ac:dyDescent="0.25">
      <c r="A97" s="13" t="s">
        <v>226</v>
      </c>
      <c r="D97" s="16">
        <v>1.946570873260498</v>
      </c>
      <c r="E97" s="17">
        <v>2704635000</v>
      </c>
      <c r="F97" s="14">
        <v>9.7710869999999995E-3</v>
      </c>
      <c r="G97" s="17">
        <v>118654100</v>
      </c>
      <c r="H97" s="14">
        <v>9.7847170000000001E-3</v>
      </c>
      <c r="I97" s="14">
        <v>4.387067E-2</v>
      </c>
      <c r="J97" s="14">
        <v>1.2248960000000001E-3</v>
      </c>
      <c r="K97" s="9">
        <f t="shared" si="6"/>
        <v>-6.6100967880000638</v>
      </c>
      <c r="L97" s="9">
        <v>-20.105276728400003</v>
      </c>
      <c r="M97" s="15">
        <f t="shared" si="8"/>
        <v>2.4497919999999999E-2</v>
      </c>
    </row>
    <row r="98" spans="1:14" x14ac:dyDescent="0.25">
      <c r="A98" s="13" t="s">
        <v>227</v>
      </c>
      <c r="D98" s="16">
        <v>1.9475090503692627</v>
      </c>
      <c r="E98" s="17">
        <v>2688334000</v>
      </c>
      <c r="F98" s="14">
        <v>1.1264079999999999E-2</v>
      </c>
      <c r="G98" s="17">
        <v>117256200</v>
      </c>
      <c r="H98" s="14">
        <v>1.2408870000000001E-2</v>
      </c>
      <c r="I98" s="14">
        <v>4.361669E-2</v>
      </c>
      <c r="J98" s="14">
        <v>1.859713E-3</v>
      </c>
      <c r="K98" s="9">
        <f t="shared" si="6"/>
        <v>-12.361118316000063</v>
      </c>
      <c r="L98" s="9">
        <v>-25.856298256400002</v>
      </c>
      <c r="M98" s="15">
        <f t="shared" si="8"/>
        <v>3.719426E-2</v>
      </c>
    </row>
    <row r="99" spans="1:14" x14ac:dyDescent="0.25">
      <c r="A99" s="13" t="s">
        <v>228</v>
      </c>
      <c r="D99" s="16">
        <v>1.9448500871658325</v>
      </c>
      <c r="E99" s="17">
        <v>2700917000</v>
      </c>
      <c r="F99" s="14">
        <v>0.1210663</v>
      </c>
      <c r="G99" s="17">
        <v>117978900</v>
      </c>
      <c r="H99" s="14">
        <v>0.12029049999999999</v>
      </c>
      <c r="I99" s="14">
        <v>4.3681049999999999E-2</v>
      </c>
      <c r="J99" s="14">
        <v>2.691312E-3</v>
      </c>
      <c r="K99" s="9">
        <f t="shared" si="6"/>
        <v>-10.903776220000051</v>
      </c>
      <c r="L99" s="9">
        <v>-24.39895616039999</v>
      </c>
      <c r="M99" s="15">
        <f t="shared" si="8"/>
        <v>5.3826239999999997E-2</v>
      </c>
    </row>
    <row r="100" spans="1:14" x14ac:dyDescent="0.25">
      <c r="A100" s="13" t="s">
        <v>229</v>
      </c>
      <c r="D100" s="16">
        <v>1.9481350183486938</v>
      </c>
      <c r="E100" s="17">
        <v>2707149000</v>
      </c>
      <c r="F100" s="14">
        <v>1.71743E-2</v>
      </c>
      <c r="G100" s="17">
        <v>117716500</v>
      </c>
      <c r="H100" s="14">
        <v>1.6776360000000001E-2</v>
      </c>
      <c r="I100" s="14">
        <v>4.3483550000000003E-2</v>
      </c>
      <c r="J100" s="14">
        <v>1.282793E-3</v>
      </c>
      <c r="K100" s="9">
        <f t="shared" si="6"/>
        <v>-15.375887219999939</v>
      </c>
      <c r="L100" s="9">
        <v>-28.871067160399878</v>
      </c>
      <c r="M100" s="15">
        <f t="shared" si="8"/>
        <v>2.5655859999999999E-2</v>
      </c>
    </row>
    <row r="101" spans="1:14" x14ac:dyDescent="0.25">
      <c r="A101" s="13" t="s">
        <v>230</v>
      </c>
      <c r="D101" s="16">
        <v>1.9441450834274292</v>
      </c>
      <c r="E101" s="17">
        <v>2690615000</v>
      </c>
      <c r="F101" s="14">
        <v>1.884984E-2</v>
      </c>
      <c r="G101" s="17">
        <v>116021400</v>
      </c>
      <c r="H101" s="14">
        <v>2.0442080000000001E-2</v>
      </c>
      <c r="I101" s="14">
        <v>4.3120779999999997E-2</v>
      </c>
      <c r="J101" s="14">
        <v>1.8418359999999999E-3</v>
      </c>
      <c r="K101" s="9">
        <f t="shared" si="6"/>
        <v>-23.590305992000072</v>
      </c>
      <c r="L101" s="9">
        <v>-37.085485932400012</v>
      </c>
      <c r="M101" s="15">
        <f t="shared" si="8"/>
        <v>3.6836719999999996E-2</v>
      </c>
      <c r="N101" s="13" t="s">
        <v>297</v>
      </c>
    </row>
    <row r="102" spans="1:14" x14ac:dyDescent="0.25">
      <c r="A102" s="13" t="s">
        <v>231</v>
      </c>
      <c r="D102" s="16">
        <v>1.9413291215896606</v>
      </c>
      <c r="E102" s="17">
        <v>2701677000</v>
      </c>
      <c r="F102" s="14">
        <v>1.7781180000000001E-2</v>
      </c>
      <c r="G102" s="17">
        <v>117449600</v>
      </c>
      <c r="H102" s="14">
        <v>1.7814449999999999E-2</v>
      </c>
      <c r="I102" s="14">
        <v>4.3472839999999999E-2</v>
      </c>
      <c r="J102" s="14">
        <v>1.34756E-3</v>
      </c>
      <c r="K102" s="9">
        <f t="shared" si="6"/>
        <v>-15.618400176000025</v>
      </c>
      <c r="L102" s="9">
        <v>-29.113580116399966</v>
      </c>
      <c r="M102" s="15">
        <f t="shared" si="8"/>
        <v>2.6951200000000002E-2</v>
      </c>
    </row>
    <row r="103" spans="1:14" x14ac:dyDescent="0.25">
      <c r="A103" s="13" t="s">
        <v>232</v>
      </c>
      <c r="D103" s="16">
        <v>1.9432851076126099</v>
      </c>
      <c r="E103" s="17">
        <v>2696895000</v>
      </c>
      <c r="F103" s="14">
        <v>9.0389470000000003E-3</v>
      </c>
      <c r="G103" s="17">
        <v>117434500</v>
      </c>
      <c r="H103" s="14">
        <v>9.5957190000000008E-3</v>
      </c>
      <c r="I103" s="14">
        <v>4.3544350000000002E-2</v>
      </c>
      <c r="J103" s="14">
        <v>1.2462300000000001E-3</v>
      </c>
      <c r="K103" s="9">
        <f t="shared" si="6"/>
        <v>-13.99915633999993</v>
      </c>
      <c r="L103" s="9">
        <v>-27.494336280399871</v>
      </c>
      <c r="M103" s="15">
        <f t="shared" si="8"/>
        <v>2.4924600000000002E-2</v>
      </c>
    </row>
    <row r="104" spans="1:14" x14ac:dyDescent="0.25">
      <c r="A104" s="13" t="s">
        <v>233</v>
      </c>
      <c r="D104" s="16">
        <v>1.9429720640182495</v>
      </c>
      <c r="E104" s="17">
        <v>2702242000</v>
      </c>
      <c r="F104" s="14">
        <v>1.9962049999999999E-2</v>
      </c>
      <c r="G104" s="17">
        <v>118412900</v>
      </c>
      <c r="H104" s="14">
        <v>2.0847750000000002E-2</v>
      </c>
      <c r="I104" s="14">
        <v>4.3820230000000002E-2</v>
      </c>
      <c r="J104" s="14">
        <v>1.369576E-3</v>
      </c>
      <c r="K104" s="9">
        <f t="shared" si="6"/>
        <v>-7.7522399720000301</v>
      </c>
      <c r="L104" s="9">
        <v>-21.24741991239997</v>
      </c>
      <c r="M104" s="15">
        <f t="shared" si="8"/>
        <v>2.7391519999999999E-2</v>
      </c>
    </row>
    <row r="105" spans="1:14" x14ac:dyDescent="0.25">
      <c r="A105" s="13" t="s">
        <v>234</v>
      </c>
      <c r="D105" s="16">
        <v>1.9389821290969849</v>
      </c>
      <c r="E105" s="17">
        <v>2698145000</v>
      </c>
      <c r="F105" s="14">
        <v>2.367563E-2</v>
      </c>
      <c r="G105" s="17">
        <v>117402800</v>
      </c>
      <c r="H105" s="14">
        <v>2.3880700000000001E-2</v>
      </c>
      <c r="I105" s="14">
        <v>4.3512410000000001E-2</v>
      </c>
      <c r="J105" s="14">
        <v>1.679933E-3</v>
      </c>
      <c r="K105" s="9">
        <f t="shared" si="6"/>
        <v>-14.722392924000015</v>
      </c>
      <c r="L105" s="9">
        <v>-28.217572864399955</v>
      </c>
      <c r="M105" s="15">
        <f t="shared" si="8"/>
        <v>3.3598660000000002E-2</v>
      </c>
    </row>
    <row r="106" spans="1:14" x14ac:dyDescent="0.25">
      <c r="A106" s="13" t="s">
        <v>235</v>
      </c>
      <c r="D106" s="16">
        <v>1.9387469291687012</v>
      </c>
      <c r="E106" s="17">
        <v>2693841000</v>
      </c>
      <c r="F106" s="14">
        <v>8.2119640000000004E-3</v>
      </c>
      <c r="G106" s="17">
        <v>118078900</v>
      </c>
      <c r="H106" s="14">
        <v>8.5753110000000004E-3</v>
      </c>
      <c r="I106" s="14">
        <v>4.3832910000000003E-2</v>
      </c>
      <c r="J106" s="14">
        <v>1.4431089999999999E-3</v>
      </c>
      <c r="K106" s="9">
        <f t="shared" si="6"/>
        <v>-7.4651191239999415</v>
      </c>
      <c r="L106" s="9">
        <v>-20.96029906439988</v>
      </c>
      <c r="M106" s="15">
        <f t="shared" si="8"/>
        <v>2.8862179999999998E-2</v>
      </c>
    </row>
    <row r="107" spans="1:14" x14ac:dyDescent="0.25">
      <c r="A107" s="13" t="s">
        <v>236</v>
      </c>
      <c r="D107" s="16">
        <v>1.9414070844650269</v>
      </c>
      <c r="E107" s="17">
        <v>2676381000</v>
      </c>
      <c r="F107" s="14">
        <v>7.6760760000000004E-3</v>
      </c>
      <c r="G107" s="17">
        <v>121649500</v>
      </c>
      <c r="H107" s="14">
        <v>8.9879060000000004E-3</v>
      </c>
      <c r="I107" s="14">
        <v>4.5452979999999997E-2</v>
      </c>
      <c r="J107" s="14">
        <v>2.20586E-3</v>
      </c>
      <c r="K107" s="9">
        <f t="shared" si="6"/>
        <v>29.219097927999815</v>
      </c>
      <c r="L107" s="10"/>
    </row>
    <row r="108" spans="1:14" x14ac:dyDescent="0.25">
      <c r="A108" s="13" t="s">
        <v>237</v>
      </c>
      <c r="D108" s="16">
        <v>1.9355399608612061</v>
      </c>
      <c r="E108" s="17">
        <v>2688299000</v>
      </c>
      <c r="F108" s="14">
        <v>8.7886070000000004E-3</v>
      </c>
      <c r="G108" s="17">
        <v>118126600</v>
      </c>
      <c r="H108" s="14">
        <v>1.0008609999999999E-2</v>
      </c>
      <c r="I108" s="14">
        <v>4.3941029999999999E-2</v>
      </c>
      <c r="J108" s="14">
        <v>2.1544989999999998E-3</v>
      </c>
      <c r="K108" s="9">
        <f t="shared" si="6"/>
        <v>-5.016893092000041</v>
      </c>
      <c r="L108" s="9">
        <v>-18.512073032399982</v>
      </c>
      <c r="M108" s="15">
        <f t="shared" ref="M108" si="9">20*J108</f>
        <v>4.308998E-2</v>
      </c>
    </row>
    <row r="109" spans="1:14" x14ac:dyDescent="0.25">
      <c r="A109" s="13" t="s">
        <v>238</v>
      </c>
      <c r="D109" s="16">
        <v>1.9383559226989746</v>
      </c>
      <c r="E109" s="17">
        <v>2691514000</v>
      </c>
      <c r="F109" s="14">
        <v>1.814209E-2</v>
      </c>
      <c r="G109" s="17">
        <v>117947300</v>
      </c>
      <c r="H109" s="14">
        <v>1.8394270000000001E-2</v>
      </c>
      <c r="I109" s="14">
        <v>4.3821890000000002E-2</v>
      </c>
      <c r="J109" s="14">
        <v>1.2588059999999999E-3</v>
      </c>
      <c r="K109" s="9">
        <f t="shared" si="6"/>
        <v>-7.7146515959999329</v>
      </c>
      <c r="L109" s="9">
        <v>-21.209831536399872</v>
      </c>
      <c r="M109" s="15">
        <f t="shared" si="8"/>
        <v>2.5176119999999996E-2</v>
      </c>
    </row>
    <row r="110" spans="1:14" x14ac:dyDescent="0.25">
      <c r="A110" s="13" t="s">
        <v>239</v>
      </c>
      <c r="D110" s="16">
        <v>1.933661937713623</v>
      </c>
      <c r="E110" s="17">
        <v>2697503000</v>
      </c>
      <c r="F110" s="14">
        <v>1.856037E-2</v>
      </c>
      <c r="G110" s="17">
        <v>117595200</v>
      </c>
      <c r="H110" s="14">
        <v>1.784722E-2</v>
      </c>
      <c r="I110" s="14">
        <v>4.3594109999999998E-2</v>
      </c>
      <c r="J110" s="14">
        <v>1.3561059999999999E-3</v>
      </c>
      <c r="K110" s="9">
        <f t="shared" si="6"/>
        <v>-12.872410804000033</v>
      </c>
      <c r="L110" s="9">
        <v>-26.367590744399973</v>
      </c>
      <c r="M110" s="15">
        <f t="shared" si="8"/>
        <v>2.712212E-2</v>
      </c>
    </row>
    <row r="111" spans="1:14" x14ac:dyDescent="0.25">
      <c r="A111" s="13" t="s">
        <v>240</v>
      </c>
      <c r="D111" s="16">
        <v>1.9327239990234375</v>
      </c>
      <c r="E111" s="17">
        <v>2693251000</v>
      </c>
      <c r="F111" s="14">
        <v>1.6835269999999999E-2</v>
      </c>
      <c r="G111" s="17">
        <v>117659700</v>
      </c>
      <c r="H111" s="14">
        <v>1.765804E-2</v>
      </c>
      <c r="I111" s="14">
        <v>4.3686849999999999E-2</v>
      </c>
      <c r="J111" s="14">
        <v>1.477267E-3</v>
      </c>
      <c r="K111" s="9">
        <f t="shared" si="6"/>
        <v>-10.772443340000049</v>
      </c>
      <c r="L111" s="9">
        <v>-24.267623280399988</v>
      </c>
      <c r="M111" s="15">
        <f t="shared" si="8"/>
        <v>2.954534E-2</v>
      </c>
    </row>
    <row r="112" spans="1:14" x14ac:dyDescent="0.25">
      <c r="A112" s="13" t="s">
        <v>241</v>
      </c>
      <c r="D112" s="16">
        <v>1.933819055557251</v>
      </c>
      <c r="E112" s="17">
        <v>2692915000</v>
      </c>
      <c r="F112" s="14">
        <v>8.9103630000000003E-2</v>
      </c>
      <c r="G112" s="17">
        <v>117142800</v>
      </c>
      <c r="H112" s="14">
        <v>8.8205569999999997E-2</v>
      </c>
      <c r="I112" s="14">
        <v>4.3500379999999998E-2</v>
      </c>
      <c r="J112" s="14">
        <v>1.7348909999999999E-3</v>
      </c>
      <c r="K112" s="9">
        <f t="shared" si="6"/>
        <v>-14.994795432000107</v>
      </c>
      <c r="L112" s="9">
        <v>-28.489975372400046</v>
      </c>
      <c r="M112" s="15">
        <f t="shared" si="8"/>
        <v>3.4697819999999997E-2</v>
      </c>
    </row>
    <row r="113" spans="1:14" x14ac:dyDescent="0.25">
      <c r="A113" s="13" t="s">
        <v>242</v>
      </c>
      <c r="D113" s="16">
        <v>1.9363219738006592</v>
      </c>
      <c r="E113" s="17">
        <v>2693353000</v>
      </c>
      <c r="F113" s="14">
        <v>1.5913699999999999E-2</v>
      </c>
      <c r="G113" s="17">
        <v>117321000</v>
      </c>
      <c r="H113" s="14">
        <v>1.7837889999999999E-2</v>
      </c>
      <c r="I113" s="14">
        <v>4.355945E-2</v>
      </c>
      <c r="J113" s="14">
        <v>2.6983440000000001E-3</v>
      </c>
      <c r="K113" s="9">
        <f t="shared" si="6"/>
        <v>-13.657237980000069</v>
      </c>
      <c r="L113" s="9">
        <v>-27.152417920400008</v>
      </c>
      <c r="M113" s="15">
        <f t="shared" si="8"/>
        <v>5.3966880000000002E-2</v>
      </c>
    </row>
    <row r="114" spans="1:14" x14ac:dyDescent="0.25">
      <c r="A114" s="13" t="s">
        <v>243</v>
      </c>
      <c r="D114" s="16">
        <v>1.9343670606613159</v>
      </c>
      <c r="E114" s="17">
        <v>2695659000</v>
      </c>
      <c r="F114" s="14">
        <v>1.774475E-2</v>
      </c>
      <c r="G114" s="17">
        <v>117220100</v>
      </c>
      <c r="H114" s="14">
        <v>1.9223859999999999E-2</v>
      </c>
      <c r="I114" s="14">
        <v>4.3484769999999999E-2</v>
      </c>
      <c r="J114" s="14">
        <v>1.765371E-3</v>
      </c>
      <c r="K114" s="9">
        <f t="shared" si="6"/>
        <v>-15.348262028000104</v>
      </c>
      <c r="L114" s="9">
        <v>-28.843441968400043</v>
      </c>
      <c r="M114" s="15">
        <f t="shared" si="8"/>
        <v>3.5307419999999999E-2</v>
      </c>
    </row>
    <row r="115" spans="1:14" x14ac:dyDescent="0.25">
      <c r="A115" s="13" t="s">
        <v>244</v>
      </c>
      <c r="D115" s="16">
        <v>1.9333499670028687</v>
      </c>
      <c r="E115" s="17">
        <v>2692697000</v>
      </c>
      <c r="F115" s="14">
        <v>9.5519690000000004E-3</v>
      </c>
      <c r="G115" s="17">
        <v>117565000</v>
      </c>
      <c r="H115" s="14">
        <v>9.5621430000000004E-3</v>
      </c>
      <c r="I115" s="14">
        <v>4.366068E-2</v>
      </c>
      <c r="J115" s="14">
        <v>1.6113080000000001E-3</v>
      </c>
      <c r="K115" s="9">
        <f t="shared" si="6"/>
        <v>-11.365026351999985</v>
      </c>
      <c r="L115" s="9">
        <v>-24.860206292399923</v>
      </c>
      <c r="M115" s="15">
        <f t="shared" si="8"/>
        <v>3.2226160000000004E-2</v>
      </c>
    </row>
    <row r="116" spans="1:14" x14ac:dyDescent="0.25">
      <c r="A116" s="13" t="s">
        <v>245</v>
      </c>
      <c r="D116" s="16">
        <v>1.9380431175231934</v>
      </c>
      <c r="E116" s="17">
        <v>2692968000</v>
      </c>
      <c r="F116" s="14">
        <v>1.5495490000000001E-2</v>
      </c>
      <c r="G116" s="17">
        <v>117538700</v>
      </c>
      <c r="H116" s="14">
        <v>1.543244E-2</v>
      </c>
      <c r="I116" s="14">
        <v>4.3646509999999999E-2</v>
      </c>
      <c r="J116" s="14">
        <v>1.065545E-3</v>
      </c>
      <c r="K116" s="9">
        <f t="shared" si="6"/>
        <v>-11.685886164000014</v>
      </c>
      <c r="L116" s="9">
        <v>-25.181066104399953</v>
      </c>
      <c r="M116" s="15">
        <f t="shared" si="8"/>
        <v>2.1310900000000001E-2</v>
      </c>
    </row>
    <row r="117" spans="1:14" x14ac:dyDescent="0.25">
      <c r="A117" s="13" t="s">
        <v>246</v>
      </c>
      <c r="D117" s="16">
        <v>1.9367920160293579</v>
      </c>
      <c r="E117" s="17">
        <v>2691081000</v>
      </c>
      <c r="F117" s="14">
        <v>9.0257170000000008E-3</v>
      </c>
      <c r="G117" s="17">
        <v>117123700</v>
      </c>
      <c r="H117" s="14">
        <v>8.5062499999999999E-3</v>
      </c>
      <c r="I117" s="14">
        <v>4.3522909999999998E-2</v>
      </c>
      <c r="J117" s="14">
        <v>2.0451520000000002E-3</v>
      </c>
      <c r="K117" s="9">
        <f t="shared" si="6"/>
        <v>-14.484635124000111</v>
      </c>
      <c r="L117" s="9">
        <v>-27.97981506440005</v>
      </c>
      <c r="M117" s="15">
        <f t="shared" si="8"/>
        <v>4.0903040000000002E-2</v>
      </c>
    </row>
    <row r="118" spans="1:14" x14ac:dyDescent="0.25">
      <c r="A118" s="13" t="s">
        <v>247</v>
      </c>
      <c r="D118" s="16">
        <v>1.9284988641738892</v>
      </c>
      <c r="E118" s="17">
        <v>2690125000</v>
      </c>
      <c r="F118" s="14">
        <v>1.9987919999999999E-2</v>
      </c>
      <c r="G118" s="17">
        <v>117305000</v>
      </c>
      <c r="H118" s="14">
        <v>2.115328E-2</v>
      </c>
      <c r="I118" s="14">
        <v>4.3605770000000002E-2</v>
      </c>
      <c r="J118" s="14">
        <v>1.653758E-3</v>
      </c>
      <c r="K118" s="9">
        <f t="shared" si="6"/>
        <v>-12.608386427999996</v>
      </c>
      <c r="L118" s="9">
        <v>-26.103566368399935</v>
      </c>
      <c r="M118" s="15">
        <f t="shared" si="8"/>
        <v>3.3075159999999999E-2</v>
      </c>
    </row>
    <row r="119" spans="1:14" x14ac:dyDescent="0.25">
      <c r="A119" s="13" t="s">
        <v>248</v>
      </c>
      <c r="D119" s="16">
        <v>1.927482008934021</v>
      </c>
      <c r="E119" s="17">
        <v>2689187000</v>
      </c>
      <c r="F119" s="14">
        <v>1.4371409999999999E-2</v>
      </c>
      <c r="G119" s="17">
        <v>117256800</v>
      </c>
      <c r="H119" s="14">
        <v>1.4741000000000001E-2</v>
      </c>
      <c r="I119" s="14">
        <v>4.3603080000000002E-2</v>
      </c>
      <c r="J119" s="14">
        <v>1.124723E-3</v>
      </c>
      <c r="K119" s="9">
        <f t="shared" si="6"/>
        <v>-12.669297711999983</v>
      </c>
      <c r="L119" s="9">
        <v>-26.164477652399924</v>
      </c>
      <c r="M119" s="15">
        <f t="shared" si="8"/>
        <v>2.2494460000000001E-2</v>
      </c>
    </row>
    <row r="120" spans="1:14" x14ac:dyDescent="0.25">
      <c r="A120" s="13" t="s">
        <v>249</v>
      </c>
      <c r="D120" s="16">
        <v>1.9253700971603394</v>
      </c>
      <c r="E120" s="17">
        <v>2686188000</v>
      </c>
      <c r="F120" s="14">
        <v>1.225296E-2</v>
      </c>
      <c r="G120" s="17">
        <v>117962800</v>
      </c>
      <c r="H120" s="14">
        <v>1.2642820000000001E-2</v>
      </c>
      <c r="I120" s="14">
        <v>4.391457E-2</v>
      </c>
      <c r="J120" s="14">
        <v>1.903856E-3</v>
      </c>
      <c r="K120" s="9">
        <f t="shared" si="6"/>
        <v>-5.616042747999983</v>
      </c>
      <c r="L120" s="9">
        <v>-19.111222688399923</v>
      </c>
      <c r="M120" s="15">
        <f t="shared" si="8"/>
        <v>3.8077119999999999E-2</v>
      </c>
    </row>
    <row r="121" spans="1:14" x14ac:dyDescent="0.25">
      <c r="A121" s="13" t="s">
        <v>250</v>
      </c>
      <c r="D121" s="16">
        <v>1.9322539567947388</v>
      </c>
      <c r="E121" s="17">
        <v>2687420000</v>
      </c>
      <c r="F121" s="14">
        <v>6.8719150000000007E-2</v>
      </c>
      <c r="G121" s="17">
        <v>115867100</v>
      </c>
      <c r="H121" s="14">
        <v>6.8796060000000006E-2</v>
      </c>
      <c r="I121" s="14">
        <v>4.3114640000000003E-2</v>
      </c>
      <c r="J121" s="14">
        <v>1.6240460000000001E-3</v>
      </c>
      <c r="K121" s="9">
        <f t="shared" si="6"/>
        <v>-23.729337695999941</v>
      </c>
      <c r="L121" s="9">
        <v>-37.224517636399881</v>
      </c>
      <c r="M121" s="15">
        <f t="shared" si="8"/>
        <v>3.2480920000000003E-2</v>
      </c>
      <c r="N121" s="13" t="s">
        <v>297</v>
      </c>
    </row>
    <row r="122" spans="1:14" x14ac:dyDescent="0.25">
      <c r="A122" s="13" t="s">
        <v>251</v>
      </c>
      <c r="D122" s="16">
        <v>1.9354619979858398</v>
      </c>
      <c r="E122" s="17">
        <v>2692435000</v>
      </c>
      <c r="F122" s="14">
        <v>1.7460059999999999E-2</v>
      </c>
      <c r="G122" s="17">
        <v>117143800</v>
      </c>
      <c r="H122" s="14">
        <v>1.7920680000000001E-2</v>
      </c>
      <c r="I122" s="14">
        <v>4.3508489999999997E-2</v>
      </c>
      <c r="J122" s="14">
        <v>1.4259780000000001E-3</v>
      </c>
      <c r="K122" s="9">
        <f t="shared" si="6"/>
        <v>-14.811155836000122</v>
      </c>
      <c r="L122" s="9">
        <v>-28.306335776400061</v>
      </c>
      <c r="M122" s="15">
        <f t="shared" si="8"/>
        <v>2.8519559999999999E-2</v>
      </c>
    </row>
    <row r="123" spans="1:14" x14ac:dyDescent="0.25">
      <c r="A123" s="13" t="s">
        <v>252</v>
      </c>
      <c r="D123" s="16">
        <v>1.9370261430740356</v>
      </c>
      <c r="E123" s="17">
        <v>2683231000</v>
      </c>
      <c r="F123" s="14">
        <v>1.2234780000000001E-2</v>
      </c>
      <c r="G123" s="17">
        <v>122011300</v>
      </c>
      <c r="H123" s="14">
        <v>1.2219000000000001E-2</v>
      </c>
      <c r="I123" s="14">
        <v>4.5471780000000003E-2</v>
      </c>
      <c r="J123" s="14">
        <v>1.472115E-3</v>
      </c>
      <c r="K123" s="9">
        <f t="shared" si="6"/>
        <v>29.644797608000097</v>
      </c>
      <c r="L123" s="10"/>
    </row>
    <row r="124" spans="1:14" x14ac:dyDescent="0.25">
      <c r="A124" s="13" t="s">
        <v>253</v>
      </c>
      <c r="D124" s="16">
        <v>1.9365569353103638</v>
      </c>
      <c r="E124" s="17">
        <v>2693261000</v>
      </c>
      <c r="F124" s="14">
        <v>1.018665E-2</v>
      </c>
      <c r="G124" s="17">
        <v>117314000</v>
      </c>
      <c r="H124" s="14">
        <v>1.105691E-2</v>
      </c>
      <c r="I124" s="14">
        <v>4.3558350000000003E-2</v>
      </c>
      <c r="J124" s="14">
        <v>2.155531E-3</v>
      </c>
      <c r="K124" s="9">
        <f t="shared" si="6"/>
        <v>-13.682145939999945</v>
      </c>
      <c r="L124" s="9">
        <v>-27.177325880399884</v>
      </c>
      <c r="M124" s="15">
        <f t="shared" ref="M124" si="10">20*J124</f>
        <v>4.3110620000000002E-2</v>
      </c>
    </row>
    <row r="125" spans="1:14" x14ac:dyDescent="0.25">
      <c r="A125" s="13" t="s">
        <v>254</v>
      </c>
      <c r="D125" s="16">
        <v>1.9343670606613159</v>
      </c>
      <c r="E125" s="17">
        <v>2699558000</v>
      </c>
      <c r="F125" s="14">
        <v>2.2259689999999999E-2</v>
      </c>
      <c r="G125" s="17">
        <v>118620800</v>
      </c>
      <c r="H125" s="14">
        <v>2.280621E-2</v>
      </c>
      <c r="I125" s="14">
        <v>4.3940819999999998E-2</v>
      </c>
      <c r="J125" s="14">
        <v>1.1957160000000001E-3</v>
      </c>
      <c r="K125" s="9">
        <f t="shared" si="6"/>
        <v>-5.0216482480001101</v>
      </c>
      <c r="L125" s="9">
        <v>-18.516828188400048</v>
      </c>
      <c r="M125" s="15">
        <f t="shared" si="8"/>
        <v>2.3914320000000003E-2</v>
      </c>
    </row>
    <row r="126" spans="1:14" x14ac:dyDescent="0.25">
      <c r="A126" s="13" t="s">
        <v>255</v>
      </c>
      <c r="D126" s="16">
        <v>1.9320200681686401</v>
      </c>
      <c r="E126" s="17">
        <v>2693590000</v>
      </c>
      <c r="F126" s="14">
        <v>1.5729360000000001E-2</v>
      </c>
      <c r="G126" s="17">
        <v>116515000</v>
      </c>
      <c r="H126" s="14">
        <v>1.6813669999999999E-2</v>
      </c>
      <c r="I126" s="14">
        <v>4.3256389999999999E-2</v>
      </c>
      <c r="J126" s="14">
        <v>1.5275460000000001E-3</v>
      </c>
      <c r="K126" s="9">
        <f t="shared" si="6"/>
        <v>-20.519607396000005</v>
      </c>
      <c r="L126" s="9">
        <v>-34.014787336399948</v>
      </c>
      <c r="M126" s="15">
        <f t="shared" si="8"/>
        <v>3.0550920000000002E-2</v>
      </c>
    </row>
    <row r="127" spans="1:14" x14ac:dyDescent="0.25">
      <c r="A127" s="13" t="s">
        <v>256</v>
      </c>
      <c r="D127" s="16">
        <v>1.9266219139099121</v>
      </c>
      <c r="E127" s="17">
        <v>2683011000</v>
      </c>
      <c r="F127" s="14">
        <v>1.300256E-2</v>
      </c>
      <c r="G127" s="17">
        <v>117800000</v>
      </c>
      <c r="H127" s="14">
        <v>1.274907E-2</v>
      </c>
      <c r="I127" s="14">
        <v>4.3905899999999998E-2</v>
      </c>
      <c r="J127" s="14">
        <v>1.1016439999999999E-3</v>
      </c>
      <c r="K127" s="9">
        <f t="shared" si="6"/>
        <v>-5.8123627600000782</v>
      </c>
      <c r="L127" s="9">
        <v>-19.307542700400017</v>
      </c>
      <c r="M127" s="15">
        <f t="shared" si="8"/>
        <v>2.2032879999999998E-2</v>
      </c>
    </row>
    <row r="128" spans="1:14" x14ac:dyDescent="0.25">
      <c r="A128" s="13" t="s">
        <v>257</v>
      </c>
      <c r="D128" s="16">
        <v>1.931784987449646</v>
      </c>
      <c r="E128" s="17">
        <v>2685948000</v>
      </c>
      <c r="F128" s="14">
        <v>2.5422210000000001E-2</v>
      </c>
      <c r="G128" s="17">
        <v>117033600</v>
      </c>
      <c r="H128" s="14">
        <v>2.76882E-2</v>
      </c>
      <c r="I128" s="14">
        <v>4.3572560000000003E-2</v>
      </c>
      <c r="J128" s="14">
        <v>2.6514049999999999E-3</v>
      </c>
      <c r="K128" s="9">
        <f t="shared" si="6"/>
        <v>-13.360380384000003</v>
      </c>
      <c r="L128" s="9">
        <v>-26.855560324399942</v>
      </c>
      <c r="M128" s="15">
        <f t="shared" si="8"/>
        <v>5.3028099999999995E-2</v>
      </c>
    </row>
    <row r="129" spans="1:13" x14ac:dyDescent="0.25">
      <c r="A129" s="13" t="s">
        <v>258</v>
      </c>
      <c r="D129" s="16">
        <v>1.9313160181045532</v>
      </c>
      <c r="E129" s="17">
        <v>2691006000</v>
      </c>
      <c r="F129" s="14">
        <v>9.2271309999999995E-3</v>
      </c>
      <c r="G129" s="17">
        <v>117028800</v>
      </c>
      <c r="H129" s="14">
        <v>9.0503349999999996E-3</v>
      </c>
      <c r="I129" s="14">
        <v>4.3488840000000001E-2</v>
      </c>
      <c r="J129" s="14">
        <v>1.0677810000000001E-3</v>
      </c>
      <c r="K129" s="9">
        <f t="shared" si="6"/>
        <v>-15.256102575999964</v>
      </c>
      <c r="L129" s="9">
        <v>-28.751282516399904</v>
      </c>
      <c r="M129" s="15">
        <f t="shared" si="8"/>
        <v>2.1355620000000002E-2</v>
      </c>
    </row>
    <row r="130" spans="1:13" x14ac:dyDescent="0.25">
      <c r="A130" s="13" t="s">
        <v>259</v>
      </c>
      <c r="D130" s="16">
        <v>1.9313939809799194</v>
      </c>
      <c r="E130" s="17">
        <v>2694447000</v>
      </c>
      <c r="F130" s="14">
        <v>9.9989559999999998E-3</v>
      </c>
      <c r="G130" s="17">
        <v>117675500</v>
      </c>
      <c r="H130" s="14">
        <v>1.1479659999999999E-2</v>
      </c>
      <c r="I130" s="14">
        <v>4.367335E-2</v>
      </c>
      <c r="J130" s="14">
        <v>1.7671780000000001E-3</v>
      </c>
      <c r="K130" s="9">
        <f t="shared" si="6"/>
        <v>-11.07813194000007</v>
      </c>
      <c r="L130" s="9">
        <v>-24.573311880400009</v>
      </c>
      <c r="M130" s="15">
        <f t="shared" si="8"/>
        <v>3.5343560000000003E-2</v>
      </c>
    </row>
    <row r="131" spans="1:13" x14ac:dyDescent="0.25">
      <c r="A131" s="13" t="s">
        <v>260</v>
      </c>
      <c r="D131" s="16">
        <v>1.9303770065307617</v>
      </c>
      <c r="E131" s="17">
        <v>2695119000</v>
      </c>
      <c r="F131" s="14">
        <v>2.4163859999999999E-2</v>
      </c>
      <c r="G131" s="17">
        <v>117705800</v>
      </c>
      <c r="H131" s="14">
        <v>2.4265700000000001E-2</v>
      </c>
      <c r="I131" s="14">
        <v>4.3673690000000001E-2</v>
      </c>
      <c r="J131" s="14">
        <v>1.279886E-3</v>
      </c>
      <c r="K131" s="9">
        <f t="shared" si="6"/>
        <v>-11.070433115999979</v>
      </c>
      <c r="L131" s="9">
        <v>-24.565613056399918</v>
      </c>
      <c r="M131" s="15">
        <f t="shared" si="8"/>
        <v>2.5597720000000001E-2</v>
      </c>
    </row>
    <row r="132" spans="1:13" x14ac:dyDescent="0.25">
      <c r="A132" s="13" t="s">
        <v>261</v>
      </c>
      <c r="D132" s="16">
        <v>1.9335839748382568</v>
      </c>
      <c r="E132" s="17">
        <v>2689393000</v>
      </c>
      <c r="F132" s="14">
        <v>1.5638010000000001E-2</v>
      </c>
      <c r="G132" s="17">
        <v>116640500</v>
      </c>
      <c r="H132" s="14">
        <v>1.5428849999999999E-2</v>
      </c>
      <c r="I132" s="14">
        <v>4.3370560000000002E-2</v>
      </c>
      <c r="J132" s="14">
        <v>2.131647E-3</v>
      </c>
      <c r="K132" s="9">
        <f t="shared" si="6"/>
        <v>-17.93438758400001</v>
      </c>
      <c r="L132" s="9">
        <v>-31.42956752439995</v>
      </c>
      <c r="M132" s="15">
        <f t="shared" si="8"/>
        <v>4.2632940000000001E-2</v>
      </c>
    </row>
    <row r="133" spans="1:13" x14ac:dyDescent="0.25">
      <c r="A133" s="13" t="s">
        <v>262</v>
      </c>
      <c r="D133" s="16">
        <v>1.934209942817688</v>
      </c>
      <c r="E133" s="17">
        <v>2697210000</v>
      </c>
      <c r="F133" s="14">
        <v>1.3083569999999999E-2</v>
      </c>
      <c r="G133" s="17">
        <v>118443500</v>
      </c>
      <c r="H133" s="14">
        <v>1.332992E-2</v>
      </c>
      <c r="I133" s="14">
        <v>4.3913349999999997E-2</v>
      </c>
      <c r="J133" s="14">
        <v>1.2504479999999999E-3</v>
      </c>
      <c r="K133" s="9">
        <f t="shared" si="6"/>
        <v>-5.6436679400001522</v>
      </c>
      <c r="L133" s="9">
        <v>-19.138847880400093</v>
      </c>
      <c r="M133" s="15">
        <f t="shared" si="8"/>
        <v>2.5008959999999997E-2</v>
      </c>
    </row>
    <row r="134" spans="1:13" x14ac:dyDescent="0.25">
      <c r="A134" s="13" t="s">
        <v>263</v>
      </c>
      <c r="D134" s="16">
        <v>1.9249790906906128</v>
      </c>
      <c r="E134" s="17">
        <v>2686721000</v>
      </c>
      <c r="F134" s="14">
        <v>1.9118699999999999E-2</v>
      </c>
      <c r="G134" s="17">
        <v>118085000</v>
      </c>
      <c r="H134" s="14">
        <v>2.0825369999999999E-2</v>
      </c>
      <c r="I134" s="14">
        <v>4.3951339999999998E-2</v>
      </c>
      <c r="J134" s="14">
        <v>2.0756160000000002E-3</v>
      </c>
      <c r="K134" s="9">
        <f t="shared" si="6"/>
        <v>-4.7834375760000825</v>
      </c>
      <c r="L134" s="9">
        <v>-18.278617516400022</v>
      </c>
      <c r="M134" s="15">
        <f t="shared" si="8"/>
        <v>4.1512320000000005E-2</v>
      </c>
    </row>
    <row r="135" spans="1:13" x14ac:dyDescent="0.25">
      <c r="A135" s="13" t="s">
        <v>264</v>
      </c>
      <c r="D135" s="16">
        <v>1.926935076713562</v>
      </c>
      <c r="E135" s="17">
        <v>2691170000</v>
      </c>
      <c r="F135" s="14">
        <v>2.1432719999999999E-2</v>
      </c>
      <c r="G135" s="17">
        <v>117618500</v>
      </c>
      <c r="H135" s="14">
        <v>2.1518539999999999E-2</v>
      </c>
      <c r="I135" s="14">
        <v>4.3705349999999997E-2</v>
      </c>
      <c r="J135" s="14">
        <v>1.1694310000000001E-3</v>
      </c>
      <c r="K135" s="9">
        <f t="shared" si="6"/>
        <v>-10.353536740000058</v>
      </c>
      <c r="L135" s="9">
        <v>-23.848716680399995</v>
      </c>
      <c r="M135" s="15">
        <f t="shared" si="8"/>
        <v>2.3388620000000002E-2</v>
      </c>
    </row>
    <row r="136" spans="1:13" x14ac:dyDescent="0.25">
      <c r="A136" s="13" t="s">
        <v>265</v>
      </c>
      <c r="D136" s="16">
        <v>1.9258390665054321</v>
      </c>
      <c r="E136" s="17">
        <v>2687744000</v>
      </c>
      <c r="F136" s="14">
        <v>7.9986710000000006E-3</v>
      </c>
      <c r="G136" s="17">
        <v>117920500</v>
      </c>
      <c r="H136" s="14">
        <v>8.2283930000000005E-3</v>
      </c>
      <c r="I136" s="14">
        <v>4.3873420000000003E-2</v>
      </c>
      <c r="J136" s="14">
        <v>1.3442720000000001E-3</v>
      </c>
      <c r="K136" s="9">
        <f t="shared" ref="K136:K155" si="11">1000*(I136*22.6436-1)</f>
        <v>-6.5478268879999302</v>
      </c>
      <c r="L136" s="9">
        <v>-20.043006828399868</v>
      </c>
      <c r="M136" s="15">
        <f t="shared" si="8"/>
        <v>2.6885440000000004E-2</v>
      </c>
    </row>
    <row r="137" spans="1:13" x14ac:dyDescent="0.25">
      <c r="A137" s="13" t="s">
        <v>266</v>
      </c>
      <c r="D137" s="16">
        <v>1.9231010675430298</v>
      </c>
      <c r="E137" s="17">
        <v>2684480000</v>
      </c>
      <c r="F137" s="14">
        <v>1.065604E-2</v>
      </c>
      <c r="G137" s="17">
        <v>117038800</v>
      </c>
      <c r="H137" s="14">
        <v>1.092476E-2</v>
      </c>
      <c r="I137" s="14">
        <v>4.35983E-2</v>
      </c>
      <c r="J137" s="14">
        <v>1.836584E-3</v>
      </c>
      <c r="K137" s="9">
        <f t="shared" si="11"/>
        <v>-12.777534120000045</v>
      </c>
      <c r="L137" s="9">
        <v>-26.272714060399984</v>
      </c>
      <c r="M137" s="15">
        <f t="shared" si="8"/>
        <v>3.6731680000000003E-2</v>
      </c>
    </row>
    <row r="138" spans="1:13" x14ac:dyDescent="0.25">
      <c r="A138" s="13" t="s">
        <v>267</v>
      </c>
      <c r="D138" s="16">
        <v>1.9244310855865479</v>
      </c>
      <c r="E138" s="17">
        <v>2688530000</v>
      </c>
      <c r="F138" s="14">
        <v>1.4479819999999999E-2</v>
      </c>
      <c r="G138" s="17">
        <v>117122400</v>
      </c>
      <c r="H138" s="14">
        <v>1.450273E-2</v>
      </c>
      <c r="I138" s="14">
        <v>4.3563709999999999E-2</v>
      </c>
      <c r="J138" s="14">
        <v>1.067393E-3</v>
      </c>
      <c r="K138" s="9">
        <f t="shared" si="11"/>
        <v>-13.560776244000095</v>
      </c>
      <c r="L138" s="9">
        <v>-27.055956184400035</v>
      </c>
      <c r="M138" s="15">
        <f t="shared" si="8"/>
        <v>2.134786E-2</v>
      </c>
    </row>
    <row r="139" spans="1:13" x14ac:dyDescent="0.25">
      <c r="A139" s="13" t="s">
        <v>268</v>
      </c>
      <c r="D139" s="16">
        <v>1.9263870716094971</v>
      </c>
      <c r="E139" s="17">
        <v>2672465000</v>
      </c>
      <c r="F139" s="14">
        <v>1.409358E-2</v>
      </c>
      <c r="G139" s="17">
        <v>121517700</v>
      </c>
      <c r="H139" s="14">
        <v>1.3669850000000001E-2</v>
      </c>
      <c r="I139" s="14">
        <v>4.5470280000000002E-2</v>
      </c>
      <c r="J139" s="14">
        <v>1.213991E-3</v>
      </c>
      <c r="K139" s="9">
        <f t="shared" si="11"/>
        <v>29.610832207999984</v>
      </c>
      <c r="L139" s="10"/>
    </row>
    <row r="140" spans="1:13" x14ac:dyDescent="0.25">
      <c r="A140" s="13" t="s">
        <v>269</v>
      </c>
      <c r="D140" s="16">
        <v>1.9279520511627197</v>
      </c>
      <c r="E140" s="17">
        <v>2683079000</v>
      </c>
      <c r="F140" s="14">
        <v>7.7610270000000002E-3</v>
      </c>
      <c r="G140" s="17">
        <v>117833300</v>
      </c>
      <c r="H140" s="14">
        <v>7.0810999999999999E-3</v>
      </c>
      <c r="I140" s="14">
        <v>4.391718E-2</v>
      </c>
      <c r="J140" s="14">
        <v>2.04047E-3</v>
      </c>
      <c r="K140" s="9">
        <f t="shared" si="11"/>
        <v>-5.5569429520000435</v>
      </c>
      <c r="L140" s="9">
        <v>-19.052122892399982</v>
      </c>
      <c r="M140" s="15">
        <f t="shared" ref="M140" si="12">20*J140</f>
        <v>4.0809399999999996E-2</v>
      </c>
    </row>
    <row r="141" spans="1:13" x14ac:dyDescent="0.25">
      <c r="A141" s="13" t="s">
        <v>270</v>
      </c>
      <c r="D141" s="16">
        <v>1.9278730154037476</v>
      </c>
      <c r="E141" s="17">
        <v>2686353000</v>
      </c>
      <c r="F141" s="14">
        <v>1.538176E-2</v>
      </c>
      <c r="G141" s="17">
        <v>117211000</v>
      </c>
      <c r="H141" s="14">
        <v>1.5859539999999998E-2</v>
      </c>
      <c r="I141" s="14">
        <v>4.3631999999999997E-2</v>
      </c>
      <c r="J141" s="14">
        <v>1.333821E-3</v>
      </c>
      <c r="K141" s="9">
        <f t="shared" si="11"/>
        <v>-12.014444800000135</v>
      </c>
      <c r="L141" s="9">
        <v>-25.509624740400074</v>
      </c>
      <c r="M141" s="15">
        <f t="shared" si="8"/>
        <v>2.6676419999999999E-2</v>
      </c>
    </row>
    <row r="142" spans="1:13" x14ac:dyDescent="0.25">
      <c r="A142" s="13" t="s">
        <v>271</v>
      </c>
      <c r="D142" s="16">
        <v>1.927482008934021</v>
      </c>
      <c r="E142" s="17">
        <v>2665502000</v>
      </c>
      <c r="F142" s="14">
        <v>1.288477E-2</v>
      </c>
      <c r="G142" s="17">
        <v>116476100</v>
      </c>
      <c r="H142" s="14">
        <v>1.2309489999999999E-2</v>
      </c>
      <c r="I142" s="14">
        <v>4.369762E-2</v>
      </c>
      <c r="J142" s="14">
        <v>1.21962E-3</v>
      </c>
      <c r="K142" s="9">
        <f t="shared" si="11"/>
        <v>-10.528571768000038</v>
      </c>
      <c r="L142" s="9">
        <v>-24.023751708399978</v>
      </c>
      <c r="M142" s="15">
        <f t="shared" si="8"/>
        <v>2.4392400000000002E-2</v>
      </c>
    </row>
    <row r="143" spans="1:13" x14ac:dyDescent="0.25">
      <c r="A143" s="13" t="s">
        <v>272</v>
      </c>
      <c r="D143" s="16">
        <v>1.9242749214172363</v>
      </c>
      <c r="E143" s="17">
        <v>2674707000</v>
      </c>
      <c r="F143" s="14">
        <v>1.29727E-2</v>
      </c>
      <c r="G143" s="17">
        <v>116474300</v>
      </c>
      <c r="H143" s="14">
        <v>1.3409269999999999E-2</v>
      </c>
      <c r="I143" s="14">
        <v>4.354657E-2</v>
      </c>
      <c r="J143" s="14">
        <v>1.7757490000000001E-3</v>
      </c>
      <c r="K143" s="9">
        <f t="shared" si="11"/>
        <v>-13.948887548000055</v>
      </c>
      <c r="L143" s="9">
        <v>-27.444067488399995</v>
      </c>
      <c r="M143" s="15">
        <f t="shared" si="8"/>
        <v>3.5514980000000002E-2</v>
      </c>
    </row>
    <row r="144" spans="1:13" x14ac:dyDescent="0.25">
      <c r="A144" s="13" t="s">
        <v>273</v>
      </c>
      <c r="D144" s="16">
        <v>1.9213019609451294</v>
      </c>
      <c r="E144" s="17">
        <v>2677800000</v>
      </c>
      <c r="F144" s="14">
        <v>1.397784E-2</v>
      </c>
      <c r="G144" s="17">
        <v>116950300</v>
      </c>
      <c r="H144" s="14">
        <v>1.368348E-2</v>
      </c>
      <c r="I144" s="14">
        <v>4.3674020000000001E-2</v>
      </c>
      <c r="J144" s="14">
        <v>1.4811189999999999E-3</v>
      </c>
      <c r="K144" s="9">
        <f t="shared" si="11"/>
        <v>-11.062960728000061</v>
      </c>
      <c r="L144" s="9">
        <v>-24.5581406684</v>
      </c>
      <c r="M144" s="15">
        <f t="shared" si="8"/>
        <v>2.9622379999999997E-2</v>
      </c>
    </row>
    <row r="145" spans="1:13" x14ac:dyDescent="0.25">
      <c r="A145" s="13" t="s">
        <v>274</v>
      </c>
      <c r="D145" s="16">
        <v>1.9263870716094971</v>
      </c>
      <c r="E145" s="17">
        <v>2679326000</v>
      </c>
      <c r="F145" s="14">
        <v>1.6492070000000001E-2</v>
      </c>
      <c r="G145" s="17">
        <v>117872000</v>
      </c>
      <c r="H145" s="14">
        <v>1.6534259999999999E-2</v>
      </c>
      <c r="I145" s="14">
        <v>4.3993160000000003E-2</v>
      </c>
      <c r="J145" s="14">
        <v>1.0951190000000001E-3</v>
      </c>
      <c r="K145" s="9">
        <f t="shared" si="11"/>
        <v>-3.8364822239999041</v>
      </c>
      <c r="L145" s="9">
        <v>-17.331662164399845</v>
      </c>
      <c r="M145" s="15">
        <f t="shared" si="8"/>
        <v>2.1902380000000003E-2</v>
      </c>
    </row>
    <row r="146" spans="1:13" x14ac:dyDescent="0.25">
      <c r="A146" s="13" t="s">
        <v>275</v>
      </c>
      <c r="D146" s="16">
        <v>1.9213019609451294</v>
      </c>
      <c r="E146" s="17">
        <v>2677187000</v>
      </c>
      <c r="F146" s="14">
        <v>1.5428570000000001E-2</v>
      </c>
      <c r="G146" s="17">
        <v>116420400</v>
      </c>
      <c r="H146" s="14">
        <v>1.4892819999999999E-2</v>
      </c>
      <c r="I146" s="14">
        <v>4.34861E-2</v>
      </c>
      <c r="J146" s="14">
        <v>1.070564E-3</v>
      </c>
      <c r="K146" s="9">
        <f t="shared" si="11"/>
        <v>-15.318146040000036</v>
      </c>
      <c r="L146" s="9">
        <v>-28.813325980399974</v>
      </c>
      <c r="M146" s="15">
        <f t="shared" si="8"/>
        <v>2.1411279999999998E-2</v>
      </c>
    </row>
    <row r="147" spans="1:13" x14ac:dyDescent="0.25">
      <c r="A147" s="13" t="s">
        <v>276</v>
      </c>
      <c r="D147" s="16">
        <v>1.9216151237487793</v>
      </c>
      <c r="E147" s="17">
        <v>2678220000</v>
      </c>
      <c r="F147" s="14">
        <v>1.080476E-2</v>
      </c>
      <c r="G147" s="17">
        <v>117012900</v>
      </c>
      <c r="H147" s="14">
        <v>1.093856E-2</v>
      </c>
      <c r="I147" s="14">
        <v>4.3690529999999998E-2</v>
      </c>
      <c r="J147" s="14">
        <v>1.3282820000000001E-3</v>
      </c>
      <c r="K147" s="9">
        <f t="shared" si="11"/>
        <v>-10.689114892000084</v>
      </c>
      <c r="L147" s="9">
        <v>-24.184294832400024</v>
      </c>
      <c r="M147" s="15">
        <f t="shared" si="8"/>
        <v>2.6565640000000001E-2</v>
      </c>
    </row>
    <row r="148" spans="1:13" x14ac:dyDescent="0.25">
      <c r="A148" s="13" t="s">
        <v>277</v>
      </c>
      <c r="D148" s="16">
        <v>1.9206761121749878</v>
      </c>
      <c r="E148" s="17">
        <v>2669427000</v>
      </c>
      <c r="F148" s="14">
        <v>9.1512039999999996E-3</v>
      </c>
      <c r="G148" s="17">
        <v>115660200</v>
      </c>
      <c r="H148" s="14">
        <v>8.7305779999999993E-3</v>
      </c>
      <c r="I148" s="14">
        <v>4.332772E-2</v>
      </c>
      <c r="J148" s="14">
        <v>1.4621949999999999E-3</v>
      </c>
      <c r="K148" s="9">
        <f t="shared" si="11"/>
        <v>-18.904439408000016</v>
      </c>
      <c r="L148" s="9">
        <v>-32.399619348399952</v>
      </c>
      <c r="M148" s="15">
        <f t="shared" si="8"/>
        <v>2.9243899999999996E-2</v>
      </c>
    </row>
    <row r="149" spans="1:13" x14ac:dyDescent="0.25">
      <c r="A149" s="13" t="s">
        <v>278</v>
      </c>
      <c r="D149" s="16">
        <v>1.9239621162414551</v>
      </c>
      <c r="E149" s="17">
        <v>2674201000</v>
      </c>
      <c r="F149" s="14">
        <v>8.3930629999999992E-3</v>
      </c>
      <c r="G149" s="17">
        <v>117473600</v>
      </c>
      <c r="H149" s="14">
        <v>9.7086310000000006E-3</v>
      </c>
      <c r="I149" s="14">
        <v>4.3928490000000001E-2</v>
      </c>
      <c r="J149" s="14">
        <v>1.948162E-3</v>
      </c>
      <c r="K149" s="9">
        <f t="shared" si="11"/>
        <v>-5.3008438360000465</v>
      </c>
      <c r="L149" s="9">
        <v>-18.796023776399984</v>
      </c>
      <c r="M149" s="15">
        <f t="shared" si="8"/>
        <v>3.8963240000000003E-2</v>
      </c>
    </row>
    <row r="150" spans="1:13" x14ac:dyDescent="0.25">
      <c r="A150" s="13" t="s">
        <v>279</v>
      </c>
      <c r="D150" s="16">
        <v>1.9230231046676636</v>
      </c>
      <c r="E150" s="17">
        <v>2678583000</v>
      </c>
      <c r="F150" s="14">
        <v>1.509771E-2</v>
      </c>
      <c r="G150" s="17">
        <v>116498900</v>
      </c>
      <c r="H150" s="14">
        <v>1.553248E-2</v>
      </c>
      <c r="I150" s="14">
        <v>4.3492749999999997E-2</v>
      </c>
      <c r="J150" s="14">
        <v>1.0702070000000001E-3</v>
      </c>
      <c r="K150" s="9">
        <f t="shared" si="11"/>
        <v>-15.16756610000014</v>
      </c>
      <c r="L150" s="9">
        <v>-28.66274604040008</v>
      </c>
      <c r="M150" s="15">
        <f t="shared" si="8"/>
        <v>2.1404140000000002E-2</v>
      </c>
    </row>
    <row r="151" spans="1:13" x14ac:dyDescent="0.25">
      <c r="A151" s="13" t="s">
        <v>280</v>
      </c>
      <c r="D151" s="16">
        <v>1.9161390066146851</v>
      </c>
      <c r="E151" s="17">
        <v>2670114000</v>
      </c>
      <c r="F151" s="14">
        <v>1.713543E-2</v>
      </c>
      <c r="G151" s="17">
        <v>116384500</v>
      </c>
      <c r="H151" s="14">
        <v>1.726685E-2</v>
      </c>
      <c r="I151" s="14">
        <v>4.3587830000000001E-2</v>
      </c>
      <c r="J151" s="14">
        <v>2.1704680000000001E-3</v>
      </c>
      <c r="K151" s="9">
        <f t="shared" si="11"/>
        <v>-13.014612611999986</v>
      </c>
      <c r="L151" s="9">
        <v>-26.509792552399926</v>
      </c>
      <c r="M151" s="15">
        <f t="shared" si="8"/>
        <v>4.3409360000000001E-2</v>
      </c>
    </row>
    <row r="152" spans="1:13" x14ac:dyDescent="0.25">
      <c r="A152" s="13" t="s">
        <v>281</v>
      </c>
      <c r="D152" s="16">
        <v>1.9219279289245605</v>
      </c>
      <c r="E152" s="17">
        <v>2652951000</v>
      </c>
      <c r="F152" s="14">
        <v>1.4401229999999999E-2</v>
      </c>
      <c r="G152" s="17">
        <v>116546500</v>
      </c>
      <c r="H152" s="14">
        <v>1.479283E-2</v>
      </c>
      <c r="I152" s="14">
        <v>4.3930879999999999E-2</v>
      </c>
      <c r="J152" s="14">
        <v>1.0702140000000001E-3</v>
      </c>
      <c r="K152" s="9">
        <f t="shared" si="11"/>
        <v>-5.2467256320000155</v>
      </c>
      <c r="L152" s="9">
        <v>-18.741905572399954</v>
      </c>
      <c r="M152" s="15">
        <f t="shared" si="8"/>
        <v>2.1404280000000001E-2</v>
      </c>
    </row>
    <row r="153" spans="1:13" x14ac:dyDescent="0.25">
      <c r="A153" s="13" t="s">
        <v>282</v>
      </c>
      <c r="D153" s="16">
        <v>1.9209109544754028</v>
      </c>
      <c r="E153" s="17">
        <v>2653036000</v>
      </c>
      <c r="F153" s="14">
        <v>2.58975E-2</v>
      </c>
      <c r="G153" s="17">
        <v>115324000</v>
      </c>
      <c r="H153" s="14">
        <v>2.812342E-2</v>
      </c>
      <c r="I153" s="14">
        <v>4.3468680000000003E-2</v>
      </c>
      <c r="J153" s="14">
        <v>2.6986369999999998E-3</v>
      </c>
      <c r="K153" s="9">
        <f t="shared" si="11"/>
        <v>-15.712597551999941</v>
      </c>
      <c r="L153" s="9">
        <v>-29.207777492399881</v>
      </c>
      <c r="M153" s="15">
        <f t="shared" si="8"/>
        <v>5.3972739999999998E-2</v>
      </c>
    </row>
    <row r="154" spans="1:13" x14ac:dyDescent="0.25">
      <c r="A154" s="13" t="s">
        <v>283</v>
      </c>
      <c r="D154" s="16">
        <v>1.9227879047393799</v>
      </c>
      <c r="E154" s="17">
        <v>2669860000</v>
      </c>
      <c r="F154" s="14">
        <v>1.327036E-2</v>
      </c>
      <c r="G154" s="17">
        <v>116457200</v>
      </c>
      <c r="H154" s="14">
        <v>1.2720840000000001E-2</v>
      </c>
      <c r="I154" s="14">
        <v>4.3619230000000002E-2</v>
      </c>
      <c r="J154" s="14">
        <v>2.4233280000000002E-3</v>
      </c>
      <c r="K154" s="9">
        <f t="shared" si="11"/>
        <v>-12.303603572</v>
      </c>
      <c r="L154" s="9">
        <v>-25.79878351239994</v>
      </c>
      <c r="M154" s="15">
        <f t="shared" si="8"/>
        <v>4.8466560000000006E-2</v>
      </c>
    </row>
    <row r="155" spans="1:13" x14ac:dyDescent="0.25">
      <c r="A155" s="13" t="s">
        <v>284</v>
      </c>
      <c r="D155" s="16">
        <v>1.9249008893966675</v>
      </c>
      <c r="E155" s="17">
        <v>2676740000</v>
      </c>
      <c r="F155" s="14">
        <v>1.803012E-2</v>
      </c>
      <c r="G155" s="17">
        <v>121729500</v>
      </c>
      <c r="H155" s="14">
        <v>1.7738730000000001E-2</v>
      </c>
      <c r="I155" s="14">
        <v>4.5476780000000001E-2</v>
      </c>
      <c r="J155" s="14">
        <v>1.275726E-3</v>
      </c>
      <c r="K155" s="9">
        <f t="shared" si="11"/>
        <v>29.758015607999955</v>
      </c>
      <c r="L155" s="10"/>
    </row>
    <row r="156" spans="1:13" x14ac:dyDescent="0.25">
      <c r="K156" s="10"/>
      <c r="L156" s="10"/>
    </row>
    <row r="157" spans="1:13" x14ac:dyDescent="0.25">
      <c r="K157" s="10"/>
      <c r="L157" s="10"/>
    </row>
    <row r="158" spans="1:13" x14ac:dyDescent="0.25">
      <c r="K158" s="10"/>
      <c r="L158" s="10"/>
    </row>
    <row r="159" spans="1:13" x14ac:dyDescent="0.25">
      <c r="K159" s="10"/>
      <c r="L159" s="10"/>
    </row>
    <row r="160" spans="1:13" x14ac:dyDescent="0.25">
      <c r="K160" s="10"/>
      <c r="L160" s="10"/>
    </row>
    <row r="161" spans="11:12" x14ac:dyDescent="0.25">
      <c r="K161" s="10"/>
      <c r="L161" s="10"/>
    </row>
    <row r="162" spans="11:12" x14ac:dyDescent="0.25">
      <c r="K162" s="10"/>
      <c r="L162" s="10"/>
    </row>
    <row r="163" spans="11:12" x14ac:dyDescent="0.25">
      <c r="K163" s="10"/>
      <c r="L163" s="10"/>
    </row>
    <row r="164" spans="11:12" x14ac:dyDescent="0.25">
      <c r="K164" s="10"/>
      <c r="L164" s="10"/>
    </row>
    <row r="165" spans="11:12" x14ac:dyDescent="0.25">
      <c r="K165" s="10"/>
      <c r="L165" s="10"/>
    </row>
    <row r="166" spans="11:12" x14ac:dyDescent="0.25">
      <c r="K166" s="10"/>
      <c r="L166" s="10"/>
    </row>
    <row r="167" spans="11:12" x14ac:dyDescent="0.25">
      <c r="K167" s="10"/>
      <c r="L167" s="10"/>
    </row>
    <row r="168" spans="11:12" x14ac:dyDescent="0.25">
      <c r="K168" s="10"/>
      <c r="L168" s="10"/>
    </row>
    <row r="169" spans="11:12" x14ac:dyDescent="0.25">
      <c r="K169" s="10"/>
      <c r="L169" s="10"/>
    </row>
    <row r="170" spans="11:12" x14ac:dyDescent="0.25">
      <c r="K170" s="10"/>
      <c r="L170" s="10"/>
    </row>
    <row r="171" spans="11:12" x14ac:dyDescent="0.25">
      <c r="K171" s="10"/>
      <c r="L171" s="10"/>
    </row>
    <row r="172" spans="11:12" x14ac:dyDescent="0.25">
      <c r="K172" s="10"/>
      <c r="L172" s="10"/>
    </row>
    <row r="173" spans="11:12" x14ac:dyDescent="0.25">
      <c r="K173" s="10"/>
      <c r="L173" s="10"/>
    </row>
    <row r="174" spans="11:12" x14ac:dyDescent="0.25">
      <c r="K174" s="10"/>
      <c r="L174" s="10"/>
    </row>
    <row r="175" spans="11:12" x14ac:dyDescent="0.25">
      <c r="K175" s="10"/>
      <c r="L175" s="10"/>
    </row>
    <row r="176" spans="11:12" x14ac:dyDescent="0.25">
      <c r="K176" s="10"/>
      <c r="L176" s="10"/>
    </row>
    <row r="177" spans="11:12" x14ac:dyDescent="0.25">
      <c r="K177" s="10"/>
      <c r="L177" s="10"/>
    </row>
    <row r="178" spans="11:12" x14ac:dyDescent="0.25">
      <c r="K178" s="10"/>
      <c r="L178" s="10"/>
    </row>
    <row r="179" spans="11:12" x14ac:dyDescent="0.25">
      <c r="K179" s="10"/>
      <c r="L179" s="10"/>
    </row>
    <row r="180" spans="11:12" x14ac:dyDescent="0.25">
      <c r="K180" s="10"/>
      <c r="L180" s="10"/>
    </row>
    <row r="181" spans="11:12" x14ac:dyDescent="0.25">
      <c r="K181" s="10"/>
      <c r="L181" s="10"/>
    </row>
    <row r="182" spans="11:12" x14ac:dyDescent="0.25">
      <c r="K182" s="10"/>
      <c r="L182" s="10"/>
    </row>
    <row r="183" spans="11:12" x14ac:dyDescent="0.25">
      <c r="K183" s="10"/>
      <c r="L183" s="10"/>
    </row>
    <row r="184" spans="11:12" x14ac:dyDescent="0.25">
      <c r="K184" s="10"/>
      <c r="L184" s="10"/>
    </row>
    <row r="185" spans="11:12" x14ac:dyDescent="0.25">
      <c r="K185" s="10"/>
      <c r="L185" s="10"/>
    </row>
    <row r="186" spans="11:12" x14ac:dyDescent="0.25">
      <c r="K186" s="10"/>
      <c r="L186" s="10"/>
    </row>
    <row r="187" spans="11:12" x14ac:dyDescent="0.25">
      <c r="K187" s="10"/>
      <c r="L187" s="10"/>
    </row>
    <row r="188" spans="11:12" x14ac:dyDescent="0.25">
      <c r="K188" s="10"/>
      <c r="L188" s="10"/>
    </row>
    <row r="189" spans="11:12" x14ac:dyDescent="0.25">
      <c r="K189" s="10"/>
      <c r="L189" s="10"/>
    </row>
    <row r="190" spans="11:12" x14ac:dyDescent="0.25">
      <c r="K190" s="10"/>
      <c r="L190" s="10"/>
    </row>
    <row r="191" spans="11:12" x14ac:dyDescent="0.25">
      <c r="K191" s="10"/>
      <c r="L191" s="10"/>
    </row>
    <row r="192" spans="11:12" x14ac:dyDescent="0.25">
      <c r="K192" s="10"/>
      <c r="L192" s="10"/>
    </row>
    <row r="193" spans="11:12" x14ac:dyDescent="0.25">
      <c r="K193" s="10"/>
      <c r="L193" s="10"/>
    </row>
    <row r="194" spans="11:12" x14ac:dyDescent="0.25">
      <c r="K194" s="10"/>
      <c r="L194" s="10"/>
    </row>
    <row r="195" spans="11:12" x14ac:dyDescent="0.25">
      <c r="K195" s="10"/>
      <c r="L195" s="10"/>
    </row>
    <row r="196" spans="11:12" x14ac:dyDescent="0.25">
      <c r="K196" s="10"/>
      <c r="L196" s="10"/>
    </row>
    <row r="197" spans="11:12" x14ac:dyDescent="0.25">
      <c r="K197" s="10"/>
      <c r="L197" s="10"/>
    </row>
    <row r="198" spans="11:12" x14ac:dyDescent="0.25">
      <c r="K198" s="10"/>
      <c r="L198" s="10"/>
    </row>
    <row r="199" spans="11:12" x14ac:dyDescent="0.25">
      <c r="K199" s="10"/>
      <c r="L199" s="10"/>
    </row>
    <row r="200" spans="11:12" x14ac:dyDescent="0.25">
      <c r="K200" s="10"/>
      <c r="L200" s="10"/>
    </row>
    <row r="201" spans="11:12" x14ac:dyDescent="0.25">
      <c r="K201" s="10"/>
      <c r="L201" s="10"/>
    </row>
    <row r="202" spans="11:12" x14ac:dyDescent="0.25">
      <c r="K202" s="10"/>
      <c r="L202" s="10"/>
    </row>
    <row r="203" spans="11:12" x14ac:dyDescent="0.25">
      <c r="K203" s="10"/>
      <c r="L203" s="10"/>
    </row>
    <row r="204" spans="11:12" x14ac:dyDescent="0.25">
      <c r="K204" s="10"/>
      <c r="L204" s="10"/>
    </row>
    <row r="205" spans="11:12" x14ac:dyDescent="0.25">
      <c r="K205" s="10"/>
      <c r="L205" s="10"/>
    </row>
    <row r="206" spans="11:12" x14ac:dyDescent="0.25">
      <c r="K206" s="10"/>
      <c r="L206" s="10"/>
    </row>
    <row r="207" spans="11:12" x14ac:dyDescent="0.25">
      <c r="K207" s="10"/>
      <c r="L207" s="10"/>
    </row>
    <row r="208" spans="11:12" x14ac:dyDescent="0.25">
      <c r="K208" s="10"/>
      <c r="L208" s="10"/>
    </row>
    <row r="209" spans="11:12" x14ac:dyDescent="0.25">
      <c r="K209" s="10"/>
      <c r="L209" s="10"/>
    </row>
    <row r="210" spans="11:12" x14ac:dyDescent="0.25">
      <c r="K210" s="10"/>
      <c r="L210" s="10"/>
    </row>
    <row r="211" spans="11:12" x14ac:dyDescent="0.25">
      <c r="K211" s="10"/>
      <c r="L211" s="10"/>
    </row>
    <row r="212" spans="11:12" x14ac:dyDescent="0.25">
      <c r="K212" s="10"/>
      <c r="L212" s="10"/>
    </row>
    <row r="213" spans="11:12" x14ac:dyDescent="0.25">
      <c r="K213" s="10"/>
      <c r="L213" s="10"/>
    </row>
    <row r="214" spans="11:12" x14ac:dyDescent="0.25">
      <c r="K214" s="10"/>
      <c r="L214" s="10"/>
    </row>
    <row r="215" spans="11:12" x14ac:dyDescent="0.25">
      <c r="K215" s="10"/>
      <c r="L215" s="10"/>
    </row>
    <row r="216" spans="11:12" x14ac:dyDescent="0.25">
      <c r="K216" s="10"/>
      <c r="L216" s="10"/>
    </row>
    <row r="217" spans="11:12" x14ac:dyDescent="0.25">
      <c r="K217" s="10"/>
      <c r="L217" s="10"/>
    </row>
    <row r="218" spans="11:12" x14ac:dyDescent="0.25">
      <c r="K218" s="10"/>
      <c r="L218" s="10"/>
    </row>
    <row r="219" spans="11:12" x14ac:dyDescent="0.25">
      <c r="K219" s="10"/>
      <c r="L219" s="10"/>
    </row>
    <row r="220" spans="11:12" x14ac:dyDescent="0.25">
      <c r="K220" s="10"/>
      <c r="L220" s="10"/>
    </row>
    <row r="221" spans="11:12" x14ac:dyDescent="0.25">
      <c r="K221" s="10"/>
      <c r="L221" s="10"/>
    </row>
    <row r="222" spans="11:12" x14ac:dyDescent="0.25">
      <c r="K222" s="10"/>
      <c r="L222" s="10"/>
    </row>
    <row r="223" spans="11:12" x14ac:dyDescent="0.25">
      <c r="K223" s="10"/>
      <c r="L223" s="10"/>
    </row>
    <row r="224" spans="11:12" x14ac:dyDescent="0.25">
      <c r="K224" s="10"/>
      <c r="L224" s="10"/>
    </row>
    <row r="225" spans="11:12" x14ac:dyDescent="0.25">
      <c r="K225" s="10"/>
      <c r="L225" s="10"/>
    </row>
    <row r="226" spans="11:12" x14ac:dyDescent="0.25">
      <c r="K226" s="10"/>
      <c r="L226" s="10"/>
    </row>
    <row r="227" spans="11:12" x14ac:dyDescent="0.25">
      <c r="K227" s="10"/>
      <c r="L227" s="10"/>
    </row>
    <row r="228" spans="11:12" x14ac:dyDescent="0.25">
      <c r="K228" s="10"/>
      <c r="L228" s="10"/>
    </row>
    <row r="229" spans="11:12" x14ac:dyDescent="0.25">
      <c r="K229" s="10"/>
      <c r="L229" s="10"/>
    </row>
    <row r="230" spans="11:12" x14ac:dyDescent="0.25">
      <c r="K230" s="10"/>
      <c r="L230" s="10"/>
    </row>
    <row r="231" spans="11:12" x14ac:dyDescent="0.25">
      <c r="K231" s="10"/>
      <c r="L231" s="10"/>
    </row>
    <row r="232" spans="11:12" x14ac:dyDescent="0.25">
      <c r="K232" s="10"/>
      <c r="L232" s="10"/>
    </row>
    <row r="233" spans="11:12" x14ac:dyDescent="0.25">
      <c r="K233" s="10"/>
      <c r="L233" s="10"/>
    </row>
    <row r="234" spans="11:12" x14ac:dyDescent="0.25">
      <c r="K234" s="10"/>
      <c r="L234" s="10"/>
    </row>
    <row r="235" spans="11:12" x14ac:dyDescent="0.25">
      <c r="K235" s="10"/>
      <c r="L235" s="10"/>
    </row>
    <row r="236" spans="11:12" x14ac:dyDescent="0.25">
      <c r="K236" s="10"/>
      <c r="L236" s="10"/>
    </row>
    <row r="237" spans="11:12" x14ac:dyDescent="0.25">
      <c r="K237" s="10"/>
      <c r="L237" s="10"/>
    </row>
    <row r="238" spans="11:12" x14ac:dyDescent="0.25">
      <c r="K238" s="10"/>
      <c r="L238" s="10"/>
    </row>
    <row r="239" spans="11:12" x14ac:dyDescent="0.25">
      <c r="K239" s="10"/>
      <c r="L239" s="10"/>
    </row>
    <row r="240" spans="11:12" x14ac:dyDescent="0.25">
      <c r="K240" s="10"/>
      <c r="L240" s="10"/>
    </row>
    <row r="241" spans="11:12" x14ac:dyDescent="0.25">
      <c r="K241" s="10"/>
      <c r="L241" s="10"/>
    </row>
    <row r="242" spans="11:12" x14ac:dyDescent="0.25">
      <c r="K242" s="10"/>
      <c r="L242" s="10"/>
    </row>
    <row r="243" spans="11:12" x14ac:dyDescent="0.25">
      <c r="K243" s="10"/>
      <c r="L243" s="10"/>
    </row>
    <row r="244" spans="11:12" x14ac:dyDescent="0.25">
      <c r="K244" s="10"/>
      <c r="L244" s="10"/>
    </row>
    <row r="245" spans="11:12" x14ac:dyDescent="0.25">
      <c r="K245" s="10"/>
      <c r="L245" s="10"/>
    </row>
    <row r="246" spans="11:12" x14ac:dyDescent="0.25">
      <c r="K246" s="10"/>
      <c r="L246" s="10"/>
    </row>
    <row r="247" spans="11:12" x14ac:dyDescent="0.25">
      <c r="K247" s="10"/>
      <c r="L247" s="10"/>
    </row>
    <row r="248" spans="11:12" x14ac:dyDescent="0.25">
      <c r="K248" s="10"/>
      <c r="L248" s="10"/>
    </row>
    <row r="249" spans="11:12" x14ac:dyDescent="0.25">
      <c r="K249" s="10"/>
      <c r="L249" s="10"/>
    </row>
    <row r="250" spans="11:12" x14ac:dyDescent="0.25">
      <c r="K250" s="10"/>
      <c r="L250" s="10"/>
    </row>
    <row r="251" spans="11:12" x14ac:dyDescent="0.25">
      <c r="K251" s="10"/>
      <c r="L251" s="10"/>
    </row>
    <row r="252" spans="11:12" x14ac:dyDescent="0.25">
      <c r="K252" s="10"/>
      <c r="L252" s="10"/>
    </row>
    <row r="253" spans="11:12" x14ac:dyDescent="0.25">
      <c r="K253" s="10"/>
      <c r="L253" s="10"/>
    </row>
    <row r="254" spans="11:12" x14ac:dyDescent="0.25">
      <c r="K254" s="10"/>
      <c r="L254" s="10"/>
    </row>
    <row r="255" spans="11:12" x14ac:dyDescent="0.25">
      <c r="K255" s="10"/>
      <c r="L255" s="10"/>
    </row>
    <row r="256" spans="11:12" x14ac:dyDescent="0.25">
      <c r="K256" s="10"/>
      <c r="L256" s="10"/>
    </row>
    <row r="257" spans="11:12" x14ac:dyDescent="0.25">
      <c r="K257" s="10"/>
      <c r="L257" s="10"/>
    </row>
    <row r="258" spans="11:12" x14ac:dyDescent="0.25">
      <c r="K258" s="10"/>
      <c r="L258" s="10"/>
    </row>
    <row r="259" spans="11:12" x14ac:dyDescent="0.25">
      <c r="K259" s="10"/>
      <c r="L259" s="10"/>
    </row>
    <row r="260" spans="11:12" x14ac:dyDescent="0.25">
      <c r="K260" s="10"/>
      <c r="L260" s="10"/>
    </row>
    <row r="261" spans="11:12" x14ac:dyDescent="0.25">
      <c r="K261" s="10"/>
      <c r="L261" s="10"/>
    </row>
    <row r="262" spans="11:12" x14ac:dyDescent="0.25">
      <c r="K262" s="10"/>
      <c r="L262" s="10"/>
    </row>
    <row r="263" spans="11:12" x14ac:dyDescent="0.25">
      <c r="K263" s="10"/>
      <c r="L263" s="10"/>
    </row>
    <row r="264" spans="11:12" x14ac:dyDescent="0.25">
      <c r="K264" s="10"/>
      <c r="L264" s="10"/>
    </row>
    <row r="265" spans="11:12" x14ac:dyDescent="0.25">
      <c r="K265" s="10"/>
      <c r="L265" s="10"/>
    </row>
    <row r="266" spans="11:12" x14ac:dyDescent="0.25">
      <c r="K266" s="10"/>
      <c r="L266" s="10"/>
    </row>
    <row r="267" spans="11:12" x14ac:dyDescent="0.25">
      <c r="K267" s="10"/>
      <c r="L267" s="10"/>
    </row>
    <row r="268" spans="11:12" x14ac:dyDescent="0.25">
      <c r="K268" s="10"/>
      <c r="L268" s="10"/>
    </row>
    <row r="269" spans="11:12" x14ac:dyDescent="0.25">
      <c r="K269" s="10"/>
      <c r="L269" s="10"/>
    </row>
    <row r="270" spans="11:12" x14ac:dyDescent="0.25">
      <c r="K270" s="10"/>
      <c r="L270" s="10"/>
    </row>
    <row r="271" spans="11:12" x14ac:dyDescent="0.25">
      <c r="K271" s="10"/>
      <c r="L271" s="10"/>
    </row>
    <row r="272" spans="11:12" x14ac:dyDescent="0.25">
      <c r="K272" s="10"/>
      <c r="L272" s="10"/>
    </row>
    <row r="273" spans="11:12" x14ac:dyDescent="0.25">
      <c r="K273" s="10"/>
      <c r="L273" s="10"/>
    </row>
    <row r="274" spans="11:12" x14ac:dyDescent="0.25">
      <c r="K274" s="10"/>
      <c r="L274" s="10"/>
    </row>
    <row r="275" spans="11:12" x14ac:dyDescent="0.25">
      <c r="K275" s="10"/>
      <c r="L275" s="10"/>
    </row>
    <row r="276" spans="11:12" x14ac:dyDescent="0.25">
      <c r="K276" s="10"/>
      <c r="L276" s="10"/>
    </row>
    <row r="277" spans="11:12" x14ac:dyDescent="0.25">
      <c r="K277" s="10"/>
      <c r="L277" s="10"/>
    </row>
    <row r="278" spans="11:12" x14ac:dyDescent="0.25">
      <c r="K278" s="10"/>
      <c r="L278" s="10"/>
    </row>
    <row r="279" spans="11:12" x14ac:dyDescent="0.25">
      <c r="K279" s="10"/>
      <c r="L279" s="10"/>
    </row>
    <row r="280" spans="11:12" x14ac:dyDescent="0.25">
      <c r="K280" s="10"/>
      <c r="L280" s="10"/>
    </row>
    <row r="281" spans="11:12" x14ac:dyDescent="0.25">
      <c r="K281" s="10"/>
      <c r="L281" s="10"/>
    </row>
    <row r="282" spans="11:12" x14ac:dyDescent="0.25">
      <c r="K282" s="10"/>
      <c r="L282" s="10"/>
    </row>
    <row r="283" spans="11:12" x14ac:dyDescent="0.25">
      <c r="K283" s="10"/>
      <c r="L283" s="10"/>
    </row>
    <row r="284" spans="11:12" x14ac:dyDescent="0.25">
      <c r="K284" s="10"/>
      <c r="L284" s="10"/>
    </row>
    <row r="285" spans="11:12" x14ac:dyDescent="0.25">
      <c r="K285" s="10"/>
      <c r="L285" s="10"/>
    </row>
    <row r="286" spans="11:12" x14ac:dyDescent="0.25">
      <c r="K286" s="10"/>
      <c r="L286" s="10"/>
    </row>
    <row r="287" spans="11:12" x14ac:dyDescent="0.25">
      <c r="K287" s="10"/>
      <c r="L287" s="10"/>
    </row>
    <row r="288" spans="11:12" x14ac:dyDescent="0.25">
      <c r="K288" s="10"/>
      <c r="L288" s="10"/>
    </row>
    <row r="289" spans="11:12" x14ac:dyDescent="0.25">
      <c r="K289" s="10"/>
      <c r="L289" s="10"/>
    </row>
    <row r="290" spans="11:12" x14ac:dyDescent="0.25">
      <c r="K290" s="10"/>
      <c r="L290" s="10"/>
    </row>
    <row r="291" spans="11:12" x14ac:dyDescent="0.25">
      <c r="K291" s="10"/>
      <c r="L291" s="10"/>
    </row>
    <row r="292" spans="11:12" x14ac:dyDescent="0.25">
      <c r="K292" s="10"/>
      <c r="L292" s="10"/>
    </row>
    <row r="293" spans="11:12" x14ac:dyDescent="0.25">
      <c r="K293" s="10"/>
      <c r="L293" s="10"/>
    </row>
    <row r="294" spans="11:12" x14ac:dyDescent="0.25">
      <c r="K294" s="10"/>
      <c r="L294" s="10"/>
    </row>
    <row r="295" spans="11:12" x14ac:dyDescent="0.25">
      <c r="K295" s="10"/>
      <c r="L295" s="10"/>
    </row>
    <row r="296" spans="11:12" x14ac:dyDescent="0.25">
      <c r="K296" s="10"/>
      <c r="L296" s="10"/>
    </row>
    <row r="297" spans="11:12" x14ac:dyDescent="0.25">
      <c r="K297" s="10"/>
      <c r="L297" s="10"/>
    </row>
    <row r="298" spans="11:12" x14ac:dyDescent="0.25">
      <c r="K298" s="10"/>
      <c r="L298" s="10"/>
    </row>
    <row r="299" spans="11:12" x14ac:dyDescent="0.25">
      <c r="K299" s="10"/>
      <c r="L299" s="10"/>
    </row>
    <row r="300" spans="11:12" x14ac:dyDescent="0.25">
      <c r="K300" s="10"/>
      <c r="L300" s="10"/>
    </row>
    <row r="301" spans="11:12" x14ac:dyDescent="0.25">
      <c r="K301" s="10"/>
      <c r="L301" s="10"/>
    </row>
    <row r="302" spans="11:12" x14ac:dyDescent="0.25">
      <c r="K302" s="10"/>
      <c r="L302" s="10"/>
    </row>
    <row r="303" spans="11:12" x14ac:dyDescent="0.25">
      <c r="K303" s="10"/>
      <c r="L303" s="10"/>
    </row>
    <row r="304" spans="11:12" x14ac:dyDescent="0.25">
      <c r="K304" s="10"/>
      <c r="L304" s="10"/>
    </row>
    <row r="305" spans="11:12" x14ac:dyDescent="0.25">
      <c r="K305" s="10"/>
      <c r="L305" s="10"/>
    </row>
    <row r="306" spans="11:12" x14ac:dyDescent="0.25">
      <c r="K306" s="10"/>
      <c r="L306" s="10"/>
    </row>
    <row r="307" spans="11:12" x14ac:dyDescent="0.25">
      <c r="K307" s="10"/>
      <c r="L307" s="10"/>
    </row>
    <row r="308" spans="11:12" x14ac:dyDescent="0.25">
      <c r="K308" s="10"/>
      <c r="L308" s="10"/>
    </row>
    <row r="309" spans="11:12" x14ac:dyDescent="0.25">
      <c r="K309" s="10"/>
      <c r="L309" s="10"/>
    </row>
    <row r="310" spans="11:12" x14ac:dyDescent="0.25">
      <c r="K310" s="10"/>
      <c r="L310" s="10"/>
    </row>
    <row r="311" spans="11:12" x14ac:dyDescent="0.25">
      <c r="K311" s="10"/>
      <c r="L311" s="10"/>
    </row>
    <row r="312" spans="11:12" x14ac:dyDescent="0.25">
      <c r="K312" s="10"/>
      <c r="L312" s="10"/>
    </row>
    <row r="313" spans="11:12" x14ac:dyDescent="0.25">
      <c r="K313" s="10"/>
      <c r="L313" s="10"/>
    </row>
    <row r="314" spans="11:12" x14ac:dyDescent="0.25">
      <c r="K314" s="10"/>
      <c r="L314" s="10"/>
    </row>
    <row r="315" spans="11:12" x14ac:dyDescent="0.25">
      <c r="K315" s="10"/>
      <c r="L315" s="10"/>
    </row>
    <row r="316" spans="11:12" x14ac:dyDescent="0.25">
      <c r="K316" s="10"/>
      <c r="L316" s="10"/>
    </row>
    <row r="317" spans="11:12" x14ac:dyDescent="0.25">
      <c r="K317" s="10"/>
      <c r="L317" s="10"/>
    </row>
    <row r="318" spans="11:12" x14ac:dyDescent="0.25">
      <c r="K318" s="10"/>
      <c r="L318" s="10"/>
    </row>
    <row r="319" spans="11:12" x14ac:dyDescent="0.25">
      <c r="K319" s="10"/>
      <c r="L319" s="10"/>
    </row>
    <row r="320" spans="11:12" x14ac:dyDescent="0.25">
      <c r="K320" s="10"/>
      <c r="L320" s="10"/>
    </row>
    <row r="321" spans="11:12" x14ac:dyDescent="0.25">
      <c r="K321" s="10"/>
      <c r="L321" s="10"/>
    </row>
    <row r="322" spans="11:12" x14ac:dyDescent="0.25">
      <c r="K322" s="10"/>
      <c r="L322" s="10"/>
    </row>
    <row r="323" spans="11:12" x14ac:dyDescent="0.25">
      <c r="K323" s="10"/>
      <c r="L323" s="10"/>
    </row>
    <row r="324" spans="11:12" x14ac:dyDescent="0.25">
      <c r="K324" s="10"/>
      <c r="L324" s="10"/>
    </row>
    <row r="325" spans="11:12" x14ac:dyDescent="0.25">
      <c r="K325" s="10"/>
      <c r="L325" s="10"/>
    </row>
    <row r="326" spans="11:12" x14ac:dyDescent="0.25">
      <c r="K326" s="10"/>
      <c r="L326" s="10"/>
    </row>
    <row r="327" spans="11:12" x14ac:dyDescent="0.25">
      <c r="K327" s="10"/>
      <c r="L327" s="10"/>
    </row>
    <row r="328" spans="11:12" x14ac:dyDescent="0.25">
      <c r="K328" s="10"/>
      <c r="L328" s="10"/>
    </row>
    <row r="329" spans="11:12" x14ac:dyDescent="0.25">
      <c r="K329" s="10"/>
      <c r="L329" s="10"/>
    </row>
    <row r="330" spans="11:12" x14ac:dyDescent="0.25">
      <c r="K330" s="10"/>
      <c r="L330" s="10"/>
    </row>
    <row r="331" spans="11:12" x14ac:dyDescent="0.25">
      <c r="K331" s="10"/>
      <c r="L331" s="10"/>
    </row>
    <row r="332" spans="11:12" x14ac:dyDescent="0.25">
      <c r="K332" s="10"/>
      <c r="L332" s="10"/>
    </row>
    <row r="333" spans="11:12" x14ac:dyDescent="0.25">
      <c r="K333" s="10"/>
      <c r="L333" s="10"/>
    </row>
    <row r="334" spans="11:12" x14ac:dyDescent="0.25">
      <c r="K334" s="10"/>
      <c r="L334" s="10"/>
    </row>
    <row r="335" spans="11:12" x14ac:dyDescent="0.25">
      <c r="K335" s="10"/>
      <c r="L335" s="10"/>
    </row>
    <row r="336" spans="11:12" x14ac:dyDescent="0.25">
      <c r="K336" s="10"/>
      <c r="L336" s="10"/>
    </row>
    <row r="337" spans="11:12" x14ac:dyDescent="0.25">
      <c r="K337" s="10"/>
      <c r="L337" s="10"/>
    </row>
    <row r="338" spans="11:12" x14ac:dyDescent="0.25">
      <c r="K338" s="10"/>
      <c r="L338" s="10"/>
    </row>
    <row r="339" spans="11:12" x14ac:dyDescent="0.25">
      <c r="K339" s="10"/>
      <c r="L339" s="10"/>
    </row>
    <row r="340" spans="11:12" x14ac:dyDescent="0.25">
      <c r="K340" s="10"/>
      <c r="L340" s="10"/>
    </row>
    <row r="341" spans="11:12" x14ac:dyDescent="0.25">
      <c r="K341" s="10"/>
      <c r="L341" s="10"/>
    </row>
    <row r="342" spans="11:12" x14ac:dyDescent="0.25">
      <c r="K342" s="10"/>
      <c r="L342" s="10"/>
    </row>
    <row r="343" spans="11:12" x14ac:dyDescent="0.25">
      <c r="K343" s="10"/>
      <c r="L343" s="10"/>
    </row>
    <row r="344" spans="11:12" x14ac:dyDescent="0.25">
      <c r="K344" s="10"/>
      <c r="L344" s="10"/>
    </row>
    <row r="345" spans="11:12" x14ac:dyDescent="0.25">
      <c r="K345" s="10"/>
      <c r="L345" s="10"/>
    </row>
    <row r="346" spans="11:12" x14ac:dyDescent="0.25">
      <c r="K346" s="10"/>
      <c r="L346" s="10"/>
    </row>
    <row r="347" spans="11:12" x14ac:dyDescent="0.25">
      <c r="K347" s="10"/>
      <c r="L347" s="10"/>
    </row>
    <row r="348" spans="11:12" x14ac:dyDescent="0.25">
      <c r="K348" s="10"/>
      <c r="L348" s="10"/>
    </row>
    <row r="349" spans="11:12" x14ac:dyDescent="0.25">
      <c r="K349" s="10"/>
      <c r="L349" s="10"/>
    </row>
    <row r="350" spans="11:12" x14ac:dyDescent="0.25">
      <c r="K350" s="10"/>
      <c r="L350" s="10"/>
    </row>
    <row r="351" spans="11:12" x14ac:dyDescent="0.25">
      <c r="K351" s="10"/>
      <c r="L351" s="10"/>
    </row>
    <row r="352" spans="11:12" x14ac:dyDescent="0.25">
      <c r="K352" s="10"/>
      <c r="L352" s="10"/>
    </row>
    <row r="353" spans="11:12" x14ac:dyDescent="0.25">
      <c r="K353" s="10"/>
      <c r="L353" s="10"/>
    </row>
    <row r="354" spans="11:12" x14ac:dyDescent="0.25">
      <c r="K354" s="10"/>
      <c r="L354" s="10"/>
    </row>
    <row r="355" spans="11:12" x14ac:dyDescent="0.25">
      <c r="K355" s="10"/>
      <c r="L355" s="10"/>
    </row>
    <row r="356" spans="11:12" x14ac:dyDescent="0.25">
      <c r="K356" s="10"/>
      <c r="L356" s="10"/>
    </row>
    <row r="357" spans="11:12" x14ac:dyDescent="0.25">
      <c r="K357" s="10"/>
      <c r="L357" s="10"/>
    </row>
    <row r="358" spans="11:12" x14ac:dyDescent="0.25">
      <c r="K358" s="10"/>
      <c r="L358" s="10"/>
    </row>
    <row r="359" spans="11:12" x14ac:dyDescent="0.25">
      <c r="K359" s="10"/>
      <c r="L359" s="10"/>
    </row>
    <row r="360" spans="11:12" x14ac:dyDescent="0.25">
      <c r="K360" s="10"/>
      <c r="L360" s="10"/>
    </row>
    <row r="361" spans="11:12" x14ac:dyDescent="0.25">
      <c r="K361" s="10"/>
      <c r="L361" s="10"/>
    </row>
    <row r="362" spans="11:12" x14ac:dyDescent="0.25">
      <c r="K362" s="10"/>
      <c r="L362" s="10"/>
    </row>
    <row r="363" spans="11:12" x14ac:dyDescent="0.25">
      <c r="K363" s="10"/>
      <c r="L363" s="10"/>
    </row>
    <row r="364" spans="11:12" x14ac:dyDescent="0.25">
      <c r="K364" s="10"/>
      <c r="L364" s="10"/>
    </row>
    <row r="365" spans="11:12" x14ac:dyDescent="0.25">
      <c r="K365" s="10"/>
      <c r="L365" s="10"/>
    </row>
    <row r="366" spans="11:12" x14ac:dyDescent="0.25">
      <c r="K366" s="10"/>
      <c r="L366" s="10"/>
    </row>
    <row r="367" spans="11:12" x14ac:dyDescent="0.25">
      <c r="K367" s="10"/>
      <c r="L367" s="10"/>
    </row>
    <row r="368" spans="11:12" x14ac:dyDescent="0.25">
      <c r="K368" s="10"/>
      <c r="L368" s="10"/>
    </row>
    <row r="369" spans="11:12" x14ac:dyDescent="0.25">
      <c r="K369" s="10"/>
      <c r="L369" s="10"/>
    </row>
    <row r="370" spans="11:12" x14ac:dyDescent="0.25">
      <c r="K370" s="10"/>
      <c r="L370" s="10"/>
    </row>
    <row r="371" spans="11:12" x14ac:dyDescent="0.25">
      <c r="K371" s="10"/>
      <c r="L371" s="10"/>
    </row>
    <row r="372" spans="11:12" x14ac:dyDescent="0.25">
      <c r="K372" s="10"/>
      <c r="L372" s="10"/>
    </row>
    <row r="373" spans="11:12" x14ac:dyDescent="0.25">
      <c r="K373" s="10"/>
      <c r="L373" s="10"/>
    </row>
    <row r="374" spans="11:12" x14ac:dyDescent="0.25">
      <c r="K374" s="10"/>
      <c r="L374" s="10"/>
    </row>
    <row r="375" spans="11:12" x14ac:dyDescent="0.25">
      <c r="K375" s="10"/>
      <c r="L375" s="10"/>
    </row>
    <row r="376" spans="11:12" x14ac:dyDescent="0.25">
      <c r="K376" s="10"/>
      <c r="L376" s="10"/>
    </row>
    <row r="377" spans="11:12" x14ac:dyDescent="0.25">
      <c r="K377" s="10"/>
      <c r="L377" s="10"/>
    </row>
    <row r="378" spans="11:12" x14ac:dyDescent="0.25">
      <c r="K378" s="10"/>
      <c r="L378" s="10"/>
    </row>
    <row r="379" spans="11:12" x14ac:dyDescent="0.25">
      <c r="K379" s="10"/>
      <c r="L379" s="10"/>
    </row>
    <row r="380" spans="11:12" x14ac:dyDescent="0.25">
      <c r="K380" s="10"/>
      <c r="L380" s="10"/>
    </row>
    <row r="381" spans="11:12" x14ac:dyDescent="0.25">
      <c r="K381" s="10"/>
      <c r="L381" s="10"/>
    </row>
    <row r="382" spans="11:12" x14ac:dyDescent="0.25">
      <c r="K382" s="10"/>
      <c r="L382" s="10"/>
    </row>
    <row r="383" spans="11:12" x14ac:dyDescent="0.25">
      <c r="K383" s="10"/>
      <c r="L383" s="10"/>
    </row>
    <row r="384" spans="11:12" x14ac:dyDescent="0.25">
      <c r="K384" s="10"/>
      <c r="L384" s="10"/>
    </row>
    <row r="385" spans="11:12" x14ac:dyDescent="0.25">
      <c r="K385" s="10"/>
      <c r="L385" s="10"/>
    </row>
    <row r="386" spans="11:12" x14ac:dyDescent="0.25">
      <c r="K386" s="10"/>
      <c r="L386" s="10"/>
    </row>
    <row r="387" spans="11:12" x14ac:dyDescent="0.25">
      <c r="K387" s="10"/>
      <c r="L387" s="10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AD126-F594-46BA-B440-DDFB199A8643}">
  <sheetPr>
    <pageSetUpPr autoPageBreaks="0"/>
  </sheetPr>
  <dimension ref="H5:R30"/>
  <sheetViews>
    <sheetView workbookViewId="0">
      <selection activeCell="J7" sqref="J7"/>
    </sheetView>
  </sheetViews>
  <sheetFormatPr defaultRowHeight="13.8" x14ac:dyDescent="0.25"/>
  <cols>
    <col min="8" max="8" width="10" bestFit="1" customWidth="1"/>
    <col min="9" max="9" width="10" customWidth="1"/>
    <col min="10" max="10" width="9" bestFit="1" customWidth="1"/>
    <col min="11" max="11" width="10.109375" bestFit="1" customWidth="1"/>
    <col min="12" max="12" width="9" bestFit="1" customWidth="1"/>
  </cols>
  <sheetData>
    <row r="5" spans="8:12" ht="15.6" x14ac:dyDescent="0.25">
      <c r="H5" s="26" t="s">
        <v>296</v>
      </c>
      <c r="I5" s="26" t="s">
        <v>294</v>
      </c>
      <c r="J5" s="26" t="s">
        <v>286</v>
      </c>
      <c r="K5" s="26" t="s">
        <v>295</v>
      </c>
      <c r="L5" s="26" t="s">
        <v>286</v>
      </c>
    </row>
    <row r="6" spans="8:12" x14ac:dyDescent="0.25">
      <c r="H6" s="26" t="s">
        <v>285</v>
      </c>
      <c r="I6" s="28">
        <v>0.6883467430240382</v>
      </c>
      <c r="J6" s="28">
        <v>2.89651860613898E-2</v>
      </c>
      <c r="K6" s="24">
        <v>0.76972235</v>
      </c>
      <c r="L6" s="24">
        <v>0.213308100000001</v>
      </c>
    </row>
    <row r="7" spans="8:12" x14ac:dyDescent="0.25">
      <c r="H7" s="26" t="s">
        <v>287</v>
      </c>
      <c r="I7" s="28">
        <v>-25.207892720583182</v>
      </c>
      <c r="J7" s="28">
        <v>0.78305918694015397</v>
      </c>
      <c r="K7" s="24">
        <v>-25.625279200000001</v>
      </c>
      <c r="L7" s="24">
        <v>0.24010560000000322</v>
      </c>
    </row>
    <row r="9" spans="8:12" x14ac:dyDescent="0.25">
      <c r="I9" s="25">
        <v>1.0192600198609418</v>
      </c>
      <c r="J9" s="23" t="s">
        <v>288</v>
      </c>
      <c r="K9" s="22"/>
    </row>
    <row r="10" spans="8:12" x14ac:dyDescent="0.25">
      <c r="I10" s="25">
        <v>4.1000000000000003E-3</v>
      </c>
      <c r="J10" s="23"/>
      <c r="K10" s="22"/>
    </row>
    <row r="11" spans="8:12" x14ac:dyDescent="0.25">
      <c r="I11" s="25">
        <v>7.9600000000000001E-3</v>
      </c>
      <c r="J11" s="23"/>
      <c r="K11" s="22"/>
    </row>
    <row r="12" spans="8:12" x14ac:dyDescent="0.25">
      <c r="I12" s="25">
        <v>6.8118035034104213E-2</v>
      </c>
      <c r="J12" s="23" t="s">
        <v>289</v>
      </c>
      <c r="K12" s="22"/>
    </row>
    <row r="13" spans="8:12" x14ac:dyDescent="0.25">
      <c r="I13" s="25">
        <v>2.9099999999999998E-3</v>
      </c>
      <c r="J13" s="23"/>
      <c r="K13" s="22"/>
    </row>
    <row r="14" spans="8:12" x14ac:dyDescent="0.25">
      <c r="I14" s="25">
        <v>5.7000000000000002E-3</v>
      </c>
      <c r="J14" s="23"/>
      <c r="K14" s="22"/>
    </row>
    <row r="15" spans="8:12" x14ac:dyDescent="0.25">
      <c r="I15" s="25">
        <v>-0.95873999999999993</v>
      </c>
      <c r="J15" s="23" t="s">
        <v>290</v>
      </c>
      <c r="K15" s="22"/>
    </row>
    <row r="16" spans="8:12" x14ac:dyDescent="0.25">
      <c r="I16" s="25">
        <v>0</v>
      </c>
      <c r="J16" s="23" t="s">
        <v>291</v>
      </c>
      <c r="K16" s="22"/>
    </row>
    <row r="17" spans="9:18" x14ac:dyDescent="0.25">
      <c r="I17" s="25">
        <v>1</v>
      </c>
      <c r="J17" s="23" t="s">
        <v>292</v>
      </c>
      <c r="K17" s="22"/>
    </row>
    <row r="18" spans="9:18" x14ac:dyDescent="0.25">
      <c r="I18" s="25"/>
      <c r="J18" s="23"/>
      <c r="K18" s="22"/>
    </row>
    <row r="19" spans="9:18" x14ac:dyDescent="0.25">
      <c r="I19" s="23" t="s">
        <v>293</v>
      </c>
      <c r="J19" s="23"/>
      <c r="K19" s="22"/>
    </row>
    <row r="20" spans="9:18" x14ac:dyDescent="0.25">
      <c r="P20" s="25"/>
      <c r="Q20" s="23"/>
      <c r="R20" s="22"/>
    </row>
    <row r="21" spans="9:18" x14ac:dyDescent="0.25">
      <c r="P21" s="25"/>
      <c r="Q21" s="23"/>
      <c r="R21" s="22"/>
    </row>
    <row r="22" spans="9:18" x14ac:dyDescent="0.25">
      <c r="P22" s="25"/>
      <c r="Q22" s="23"/>
      <c r="R22" s="22"/>
    </row>
    <row r="23" spans="9:18" x14ac:dyDescent="0.25">
      <c r="P23" s="25"/>
      <c r="Q23" s="23"/>
      <c r="R23" s="22"/>
    </row>
    <row r="24" spans="9:18" x14ac:dyDescent="0.25">
      <c r="P24" s="25"/>
      <c r="Q24" s="23"/>
      <c r="R24" s="22"/>
    </row>
    <row r="25" spans="9:18" x14ac:dyDescent="0.25">
      <c r="P25" s="25"/>
      <c r="Q25" s="23"/>
      <c r="R25" s="22"/>
    </row>
    <row r="26" spans="9:18" x14ac:dyDescent="0.25">
      <c r="P26" s="25"/>
      <c r="Q26" s="23"/>
      <c r="R26" s="22"/>
    </row>
    <row r="27" spans="9:18" x14ac:dyDescent="0.25">
      <c r="P27" s="25"/>
      <c r="Q27" s="23"/>
      <c r="R27" s="22"/>
    </row>
    <row r="28" spans="9:18" x14ac:dyDescent="0.25">
      <c r="P28" s="25"/>
      <c r="Q28" s="23"/>
      <c r="R28" s="22"/>
    </row>
    <row r="29" spans="9:18" x14ac:dyDescent="0.25">
      <c r="P29" s="25"/>
      <c r="Q29" s="23"/>
      <c r="R29" s="22"/>
    </row>
    <row r="30" spans="9:18" x14ac:dyDescent="0.25">
      <c r="P30" s="23"/>
      <c r="Q30" s="23"/>
      <c r="R30" s="2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HTS4-3</vt:lpstr>
      <vt:lpstr>NJUMc-1</vt:lpstr>
      <vt:lpstr>Yorkfit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LRC</dc:creator>
  <cp:lastModifiedBy>LRC</cp:lastModifiedBy>
  <dcterms:created xsi:type="dcterms:W3CDTF">2022-12-14T08:07:28Z</dcterms:created>
  <dcterms:modified xsi:type="dcterms:W3CDTF">2023-02-18T11:57:52Z</dcterms:modified>
</cp:coreProperties>
</file>