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文章\Cd分析方法\JAAS\JSSA1\"/>
    </mc:Choice>
  </mc:AlternateContent>
  <xr:revisionPtr revIDLastSave="0" documentId="13_ncr:1_{17124CBE-7401-497C-968E-1891CF06D1A9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Table S2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8" i="6" l="1"/>
  <c r="C181" i="6"/>
  <c r="C169" i="6"/>
  <c r="C150" i="6"/>
  <c r="C131" i="6"/>
  <c r="C119" i="6"/>
  <c r="C100" i="6"/>
  <c r="C84" i="6"/>
  <c r="C65" i="6"/>
  <c r="C53" i="6"/>
  <c r="C23" i="6"/>
  <c r="C6" i="6" l="1"/>
  <c r="I52" i="6" l="1"/>
  <c r="I237" i="6" l="1"/>
  <c r="D199" i="6"/>
  <c r="E199" i="6" s="1"/>
  <c r="D195" i="6"/>
  <c r="E195" i="6" s="1"/>
  <c r="D191" i="6"/>
  <c r="E191" i="6" s="1"/>
  <c r="D187" i="6"/>
  <c r="I180" i="6"/>
  <c r="I168" i="6"/>
  <c r="I149" i="6"/>
  <c r="D143" i="6"/>
  <c r="E143" i="6" s="1"/>
  <c r="D138" i="6"/>
  <c r="I130" i="6"/>
  <c r="D125" i="6"/>
  <c r="D129" i="6"/>
  <c r="E129" i="6" s="1"/>
  <c r="I118" i="6"/>
  <c r="I83" i="6"/>
  <c r="C43" i="6"/>
  <c r="C39" i="6"/>
  <c r="D17" i="6"/>
  <c r="D13" i="6"/>
  <c r="D10" i="6"/>
  <c r="D6" i="6"/>
  <c r="D119" i="6" l="1"/>
  <c r="E119" i="6" s="1"/>
  <c r="E187" i="6"/>
  <c r="D238" i="6"/>
  <c r="E238" i="6" s="1"/>
  <c r="E138" i="6"/>
  <c r="D150" i="6"/>
  <c r="E150" i="6" s="1"/>
  <c r="D169" i="6"/>
  <c r="E169" i="6" s="1"/>
  <c r="E72" i="6"/>
  <c r="D84" i="6"/>
  <c r="E84" i="6" s="1"/>
  <c r="D100" i="6"/>
  <c r="E100" i="6" s="1"/>
  <c r="D181" i="6"/>
  <c r="E181" i="6" s="1"/>
  <c r="D53" i="6"/>
  <c r="E53" i="6" s="1"/>
  <c r="E125" i="6"/>
  <c r="D131" i="6"/>
  <c r="E131" i="6" s="1"/>
</calcChain>
</file>

<file path=xl/sharedStrings.xml><?xml version="1.0" encoding="utf-8"?>
<sst xmlns="http://schemas.openxmlformats.org/spreadsheetml/2006/main" count="375" uniqueCount="100">
  <si>
    <t xml:space="preserve"> Multi-standard</t>
    <phoneticPr fontId="1" type="noConversion"/>
  </si>
  <si>
    <t xml:space="preserve"> STD1Spex</t>
  </si>
  <si>
    <t xml:space="preserve"> STD1Mu</t>
    <phoneticPr fontId="1" type="noConversion"/>
  </si>
  <si>
    <t>STD1Mu</t>
    <phoneticPr fontId="1" type="noConversion"/>
  </si>
  <si>
    <t>Average±2SD</t>
    <phoneticPr fontId="1" type="noConversion"/>
  </si>
  <si>
    <t>Single and multi- standard</t>
    <phoneticPr fontId="1" type="noConversion"/>
  </si>
  <si>
    <t>-0.176±0.027</t>
    <phoneticPr fontId="1" type="noConversion"/>
  </si>
  <si>
    <t>-0.144±0.014</t>
    <phoneticPr fontId="1" type="noConversion"/>
  </si>
  <si>
    <t>1.BCR-2</t>
    <phoneticPr fontId="1" type="noConversion"/>
  </si>
  <si>
    <t>2.BHVO-2</t>
    <phoneticPr fontId="1" type="noConversion"/>
  </si>
  <si>
    <t>3.NOD-A-1</t>
    <phoneticPr fontId="1" type="noConversion"/>
  </si>
  <si>
    <t>4.MS-E1</t>
    <phoneticPr fontId="1" type="noConversion"/>
  </si>
  <si>
    <t>5.GSS-4</t>
    <phoneticPr fontId="1" type="noConversion"/>
  </si>
  <si>
    <t>6.GSD-12</t>
    <phoneticPr fontId="1" type="noConversion"/>
  </si>
  <si>
    <t>7.GSS-25</t>
    <phoneticPr fontId="1" type="noConversion"/>
  </si>
  <si>
    <t>8.GSH-1</t>
    <phoneticPr fontId="1" type="noConversion"/>
  </si>
  <si>
    <t>9.GSV-2</t>
    <phoneticPr fontId="1" type="noConversion"/>
  </si>
  <si>
    <t>10.GBW08503C</t>
    <phoneticPr fontId="1" type="noConversion"/>
  </si>
  <si>
    <t>11.GSB-29</t>
    <phoneticPr fontId="1" type="noConversion"/>
  </si>
  <si>
    <t>-0.612±0.012</t>
    <phoneticPr fontId="1" type="noConversion"/>
  </si>
  <si>
    <t>-0.620±0.017</t>
    <phoneticPr fontId="1" type="noConversion"/>
  </si>
  <si>
    <t>-0.580±0.013</t>
    <phoneticPr fontId="1" type="noConversion"/>
  </si>
  <si>
    <t>-0.616±0.015</t>
    <phoneticPr fontId="1" type="noConversion"/>
  </si>
  <si>
    <t>-0.619±0.053</t>
    <phoneticPr fontId="1" type="noConversion"/>
  </si>
  <si>
    <t xml:space="preserve"> STD1Mu </t>
  </si>
  <si>
    <t>Error propagation</t>
  </si>
  <si>
    <t>2SD</t>
    <phoneticPr fontId="1" type="noConversion"/>
  </si>
  <si>
    <t>Average</t>
    <phoneticPr fontId="1" type="noConversion"/>
  </si>
  <si>
    <t>-0.015</t>
    <phoneticPr fontId="1" type="noConversion"/>
  </si>
  <si>
    <t>0.017</t>
    <phoneticPr fontId="1" type="noConversion"/>
  </si>
  <si>
    <t>0.135±0.024</t>
    <phoneticPr fontId="1" type="noConversion"/>
  </si>
  <si>
    <t>-0.176</t>
    <phoneticPr fontId="1" type="noConversion"/>
  </si>
  <si>
    <t>-0.162±0.035</t>
    <phoneticPr fontId="1" type="noConversion"/>
  </si>
  <si>
    <t>-0.314</t>
    <phoneticPr fontId="1" type="noConversion"/>
  </si>
  <si>
    <t>-0.122</t>
    <phoneticPr fontId="1" type="noConversion"/>
  </si>
  <si>
    <t>-0.126</t>
    <phoneticPr fontId="1" type="noConversion"/>
  </si>
  <si>
    <t>-0.314±0.029</t>
    <phoneticPr fontId="1" type="noConversion"/>
  </si>
  <si>
    <t>-0.123±0.028</t>
    <phoneticPr fontId="1" type="noConversion"/>
  </si>
  <si>
    <t>0.017±0.028</t>
    <phoneticPr fontId="1" type="noConversion"/>
  </si>
  <si>
    <t>-0.155±0.034</t>
    <phoneticPr fontId="1" type="noConversion"/>
  </si>
  <si>
    <t>-0.326</t>
    <phoneticPr fontId="1" type="noConversion"/>
  </si>
  <si>
    <t>-0.312</t>
    <phoneticPr fontId="1" type="noConversion"/>
  </si>
  <si>
    <t>-0.314±0.043</t>
    <phoneticPr fontId="1" type="noConversion"/>
  </si>
  <si>
    <t>0.119±0.027</t>
    <phoneticPr fontId="1" type="noConversion"/>
  </si>
  <si>
    <t>0.090±0.030</t>
    <phoneticPr fontId="1" type="noConversion"/>
  </si>
  <si>
    <t>0.014±0.194</t>
    <phoneticPr fontId="1" type="noConversion"/>
  </si>
  <si>
    <t>0.024±0.006</t>
    <phoneticPr fontId="1" type="noConversion"/>
  </si>
  <si>
    <r>
      <t>δ</t>
    </r>
    <r>
      <rPr>
        <b/>
        <vertAlign val="superscript"/>
        <sz val="10"/>
        <color theme="1"/>
        <rFont val="Times New Roman"/>
        <family val="1"/>
      </rPr>
      <t>114/110</t>
    </r>
    <r>
      <rPr>
        <b/>
        <sz val="10"/>
        <color theme="1"/>
        <rFont val="Times New Roman"/>
        <family val="1"/>
      </rPr>
      <t xml:space="preserve">Cd for Single- standard </t>
    </r>
    <phoneticPr fontId="1" type="noConversion"/>
  </si>
  <si>
    <r>
      <t>δ</t>
    </r>
    <r>
      <rPr>
        <b/>
        <vertAlign val="superscript"/>
        <sz val="10"/>
        <color theme="1"/>
        <rFont val="Times New Roman"/>
        <family val="1"/>
      </rPr>
      <t>114/110</t>
    </r>
    <r>
      <rPr>
        <b/>
        <sz val="10"/>
        <color theme="1"/>
        <rFont val="Times New Roman"/>
        <family val="1"/>
      </rPr>
      <t xml:space="preserve">Cd for Multi- standard </t>
    </r>
    <phoneticPr fontId="1" type="noConversion"/>
  </si>
  <si>
    <r>
      <t xml:space="preserve"> STD1</t>
    </r>
    <r>
      <rPr>
        <b/>
        <vertAlign val="subscript"/>
        <sz val="10"/>
        <color theme="1"/>
        <rFont val="Times New Roman"/>
        <family val="1"/>
      </rPr>
      <t>Spex</t>
    </r>
    <phoneticPr fontId="1" type="noConversion"/>
  </si>
  <si>
    <r>
      <t>48.03% for STD1</t>
    </r>
    <r>
      <rPr>
        <vertAlign val="subscript"/>
        <sz val="10"/>
        <color theme="1"/>
        <rFont val="Times New Roman"/>
        <family val="1"/>
      </rPr>
      <t>Spex</t>
    </r>
    <r>
      <rPr>
        <sz val="10"/>
        <color theme="1"/>
        <rFont val="Times New Roman"/>
        <family val="1"/>
      </rPr>
      <t xml:space="preserve"> and 16.63% for STD1</t>
    </r>
    <r>
      <rPr>
        <vertAlign val="subscript"/>
        <sz val="10"/>
        <color theme="1"/>
        <rFont val="Times New Roman"/>
        <family val="1"/>
      </rPr>
      <t>Mu</t>
    </r>
    <phoneticPr fontId="1" type="noConversion"/>
  </si>
  <si>
    <r>
      <t>Single Std: STD1</t>
    </r>
    <r>
      <rPr>
        <b/>
        <vertAlign val="subscript"/>
        <sz val="10"/>
        <rFont val="Times New Roman"/>
        <family val="1"/>
      </rPr>
      <t>Spex</t>
    </r>
    <phoneticPr fontId="1" type="noConversion"/>
  </si>
  <si>
    <r>
      <t xml:space="preserve"> STD1</t>
    </r>
    <r>
      <rPr>
        <b/>
        <vertAlign val="subscript"/>
        <sz val="10"/>
        <color theme="1"/>
        <rFont val="Times New Roman"/>
        <family val="1"/>
      </rPr>
      <t xml:space="preserve">Mu </t>
    </r>
    <phoneticPr fontId="1" type="noConversion"/>
  </si>
  <si>
    <r>
      <t>Single Std: STD1</t>
    </r>
    <r>
      <rPr>
        <b/>
        <vertAlign val="subscript"/>
        <sz val="10"/>
        <color theme="1"/>
        <rFont val="Times New Roman"/>
        <family val="1"/>
      </rPr>
      <t>Mu</t>
    </r>
    <phoneticPr fontId="1" type="noConversion"/>
  </si>
  <si>
    <r>
      <t>15.58% for STD1</t>
    </r>
    <r>
      <rPr>
        <vertAlign val="subscript"/>
        <sz val="10"/>
        <color theme="1"/>
        <rFont val="Times New Roman"/>
        <family val="1"/>
      </rPr>
      <t>Spex</t>
    </r>
    <r>
      <rPr>
        <sz val="10"/>
        <color theme="1"/>
        <rFont val="Times New Roman"/>
        <family val="1"/>
      </rPr>
      <t xml:space="preserve"> and 16.63% for STD1</t>
    </r>
    <r>
      <rPr>
        <vertAlign val="subscript"/>
        <sz val="10"/>
        <color theme="1"/>
        <rFont val="Times New Roman"/>
        <family val="1"/>
      </rPr>
      <t>Mu</t>
    </r>
    <phoneticPr fontId="1" type="noConversion"/>
  </si>
  <si>
    <r>
      <t>Single Std: STD1</t>
    </r>
    <r>
      <rPr>
        <b/>
        <vertAlign val="subscript"/>
        <sz val="10"/>
        <color theme="1"/>
        <rFont val="Times New Roman"/>
        <family val="1"/>
      </rPr>
      <t>Spex</t>
    </r>
    <phoneticPr fontId="1" type="noConversion"/>
  </si>
  <si>
    <r>
      <t xml:space="preserve"> STD1</t>
    </r>
    <r>
      <rPr>
        <b/>
        <vertAlign val="subscript"/>
        <sz val="10"/>
        <color theme="1"/>
        <rFont val="Times New Roman"/>
        <family val="1"/>
      </rPr>
      <t>Spex</t>
    </r>
    <r>
      <rPr>
        <b/>
        <sz val="10"/>
        <color theme="1"/>
        <rFont val="Times New Roman"/>
        <family val="1"/>
      </rPr>
      <t xml:space="preserve"> (14.64%)</t>
    </r>
    <phoneticPr fontId="1" type="noConversion"/>
  </si>
  <si>
    <r>
      <t xml:space="preserve"> STD1</t>
    </r>
    <r>
      <rPr>
        <vertAlign val="subscript"/>
        <sz val="10"/>
        <color theme="1"/>
        <rFont val="等线"/>
        <family val="3"/>
        <charset val="134"/>
        <scheme val="minor"/>
      </rPr>
      <t>Spex</t>
    </r>
    <phoneticPr fontId="1" type="noConversion"/>
  </si>
  <si>
    <r>
      <t>STD1</t>
    </r>
    <r>
      <rPr>
        <b/>
        <vertAlign val="subscript"/>
        <sz val="10"/>
        <color theme="1"/>
        <rFont val="Times New Roman"/>
        <family val="1"/>
      </rPr>
      <t>Mu</t>
    </r>
    <phoneticPr fontId="1" type="noConversion"/>
  </si>
  <si>
    <r>
      <t xml:space="preserve"> STD1</t>
    </r>
    <r>
      <rPr>
        <b/>
        <vertAlign val="subscript"/>
        <sz val="10"/>
        <color theme="1"/>
        <rFont val="Times New Roman"/>
        <family val="1"/>
      </rPr>
      <t>Mu</t>
    </r>
    <phoneticPr fontId="1" type="noConversion"/>
  </si>
  <si>
    <r>
      <t>STD1</t>
    </r>
    <r>
      <rPr>
        <b/>
        <vertAlign val="subscript"/>
        <sz val="10"/>
        <color theme="1"/>
        <rFont val="Times New Roman"/>
        <family val="1"/>
      </rPr>
      <t>Spex</t>
    </r>
    <phoneticPr fontId="1" type="noConversion"/>
  </si>
  <si>
    <r>
      <t>STD2</t>
    </r>
    <r>
      <rPr>
        <b/>
        <vertAlign val="subscript"/>
        <sz val="10"/>
        <color theme="1"/>
        <rFont val="Times New Roman"/>
        <family val="1"/>
      </rPr>
      <t>Mu</t>
    </r>
    <phoneticPr fontId="1" type="noConversion"/>
  </si>
  <si>
    <r>
      <t>Single Std: STD2</t>
    </r>
    <r>
      <rPr>
        <b/>
        <vertAlign val="subscript"/>
        <sz val="10"/>
        <color theme="1"/>
        <rFont val="Times New Roman"/>
        <family val="1"/>
      </rPr>
      <t>Mu</t>
    </r>
    <phoneticPr fontId="1" type="noConversion"/>
  </si>
  <si>
    <r>
      <t xml:space="preserve"> STD2</t>
    </r>
    <r>
      <rPr>
        <b/>
        <vertAlign val="subscript"/>
        <sz val="10"/>
        <color theme="1"/>
        <rFont val="Times New Roman"/>
        <family val="1"/>
      </rPr>
      <t>Spex</t>
    </r>
    <phoneticPr fontId="1" type="noConversion"/>
  </si>
  <si>
    <r>
      <t>Single Std: STD2</t>
    </r>
    <r>
      <rPr>
        <b/>
        <vertAlign val="subscript"/>
        <sz val="10"/>
        <rFont val="Times New Roman"/>
        <family val="1"/>
      </rPr>
      <t>Spex</t>
    </r>
    <phoneticPr fontId="1" type="noConversion"/>
  </si>
  <si>
    <r>
      <t>Multi-standard (48.05% of f</t>
    </r>
    <r>
      <rPr>
        <vertAlign val="subscript"/>
        <sz val="10"/>
        <color rgb="FFFF0000"/>
        <rFont val="Times New Roman"/>
        <family val="1"/>
      </rPr>
      <t xml:space="preserve">spl </t>
    </r>
    <r>
      <rPr>
        <sz val="10"/>
        <color rgb="FFFF0000"/>
        <rFont val="Times New Roman"/>
        <family val="1"/>
      </rPr>
      <t>for STD1</t>
    </r>
    <r>
      <rPr>
        <vertAlign val="subscript"/>
        <sz val="10"/>
        <color rgb="FFFF0000"/>
        <rFont val="Times New Roman"/>
        <family val="1"/>
      </rPr>
      <t>Spex</t>
    </r>
    <r>
      <rPr>
        <sz val="10"/>
        <color rgb="FFFF0000"/>
        <rFont val="Times New Roman"/>
        <family val="1"/>
      </rPr>
      <t xml:space="preserve"> and 46.67% of f</t>
    </r>
    <r>
      <rPr>
        <vertAlign val="subscript"/>
        <sz val="10"/>
        <color rgb="FFFF0000"/>
        <rFont val="Times New Roman"/>
        <family val="1"/>
      </rPr>
      <t>spl</t>
    </r>
    <r>
      <rPr>
        <sz val="10"/>
        <color rgb="FFFF0000"/>
        <rFont val="Times New Roman"/>
        <family val="1"/>
      </rPr>
      <t xml:space="preserve">  for STD1</t>
    </r>
    <r>
      <rPr>
        <vertAlign val="subscript"/>
        <sz val="10"/>
        <color rgb="FFFF0000"/>
        <rFont val="Times New Roman"/>
        <family val="1"/>
      </rPr>
      <t>Mu</t>
    </r>
    <r>
      <rPr>
        <sz val="10"/>
        <color rgb="FFFF0000"/>
        <rFont val="Times New Roman"/>
        <family val="1"/>
      </rPr>
      <t xml:space="preserve">) </t>
    </r>
    <phoneticPr fontId="1" type="noConversion"/>
  </si>
  <si>
    <r>
      <t>Multi-standard (14.64% of f</t>
    </r>
    <r>
      <rPr>
        <vertAlign val="subscript"/>
        <sz val="10"/>
        <color rgb="FFFF0000"/>
        <rFont val="Times New Roman"/>
        <family val="1"/>
      </rPr>
      <t>spl</t>
    </r>
    <r>
      <rPr>
        <sz val="10"/>
        <color rgb="FFFF0000"/>
        <rFont val="Times New Roman"/>
        <family val="1"/>
      </rPr>
      <t xml:space="preserve"> for STD1</t>
    </r>
    <r>
      <rPr>
        <vertAlign val="subscript"/>
        <sz val="10"/>
        <color rgb="FFFF0000"/>
        <rFont val="Times New Roman"/>
        <family val="1"/>
      </rPr>
      <t>Spex</t>
    </r>
    <r>
      <rPr>
        <sz val="10"/>
        <color rgb="FFFF0000"/>
        <rFont val="Times New Roman"/>
        <family val="1"/>
      </rPr>
      <t xml:space="preserve"> and 14.61% of f</t>
    </r>
    <r>
      <rPr>
        <vertAlign val="subscript"/>
        <sz val="10"/>
        <color rgb="FFFF0000"/>
        <rFont val="Times New Roman"/>
        <family val="1"/>
      </rPr>
      <t>spl</t>
    </r>
    <r>
      <rPr>
        <sz val="10"/>
        <color rgb="FFFF0000"/>
        <rFont val="Times New Roman"/>
        <family val="1"/>
      </rPr>
      <t>for STD1</t>
    </r>
    <r>
      <rPr>
        <vertAlign val="subscript"/>
        <sz val="10"/>
        <color rgb="FFFF0000"/>
        <rFont val="Times New Roman"/>
        <family val="1"/>
      </rPr>
      <t>Mu</t>
    </r>
    <r>
      <rPr>
        <sz val="10"/>
        <color rgb="FFFF0000"/>
        <rFont val="Times New Roman"/>
        <family val="1"/>
      </rPr>
      <t xml:space="preserve">) </t>
    </r>
    <phoneticPr fontId="1" type="noConversion"/>
  </si>
  <si>
    <t>Total average</t>
    <phoneticPr fontId="1" type="noConversion"/>
  </si>
  <si>
    <t xml:space="preserve">Average </t>
    <phoneticPr fontId="1" type="noConversion"/>
  </si>
  <si>
    <r>
      <t>Table S2 The detalied values of δ</t>
    </r>
    <r>
      <rPr>
        <b/>
        <vertAlign val="superscript"/>
        <sz val="10"/>
        <color theme="1"/>
        <rFont val="Times New Roman"/>
        <family val="1"/>
      </rPr>
      <t>114/110</t>
    </r>
    <r>
      <rPr>
        <b/>
        <sz val="10"/>
        <color theme="1"/>
        <rFont val="Times New Roman"/>
        <family val="1"/>
      </rPr>
      <t xml:space="preserve">Cd for Single- standard and  Multi- standard </t>
    </r>
    <phoneticPr fontId="1" type="noConversion"/>
  </si>
  <si>
    <r>
      <t xml:space="preserve"> STD1</t>
    </r>
    <r>
      <rPr>
        <b/>
        <vertAlign val="subscript"/>
        <sz val="10"/>
        <color theme="1"/>
        <rFont val="Times New Roman"/>
        <family val="1"/>
      </rPr>
      <t>Spex</t>
    </r>
    <r>
      <rPr>
        <b/>
        <sz val="10"/>
        <color theme="1"/>
        <rFont val="Times New Roman"/>
        <family val="1"/>
      </rPr>
      <t xml:space="preserve">  </t>
    </r>
    <phoneticPr fontId="1" type="noConversion"/>
  </si>
  <si>
    <t xml:space="preserve">BCR-2 (48.03%) </t>
    <phoneticPr fontId="1" type="noConversion"/>
  </si>
  <si>
    <t>BCR-2 (16.63%)</t>
    <phoneticPr fontId="1" type="noConversion"/>
  </si>
  <si>
    <t>BCR-2(16.63%)</t>
    <phoneticPr fontId="1" type="noConversion"/>
  </si>
  <si>
    <t>BCR-2(17.26%)</t>
    <phoneticPr fontId="1" type="noConversion"/>
  </si>
  <si>
    <t>BCR-2(15.88%)</t>
    <phoneticPr fontId="1" type="noConversion"/>
  </si>
  <si>
    <t>BHVO-2(46.67%)</t>
    <phoneticPr fontId="1" type="noConversion"/>
  </si>
  <si>
    <t>BHVO-2 (48.05%)</t>
    <phoneticPr fontId="1" type="noConversion"/>
  </si>
  <si>
    <t xml:space="preserve">BHVO-2(14.61%)  </t>
    <phoneticPr fontId="1" type="noConversion"/>
  </si>
  <si>
    <t>BHVO-2 (14.64%)</t>
    <phoneticPr fontId="1" type="noConversion"/>
  </si>
  <si>
    <t>NOD-A-1 (51.47%)</t>
    <phoneticPr fontId="1" type="noConversion"/>
  </si>
  <si>
    <t>NOD-A-1(55.12%)</t>
    <phoneticPr fontId="1" type="noConversion"/>
  </si>
  <si>
    <t>MS-E1(39.65%)</t>
    <phoneticPr fontId="1" type="noConversion"/>
  </si>
  <si>
    <t>MS-E1(39.32%)</t>
    <phoneticPr fontId="1" type="noConversion"/>
  </si>
  <si>
    <t>GSS-4 (45.60%)</t>
    <phoneticPr fontId="1" type="noConversion"/>
  </si>
  <si>
    <t>GSD-12(49.58%)</t>
    <phoneticPr fontId="1" type="noConversion"/>
  </si>
  <si>
    <t>GSD-12(48.57%)</t>
    <phoneticPr fontId="1" type="noConversion"/>
  </si>
  <si>
    <t>GSS-25(44.57%)</t>
    <phoneticPr fontId="1" type="noConversion"/>
  </si>
  <si>
    <t>GSS-25 (43.39%)</t>
    <phoneticPr fontId="1" type="noConversion"/>
  </si>
  <si>
    <t>GSH-1(37.49%)</t>
    <phoneticPr fontId="1" type="noConversion"/>
  </si>
  <si>
    <t>GSH-1 (37.49%)</t>
    <phoneticPr fontId="1" type="noConversion"/>
  </si>
  <si>
    <t>GSV-2(42.75%)</t>
    <phoneticPr fontId="1" type="noConversion"/>
  </si>
  <si>
    <t>GBW08503C (49.01%)</t>
    <phoneticPr fontId="1" type="noConversion"/>
  </si>
  <si>
    <t>GBW08504C (49.01%)</t>
    <phoneticPr fontId="1" type="noConversion"/>
  </si>
  <si>
    <t>GBW08505C (49.01%)</t>
    <phoneticPr fontId="1" type="noConversion"/>
  </si>
  <si>
    <t>GBW08503C(49.01%)</t>
    <phoneticPr fontId="1" type="noConversion"/>
  </si>
  <si>
    <t>GBW08504C(49.01%)</t>
    <phoneticPr fontId="1" type="noConversion"/>
  </si>
  <si>
    <t>GBW08505C(49.01%)</t>
    <phoneticPr fontId="1" type="noConversion"/>
  </si>
  <si>
    <t>GSB-29 (50.95%)</t>
    <phoneticPr fontId="1" type="noConversion"/>
  </si>
  <si>
    <t>0.012±0.112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</si>
</sst>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"/>
    <numFmt numFmtId="177" formatCode="0.0000"/>
    <numFmt numFmtId="178" formatCode="0.000_);[Red]\(0.000\)"/>
    <numFmt numFmtId="179" formatCode="0.000_ "/>
    <numFmt numFmtId="180" formatCode="0.00_);[Red]\(0.00\)"/>
  </numFmts>
  <fonts count="1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等线"/>
      <family val="2"/>
      <charset val="134"/>
      <scheme val="minor"/>
    </font>
    <font>
      <b/>
      <vertAlign val="subscript"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b/>
      <vertAlign val="subscript"/>
      <sz val="10"/>
      <name val="Times New Roman"/>
      <family val="1"/>
    </font>
    <font>
      <sz val="10"/>
      <color rgb="FFFF0000"/>
      <name val="Times New Roman"/>
      <family val="1"/>
    </font>
    <font>
      <vertAlign val="subscript"/>
      <sz val="10"/>
      <color rgb="FFFF0000"/>
      <name val="Times New Roman"/>
      <family val="1"/>
    </font>
    <font>
      <vertAlign val="subscript"/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178" fontId="4" fillId="2" borderId="1" xfId="0" quotePrefix="1" applyNumberFormat="1" applyFont="1" applyFill="1" applyBorder="1" applyAlignment="1">
      <alignment horizontal="center" vertical="center"/>
    </xf>
    <xf numFmtId="178" fontId="4" fillId="0" borderId="0" xfId="0" quotePrefix="1" applyNumberFormat="1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7" fontId="4" fillId="2" borderId="1" xfId="0" quotePrefix="1" applyNumberFormat="1" applyFont="1" applyFill="1" applyBorder="1" applyAlignment="1">
      <alignment horizontal="center" vertical="center"/>
    </xf>
    <xf numFmtId="178" fontId="4" fillId="0" borderId="4" xfId="0" quotePrefix="1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178" fontId="4" fillId="0" borderId="2" xfId="0" quotePrefix="1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49" fontId="4" fillId="0" borderId="6" xfId="0" quotePrefix="1" applyNumberFormat="1" applyFont="1" applyBorder="1" applyAlignment="1">
      <alignment horizontal="center" vertical="center"/>
    </xf>
    <xf numFmtId="178" fontId="4" fillId="0" borderId="6" xfId="0" quotePrefix="1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8" fontId="4" fillId="0" borderId="1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6" xfId="0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/>
    </xf>
    <xf numFmtId="176" fontId="5" fillId="0" borderId="6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9" xfId="0" applyFont="1" applyBorder="1">
      <alignment vertical="center"/>
    </xf>
    <xf numFmtId="176" fontId="7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7" fontId="8" fillId="0" borderId="1" xfId="0" applyNumberFormat="1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9" fontId="4" fillId="2" borderId="1" xfId="0" quotePrefix="1" applyNumberFormat="1" applyFont="1" applyFill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 wrapText="1"/>
    </xf>
    <xf numFmtId="49" fontId="4" fillId="0" borderId="0" xfId="0" quotePrefix="1" applyNumberFormat="1" applyFont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49" fontId="4" fillId="0" borderId="2" xfId="0" quotePrefix="1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4" fillId="2" borderId="1" xfId="0" quotePrefix="1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>
      <alignment vertical="center"/>
    </xf>
    <xf numFmtId="49" fontId="4" fillId="2" borderId="7" xfId="0" quotePrefix="1" applyNumberFormat="1" applyFont="1" applyFill="1" applyBorder="1" applyAlignment="1">
      <alignment horizontal="center" vertical="center"/>
    </xf>
    <xf numFmtId="180" fontId="4" fillId="0" borderId="6" xfId="0" quotePrefix="1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9E8FF"/>
      <color rgb="FF11C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8"/>
  <sheetViews>
    <sheetView tabSelected="1" topLeftCell="A163" zoomScaleNormal="100" workbookViewId="0">
      <selection activeCell="G180" sqref="G180"/>
    </sheetView>
  </sheetViews>
  <sheetFormatPr defaultRowHeight="14" x14ac:dyDescent="0.3"/>
  <cols>
    <col min="1" max="1" width="18.9140625" style="15" customWidth="1"/>
    <col min="2" max="2" width="15.1640625" style="15" customWidth="1"/>
    <col min="3" max="3" width="13.9140625" style="15" customWidth="1"/>
    <col min="4" max="4" width="10.83203125" style="15" customWidth="1"/>
    <col min="5" max="5" width="6.25" style="15" customWidth="1"/>
    <col min="6" max="6" width="1.25" style="15" customWidth="1"/>
    <col min="7" max="7" width="13.5" style="15" customWidth="1"/>
    <col min="8" max="8" width="11.75" style="15" customWidth="1"/>
    <col min="9" max="9" width="16.4140625" style="15" customWidth="1"/>
    <col min="10" max="10" width="13.83203125" customWidth="1"/>
    <col min="11" max="11" width="13.08203125" bestFit="1" customWidth="1"/>
  </cols>
  <sheetData>
    <row r="1" spans="1:9" ht="15" x14ac:dyDescent="0.3">
      <c r="A1" s="75" t="s">
        <v>69</v>
      </c>
      <c r="B1" s="75"/>
      <c r="C1" s="75"/>
      <c r="D1" s="75"/>
      <c r="E1" s="75"/>
      <c r="F1" s="75"/>
      <c r="G1" s="75"/>
      <c r="H1" s="75"/>
      <c r="I1" s="75"/>
    </row>
    <row r="2" spans="1:9" ht="28" x14ac:dyDescent="0.3">
      <c r="A2" s="2" t="s">
        <v>8</v>
      </c>
      <c r="B2" s="3"/>
      <c r="C2" s="4" t="s">
        <v>47</v>
      </c>
      <c r="D2" s="4" t="s">
        <v>25</v>
      </c>
      <c r="E2" s="4" t="s">
        <v>26</v>
      </c>
      <c r="F2" s="5"/>
      <c r="G2" s="4" t="s">
        <v>48</v>
      </c>
      <c r="H2" s="4" t="s">
        <v>25</v>
      </c>
      <c r="I2" s="4" t="s">
        <v>26</v>
      </c>
    </row>
    <row r="3" spans="1:9" x14ac:dyDescent="0.3">
      <c r="A3" s="74" t="s">
        <v>70</v>
      </c>
      <c r="B3" s="6" t="s">
        <v>71</v>
      </c>
      <c r="C3" s="7">
        <v>-2.2418260041076065E-2</v>
      </c>
      <c r="D3" s="7">
        <v>3.4185727114125035E-2</v>
      </c>
      <c r="E3" s="7"/>
      <c r="F3" s="8"/>
      <c r="G3" s="7">
        <v>1.3313E-2</v>
      </c>
      <c r="H3" s="7">
        <v>0.11</v>
      </c>
      <c r="I3" s="77" t="s">
        <v>50</v>
      </c>
    </row>
    <row r="4" spans="1:9" x14ac:dyDescent="0.3">
      <c r="A4" s="74"/>
      <c r="B4" s="6" t="s">
        <v>71</v>
      </c>
      <c r="C4" s="7">
        <v>-9.9500125302473281E-3</v>
      </c>
      <c r="D4" s="7">
        <v>3.4185727114125035E-2</v>
      </c>
      <c r="E4" s="7"/>
      <c r="F4" s="8"/>
      <c r="G4" s="7">
        <v>7.5420000000000001E-3</v>
      </c>
      <c r="H4" s="7">
        <v>0.11</v>
      </c>
      <c r="I4" s="78"/>
    </row>
    <row r="5" spans="1:9" x14ac:dyDescent="0.3">
      <c r="A5" s="74"/>
      <c r="B5" s="6" t="s">
        <v>71</v>
      </c>
      <c r="C5" s="7">
        <v>-4.8248298624811465E-3</v>
      </c>
      <c r="D5" s="7">
        <v>3.4185727114125035E-2</v>
      </c>
      <c r="E5" s="7"/>
      <c r="F5" s="8"/>
      <c r="G5" s="7">
        <v>1.0477E-2</v>
      </c>
      <c r="H5" s="7">
        <v>0.11</v>
      </c>
      <c r="I5" s="78"/>
    </row>
    <row r="6" spans="1:9" ht="15" x14ac:dyDescent="0.3">
      <c r="A6" s="9" t="s">
        <v>51</v>
      </c>
      <c r="B6" s="10" t="s">
        <v>27</v>
      </c>
      <c r="C6" s="49">
        <f>AVERAGE(C3:C5)</f>
        <v>-1.239770081126818E-2</v>
      </c>
      <c r="D6" s="12">
        <f>AVERAGE(D3:D5)</f>
        <v>3.4185727114125035E-2</v>
      </c>
      <c r="E6" s="12">
        <v>3.868030839501746E-2</v>
      </c>
      <c r="F6" s="13"/>
      <c r="G6" s="7">
        <v>8.5280000000000009E-3</v>
      </c>
      <c r="H6" s="7">
        <v>0.11</v>
      </c>
      <c r="I6" s="78"/>
    </row>
    <row r="7" spans="1:9" x14ac:dyDescent="0.3">
      <c r="A7" s="74" t="s">
        <v>52</v>
      </c>
      <c r="B7" s="6" t="s">
        <v>72</v>
      </c>
      <c r="C7" s="7">
        <v>3.3234095550711334E-3</v>
      </c>
      <c r="D7" s="7">
        <v>0.11735225407359531</v>
      </c>
      <c r="E7" s="14"/>
      <c r="G7" s="7">
        <v>2.4996999999999998E-2</v>
      </c>
      <c r="H7" s="7">
        <v>0.11</v>
      </c>
      <c r="I7" s="78"/>
    </row>
    <row r="8" spans="1:9" x14ac:dyDescent="0.3">
      <c r="A8" s="74"/>
      <c r="B8" s="6" t="s">
        <v>73</v>
      </c>
      <c r="C8" s="7">
        <v>6.7119992116831161E-3</v>
      </c>
      <c r="D8" s="7">
        <v>0.11735225407359531</v>
      </c>
      <c r="E8" s="14"/>
      <c r="G8" s="7">
        <v>4.8500000000000001E-3</v>
      </c>
      <c r="H8" s="7">
        <v>0.11</v>
      </c>
      <c r="I8" s="78"/>
    </row>
    <row r="9" spans="1:9" x14ac:dyDescent="0.3">
      <c r="A9" s="74"/>
      <c r="B9" s="6" t="s">
        <v>73</v>
      </c>
      <c r="C9" s="7">
        <v>2.015761240095032E-2</v>
      </c>
      <c r="D9" s="7">
        <v>0.11735225407359531</v>
      </c>
      <c r="E9" s="14"/>
      <c r="G9" s="7">
        <v>2.0320000000000001E-2</v>
      </c>
      <c r="H9" s="7">
        <v>0.11</v>
      </c>
      <c r="I9" s="78"/>
    </row>
    <row r="10" spans="1:9" ht="15" x14ac:dyDescent="0.3">
      <c r="A10" s="16" t="s">
        <v>53</v>
      </c>
      <c r="B10" s="10" t="s">
        <v>27</v>
      </c>
      <c r="C10" s="2">
        <v>0.01</v>
      </c>
      <c r="D10" s="12">
        <f>AVERAGE(D7:D9)</f>
        <v>0.11735225407359533</v>
      </c>
      <c r="E10" s="12">
        <v>3.868030839501746E-2</v>
      </c>
      <c r="F10" s="13"/>
      <c r="G10" s="7">
        <v>1.3041000000000001E-2</v>
      </c>
      <c r="H10" s="7">
        <v>0.11</v>
      </c>
      <c r="I10" s="79"/>
    </row>
    <row r="11" spans="1:9" x14ac:dyDescent="0.3">
      <c r="A11" s="76" t="s">
        <v>24</v>
      </c>
      <c r="B11" s="6" t="s">
        <v>74</v>
      </c>
      <c r="C11" s="7">
        <v>-9.5298905499645488E-3</v>
      </c>
      <c r="D11" s="7">
        <v>0.11298236244616296</v>
      </c>
      <c r="E11" s="14"/>
      <c r="G11" s="7">
        <v>8.3059999999999991E-3</v>
      </c>
      <c r="H11" s="7">
        <v>0.11</v>
      </c>
      <c r="I11" s="2">
        <v>0.11207671056696999</v>
      </c>
    </row>
    <row r="12" spans="1:9" x14ac:dyDescent="0.3">
      <c r="A12" s="76"/>
      <c r="B12" s="6" t="s">
        <v>74</v>
      </c>
      <c r="C12" s="7">
        <v>-2.006221057993636E-2</v>
      </c>
      <c r="D12" s="7">
        <v>0.11298236244616296</v>
      </c>
      <c r="E12" s="14"/>
      <c r="G12" s="17" t="s">
        <v>0</v>
      </c>
      <c r="H12" s="10" t="s">
        <v>4</v>
      </c>
      <c r="I12" s="2" t="s">
        <v>99</v>
      </c>
    </row>
    <row r="13" spans="1:9" ht="28" x14ac:dyDescent="0.3">
      <c r="A13" s="16" t="s">
        <v>53</v>
      </c>
      <c r="B13" s="10" t="s">
        <v>27</v>
      </c>
      <c r="C13" s="18" t="s">
        <v>28</v>
      </c>
      <c r="D13" s="12">
        <f>AVERAGE(D11:D12)</f>
        <v>0.11298236244616296</v>
      </c>
      <c r="E13" s="12">
        <v>0.11395996557714304</v>
      </c>
      <c r="F13" s="13"/>
      <c r="G13" s="4" t="s">
        <v>48</v>
      </c>
      <c r="H13" s="4" t="s">
        <v>25</v>
      </c>
      <c r="I13" s="4" t="s">
        <v>26</v>
      </c>
    </row>
    <row r="14" spans="1:9" x14ac:dyDescent="0.3">
      <c r="A14" s="74" t="s">
        <v>49</v>
      </c>
      <c r="B14" s="6" t="s">
        <v>75</v>
      </c>
      <c r="C14" s="7">
        <v>3.5298281698359973E-3</v>
      </c>
      <c r="D14" s="7">
        <v>0.12008025689526633</v>
      </c>
      <c r="E14" s="14"/>
      <c r="G14" s="7">
        <v>9.2270000000000008E-3</v>
      </c>
      <c r="H14" s="7">
        <v>0.19335225407359499</v>
      </c>
      <c r="I14" s="80" t="s">
        <v>54</v>
      </c>
    </row>
    <row r="15" spans="1:9" x14ac:dyDescent="0.3">
      <c r="A15" s="74"/>
      <c r="B15" s="6" t="s">
        <v>75</v>
      </c>
      <c r="C15" s="7">
        <v>2.5596263473674101E-2</v>
      </c>
      <c r="D15" s="7">
        <v>0.12008025689526633</v>
      </c>
      <c r="E15" s="14"/>
      <c r="G15" s="7">
        <v>1.2586E-2</v>
      </c>
      <c r="H15" s="7">
        <v>0.19335225407359499</v>
      </c>
      <c r="I15" s="81"/>
    </row>
    <row r="16" spans="1:9" x14ac:dyDescent="0.3">
      <c r="A16" s="74"/>
      <c r="B16" s="6" t="s">
        <v>75</v>
      </c>
      <c r="C16" s="7">
        <v>2.2637565303348286E-2</v>
      </c>
      <c r="D16" s="7">
        <v>0.12008025689526633</v>
      </c>
      <c r="E16" s="14"/>
      <c r="G16" s="7">
        <v>1.5566E-2</v>
      </c>
      <c r="H16" s="7">
        <v>0.19335225407359499</v>
      </c>
      <c r="I16" s="81"/>
    </row>
    <row r="17" spans="1:9" ht="15" x14ac:dyDescent="0.3">
      <c r="A17" s="9" t="s">
        <v>51</v>
      </c>
      <c r="B17" s="10" t="s">
        <v>27</v>
      </c>
      <c r="C17" s="11" t="s">
        <v>29</v>
      </c>
      <c r="D17" s="12">
        <f>AVERAGE(D14:D16)</f>
        <v>0.12008025689526632</v>
      </c>
      <c r="E17" s="12">
        <v>0.12244642154644536</v>
      </c>
      <c r="F17" s="19"/>
      <c r="G17" s="7">
        <v>1.5308E-2</v>
      </c>
      <c r="H17" s="7">
        <v>0.19335225407359499</v>
      </c>
      <c r="I17" s="81"/>
    </row>
    <row r="18" spans="1:9" x14ac:dyDescent="0.3">
      <c r="A18" s="20"/>
      <c r="B18" s="20"/>
      <c r="C18" s="20"/>
      <c r="D18" s="21"/>
      <c r="E18" s="21"/>
      <c r="F18" s="13"/>
      <c r="G18" s="7">
        <v>1.315E-2</v>
      </c>
      <c r="H18" s="7">
        <v>0.19335225407359499</v>
      </c>
      <c r="I18" s="81"/>
    </row>
    <row r="19" spans="1:9" x14ac:dyDescent="0.3">
      <c r="A19" s="22"/>
      <c r="B19" s="23"/>
      <c r="C19" s="70"/>
      <c r="D19" s="25"/>
      <c r="E19" s="25"/>
      <c r="F19" s="13"/>
      <c r="G19" s="7">
        <v>1.328E-3</v>
      </c>
      <c r="H19" s="7">
        <v>0.19335225407359499</v>
      </c>
      <c r="I19" s="81"/>
    </row>
    <row r="20" spans="1:9" x14ac:dyDescent="0.3">
      <c r="A20" s="22"/>
      <c r="B20" s="23"/>
      <c r="C20" s="24"/>
      <c r="D20" s="25"/>
      <c r="E20" s="25"/>
      <c r="F20" s="13"/>
      <c r="G20" s="7">
        <v>1.4947999999999999E-2</v>
      </c>
      <c r="H20" s="7">
        <v>0.19335225407359499</v>
      </c>
      <c r="I20" s="81"/>
    </row>
    <row r="21" spans="1:9" x14ac:dyDescent="0.3">
      <c r="A21" s="22"/>
      <c r="B21" s="23"/>
      <c r="C21" s="24"/>
      <c r="D21" s="25"/>
      <c r="E21" s="25"/>
      <c r="F21" s="13"/>
      <c r="G21" s="7">
        <v>2.2308000000000001E-2</v>
      </c>
      <c r="H21" s="7">
        <v>0.19335225407359499</v>
      </c>
      <c r="I21" s="82"/>
    </row>
    <row r="22" spans="1:9" ht="26" x14ac:dyDescent="0.3">
      <c r="A22" s="26"/>
      <c r="B22" s="27"/>
      <c r="C22" s="69" t="s">
        <v>68</v>
      </c>
      <c r="D22" s="4" t="s">
        <v>25</v>
      </c>
      <c r="E22" s="4" t="s">
        <v>26</v>
      </c>
      <c r="F22" s="13"/>
      <c r="G22" s="7">
        <v>1.7080000000000001E-2</v>
      </c>
      <c r="H22" s="7">
        <v>0.19335225407359499</v>
      </c>
      <c r="I22" s="2">
        <v>0.19369769423972108</v>
      </c>
    </row>
    <row r="23" spans="1:9" x14ac:dyDescent="0.3">
      <c r="A23" s="17" t="s">
        <v>5</v>
      </c>
      <c r="B23" s="10" t="s">
        <v>67</v>
      </c>
      <c r="C23" s="2">
        <f>AVERAGE(C3:C5)</f>
        <v>-1.239770081126818E-2</v>
      </c>
      <c r="D23" s="28">
        <v>3.4185727114125035E-2</v>
      </c>
      <c r="E23" s="28">
        <v>3.868030839501746E-2</v>
      </c>
      <c r="F23" s="28"/>
      <c r="G23" s="17" t="s">
        <v>0</v>
      </c>
      <c r="H23" s="10" t="s">
        <v>4</v>
      </c>
      <c r="I23" s="2" t="s">
        <v>45</v>
      </c>
    </row>
    <row r="25" spans="1:9" ht="28" x14ac:dyDescent="0.3">
      <c r="A25" s="2" t="s">
        <v>9</v>
      </c>
      <c r="B25" s="3"/>
      <c r="C25" s="4" t="s">
        <v>47</v>
      </c>
      <c r="D25" s="4" t="s">
        <v>25</v>
      </c>
      <c r="E25" s="4" t="s">
        <v>26</v>
      </c>
      <c r="F25" s="29"/>
      <c r="G25" s="4" t="s">
        <v>48</v>
      </c>
      <c r="H25" s="4" t="s">
        <v>25</v>
      </c>
      <c r="I25" s="4" t="s">
        <v>26</v>
      </c>
    </row>
    <row r="26" spans="1:9" x14ac:dyDescent="0.3">
      <c r="A26" s="74" t="s">
        <v>52</v>
      </c>
      <c r="B26" s="6" t="s">
        <v>76</v>
      </c>
      <c r="C26" s="7">
        <v>1.5446896303441794E-4</v>
      </c>
      <c r="D26" s="7">
        <v>2.8912684692054994E-2</v>
      </c>
      <c r="E26" s="30"/>
      <c r="F26" s="31"/>
      <c r="G26" s="7">
        <v>8.1325194447179339E-3</v>
      </c>
      <c r="H26" s="32">
        <v>2.3897774760576588E-2</v>
      </c>
      <c r="I26" s="71" t="s">
        <v>65</v>
      </c>
    </row>
    <row r="27" spans="1:9" x14ac:dyDescent="0.3">
      <c r="A27" s="74"/>
      <c r="B27" s="6" t="s">
        <v>76</v>
      </c>
      <c r="C27" s="7">
        <v>1.5585194298364512E-2</v>
      </c>
      <c r="D27" s="7">
        <v>2.8912681041430872E-2</v>
      </c>
      <c r="E27" s="30"/>
      <c r="F27" s="33"/>
      <c r="G27" s="7">
        <v>1.1428769566078967E-2</v>
      </c>
      <c r="H27" s="32">
        <v>2.3897774760576588E-2</v>
      </c>
      <c r="I27" s="72"/>
    </row>
    <row r="28" spans="1:9" x14ac:dyDescent="0.3">
      <c r="A28" s="74"/>
      <c r="B28" s="6" t="s">
        <v>76</v>
      </c>
      <c r="C28" s="7">
        <v>8.7239365144898759E-3</v>
      </c>
      <c r="D28" s="7">
        <v>2.89126829410873E-2</v>
      </c>
      <c r="E28" s="30"/>
      <c r="F28" s="33"/>
      <c r="G28" s="7">
        <v>1.6523056832977168E-2</v>
      </c>
      <c r="H28" s="32">
        <v>2.3897774760576588E-2</v>
      </c>
      <c r="I28" s="72"/>
    </row>
    <row r="29" spans="1:9" x14ac:dyDescent="0.3">
      <c r="A29" s="74"/>
      <c r="B29" s="6" t="s">
        <v>76</v>
      </c>
      <c r="C29" s="7">
        <v>2.4200643614588728E-3</v>
      </c>
      <c r="D29" s="7">
        <v>2.8912684231100369E-2</v>
      </c>
      <c r="E29" s="30"/>
      <c r="F29" s="33"/>
      <c r="G29" s="7">
        <v>6.991060025542728E-3</v>
      </c>
      <c r="H29" s="32">
        <v>2.3897774760576588E-2</v>
      </c>
      <c r="I29" s="72"/>
    </row>
    <row r="30" spans="1:9" ht="15" x14ac:dyDescent="0.3">
      <c r="A30" s="16" t="s">
        <v>53</v>
      </c>
      <c r="B30" s="10" t="s">
        <v>27</v>
      </c>
      <c r="C30" s="2">
        <v>7.0000000000000001E-3</v>
      </c>
      <c r="D30" s="2">
        <v>2.8912683226418382E-2</v>
      </c>
      <c r="E30" s="12">
        <v>3.2065776376104381E-2</v>
      </c>
      <c r="F30" s="25"/>
      <c r="G30" s="7">
        <v>1.3455607476635545E-2</v>
      </c>
      <c r="H30" s="32">
        <v>2.3897774760576588E-2</v>
      </c>
      <c r="I30" s="72"/>
    </row>
    <row r="31" spans="1:9" x14ac:dyDescent="0.3">
      <c r="A31" s="74" t="s">
        <v>49</v>
      </c>
      <c r="B31" s="6" t="s">
        <v>77</v>
      </c>
      <c r="C31" s="7">
        <v>3.5721199273741726E-2</v>
      </c>
      <c r="D31" s="7">
        <v>4.4960132938817558E-2</v>
      </c>
      <c r="E31" s="30"/>
      <c r="F31" s="34"/>
      <c r="G31" s="7">
        <v>1.6747575668527692E-2</v>
      </c>
      <c r="H31" s="32">
        <v>2.3897774760576588E-2</v>
      </c>
      <c r="I31" s="72"/>
    </row>
    <row r="32" spans="1:9" x14ac:dyDescent="0.3">
      <c r="A32" s="74"/>
      <c r="B32" s="6" t="s">
        <v>77</v>
      </c>
      <c r="C32" s="7">
        <v>2.7397983229425028E-2</v>
      </c>
      <c r="D32" s="7">
        <v>4.4960131595600979E-2</v>
      </c>
      <c r="E32" s="30"/>
      <c r="F32" s="34"/>
      <c r="G32" s="7">
        <v>2.1896360759493638E-2</v>
      </c>
      <c r="H32" s="32">
        <v>2.3897774760576588E-2</v>
      </c>
      <c r="I32" s="72"/>
    </row>
    <row r="33" spans="1:11" x14ac:dyDescent="0.3">
      <c r="A33" s="74"/>
      <c r="B33" s="6" t="s">
        <v>77</v>
      </c>
      <c r="C33" s="7">
        <v>4.3352254828712265E-2</v>
      </c>
      <c r="D33" s="7">
        <v>4.4960134187787111E-2</v>
      </c>
      <c r="E33" s="14"/>
      <c r="F33" s="34"/>
      <c r="G33" s="7">
        <v>1.2315523605984091E-2</v>
      </c>
      <c r="H33" s="32">
        <v>2.3897774760576588E-2</v>
      </c>
      <c r="I33" s="72"/>
    </row>
    <row r="34" spans="1:11" x14ac:dyDescent="0.3">
      <c r="A34" s="74"/>
      <c r="B34" s="6" t="s">
        <v>77</v>
      </c>
      <c r="C34" s="7">
        <v>3.9009025045828274E-2</v>
      </c>
      <c r="D34" s="7">
        <v>4.49601334748864E-2</v>
      </c>
      <c r="E34" s="14"/>
      <c r="F34" s="25"/>
      <c r="G34" s="7">
        <v>2.3443481150887902E-2</v>
      </c>
      <c r="H34" s="32">
        <v>2.3897774760576588E-2</v>
      </c>
      <c r="I34" s="72"/>
    </row>
    <row r="35" spans="1:11" ht="15" x14ac:dyDescent="0.3">
      <c r="A35" s="16" t="s">
        <v>55</v>
      </c>
      <c r="B35" s="16" t="s">
        <v>27</v>
      </c>
      <c r="C35" s="2">
        <v>3.5999999999999997E-2</v>
      </c>
      <c r="D35" s="2">
        <v>4.4960133049273009E-2</v>
      </c>
      <c r="E35" s="12">
        <v>4.6942440439361584E-2</v>
      </c>
      <c r="F35" s="34"/>
      <c r="G35" s="7">
        <v>2.6714109667558272E-2</v>
      </c>
      <c r="H35" s="32">
        <v>2.3897774760576588E-2</v>
      </c>
      <c r="I35" s="72"/>
    </row>
    <row r="36" spans="1:11" x14ac:dyDescent="0.3">
      <c r="A36" s="74" t="s">
        <v>52</v>
      </c>
      <c r="B36" s="6" t="s">
        <v>78</v>
      </c>
      <c r="C36" s="7">
        <v>4.813796870416865E-2</v>
      </c>
      <c r="D36" s="7">
        <v>0.13504160670742854</v>
      </c>
      <c r="E36" s="14"/>
      <c r="F36" s="34"/>
      <c r="G36" s="7">
        <v>3.1827528685758444E-2</v>
      </c>
      <c r="H36" s="32">
        <v>2.3897774760576588E-2</v>
      </c>
      <c r="I36" s="72"/>
    </row>
    <row r="37" spans="1:11" x14ac:dyDescent="0.3">
      <c r="A37" s="74"/>
      <c r="B37" s="6" t="s">
        <v>78</v>
      </c>
      <c r="C37" s="7">
        <v>3.5599880640427455E-2</v>
      </c>
      <c r="D37" s="7">
        <v>0.13504160670742854</v>
      </c>
      <c r="E37" s="14"/>
      <c r="F37" s="25"/>
      <c r="G37" s="7">
        <v>2.2310556239931834E-2</v>
      </c>
      <c r="H37" s="32">
        <v>2.3897774760576588E-2</v>
      </c>
      <c r="I37" s="72"/>
    </row>
    <row r="38" spans="1:11" x14ac:dyDescent="0.3">
      <c r="A38" s="74"/>
      <c r="B38" s="6" t="s">
        <v>78</v>
      </c>
      <c r="C38" s="7">
        <v>2.2493847688503703E-2</v>
      </c>
      <c r="D38" s="7">
        <v>0.13504160670742854</v>
      </c>
      <c r="E38" s="14"/>
      <c r="F38" s="34"/>
      <c r="G38" s="7">
        <v>1.1986406249999915E-2</v>
      </c>
      <c r="H38" s="32">
        <v>2.3897774760576588E-2</v>
      </c>
      <c r="I38" s="72"/>
    </row>
    <row r="39" spans="1:11" ht="15" x14ac:dyDescent="0.3">
      <c r="A39" s="16" t="s">
        <v>53</v>
      </c>
      <c r="B39" s="10" t="s">
        <v>27</v>
      </c>
      <c r="C39" s="2">
        <f>AVERAGE(C36:C38)</f>
        <v>3.5410565677699936E-2</v>
      </c>
      <c r="D39" s="2">
        <v>0.13504160670742854</v>
      </c>
      <c r="E39" s="12">
        <v>0.13745531639502057</v>
      </c>
      <c r="F39" s="34"/>
      <c r="G39" s="7">
        <v>1.5279630539451583E-2</v>
      </c>
      <c r="H39" s="32">
        <v>2.3897774760576588E-2</v>
      </c>
      <c r="I39" s="72"/>
    </row>
    <row r="40" spans="1:11" x14ac:dyDescent="0.3">
      <c r="A40" s="74" t="s">
        <v>56</v>
      </c>
      <c r="B40" s="6" t="s">
        <v>79</v>
      </c>
      <c r="C40" s="7">
        <v>5.2717927098094704E-2</v>
      </c>
      <c r="D40" s="7">
        <v>0.13090068405758326</v>
      </c>
      <c r="E40" s="14"/>
      <c r="F40" s="34"/>
      <c r="G40" s="7">
        <v>2.0430634920634905E-2</v>
      </c>
      <c r="H40" s="32">
        <v>2.3897774760576588E-2</v>
      </c>
      <c r="I40" s="73"/>
    </row>
    <row r="41" spans="1:11" x14ac:dyDescent="0.3">
      <c r="A41" s="74"/>
      <c r="B41" s="6" t="s">
        <v>79</v>
      </c>
      <c r="C41" s="7">
        <v>3.9737873865125929E-2</v>
      </c>
      <c r="D41" s="7">
        <v>0.13090068405758326</v>
      </c>
      <c r="E41" s="14"/>
      <c r="F41" s="25"/>
      <c r="G41" s="7">
        <v>1.0845916975248393E-2</v>
      </c>
      <c r="H41" s="32">
        <v>2.3897774760576588E-2</v>
      </c>
      <c r="I41" s="2">
        <v>2.767315970671011E-2</v>
      </c>
    </row>
    <row r="42" spans="1:11" x14ac:dyDescent="0.3">
      <c r="A42" s="74"/>
      <c r="B42" s="6" t="s">
        <v>79</v>
      </c>
      <c r="C42" s="7">
        <v>3.6994697719592975E-2</v>
      </c>
      <c r="D42" s="7">
        <v>0.13090068405758326</v>
      </c>
      <c r="E42" s="14"/>
      <c r="F42" s="31"/>
      <c r="G42" s="17" t="s">
        <v>0</v>
      </c>
      <c r="H42" s="10" t="s">
        <v>4</v>
      </c>
      <c r="I42" s="2" t="s">
        <v>38</v>
      </c>
      <c r="K42" s="1"/>
    </row>
    <row r="43" spans="1:11" ht="28" x14ac:dyDescent="0.3">
      <c r="A43" s="16" t="s">
        <v>55</v>
      </c>
      <c r="B43" s="10" t="s">
        <v>27</v>
      </c>
      <c r="C43" s="2">
        <f>AVERAGE(C40:C42)</f>
        <v>4.3150166227604536E-2</v>
      </c>
      <c r="D43" s="2">
        <v>0.13090068405758326</v>
      </c>
      <c r="E43" s="12">
        <v>0.13197401352665342</v>
      </c>
      <c r="F43" s="33"/>
      <c r="G43" s="4" t="s">
        <v>48</v>
      </c>
      <c r="H43" s="4" t="s">
        <v>25</v>
      </c>
      <c r="I43" s="4" t="s">
        <v>26</v>
      </c>
    </row>
    <row r="44" spans="1:11" x14ac:dyDescent="0.3">
      <c r="A44" s="35"/>
      <c r="B44" s="20"/>
      <c r="C44" s="20"/>
      <c r="D44" s="68"/>
      <c r="E44" s="20"/>
      <c r="F44" s="34"/>
      <c r="G44" s="36">
        <v>2.2907E-2</v>
      </c>
      <c r="H44" s="36">
        <v>0.19828912684691999</v>
      </c>
      <c r="I44" s="71" t="s">
        <v>66</v>
      </c>
    </row>
    <row r="45" spans="1:11" x14ac:dyDescent="0.3">
      <c r="A45" s="37"/>
      <c r="B45" s="23"/>
      <c r="C45" s="38"/>
      <c r="D45" s="39"/>
      <c r="E45" s="34"/>
      <c r="F45" s="34"/>
      <c r="G45" s="36">
        <v>2.6383E-2</v>
      </c>
      <c r="H45" s="36">
        <v>0.19828912684691999</v>
      </c>
      <c r="I45" s="72"/>
    </row>
    <row r="46" spans="1:11" x14ac:dyDescent="0.3">
      <c r="A46" s="37"/>
      <c r="B46" s="23"/>
      <c r="C46" s="38"/>
      <c r="D46" s="39"/>
      <c r="E46" s="34"/>
      <c r="G46" s="36">
        <v>1.2015E-2</v>
      </c>
      <c r="H46" s="36">
        <v>0.19828912684691999</v>
      </c>
      <c r="I46" s="72"/>
    </row>
    <row r="47" spans="1:11" x14ac:dyDescent="0.3">
      <c r="A47" s="37"/>
      <c r="B47" s="23"/>
      <c r="C47" s="38"/>
      <c r="D47" s="39"/>
      <c r="E47" s="34"/>
      <c r="G47" s="36">
        <v>2.2065000000000001E-2</v>
      </c>
      <c r="H47" s="36">
        <v>0.19828912684691999</v>
      </c>
      <c r="I47" s="72"/>
    </row>
    <row r="48" spans="1:11" x14ac:dyDescent="0.3">
      <c r="A48" s="37"/>
      <c r="B48" s="23"/>
      <c r="C48" s="38"/>
      <c r="D48" s="39"/>
      <c r="E48" s="34"/>
      <c r="G48" s="36">
        <v>2.0805000000000001E-2</v>
      </c>
      <c r="H48" s="36">
        <v>0.19828912684691999</v>
      </c>
      <c r="I48" s="72"/>
    </row>
    <row r="49" spans="1:9" x14ac:dyDescent="0.3">
      <c r="A49" s="37"/>
      <c r="B49" s="23"/>
      <c r="C49" s="38"/>
      <c r="D49" s="39"/>
      <c r="E49" s="34"/>
      <c r="G49" s="36">
        <v>2.2530999999999999E-2</v>
      </c>
      <c r="H49" s="36">
        <v>0.19828912684691999</v>
      </c>
      <c r="I49" s="72"/>
    </row>
    <row r="50" spans="1:9" x14ac:dyDescent="0.3">
      <c r="A50" s="37"/>
      <c r="B50" s="23"/>
      <c r="C50" s="38"/>
      <c r="D50" s="39"/>
      <c r="E50" s="34"/>
      <c r="G50" s="36">
        <v>2.7234000000000001E-2</v>
      </c>
      <c r="H50" s="36">
        <v>0.19828912684691999</v>
      </c>
      <c r="I50" s="72"/>
    </row>
    <row r="51" spans="1:9" x14ac:dyDescent="0.3">
      <c r="A51" s="37"/>
      <c r="B51" s="23"/>
      <c r="C51" s="38"/>
      <c r="D51" s="39"/>
      <c r="E51" s="34"/>
      <c r="G51" s="36">
        <v>3.1650999999999999E-2</v>
      </c>
      <c r="H51" s="36">
        <v>0.19828912684691999</v>
      </c>
      <c r="I51" s="73"/>
    </row>
    <row r="52" spans="1:9" ht="26" x14ac:dyDescent="0.3">
      <c r="A52" s="37"/>
      <c r="B52" s="27"/>
      <c r="C52" s="69" t="s">
        <v>68</v>
      </c>
      <c r="D52" s="4" t="s">
        <v>25</v>
      </c>
      <c r="E52" s="4" t="s">
        <v>26</v>
      </c>
      <c r="G52" s="36">
        <v>2.5909000000000001E-2</v>
      </c>
      <c r="H52" s="36">
        <v>0.19828912684691999</v>
      </c>
      <c r="I52" s="2">
        <f>SQRT((2*STDEV(G44:G52))^2+H52*H52)</f>
        <v>0.19858772653845938</v>
      </c>
    </row>
    <row r="53" spans="1:9" x14ac:dyDescent="0.3">
      <c r="A53" s="17" t="s">
        <v>5</v>
      </c>
      <c r="B53" s="10" t="s">
        <v>67</v>
      </c>
      <c r="C53" s="2">
        <f>AVERAGE(C26:C29,C31:C34,G26:G41)</f>
        <v>1.8445536013520166E-2</v>
      </c>
      <c r="D53" s="12">
        <f>AVERAGE(D30,D35,H41)</f>
        <v>3.2590197012089324E-2</v>
      </c>
      <c r="E53" s="2">
        <f>SQRT((2*STDEV(C26:C29,C31:C34,H41))^2+D53*D53)</f>
        <v>4.5651657789536879E-2</v>
      </c>
      <c r="F53" s="41"/>
      <c r="G53" s="17" t="s">
        <v>0</v>
      </c>
      <c r="H53" s="10" t="s">
        <v>4</v>
      </c>
      <c r="I53" s="2" t="s">
        <v>46</v>
      </c>
    </row>
    <row r="54" spans="1:9" x14ac:dyDescent="0.3">
      <c r="A54" s="42"/>
      <c r="B54" s="43"/>
      <c r="C54" s="44"/>
      <c r="D54" s="45"/>
    </row>
    <row r="55" spans="1:9" ht="28" x14ac:dyDescent="0.3">
      <c r="A55" s="2" t="s">
        <v>10</v>
      </c>
      <c r="B55" s="3"/>
      <c r="C55" s="4" t="s">
        <v>47</v>
      </c>
      <c r="D55" s="4" t="s">
        <v>25</v>
      </c>
      <c r="E55" s="4" t="s">
        <v>26</v>
      </c>
      <c r="F55" s="29"/>
      <c r="G55" s="4" t="s">
        <v>48</v>
      </c>
      <c r="H55" s="4" t="s">
        <v>25</v>
      </c>
      <c r="I55" s="4" t="s">
        <v>26</v>
      </c>
    </row>
    <row r="56" spans="1:9" x14ac:dyDescent="0.3">
      <c r="A56" s="74" t="s">
        <v>2</v>
      </c>
      <c r="B56" s="6" t="s">
        <v>80</v>
      </c>
      <c r="C56" s="7">
        <v>0.14604449169856751</v>
      </c>
      <c r="D56" s="7">
        <v>2.9170181390339552E-2</v>
      </c>
      <c r="E56" s="14"/>
      <c r="F56" s="34"/>
      <c r="G56" s="46">
        <v>0.13944738874212553</v>
      </c>
      <c r="H56" s="7">
        <v>1.9368222962452924E-2</v>
      </c>
      <c r="I56" s="14"/>
    </row>
    <row r="57" spans="1:9" x14ac:dyDescent="0.3">
      <c r="A57" s="74"/>
      <c r="B57" s="6" t="s">
        <v>80</v>
      </c>
      <c r="C57" s="7">
        <v>0.12304264506405715</v>
      </c>
      <c r="D57" s="7">
        <v>2.9170181772401337E-2</v>
      </c>
      <c r="E57" s="14"/>
      <c r="F57" s="34"/>
      <c r="G57" s="46">
        <v>0.14549359153523655</v>
      </c>
      <c r="H57" s="7">
        <v>1.9368222962452924E-2</v>
      </c>
      <c r="I57" s="14"/>
    </row>
    <row r="58" spans="1:9" x14ac:dyDescent="0.3">
      <c r="A58" s="74"/>
      <c r="B58" s="6" t="s">
        <v>80</v>
      </c>
      <c r="C58" s="7">
        <v>0.1284399366289723</v>
      </c>
      <c r="D58" s="7">
        <v>2.9170183321771313E-2</v>
      </c>
      <c r="E58" s="14"/>
      <c r="F58" s="34"/>
      <c r="G58" s="46">
        <v>0.13878171637992465</v>
      </c>
      <c r="H58" s="7">
        <v>1.9368222962452924E-2</v>
      </c>
      <c r="I58" s="14"/>
    </row>
    <row r="59" spans="1:9" ht="15" x14ac:dyDescent="0.3">
      <c r="A59" s="16" t="s">
        <v>53</v>
      </c>
      <c r="B59" s="10" t="s">
        <v>27</v>
      </c>
      <c r="C59" s="2">
        <v>0.13300000000000001</v>
      </c>
      <c r="D59" s="2">
        <v>2.9170182161504066E-2</v>
      </c>
      <c r="E59" s="12">
        <v>3.7810804055945391E-2</v>
      </c>
      <c r="F59" s="34"/>
      <c r="G59" s="46">
        <v>0.12786196845677777</v>
      </c>
      <c r="H59" s="7">
        <v>1.9368222962452924E-2</v>
      </c>
      <c r="I59" s="14"/>
    </row>
    <row r="60" spans="1:9" x14ac:dyDescent="0.3">
      <c r="A60" s="74" t="s">
        <v>57</v>
      </c>
      <c r="B60" s="6" t="s">
        <v>81</v>
      </c>
      <c r="C60" s="7">
        <v>0.118480306832306</v>
      </c>
      <c r="D60" s="7">
        <v>1.9711893242403092E-2</v>
      </c>
      <c r="E60" s="14"/>
      <c r="F60" s="34"/>
      <c r="G60" s="46">
        <v>0.12303913395386479</v>
      </c>
      <c r="H60" s="7">
        <v>1.9368222962452924E-2</v>
      </c>
      <c r="I60" s="14"/>
    </row>
    <row r="61" spans="1:9" x14ac:dyDescent="0.3">
      <c r="A61" s="74"/>
      <c r="B61" s="6" t="s">
        <v>81</v>
      </c>
      <c r="C61" s="7">
        <v>0.12743650471948165</v>
      </c>
      <c r="D61" s="7">
        <v>1.9711894262532129E-2</v>
      </c>
      <c r="E61" s="14"/>
      <c r="F61" s="34"/>
      <c r="G61" s="46">
        <v>0.12625681339616962</v>
      </c>
      <c r="H61" s="7">
        <v>1.9368222962452924E-2</v>
      </c>
      <c r="I61" s="14"/>
    </row>
    <row r="62" spans="1:9" x14ac:dyDescent="0.3">
      <c r="A62" s="74"/>
      <c r="B62" s="6" t="s">
        <v>81</v>
      </c>
      <c r="C62" s="7">
        <v>0.13191762663694098</v>
      </c>
      <c r="D62" s="7">
        <v>1.971189477818075E-2</v>
      </c>
      <c r="E62" s="14"/>
      <c r="F62" s="34"/>
      <c r="G62" s="46">
        <v>0.13881369235467778</v>
      </c>
      <c r="H62" s="7">
        <v>1.9368222962452924E-2</v>
      </c>
      <c r="I62" s="14"/>
    </row>
    <row r="63" spans="1:9" ht="15" x14ac:dyDescent="0.3">
      <c r="A63" s="16" t="s">
        <v>51</v>
      </c>
      <c r="B63" s="10" t="s">
        <v>27</v>
      </c>
      <c r="C63" s="2">
        <v>0.126</v>
      </c>
      <c r="D63" s="2">
        <v>1.971189409437199E-2</v>
      </c>
      <c r="E63" s="12">
        <v>2.3995744774814077E-2</v>
      </c>
      <c r="F63" s="34"/>
      <c r="G63" s="46">
        <v>0.13408536484673339</v>
      </c>
      <c r="H63" s="7">
        <v>1.9368222962452924E-2</v>
      </c>
      <c r="I63" s="14"/>
    </row>
    <row r="64" spans="1:9" ht="26" x14ac:dyDescent="0.3">
      <c r="A64" s="14"/>
      <c r="B64" s="27"/>
      <c r="C64" s="69" t="s">
        <v>68</v>
      </c>
      <c r="D64" s="4" t="s">
        <v>25</v>
      </c>
      <c r="E64" s="4" t="s">
        <v>26</v>
      </c>
      <c r="F64" s="34"/>
      <c r="G64" s="46">
        <v>0.13724027408467981</v>
      </c>
      <c r="H64" s="7">
        <v>1.9368222962452924E-2</v>
      </c>
      <c r="I64" s="2">
        <v>2.4326414590433835E-2</v>
      </c>
    </row>
    <row r="65" spans="1:9" x14ac:dyDescent="0.3">
      <c r="A65" s="17" t="s">
        <v>5</v>
      </c>
      <c r="B65" s="10" t="s">
        <v>67</v>
      </c>
      <c r="C65" s="2">
        <f>AVERAGE(C60:C62,C56:C58,G56:G64)</f>
        <v>0.13242543035536769</v>
      </c>
      <c r="D65" s="12">
        <v>2.2750099739442992E-2</v>
      </c>
      <c r="E65" s="2">
        <v>2.825755363616601E-2</v>
      </c>
      <c r="F65" s="47"/>
      <c r="G65" s="17" t="s">
        <v>0</v>
      </c>
      <c r="H65" s="10" t="s">
        <v>4</v>
      </c>
      <c r="I65" s="2" t="s">
        <v>30</v>
      </c>
    </row>
    <row r="66" spans="1:9" x14ac:dyDescent="0.3">
      <c r="A66" s="42"/>
      <c r="B66" s="43"/>
      <c r="C66" s="44"/>
      <c r="G66" s="42"/>
      <c r="H66" s="43"/>
      <c r="I66" s="44"/>
    </row>
    <row r="67" spans="1:9" ht="28" x14ac:dyDescent="0.3">
      <c r="A67" s="2" t="s">
        <v>11</v>
      </c>
      <c r="B67" s="3"/>
      <c r="C67" s="4" t="s">
        <v>47</v>
      </c>
      <c r="D67" s="4" t="s">
        <v>25</v>
      </c>
      <c r="E67" s="4" t="s">
        <v>26</v>
      </c>
      <c r="F67" s="29"/>
      <c r="G67" s="4" t="s">
        <v>48</v>
      </c>
      <c r="H67" s="4" t="s">
        <v>25</v>
      </c>
      <c r="I67" s="4" t="s">
        <v>26</v>
      </c>
    </row>
    <row r="68" spans="1:9" ht="15" x14ac:dyDescent="0.3">
      <c r="A68" s="48" t="s">
        <v>58</v>
      </c>
      <c r="B68" s="6" t="s">
        <v>82</v>
      </c>
      <c r="C68" s="7">
        <v>-0.17233186439240381</v>
      </c>
      <c r="D68" s="7">
        <v>4.7385398213640267E-2</v>
      </c>
      <c r="E68" s="14"/>
      <c r="F68" s="34"/>
      <c r="G68" s="7">
        <v>-0.14621973929236504</v>
      </c>
      <c r="H68" s="7">
        <v>3.0269854944263562E-2</v>
      </c>
      <c r="I68" s="14"/>
    </row>
    <row r="69" spans="1:9" x14ac:dyDescent="0.3">
      <c r="A69" s="48"/>
      <c r="B69" s="6" t="s">
        <v>82</v>
      </c>
      <c r="C69" s="7">
        <v>-0.17465618562809954</v>
      </c>
      <c r="D69" s="7">
        <v>4.738539752374913E-2</v>
      </c>
      <c r="E69" s="14"/>
      <c r="F69" s="34"/>
      <c r="G69" s="7">
        <v>-0.15232783770410702</v>
      </c>
      <c r="H69" s="7">
        <v>3.0269854944263562E-2</v>
      </c>
      <c r="I69" s="14"/>
    </row>
    <row r="70" spans="1:9" x14ac:dyDescent="0.3">
      <c r="A70" s="48"/>
      <c r="B70" s="6" t="s">
        <v>82</v>
      </c>
      <c r="C70" s="7">
        <v>-0.18206155015406306</v>
      </c>
      <c r="D70" s="7">
        <v>4.7385399565849279E-2</v>
      </c>
      <c r="E70" s="14"/>
      <c r="F70" s="34"/>
      <c r="G70" s="7">
        <v>-0.16210446141479112</v>
      </c>
      <c r="H70" s="7">
        <v>3.0269854944263562E-2</v>
      </c>
      <c r="I70" s="14"/>
    </row>
    <row r="71" spans="1:9" x14ac:dyDescent="0.3">
      <c r="A71" s="48"/>
      <c r="B71" s="6" t="s">
        <v>82</v>
      </c>
      <c r="C71" s="7">
        <v>-0.17369665991095035</v>
      </c>
      <c r="D71" s="7">
        <v>4.7385390896926491E-2</v>
      </c>
      <c r="E71" s="14"/>
      <c r="F71" s="34"/>
      <c r="G71" s="7">
        <v>-0.16444868898749493</v>
      </c>
      <c r="H71" s="7">
        <v>3.0269854944263562E-2</v>
      </c>
      <c r="I71" s="14"/>
    </row>
    <row r="72" spans="1:9" ht="15" x14ac:dyDescent="0.3">
      <c r="A72" s="16" t="s">
        <v>53</v>
      </c>
      <c r="B72" s="10" t="s">
        <v>27</v>
      </c>
      <c r="C72" s="11" t="s">
        <v>31</v>
      </c>
      <c r="D72" s="49">
        <v>4.7385396550041287E-2</v>
      </c>
      <c r="E72" s="12">
        <f>SQRT((2*STDEV(C68:C71))^2+D72^2)</f>
        <v>4.8179493707705051E-2</v>
      </c>
      <c r="F72" s="34"/>
      <c r="G72" s="7">
        <v>-0.15299893307468471</v>
      </c>
      <c r="H72" s="7">
        <v>3.0269854944263562E-2</v>
      </c>
      <c r="I72" s="14"/>
    </row>
    <row r="73" spans="1:9" x14ac:dyDescent="0.3">
      <c r="A73" s="74" t="s">
        <v>1</v>
      </c>
      <c r="B73" s="6" t="s">
        <v>83</v>
      </c>
      <c r="C73" s="7">
        <v>-0.13092330968426186</v>
      </c>
      <c r="D73" s="7">
        <v>4.6204775484130933E-2</v>
      </c>
      <c r="E73" s="14"/>
      <c r="F73" s="34"/>
      <c r="G73" s="7">
        <v>-0.15908025851938912</v>
      </c>
      <c r="H73" s="7">
        <v>3.0269854944263562E-2</v>
      </c>
      <c r="I73" s="14"/>
    </row>
    <row r="74" spans="1:9" x14ac:dyDescent="0.3">
      <c r="A74" s="74"/>
      <c r="B74" s="6" t="s">
        <v>83</v>
      </c>
      <c r="C74" s="7">
        <v>-0.14973214698963905</v>
      </c>
      <c r="D74" s="7">
        <v>4.6204773058821959E-2</v>
      </c>
      <c r="E74" s="14"/>
      <c r="F74" s="34"/>
      <c r="G74" s="7">
        <v>-0.16881148225469733</v>
      </c>
      <c r="H74" s="7">
        <v>3.0269854944263562E-2</v>
      </c>
      <c r="I74" s="14"/>
    </row>
    <row r="75" spans="1:9" x14ac:dyDescent="0.3">
      <c r="A75" s="74"/>
      <c r="B75" s="6" t="s">
        <v>83</v>
      </c>
      <c r="C75" s="7">
        <v>-0.12206563642278885</v>
      </c>
      <c r="D75" s="7">
        <v>4.6204777088611086E-2</v>
      </c>
      <c r="E75" s="14"/>
      <c r="F75" s="34"/>
      <c r="G75" s="7">
        <v>-0.17114435797665373</v>
      </c>
      <c r="H75" s="7">
        <v>3.0269854944263562E-2</v>
      </c>
      <c r="I75" s="14"/>
    </row>
    <row r="76" spans="1:9" x14ac:dyDescent="0.3">
      <c r="A76" s="74"/>
      <c r="B76" s="6" t="s">
        <v>83</v>
      </c>
      <c r="C76" s="7">
        <v>-0.1399209514112626</v>
      </c>
      <c r="D76" s="7">
        <v>4.6204777088611086E-2</v>
      </c>
      <c r="E76" s="14"/>
      <c r="F76" s="34"/>
      <c r="G76" s="7">
        <v>-0.15191969887076545</v>
      </c>
      <c r="H76" s="7">
        <v>3.0269854944263562E-2</v>
      </c>
      <c r="I76" s="14"/>
    </row>
    <row r="77" spans="1:9" ht="15" x14ac:dyDescent="0.3">
      <c r="A77" s="16" t="s">
        <v>51</v>
      </c>
      <c r="B77" s="10" t="s">
        <v>27</v>
      </c>
      <c r="C77" s="2">
        <v>-0.13600000000000001</v>
      </c>
      <c r="D77" s="49">
        <v>4.6204775680043768E-2</v>
      </c>
      <c r="E77" s="12">
        <v>5.3956198920900401E-2</v>
      </c>
      <c r="F77" s="34"/>
      <c r="G77" s="7">
        <v>-0.15798819058754759</v>
      </c>
      <c r="H77" s="7">
        <v>3.0269854944263562E-2</v>
      </c>
      <c r="I77" s="14"/>
    </row>
    <row r="78" spans="1:9" x14ac:dyDescent="0.3">
      <c r="A78" s="20"/>
      <c r="B78" s="20"/>
      <c r="C78" s="20"/>
      <c r="D78" s="20"/>
      <c r="E78" s="20"/>
      <c r="F78" s="34"/>
      <c r="G78" s="7">
        <v>-0.16769768545994063</v>
      </c>
      <c r="H78" s="7">
        <v>3.0269854944263562E-2</v>
      </c>
      <c r="I78" s="14"/>
    </row>
    <row r="79" spans="1:9" x14ac:dyDescent="0.3">
      <c r="A79" s="22"/>
      <c r="B79" s="38"/>
      <c r="C79" s="38"/>
      <c r="D79" s="34"/>
      <c r="E79" s="34"/>
      <c r="F79" s="34"/>
      <c r="G79" s="7">
        <v>-0.17002513400833835</v>
      </c>
      <c r="H79" s="7">
        <v>3.0269854944263562E-2</v>
      </c>
      <c r="I79" s="14"/>
    </row>
    <row r="80" spans="1:9" x14ac:dyDescent="0.3">
      <c r="A80" s="22"/>
      <c r="B80" s="38"/>
      <c r="C80" s="38"/>
      <c r="D80" s="34"/>
      <c r="E80" s="34"/>
      <c r="F80" s="34"/>
      <c r="G80" s="7">
        <v>-0.15679238095238096</v>
      </c>
      <c r="H80" s="7">
        <v>3.0269854944263562E-2</v>
      </c>
      <c r="I80" s="14"/>
    </row>
    <row r="81" spans="1:9" x14ac:dyDescent="0.3">
      <c r="A81" s="50"/>
      <c r="B81" s="38"/>
      <c r="C81" s="38"/>
      <c r="D81" s="34"/>
      <c r="E81" s="34"/>
      <c r="F81" s="34"/>
      <c r="G81" s="7">
        <v>-0.16282568736781394</v>
      </c>
      <c r="H81" s="7">
        <v>3.0269854944263562E-2</v>
      </c>
      <c r="I81" s="14"/>
    </row>
    <row r="82" spans="1:9" x14ac:dyDescent="0.3">
      <c r="A82" s="34"/>
      <c r="B82" s="34"/>
      <c r="C82" s="34"/>
      <c r="D82" s="34"/>
      <c r="E82" s="34"/>
      <c r="F82" s="34"/>
      <c r="G82" s="7">
        <v>-0.17247571470387352</v>
      </c>
      <c r="H82" s="7">
        <v>3.0269854944263562E-2</v>
      </c>
      <c r="I82" s="40"/>
    </row>
    <row r="83" spans="1:9" ht="26" x14ac:dyDescent="0.3">
      <c r="A83" s="47"/>
      <c r="B83" s="27"/>
      <c r="C83" s="69" t="s">
        <v>68</v>
      </c>
      <c r="D83" s="4" t="s">
        <v>25</v>
      </c>
      <c r="E83" s="4" t="s">
        <v>26</v>
      </c>
      <c r="F83" s="34"/>
      <c r="G83" s="7">
        <v>-0.17478832860080301</v>
      </c>
      <c r="H83" s="7">
        <v>3.0269854944263562E-2</v>
      </c>
      <c r="I83" s="2">
        <f>SQRT((2*STDEV(G68:G83))^2+H83*H83)</f>
        <v>3.4717039888929276E-2</v>
      </c>
    </row>
    <row r="84" spans="1:9" x14ac:dyDescent="0.3">
      <c r="A84" s="17" t="s">
        <v>5</v>
      </c>
      <c r="B84" s="10" t="s">
        <v>67</v>
      </c>
      <c r="C84" s="2">
        <f>AVERAGE(C73:C76,C68:C71,G68:G83)</f>
        <v>-0.15987653684871317</v>
      </c>
      <c r="D84" s="12">
        <f>AVERAGE(D72,D77,H83)</f>
        <v>4.1286675724782874E-2</v>
      </c>
      <c r="E84" s="2">
        <f>SQRT((2*STDEV(C68:C71,C73:C76,G68:G83))^2+D84*D84)</f>
        <v>5.0702311303710855E-2</v>
      </c>
      <c r="F84" s="47"/>
      <c r="G84" s="17" t="s">
        <v>0</v>
      </c>
      <c r="H84" s="10" t="s">
        <v>4</v>
      </c>
      <c r="I84" s="2" t="s">
        <v>32</v>
      </c>
    </row>
    <row r="85" spans="1:9" x14ac:dyDescent="0.3">
      <c r="A85" s="42"/>
      <c r="B85" s="43"/>
      <c r="C85" s="51"/>
      <c r="G85" s="42"/>
      <c r="H85" s="43"/>
      <c r="I85" s="44"/>
    </row>
    <row r="86" spans="1:9" ht="28" x14ac:dyDescent="0.3">
      <c r="A86" s="2" t="s">
        <v>12</v>
      </c>
      <c r="B86" s="3"/>
      <c r="C86" s="4" t="s">
        <v>47</v>
      </c>
      <c r="D86" s="4" t="s">
        <v>25</v>
      </c>
      <c r="E86" s="4" t="s">
        <v>26</v>
      </c>
      <c r="F86" s="29"/>
      <c r="G86" s="4" t="s">
        <v>48</v>
      </c>
      <c r="H86" s="4" t="s">
        <v>25</v>
      </c>
      <c r="I86" s="4" t="s">
        <v>26</v>
      </c>
    </row>
    <row r="87" spans="1:9" x14ac:dyDescent="0.3">
      <c r="A87" s="74" t="s">
        <v>52</v>
      </c>
      <c r="B87" s="6" t="s">
        <v>84</v>
      </c>
      <c r="C87" s="52">
        <v>-0.31693789025371399</v>
      </c>
      <c r="D87" s="7">
        <v>3.5786475124180553E-2</v>
      </c>
      <c r="E87" s="14"/>
      <c r="F87" s="34"/>
      <c r="G87" s="52">
        <v>-0.30945643838323966</v>
      </c>
      <c r="H87" s="7">
        <v>2.6727778795200011E-2</v>
      </c>
      <c r="I87" s="14"/>
    </row>
    <row r="88" spans="1:9" x14ac:dyDescent="0.3">
      <c r="A88" s="74"/>
      <c r="B88" s="6" t="s">
        <v>84</v>
      </c>
      <c r="C88" s="52">
        <v>-0.32162771327676204</v>
      </c>
      <c r="D88" s="7">
        <v>3.5786476561761406E-2</v>
      </c>
      <c r="E88" s="14"/>
      <c r="F88" s="34"/>
      <c r="G88" s="52">
        <v>-0.31957955159643681</v>
      </c>
      <c r="H88" s="7">
        <v>2.6727778795200011E-2</v>
      </c>
      <c r="I88" s="14"/>
    </row>
    <row r="89" spans="1:9" x14ac:dyDescent="0.3">
      <c r="A89" s="74"/>
      <c r="B89" s="6" t="s">
        <v>84</v>
      </c>
      <c r="C89" s="52">
        <v>-0.32395836102089098</v>
      </c>
      <c r="D89" s="7">
        <v>3.5786477279303126E-2</v>
      </c>
      <c r="E89" s="14"/>
      <c r="F89" s="34"/>
      <c r="G89" s="52">
        <v>-0.31853960415833682</v>
      </c>
      <c r="H89" s="7">
        <v>2.6727778795200011E-2</v>
      </c>
      <c r="I89" s="14"/>
    </row>
    <row r="90" spans="1:9" x14ac:dyDescent="0.3">
      <c r="A90" s="74"/>
      <c r="B90" s="6" t="s">
        <v>84</v>
      </c>
      <c r="C90" s="52">
        <v>-0.30042344128675863</v>
      </c>
      <c r="D90" s="7">
        <v>3.578647123119786E-2</v>
      </c>
      <c r="E90" s="14"/>
      <c r="F90" s="34"/>
      <c r="G90" s="52">
        <v>-0.30411486554033812</v>
      </c>
      <c r="H90" s="7">
        <v>2.6727778795200011E-2</v>
      </c>
      <c r="I90" s="14"/>
    </row>
    <row r="91" spans="1:9" ht="15" x14ac:dyDescent="0.3">
      <c r="A91" s="16" t="s">
        <v>53</v>
      </c>
      <c r="B91" s="10" t="s">
        <v>27</v>
      </c>
      <c r="C91" s="11">
        <v>-0.316</v>
      </c>
      <c r="D91" s="49">
        <v>3.5786475049110734E-2</v>
      </c>
      <c r="E91" s="12">
        <v>4.3613176519822203E-2</v>
      </c>
      <c r="F91" s="34"/>
      <c r="G91" s="52"/>
      <c r="H91" s="7"/>
      <c r="I91" s="14"/>
    </row>
    <row r="92" spans="1:9" x14ac:dyDescent="0.3">
      <c r="A92" s="74" t="s">
        <v>49</v>
      </c>
      <c r="B92" s="6" t="s">
        <v>84</v>
      </c>
      <c r="C92" s="52">
        <v>-0.32017508882217482</v>
      </c>
      <c r="D92" s="7">
        <v>5.1631011335420265E-2</v>
      </c>
      <c r="E92" s="14"/>
      <c r="F92" s="34"/>
      <c r="G92" s="52">
        <v>-0.31432524556962033</v>
      </c>
      <c r="H92" s="7">
        <v>2.6727778795200011E-2</v>
      </c>
      <c r="I92" s="14"/>
    </row>
    <row r="93" spans="1:9" x14ac:dyDescent="0.3">
      <c r="A93" s="74"/>
      <c r="B93" s="6" t="s">
        <v>84</v>
      </c>
      <c r="C93" s="52">
        <v>-0.30726837685642144</v>
      </c>
      <c r="D93" s="7">
        <v>5.1631011261544485E-2</v>
      </c>
      <c r="E93" s="14"/>
      <c r="F93" s="34"/>
      <c r="G93" s="52">
        <v>-0.31327619336569595</v>
      </c>
      <c r="H93" s="7">
        <v>2.6727778795200011E-2</v>
      </c>
      <c r="I93" s="14"/>
    </row>
    <row r="94" spans="1:9" x14ac:dyDescent="0.3">
      <c r="A94" s="74"/>
      <c r="B94" s="6" t="s">
        <v>84</v>
      </c>
      <c r="C94" s="52">
        <v>-0.31992770451175145</v>
      </c>
      <c r="D94" s="7">
        <v>5.1631010427020604E-2</v>
      </c>
      <c r="E94" s="14"/>
      <c r="F94" s="34"/>
      <c r="G94" s="52">
        <v>-0.30686807775804231</v>
      </c>
      <c r="H94" s="7">
        <v>2.6727778795200011E-2</v>
      </c>
      <c r="I94" s="14"/>
    </row>
    <row r="95" spans="1:9" x14ac:dyDescent="0.3">
      <c r="A95" s="74"/>
      <c r="B95" s="6" t="s">
        <v>84</v>
      </c>
      <c r="C95" s="52">
        <v>-0.30845144623245568</v>
      </c>
      <c r="D95" s="7">
        <v>5.1631010427020604E-2</v>
      </c>
      <c r="E95" s="14"/>
      <c r="F95" s="34"/>
      <c r="G95" s="52">
        <v>-0.316980001998801</v>
      </c>
      <c r="H95" s="7">
        <v>2.6727778795200011E-2</v>
      </c>
      <c r="I95" s="14"/>
    </row>
    <row r="96" spans="1:9" ht="15" x14ac:dyDescent="0.3">
      <c r="A96" s="16" t="s">
        <v>51</v>
      </c>
      <c r="B96" s="10" t="s">
        <v>27</v>
      </c>
      <c r="C96" s="11" t="s">
        <v>33</v>
      </c>
      <c r="D96" s="49">
        <v>5.1631010862751486E-2</v>
      </c>
      <c r="E96" s="12">
        <v>5.2524868956373101E-2</v>
      </c>
      <c r="F96" s="34"/>
      <c r="G96" s="52">
        <v>-0.31594122167881039</v>
      </c>
      <c r="H96" s="7">
        <v>2.6727778795200011E-2</v>
      </c>
      <c r="I96" s="14"/>
    </row>
    <row r="97" spans="1:9" x14ac:dyDescent="0.3">
      <c r="A97" s="53"/>
      <c r="B97" s="54"/>
      <c r="C97" s="55"/>
      <c r="D97" s="20"/>
      <c r="E97" s="20"/>
      <c r="F97" s="34"/>
      <c r="G97" s="52">
        <v>-0.3082693491472262</v>
      </c>
      <c r="H97" s="7">
        <v>2.6727778795200011E-2</v>
      </c>
      <c r="I97" s="14"/>
    </row>
    <row r="98" spans="1:9" x14ac:dyDescent="0.3">
      <c r="A98" s="22"/>
      <c r="B98" s="38"/>
      <c r="C98" s="38"/>
      <c r="D98" s="34"/>
      <c r="E98" s="34"/>
      <c r="F98" s="34"/>
      <c r="G98" s="52">
        <v>-0.31833082191780832</v>
      </c>
      <c r="H98" s="7">
        <v>2.6727778795200011E-2</v>
      </c>
      <c r="I98" s="14"/>
    </row>
    <row r="99" spans="1:9" ht="26" x14ac:dyDescent="0.3">
      <c r="A99" s="26"/>
      <c r="B99" s="27"/>
      <c r="C99" s="69" t="s">
        <v>68</v>
      </c>
      <c r="D99" s="4" t="s">
        <v>25</v>
      </c>
      <c r="E99" s="4" t="s">
        <v>26</v>
      </c>
      <c r="F99" s="34"/>
      <c r="G99" s="52">
        <v>-0.31729730345989909</v>
      </c>
      <c r="H99" s="7">
        <v>2.6727778795200011E-2</v>
      </c>
      <c r="I99" s="2">
        <v>2.8661906109317594E-2</v>
      </c>
    </row>
    <row r="100" spans="1:9" x14ac:dyDescent="0.3">
      <c r="A100" s="17" t="s">
        <v>5</v>
      </c>
      <c r="B100" s="10" t="s">
        <v>67</v>
      </c>
      <c r="C100" s="2">
        <f>AVERAGE(C92:C95,C87:C90,G87:G99)</f>
        <v>-0.31408743484175916</v>
      </c>
      <c r="D100" s="12">
        <f>AVERAGE(D91,D96,H99)</f>
        <v>3.8048421569020739E-2</v>
      </c>
      <c r="E100" s="2">
        <f>SQRT((2*STDEV(C87:C90,C92:C95,G87:G99))^2+D100*D100)</f>
        <v>4.0190925166428977E-2</v>
      </c>
      <c r="F100" s="47"/>
      <c r="G100" s="17" t="s">
        <v>0</v>
      </c>
      <c r="H100" s="10" t="s">
        <v>4</v>
      </c>
      <c r="I100" s="11" t="s">
        <v>36</v>
      </c>
    </row>
    <row r="101" spans="1:9" x14ac:dyDescent="0.3">
      <c r="A101" s="42"/>
    </row>
    <row r="102" spans="1:9" ht="28" x14ac:dyDescent="0.3">
      <c r="A102" s="2" t="s">
        <v>13</v>
      </c>
      <c r="B102" s="3"/>
      <c r="C102" s="4" t="s">
        <v>47</v>
      </c>
      <c r="D102" s="4" t="s">
        <v>25</v>
      </c>
      <c r="E102" s="4" t="s">
        <v>26</v>
      </c>
      <c r="F102" s="29"/>
      <c r="G102" s="4" t="s">
        <v>48</v>
      </c>
      <c r="H102" s="4" t="s">
        <v>25</v>
      </c>
      <c r="I102" s="4" t="s">
        <v>26</v>
      </c>
    </row>
    <row r="103" spans="1:9" ht="15" x14ac:dyDescent="0.3">
      <c r="A103" s="48" t="s">
        <v>59</v>
      </c>
      <c r="B103" s="6" t="s">
        <v>85</v>
      </c>
      <c r="C103" s="7">
        <v>-0.11979226775288598</v>
      </c>
      <c r="D103" s="7">
        <v>3.0856968877289764E-2</v>
      </c>
      <c r="E103" s="14"/>
      <c r="F103" s="34"/>
      <c r="G103" s="7">
        <v>-0.12253775530438227</v>
      </c>
      <c r="H103" s="7">
        <v>2.6751049884449127E-2</v>
      </c>
      <c r="I103" s="14"/>
    </row>
    <row r="104" spans="1:9" x14ac:dyDescent="0.3">
      <c r="A104" s="48"/>
      <c r="B104" s="6" t="s">
        <v>85</v>
      </c>
      <c r="C104" s="7">
        <v>-0.1301303346030977</v>
      </c>
      <c r="D104" s="7">
        <v>3.0856971010661881E-2</v>
      </c>
      <c r="E104" s="14"/>
      <c r="F104" s="34"/>
      <c r="G104" s="7">
        <v>-0.11759042360971683</v>
      </c>
      <c r="H104" s="7">
        <v>2.6751049884449127E-2</v>
      </c>
      <c r="I104" s="14"/>
    </row>
    <row r="105" spans="1:9" x14ac:dyDescent="0.3">
      <c r="A105" s="48"/>
      <c r="B105" s="6" t="s">
        <v>85</v>
      </c>
      <c r="C105" s="7">
        <v>-0.11206314019967885</v>
      </c>
      <c r="D105" s="7">
        <v>3.0856967305978263E-2</v>
      </c>
      <c r="E105" s="14"/>
      <c r="F105" s="34"/>
      <c r="G105" s="7">
        <v>-0.12063715879657294</v>
      </c>
      <c r="H105" s="7">
        <v>2.6751049884449127E-2</v>
      </c>
      <c r="I105" s="14"/>
    </row>
    <row r="106" spans="1:9" x14ac:dyDescent="0.3">
      <c r="A106" s="48"/>
      <c r="B106" s="6" t="s">
        <v>85</v>
      </c>
      <c r="C106" s="7">
        <v>-0.12641650252073255</v>
      </c>
      <c r="D106" s="7">
        <v>3.0856970240101037E-2</v>
      </c>
      <c r="E106" s="14"/>
      <c r="F106" s="34"/>
      <c r="G106" s="7">
        <v>-0.12332434197506426</v>
      </c>
      <c r="H106" s="7">
        <v>2.6751049884449127E-2</v>
      </c>
      <c r="I106" s="14"/>
    </row>
    <row r="107" spans="1:9" ht="15" x14ac:dyDescent="0.3">
      <c r="A107" s="16" t="s">
        <v>53</v>
      </c>
      <c r="B107" s="10" t="s">
        <v>27</v>
      </c>
      <c r="C107" s="11" t="s">
        <v>34</v>
      </c>
      <c r="D107" s="49">
        <v>3.0856969358507735E-2</v>
      </c>
      <c r="E107" s="12">
        <v>3.5704410245360099E-2</v>
      </c>
      <c r="F107" s="34"/>
      <c r="G107" s="7">
        <v>-0.12943397513036498</v>
      </c>
      <c r="H107" s="7">
        <v>2.6751049884449127E-2</v>
      </c>
      <c r="I107" s="14"/>
    </row>
    <row r="108" spans="1:9" x14ac:dyDescent="0.3">
      <c r="A108" s="74" t="s">
        <v>1</v>
      </c>
      <c r="B108" s="6" t="s">
        <v>86</v>
      </c>
      <c r="C108" s="7">
        <v>-0.11935912786749271</v>
      </c>
      <c r="D108" s="7">
        <v>4.189611905393955E-2</v>
      </c>
      <c r="E108" s="14"/>
      <c r="F108" s="34"/>
      <c r="G108" s="7">
        <v>-0.12451620633631194</v>
      </c>
      <c r="H108" s="7">
        <v>2.6751049884449127E-2</v>
      </c>
      <c r="I108" s="14"/>
    </row>
    <row r="109" spans="1:9" x14ac:dyDescent="0.3">
      <c r="A109" s="74"/>
      <c r="B109" s="6" t="s">
        <v>86</v>
      </c>
      <c r="C109" s="7">
        <v>-0.13074477760355904</v>
      </c>
      <c r="D109" s="7">
        <v>4.1896120528117746E-2</v>
      </c>
      <c r="E109" s="14"/>
      <c r="F109" s="34"/>
      <c r="G109" s="7">
        <v>-0.12754490124949613</v>
      </c>
      <c r="H109" s="7">
        <v>2.6751049884449127E-2</v>
      </c>
      <c r="I109" s="14"/>
    </row>
    <row r="110" spans="1:9" x14ac:dyDescent="0.3">
      <c r="A110" s="74"/>
      <c r="B110" s="6" t="s">
        <v>86</v>
      </c>
      <c r="C110" s="7">
        <v>-0.11536956317586297</v>
      </c>
      <c r="D110" s="7">
        <v>4.1896120816386689E-2</v>
      </c>
      <c r="E110" s="14"/>
      <c r="F110" s="34"/>
      <c r="G110" s="7">
        <v>-0.13021573258606878</v>
      </c>
      <c r="H110" s="7">
        <v>2.6751049884449127E-2</v>
      </c>
      <c r="I110" s="14"/>
    </row>
    <row r="111" spans="1:9" x14ac:dyDescent="0.3">
      <c r="A111" s="74"/>
      <c r="B111" s="6" t="s">
        <v>86</v>
      </c>
      <c r="C111" s="7">
        <v>-0.13900449714899729</v>
      </c>
      <c r="D111" s="7">
        <v>4.1896119470613613E-2</v>
      </c>
      <c r="E111" s="14"/>
      <c r="F111" s="34"/>
      <c r="G111" s="7">
        <v>-0.12015482915267617</v>
      </c>
      <c r="H111" s="7">
        <v>2.6751049884449127E-2</v>
      </c>
      <c r="I111" s="14"/>
    </row>
    <row r="112" spans="1:9" ht="15" x14ac:dyDescent="0.3">
      <c r="A112" s="16" t="s">
        <v>51</v>
      </c>
      <c r="B112" s="10" t="s">
        <v>27</v>
      </c>
      <c r="C112" s="11" t="s">
        <v>35</v>
      </c>
      <c r="D112" s="49">
        <v>4.1896119967264403E-2</v>
      </c>
      <c r="E112" s="12">
        <v>4.8118910128395198E-2</v>
      </c>
      <c r="F112" s="34"/>
      <c r="G112" s="7">
        <v>-0.11519774045190956</v>
      </c>
      <c r="H112" s="7">
        <v>2.6751049884449127E-2</v>
      </c>
      <c r="I112" s="14"/>
    </row>
    <row r="113" spans="1:9" x14ac:dyDescent="0.3">
      <c r="A113" s="56"/>
      <c r="B113" s="54"/>
      <c r="C113" s="55"/>
      <c r="D113" s="20"/>
      <c r="E113" s="20"/>
      <c r="F113" s="34"/>
      <c r="G113" s="7">
        <v>-0.11825042667195867</v>
      </c>
      <c r="H113" s="7">
        <v>2.6751049884449127E-2</v>
      </c>
      <c r="I113" s="14"/>
    </row>
    <row r="114" spans="1:9" x14ac:dyDescent="0.3">
      <c r="A114" s="22"/>
      <c r="B114" s="38"/>
      <c r="C114" s="38"/>
      <c r="D114" s="34"/>
      <c r="E114" s="34"/>
      <c r="F114" s="34"/>
      <c r="G114" s="7">
        <v>-0.12094301202444308</v>
      </c>
      <c r="H114" s="7">
        <v>2.6751049884449127E-2</v>
      </c>
      <c r="I114" s="14"/>
    </row>
    <row r="115" spans="1:9" x14ac:dyDescent="0.3">
      <c r="A115" s="50"/>
      <c r="B115" s="38"/>
      <c r="C115" s="38"/>
      <c r="D115" s="34"/>
      <c r="E115" s="34"/>
      <c r="F115" s="34"/>
      <c r="G115" s="7">
        <v>-0.12614779573109908</v>
      </c>
      <c r="H115" s="7">
        <v>2.6751049884449127E-2</v>
      </c>
      <c r="I115" s="14"/>
    </row>
    <row r="116" spans="1:9" x14ac:dyDescent="0.3">
      <c r="A116" s="50"/>
      <c r="B116" s="38"/>
      <c r="C116" s="38"/>
      <c r="D116" s="34"/>
      <c r="E116" s="34"/>
      <c r="F116" s="34"/>
      <c r="G116" s="7">
        <v>-0.12121569379923247</v>
      </c>
      <c r="H116" s="7">
        <v>2.6751049884449127E-2</v>
      </c>
      <c r="I116" s="14"/>
    </row>
    <row r="117" spans="1:9" x14ac:dyDescent="0.3">
      <c r="A117" s="50"/>
      <c r="B117" s="38"/>
      <c r="C117" s="38"/>
      <c r="D117" s="34"/>
      <c r="E117" s="34"/>
      <c r="F117" s="34"/>
      <c r="G117" s="7">
        <v>-0.12425313690118256</v>
      </c>
      <c r="H117" s="7">
        <v>2.6751049884449127E-2</v>
      </c>
      <c r="I117" s="14"/>
    </row>
    <row r="118" spans="1:9" ht="26" x14ac:dyDescent="0.3">
      <c r="A118" s="47"/>
      <c r="B118" s="27"/>
      <c r="C118" s="69" t="s">
        <v>68</v>
      </c>
      <c r="D118" s="4" t="s">
        <v>25</v>
      </c>
      <c r="E118" s="4" t="s">
        <v>26</v>
      </c>
      <c r="F118" s="34"/>
      <c r="G118" s="7">
        <v>-0.12693189329086196</v>
      </c>
      <c r="H118" s="7">
        <v>2.6751049884449127E-2</v>
      </c>
      <c r="I118" s="2">
        <f>SQRT((2*STDEV(G103:G118))^2+H118*H118)</f>
        <v>2.8099753695390979E-2</v>
      </c>
    </row>
    <row r="119" spans="1:9" x14ac:dyDescent="0.3">
      <c r="A119" s="17" t="s">
        <v>5</v>
      </c>
      <c r="B119" s="10" t="s">
        <v>67</v>
      </c>
      <c r="C119" s="2">
        <f>AVERAGE(C108:C111,C103:C106,G103:G118)</f>
        <v>-0.12340730141181872</v>
      </c>
      <c r="D119" s="12">
        <f>AVERAGE(D107,D112,H118)</f>
        <v>3.3168046403407085E-2</v>
      </c>
      <c r="E119" s="2">
        <f>SQRT((2*STDEV(C103:C106,C108:C111,G103:G118))^2+D119*D119)</f>
        <v>3.5334904043852984E-2</v>
      </c>
      <c r="F119" s="47"/>
      <c r="G119" s="17" t="s">
        <v>0</v>
      </c>
      <c r="H119" s="10" t="s">
        <v>4</v>
      </c>
      <c r="I119" s="57" t="s">
        <v>37</v>
      </c>
    </row>
    <row r="121" spans="1:9" ht="28" x14ac:dyDescent="0.3">
      <c r="A121" s="2" t="s">
        <v>14</v>
      </c>
      <c r="B121" s="3"/>
      <c r="C121" s="4" t="s">
        <v>47</v>
      </c>
      <c r="D121" s="4" t="s">
        <v>25</v>
      </c>
      <c r="E121" s="4" t="s">
        <v>26</v>
      </c>
      <c r="F121" s="30"/>
      <c r="G121" s="4" t="s">
        <v>48</v>
      </c>
      <c r="H121" s="4" t="s">
        <v>25</v>
      </c>
      <c r="I121" s="4" t="s">
        <v>26</v>
      </c>
    </row>
    <row r="122" spans="1:9" x14ac:dyDescent="0.3">
      <c r="A122" s="74" t="s">
        <v>3</v>
      </c>
      <c r="B122" s="6" t="s">
        <v>87</v>
      </c>
      <c r="C122" s="7">
        <v>-0.17533036323049656</v>
      </c>
      <c r="D122" s="7">
        <v>4.2479818270813714E-2</v>
      </c>
      <c r="E122" s="14"/>
      <c r="F122" s="14"/>
      <c r="G122" s="7">
        <v>-0.15191832337675054</v>
      </c>
      <c r="H122" s="7">
        <v>3.2360615021778616E-2</v>
      </c>
      <c r="I122" s="14"/>
    </row>
    <row r="123" spans="1:9" x14ac:dyDescent="0.3">
      <c r="A123" s="74"/>
      <c r="B123" s="6" t="s">
        <v>87</v>
      </c>
      <c r="C123" s="7">
        <v>-0.18976643651044109</v>
      </c>
      <c r="D123" s="7">
        <v>4.2479822413039069E-2</v>
      </c>
      <c r="E123" s="14"/>
      <c r="F123" s="14"/>
      <c r="G123" s="7">
        <v>-0.15629940003870718</v>
      </c>
      <c r="H123" s="7">
        <v>3.2360615021778616E-2</v>
      </c>
      <c r="I123" s="14"/>
    </row>
    <row r="124" spans="1:9" x14ac:dyDescent="0.3">
      <c r="A124" s="74"/>
      <c r="B124" s="6" t="s">
        <v>87</v>
      </c>
      <c r="C124" s="7">
        <v>-0.16305226401386114</v>
      </c>
      <c r="D124" s="7">
        <v>4.2479815503202387E-2</v>
      </c>
      <c r="E124" s="14"/>
      <c r="F124" s="14"/>
      <c r="G124" s="7">
        <v>-0.16033665071770331</v>
      </c>
      <c r="H124" s="7">
        <v>3.2360615021778616E-2</v>
      </c>
      <c r="I124" s="14"/>
    </row>
    <row r="125" spans="1:9" ht="15" x14ac:dyDescent="0.3">
      <c r="A125" s="16" t="s">
        <v>53</v>
      </c>
      <c r="B125" s="10" t="s">
        <v>27</v>
      </c>
      <c r="C125" s="11" t="s">
        <v>6</v>
      </c>
      <c r="D125" s="49">
        <f>AVERAGE(D122:D124)</f>
        <v>4.2479818729018383E-2</v>
      </c>
      <c r="E125" s="12">
        <f>SQRT((2*STDEV(C122:C124))^2+D125^2)</f>
        <v>5.0196955041581899E-2</v>
      </c>
      <c r="F125" s="14"/>
      <c r="G125" s="7">
        <v>-0.14618237577639753</v>
      </c>
      <c r="H125" s="7">
        <v>3.2360615021778616E-2</v>
      </c>
      <c r="I125" s="14"/>
    </row>
    <row r="126" spans="1:9" x14ac:dyDescent="0.3">
      <c r="A126" s="74" t="s">
        <v>60</v>
      </c>
      <c r="B126" s="6" t="s">
        <v>88</v>
      </c>
      <c r="C126" s="7">
        <v>-0.14997446542012097</v>
      </c>
      <c r="D126" s="7">
        <v>5.0840382217935319E-2</v>
      </c>
      <c r="E126" s="14"/>
      <c r="F126" s="14"/>
      <c r="G126" s="7">
        <v>-0.15059203989642278</v>
      </c>
      <c r="H126" s="7">
        <v>3.2360615021778616E-2</v>
      </c>
      <c r="I126" s="14"/>
    </row>
    <row r="127" spans="1:9" x14ac:dyDescent="0.3">
      <c r="A127" s="74"/>
      <c r="B127" s="6" t="s">
        <v>88</v>
      </c>
      <c r="C127" s="7">
        <v>-0.13619014257068576</v>
      </c>
      <c r="D127" s="7">
        <v>5.0840383976958996E-2</v>
      </c>
      <c r="E127" s="14"/>
      <c r="F127" s="14"/>
      <c r="G127" s="7">
        <v>-0.15465647348951911</v>
      </c>
      <c r="H127" s="7">
        <v>3.2360615021778616E-2</v>
      </c>
      <c r="I127" s="14"/>
    </row>
    <row r="128" spans="1:9" x14ac:dyDescent="0.3">
      <c r="A128" s="74"/>
      <c r="B128" s="6" t="s">
        <v>88</v>
      </c>
      <c r="C128" s="7">
        <v>-0.14553233458729023</v>
      </c>
      <c r="D128" s="7">
        <v>5.0840382778224745E-2</v>
      </c>
      <c r="E128" s="14"/>
      <c r="F128" s="14"/>
      <c r="G128" s="7">
        <v>-0.15473145780051151</v>
      </c>
      <c r="H128" s="7">
        <v>3.2360615021778616E-2</v>
      </c>
      <c r="I128" s="14"/>
    </row>
    <row r="129" spans="1:9" ht="15" x14ac:dyDescent="0.3">
      <c r="A129" s="58" t="s">
        <v>51</v>
      </c>
      <c r="B129" s="10" t="s">
        <v>27</v>
      </c>
      <c r="C129" s="11" t="s">
        <v>7</v>
      </c>
      <c r="D129" s="49">
        <f>AVERAGE(D126:D128)</f>
        <v>5.0840382991039684E-2</v>
      </c>
      <c r="E129" s="12">
        <f>SQRT((2*STDEV(C126:C128))^2+D129^2)</f>
        <v>5.275183060609967E-2</v>
      </c>
      <c r="F129" s="14"/>
      <c r="G129" s="7">
        <v>-0.15909806589561676</v>
      </c>
      <c r="H129" s="7">
        <v>3.2360615021778616E-2</v>
      </c>
      <c r="I129" s="14"/>
    </row>
    <row r="130" spans="1:9" ht="26" x14ac:dyDescent="0.3">
      <c r="A130" s="59"/>
      <c r="B130" s="27"/>
      <c r="C130" s="69" t="s">
        <v>68</v>
      </c>
      <c r="D130" s="4" t="s">
        <v>25</v>
      </c>
      <c r="E130" s="4" t="s">
        <v>26</v>
      </c>
      <c r="F130" s="14"/>
      <c r="G130" s="7">
        <v>-0.16312157616530515</v>
      </c>
      <c r="H130" s="7">
        <v>3.2360615021778616E-2</v>
      </c>
      <c r="I130" s="2">
        <f>SQRT((2*STDEV(G122:G130))^2+H130*H130)</f>
        <v>3.4013174565589922E-2</v>
      </c>
    </row>
    <row r="131" spans="1:9" x14ac:dyDescent="0.3">
      <c r="A131" s="17" t="s">
        <v>5</v>
      </c>
      <c r="B131" s="10" t="s">
        <v>67</v>
      </c>
      <c r="C131" s="2">
        <f>AVERAGE(C126:C128,C122:C124,G122:G130)</f>
        <v>-0.15711882463265528</v>
      </c>
      <c r="D131" s="12">
        <f>AVERAGE(D125,D129,H130)</f>
        <v>4.1893605580612225E-2</v>
      </c>
      <c r="E131" s="2">
        <f>SQRT((2*STDEV(C115:C118,C120:C123,G115:G130))^2+D131*D131)</f>
        <v>5.710878739962498E-2</v>
      </c>
      <c r="F131" s="14"/>
      <c r="G131" s="17" t="s">
        <v>0</v>
      </c>
      <c r="H131" s="10" t="s">
        <v>4</v>
      </c>
      <c r="I131" s="11" t="s">
        <v>39</v>
      </c>
    </row>
    <row r="132" spans="1:9" x14ac:dyDescent="0.3">
      <c r="A132" s="61"/>
    </row>
    <row r="133" spans="1:9" ht="28" x14ac:dyDescent="0.3">
      <c r="A133" s="2" t="s">
        <v>15</v>
      </c>
      <c r="B133" s="3"/>
      <c r="C133" s="4" t="s">
        <v>47</v>
      </c>
      <c r="D133" s="4" t="s">
        <v>25</v>
      </c>
      <c r="E133" s="4" t="s">
        <v>26</v>
      </c>
      <c r="F133" s="29"/>
      <c r="G133" s="4" t="s">
        <v>48</v>
      </c>
      <c r="H133" s="4" t="s">
        <v>25</v>
      </c>
      <c r="I133" s="4" t="s">
        <v>26</v>
      </c>
    </row>
    <row r="134" spans="1:9" x14ac:dyDescent="0.3">
      <c r="A134" s="74" t="s">
        <v>3</v>
      </c>
      <c r="B134" s="6" t="s">
        <v>89</v>
      </c>
      <c r="C134" s="52">
        <v>-0.33879275580969703</v>
      </c>
      <c r="D134" s="7">
        <v>4.1263144343631548E-2</v>
      </c>
      <c r="E134" s="14"/>
      <c r="F134" s="34"/>
      <c r="G134" s="7">
        <v>-0.30596583013482925</v>
      </c>
      <c r="H134" s="7">
        <v>4.1432061263806746E-2</v>
      </c>
      <c r="I134" s="14"/>
    </row>
    <row r="135" spans="1:9" x14ac:dyDescent="0.3">
      <c r="A135" s="74"/>
      <c r="B135" s="6" t="s">
        <v>89</v>
      </c>
      <c r="C135" s="7">
        <v>-0.31993470515095646</v>
      </c>
      <c r="D135" s="7">
        <v>4.1263140973479856E-2</v>
      </c>
      <c r="E135" s="14"/>
      <c r="F135" s="34"/>
      <c r="G135" s="7">
        <v>-0.3083199143468951</v>
      </c>
      <c r="H135" s="7">
        <v>4.1432061263806746E-2</v>
      </c>
      <c r="I135" s="14"/>
    </row>
    <row r="136" spans="1:9" x14ac:dyDescent="0.3">
      <c r="A136" s="74"/>
      <c r="B136" s="6" t="s">
        <v>89</v>
      </c>
      <c r="C136" s="7">
        <v>-0.322507004288272</v>
      </c>
      <c r="D136" s="7">
        <v>4.1263142129314492E-2</v>
      </c>
      <c r="E136" s="14"/>
      <c r="F136" s="34"/>
      <c r="G136" s="7">
        <v>-0.30623931590328285</v>
      </c>
      <c r="H136" s="7">
        <v>4.1432061263806746E-2</v>
      </c>
      <c r="I136" s="14"/>
    </row>
    <row r="137" spans="1:9" x14ac:dyDescent="0.3">
      <c r="A137" s="74"/>
      <c r="B137" s="6" t="s">
        <v>89</v>
      </c>
      <c r="C137" s="7">
        <v>-0.32320463273296246</v>
      </c>
      <c r="D137" s="7">
        <v>4.1263136904461671E-2</v>
      </c>
      <c r="E137" s="14"/>
      <c r="F137" s="34"/>
      <c r="G137" s="7">
        <v>-0.30907950732227718</v>
      </c>
      <c r="H137" s="7">
        <v>4.1432061263806746E-2</v>
      </c>
      <c r="I137" s="14"/>
    </row>
    <row r="138" spans="1:9" ht="15" x14ac:dyDescent="0.3">
      <c r="A138" s="16" t="s">
        <v>53</v>
      </c>
      <c r="B138" s="10" t="s">
        <v>27</v>
      </c>
      <c r="C138" s="11" t="s">
        <v>40</v>
      </c>
      <c r="D138" s="49">
        <f>AVERAGE(D134:D137)</f>
        <v>4.1263141087721888E-2</v>
      </c>
      <c r="E138" s="12">
        <f>SQRT((2*STDEV(C134:C137))^2+D138^2)</f>
        <v>4.4682500789036024E-2</v>
      </c>
      <c r="F138" s="34"/>
      <c r="G138" s="7">
        <v>-0.31120665742024967</v>
      </c>
      <c r="H138" s="7">
        <v>4.1432061263806746E-2</v>
      </c>
      <c r="I138" s="14"/>
    </row>
    <row r="139" spans="1:9" x14ac:dyDescent="0.3">
      <c r="A139" s="74" t="s">
        <v>60</v>
      </c>
      <c r="B139" s="6" t="s">
        <v>90</v>
      </c>
      <c r="C139" s="7">
        <v>-0.31853992684543497</v>
      </c>
      <c r="D139" s="7">
        <v>5.7431239746497637E-2</v>
      </c>
      <c r="E139" s="14"/>
      <c r="F139" s="34"/>
      <c r="G139" s="7">
        <v>-0.31351817380229252</v>
      </c>
      <c r="H139" s="7">
        <v>4.1432061263806746E-2</v>
      </c>
      <c r="I139" s="14"/>
    </row>
    <row r="140" spans="1:9" x14ac:dyDescent="0.3">
      <c r="A140" s="74"/>
      <c r="B140" s="6" t="s">
        <v>90</v>
      </c>
      <c r="C140" s="7">
        <v>-0.31676515082230638</v>
      </c>
      <c r="D140" s="7">
        <v>5.7431239746497637E-2</v>
      </c>
      <c r="E140" s="14"/>
      <c r="F140" s="34"/>
      <c r="G140" s="7">
        <v>-0.31147521519738797</v>
      </c>
      <c r="H140" s="7">
        <v>4.1432061263806746E-2</v>
      </c>
      <c r="I140" s="14"/>
    </row>
    <row r="141" spans="1:9" x14ac:dyDescent="0.3">
      <c r="A141" s="74"/>
      <c r="B141" s="6" t="s">
        <v>90</v>
      </c>
      <c r="C141" s="7">
        <v>-0.30995590608307499</v>
      </c>
      <c r="D141" s="7">
        <v>5.7431239746497637E-2</v>
      </c>
      <c r="E141" s="14"/>
      <c r="F141" s="34"/>
      <c r="G141" s="7">
        <v>-0.31426395939086293</v>
      </c>
      <c r="H141" s="7">
        <v>4.1432061263806746E-2</v>
      </c>
      <c r="I141" s="14"/>
    </row>
    <row r="142" spans="1:9" x14ac:dyDescent="0.3">
      <c r="A142" s="74"/>
      <c r="B142" s="6" t="s">
        <v>90</v>
      </c>
      <c r="C142" s="7">
        <v>-0.30317127520795384</v>
      </c>
      <c r="D142" s="7">
        <v>5.7431239746497637E-2</v>
      </c>
      <c r="E142" s="14"/>
      <c r="F142" s="34"/>
      <c r="G142" s="7">
        <v>-0.31803653077537969</v>
      </c>
      <c r="H142" s="7">
        <v>4.1432061263806746E-2</v>
      </c>
      <c r="I142" s="14"/>
    </row>
    <row r="143" spans="1:9" ht="15" x14ac:dyDescent="0.3">
      <c r="A143" s="58" t="s">
        <v>51</v>
      </c>
      <c r="B143" s="10" t="s">
        <v>27</v>
      </c>
      <c r="C143" s="11" t="s">
        <v>41</v>
      </c>
      <c r="D143" s="49">
        <f>AVERAGE(D139:D142)</f>
        <v>5.7431239746497637E-2</v>
      </c>
      <c r="E143" s="12">
        <f>SQRT((2*STDEV(C139:C142))^2+D143^2)</f>
        <v>5.911926667408042E-2</v>
      </c>
      <c r="F143" s="34"/>
      <c r="G143" s="7">
        <v>-0.32029143365280111</v>
      </c>
      <c r="H143" s="7">
        <v>4.1432061263806746E-2</v>
      </c>
      <c r="I143" s="14"/>
    </row>
    <row r="144" spans="1:9" x14ac:dyDescent="0.3">
      <c r="A144" s="62"/>
      <c r="B144" s="54"/>
      <c r="C144" s="55"/>
      <c r="D144" s="20"/>
      <c r="E144" s="20"/>
      <c r="F144" s="34"/>
      <c r="G144" s="7">
        <v>-0.31829853308053091</v>
      </c>
      <c r="H144" s="7">
        <v>4.1432061263806746E-2</v>
      </c>
      <c r="I144" s="14"/>
    </row>
    <row r="145" spans="1:9" x14ac:dyDescent="0.3">
      <c r="A145" s="22"/>
      <c r="B145" s="38"/>
      <c r="C145" s="38"/>
      <c r="D145" s="34"/>
      <c r="E145" s="34"/>
      <c r="F145" s="34"/>
      <c r="G145" s="7">
        <v>-0.32101886198070489</v>
      </c>
      <c r="H145" s="7">
        <v>4.1432061263806746E-2</v>
      </c>
      <c r="I145" s="14"/>
    </row>
    <row r="146" spans="1:9" x14ac:dyDescent="0.3">
      <c r="A146" s="50"/>
      <c r="B146" s="38"/>
      <c r="C146" s="38"/>
      <c r="D146" s="34"/>
      <c r="E146" s="34"/>
      <c r="F146" s="34"/>
      <c r="G146" s="7">
        <v>-0.3165973269499302</v>
      </c>
      <c r="H146" s="7">
        <v>4.1432061263806746E-2</v>
      </c>
      <c r="I146" s="14"/>
    </row>
    <row r="147" spans="1:9" x14ac:dyDescent="0.3">
      <c r="A147" s="50"/>
      <c r="B147" s="38"/>
      <c r="C147" s="38"/>
      <c r="D147" s="34"/>
      <c r="E147" s="34"/>
      <c r="F147" s="34"/>
      <c r="G147" s="7">
        <v>-0.31886426669296775</v>
      </c>
      <c r="H147" s="7">
        <v>4.1432061263806746E-2</v>
      </c>
      <c r="I147" s="14"/>
    </row>
    <row r="148" spans="1:9" x14ac:dyDescent="0.3">
      <c r="A148" s="50"/>
      <c r="B148" s="38"/>
      <c r="C148" s="38"/>
      <c r="D148" s="34"/>
      <c r="E148" s="34"/>
      <c r="F148" s="34"/>
      <c r="G148" s="7">
        <v>-0.31686072317959957</v>
      </c>
      <c r="H148" s="7">
        <v>4.1432061263806746E-2</v>
      </c>
      <c r="I148" s="14"/>
    </row>
    <row r="149" spans="1:9" ht="26" x14ac:dyDescent="0.3">
      <c r="A149" s="47"/>
      <c r="B149" s="27"/>
      <c r="C149" s="69" t="s">
        <v>68</v>
      </c>
      <c r="D149" s="4" t="s">
        <v>25</v>
      </c>
      <c r="E149" s="4" t="s">
        <v>26</v>
      </c>
      <c r="F149" s="34"/>
      <c r="G149" s="7">
        <v>-0.31959559748427679</v>
      </c>
      <c r="H149" s="7">
        <v>4.1432061263806746E-2</v>
      </c>
      <c r="I149" s="2">
        <f>SQRT((2*STDEV(G134:G149))^2+H149*H149)</f>
        <v>4.2660131430767127E-2</v>
      </c>
    </row>
    <row r="150" spans="1:9" x14ac:dyDescent="0.3">
      <c r="A150" s="17" t="s">
        <v>5</v>
      </c>
      <c r="B150" s="10" t="s">
        <v>67</v>
      </c>
      <c r="C150" s="2">
        <f>AVERAGE(C139:C142,C134:C137,G134:G149)</f>
        <v>-0.31593763351062193</v>
      </c>
      <c r="D150" s="12">
        <f>AVERAGE(D138,D143,H149)</f>
        <v>4.6708814032675426E-2</v>
      </c>
      <c r="E150" s="2">
        <f>SQRT((2*STDEV(C134:C137,C139:C142,G134:G149))^2+D150*D150)</f>
        <v>4.9012621638662081E-2</v>
      </c>
      <c r="F150" s="47"/>
      <c r="G150" s="17" t="s">
        <v>0</v>
      </c>
      <c r="H150" s="10" t="s">
        <v>4</v>
      </c>
      <c r="I150" s="57" t="s">
        <v>42</v>
      </c>
    </row>
    <row r="152" spans="1:9" ht="28" x14ac:dyDescent="0.3">
      <c r="A152" s="2" t="s">
        <v>16</v>
      </c>
      <c r="B152" s="3"/>
      <c r="C152" s="4" t="s">
        <v>47</v>
      </c>
      <c r="D152" s="4" t="s">
        <v>25</v>
      </c>
      <c r="E152" s="4" t="s">
        <v>26</v>
      </c>
      <c r="F152" s="29"/>
      <c r="G152" s="4" t="s">
        <v>48</v>
      </c>
      <c r="H152" s="4" t="s">
        <v>25</v>
      </c>
      <c r="I152" s="4" t="s">
        <v>26</v>
      </c>
    </row>
    <row r="153" spans="1:9" x14ac:dyDescent="0.3">
      <c r="A153" s="74" t="s">
        <v>58</v>
      </c>
      <c r="B153" s="6" t="s">
        <v>91</v>
      </c>
      <c r="C153" s="7">
        <v>0.11429782928170784</v>
      </c>
      <c r="D153" s="7">
        <v>3.9126075751785977E-2</v>
      </c>
      <c r="E153" s="14"/>
      <c r="F153" s="34"/>
      <c r="G153" s="7">
        <v>0.11771010880049126</v>
      </c>
      <c r="H153" s="7">
        <v>2.5098306732484286E-2</v>
      </c>
      <c r="I153" s="14"/>
    </row>
    <row r="154" spans="1:9" x14ac:dyDescent="0.3">
      <c r="A154" s="74"/>
      <c r="B154" s="6" t="s">
        <v>91</v>
      </c>
      <c r="C154" s="7">
        <v>0.10098259863310344</v>
      </c>
      <c r="D154" s="7">
        <v>3.9126077883826965E-2</v>
      </c>
      <c r="E154" s="14"/>
      <c r="F154" s="34"/>
      <c r="G154" s="7">
        <v>0.1134919951457648</v>
      </c>
      <c r="H154" s="7">
        <v>2.5098306732484286E-2</v>
      </c>
      <c r="I154" s="14"/>
    </row>
    <row r="155" spans="1:9" x14ac:dyDescent="0.3">
      <c r="A155" s="74"/>
      <c r="B155" s="6" t="s">
        <v>91</v>
      </c>
      <c r="C155" s="7">
        <v>0.12446219449277736</v>
      </c>
      <c r="D155" s="7">
        <v>3.9126074175089558E-2</v>
      </c>
      <c r="E155" s="14"/>
      <c r="F155" s="34"/>
      <c r="G155" s="7">
        <v>0.12423875198323298</v>
      </c>
      <c r="H155" s="7">
        <v>2.5098306732484286E-2</v>
      </c>
      <c r="I155" s="14"/>
    </row>
    <row r="156" spans="1:9" x14ac:dyDescent="0.3">
      <c r="A156" s="74"/>
      <c r="B156" s="6" t="s">
        <v>91</v>
      </c>
      <c r="C156" s="7">
        <v>0.12512846682026665</v>
      </c>
      <c r="D156" s="7">
        <v>3.9126074073274217E-2</v>
      </c>
      <c r="E156" s="14"/>
      <c r="F156" s="34"/>
      <c r="G156" s="7">
        <v>0.12462688298696822</v>
      </c>
      <c r="H156" s="7">
        <v>2.5098306732484286E-2</v>
      </c>
      <c r="I156" s="14"/>
    </row>
    <row r="157" spans="1:9" ht="15" x14ac:dyDescent="0.3">
      <c r="A157" s="16" t="s">
        <v>53</v>
      </c>
      <c r="B157" s="10" t="s">
        <v>27</v>
      </c>
      <c r="C157" s="2">
        <v>0.11600000000000001</v>
      </c>
      <c r="D157" s="49">
        <v>3.9126075470994184E-2</v>
      </c>
      <c r="E157" s="12">
        <v>4.5185617303174497E-2</v>
      </c>
      <c r="F157" s="34"/>
      <c r="G157" s="7">
        <v>0.11810265309925494</v>
      </c>
      <c r="H157" s="7">
        <v>2.5098306732484286E-2</v>
      </c>
      <c r="I157" s="14"/>
    </row>
    <row r="158" spans="1:9" x14ac:dyDescent="0.3">
      <c r="A158" s="74" t="s">
        <v>1</v>
      </c>
      <c r="B158" s="6" t="s">
        <v>91</v>
      </c>
      <c r="C158" s="7">
        <v>0.11751151347007373</v>
      </c>
      <c r="D158" s="7">
        <v>2.6974598514423041E-2</v>
      </c>
      <c r="E158" s="14"/>
      <c r="F158" s="34"/>
      <c r="G158" s="7">
        <v>0.11388648718967664</v>
      </c>
      <c r="H158" s="7">
        <v>2.5098306732484286E-2</v>
      </c>
      <c r="I158" s="14"/>
    </row>
    <row r="159" spans="1:9" x14ac:dyDescent="0.3">
      <c r="A159" s="74"/>
      <c r="B159" s="6" t="s">
        <v>91</v>
      </c>
      <c r="C159" s="7">
        <v>0.11862219162707367</v>
      </c>
      <c r="D159" s="7">
        <v>2.6974598627980805E-2</v>
      </c>
      <c r="E159" s="14"/>
      <c r="F159" s="34"/>
      <c r="G159" s="7">
        <v>0.12462816568529345</v>
      </c>
      <c r="H159" s="7">
        <v>2.5098306732484286E-2</v>
      </c>
      <c r="I159" s="14"/>
    </row>
    <row r="160" spans="1:9" x14ac:dyDescent="0.3">
      <c r="A160" s="74"/>
      <c r="B160" s="6" t="s">
        <v>91</v>
      </c>
      <c r="C160" s="7">
        <v>0.11778098408708093</v>
      </c>
      <c r="D160" s="7">
        <v>2.6974598541956531E-2</v>
      </c>
      <c r="E160" s="14"/>
      <c r="F160" s="34"/>
      <c r="G160" s="7">
        <v>0.1250161061370938</v>
      </c>
      <c r="H160" s="7">
        <v>2.5098306732484286E-2</v>
      </c>
      <c r="I160" s="14"/>
    </row>
    <row r="161" spans="1:9" x14ac:dyDescent="0.3">
      <c r="A161" s="74"/>
      <c r="B161" s="6" t="s">
        <v>91</v>
      </c>
      <c r="C161" s="7">
        <v>0.11313985900988044</v>
      </c>
      <c r="D161" s="7">
        <v>2.6974596791528152E-2</v>
      </c>
      <c r="E161" s="14"/>
      <c r="F161" s="34"/>
      <c r="G161" s="7">
        <v>0.11781724994255904</v>
      </c>
      <c r="H161" s="7">
        <v>2.5098306732484286E-2</v>
      </c>
      <c r="I161" s="14"/>
    </row>
    <row r="162" spans="1:9" ht="15" x14ac:dyDescent="0.3">
      <c r="A162" s="58" t="s">
        <v>51</v>
      </c>
      <c r="B162" s="10" t="s">
        <v>27</v>
      </c>
      <c r="C162" s="2">
        <v>0.11700000000000001</v>
      </c>
      <c r="D162" s="49">
        <v>2.697459811897213E-2</v>
      </c>
      <c r="E162" s="12">
        <v>3.2420236184093801E-2</v>
      </c>
      <c r="F162" s="34"/>
      <c r="G162" s="7">
        <v>0.11359966735993487</v>
      </c>
      <c r="H162" s="7">
        <v>2.5098306732484286E-2</v>
      </c>
      <c r="I162" s="14"/>
    </row>
    <row r="163" spans="1:9" x14ac:dyDescent="0.3">
      <c r="A163" s="62"/>
      <c r="B163" s="54"/>
      <c r="C163" s="63"/>
      <c r="D163" s="20"/>
      <c r="E163" s="20"/>
      <c r="F163" s="34"/>
      <c r="G163" s="7">
        <v>0.12434503949356568</v>
      </c>
      <c r="H163" s="7">
        <v>2.5098306732484286E-2</v>
      </c>
      <c r="I163" s="14"/>
    </row>
    <row r="164" spans="1:9" x14ac:dyDescent="0.3">
      <c r="A164" s="22"/>
      <c r="B164" s="38"/>
      <c r="C164" s="38"/>
      <c r="D164" s="34"/>
      <c r="E164" s="34"/>
      <c r="F164" s="34"/>
      <c r="G164" s="7">
        <v>0.12473311853716396</v>
      </c>
      <c r="H164" s="7">
        <v>2.5098306732484286E-2</v>
      </c>
      <c r="I164" s="14"/>
    </row>
    <row r="165" spans="1:9" x14ac:dyDescent="0.3">
      <c r="A165" s="22"/>
      <c r="B165" s="38"/>
      <c r="C165" s="38"/>
      <c r="D165" s="34"/>
      <c r="E165" s="34"/>
      <c r="F165" s="34"/>
      <c r="G165" s="7">
        <v>0.1114975397853416</v>
      </c>
      <c r="H165" s="7">
        <v>2.5098306732484286E-2</v>
      </c>
      <c r="I165" s="14"/>
    </row>
    <row r="166" spans="1:9" x14ac:dyDescent="0.3">
      <c r="A166" s="50"/>
      <c r="B166" s="38"/>
      <c r="C166" s="38"/>
      <c r="D166" s="34"/>
      <c r="E166" s="34"/>
      <c r="F166" s="34"/>
      <c r="G166" s="7">
        <v>0.10724933287709415</v>
      </c>
      <c r="H166" s="7">
        <v>2.5098306732484286E-2</v>
      </c>
      <c r="I166" s="14"/>
    </row>
    <row r="167" spans="1:9" x14ac:dyDescent="0.3">
      <c r="A167" s="50"/>
      <c r="B167" s="38"/>
      <c r="C167" s="38"/>
      <c r="D167" s="34"/>
      <c r="E167" s="34"/>
      <c r="F167" s="34"/>
      <c r="G167" s="7">
        <v>0.11807460952754401</v>
      </c>
      <c r="H167" s="7">
        <v>2.5098306732484286E-2</v>
      </c>
      <c r="I167" s="14"/>
    </row>
    <row r="168" spans="1:9" ht="26" x14ac:dyDescent="0.3">
      <c r="A168" s="64"/>
      <c r="B168" s="27"/>
      <c r="C168" s="69" t="s">
        <v>68</v>
      </c>
      <c r="D168" s="4" t="s">
        <v>25</v>
      </c>
      <c r="E168" s="4" t="s">
        <v>26</v>
      </c>
      <c r="F168" s="34"/>
      <c r="G168" s="7">
        <v>0.11846569029507226</v>
      </c>
      <c r="H168" s="7">
        <v>2.5098306732484286E-2</v>
      </c>
      <c r="I168" s="2">
        <f>SQRT((2*STDEV(G153:G168))^2+H168*H168)</f>
        <v>2.7485770513343E-2</v>
      </c>
    </row>
    <row r="169" spans="1:9" x14ac:dyDescent="0.3">
      <c r="A169" s="17" t="s">
        <v>5</v>
      </c>
      <c r="B169" s="10" t="s">
        <v>67</v>
      </c>
      <c r="C169" s="2">
        <f>AVERAGE(C158:C161,C153:C156,G153:G168)</f>
        <v>0.11789204317783401</v>
      </c>
      <c r="D169" s="12">
        <f>AVERAGE(D157,D162,H168)</f>
        <v>3.0399660107483531E-2</v>
      </c>
      <c r="E169" s="2">
        <f>SQRT((2*STDEV(C153:C156,C158:C161,G153:G168))^2+D169*D169)</f>
        <v>3.2863604181967848E-2</v>
      </c>
      <c r="F169" s="47"/>
      <c r="G169" s="17" t="s">
        <v>0</v>
      </c>
      <c r="H169" s="10" t="s">
        <v>4</v>
      </c>
      <c r="I169" s="2" t="s">
        <v>43</v>
      </c>
    </row>
    <row r="171" spans="1:9" ht="28" x14ac:dyDescent="0.3">
      <c r="A171" s="2" t="s">
        <v>17</v>
      </c>
      <c r="B171" s="3"/>
      <c r="C171" s="4" t="s">
        <v>47</v>
      </c>
      <c r="D171" s="4" t="s">
        <v>25</v>
      </c>
      <c r="E171" s="4" t="s">
        <v>26</v>
      </c>
      <c r="F171" s="30"/>
      <c r="G171" s="4" t="s">
        <v>48</v>
      </c>
      <c r="H171" s="4" t="s">
        <v>25</v>
      </c>
      <c r="I171" s="4" t="s">
        <v>26</v>
      </c>
    </row>
    <row r="172" spans="1:9" x14ac:dyDescent="0.3">
      <c r="A172" s="74" t="s">
        <v>59</v>
      </c>
      <c r="B172" s="6" t="s">
        <v>92</v>
      </c>
      <c r="C172" s="7">
        <v>0.10179459986911253</v>
      </c>
      <c r="D172" s="7">
        <v>3.0580966552223074E-2</v>
      </c>
      <c r="E172" s="14"/>
      <c r="F172" s="14"/>
      <c r="G172" s="7">
        <v>8.8262443618426389E-2</v>
      </c>
      <c r="H172" s="7">
        <v>2.6110055898662596E-2</v>
      </c>
      <c r="I172" s="14"/>
    </row>
    <row r="173" spans="1:9" x14ac:dyDescent="0.3">
      <c r="A173" s="74"/>
      <c r="B173" s="6" t="s">
        <v>93</v>
      </c>
      <c r="C173" s="7">
        <v>0.11198210156054812</v>
      </c>
      <c r="D173" s="7">
        <v>3.0580965188091756E-2</v>
      </c>
      <c r="E173" s="14"/>
      <c r="F173" s="14"/>
      <c r="G173" s="7">
        <v>9.8480540162257602E-2</v>
      </c>
      <c r="H173" s="7">
        <v>2.6110055898662596E-2</v>
      </c>
      <c r="I173" s="14"/>
    </row>
    <row r="174" spans="1:9" x14ac:dyDescent="0.3">
      <c r="A174" s="74"/>
      <c r="B174" s="6" t="s">
        <v>94</v>
      </c>
      <c r="C174" s="7">
        <v>9.4173919478809986E-2</v>
      </c>
      <c r="D174" s="7">
        <v>3.0580967596772386E-2</v>
      </c>
      <c r="E174" s="14"/>
      <c r="F174" s="14"/>
      <c r="G174" s="7">
        <v>8.3432305437972865E-2</v>
      </c>
      <c r="H174" s="7">
        <v>2.6110055898662596E-2</v>
      </c>
      <c r="I174" s="14"/>
    </row>
    <row r="175" spans="1:9" ht="15" x14ac:dyDescent="0.3">
      <c r="A175" s="16" t="s">
        <v>53</v>
      </c>
      <c r="B175" s="10" t="s">
        <v>27</v>
      </c>
      <c r="C175" s="2">
        <v>0.10299999999999999</v>
      </c>
      <c r="D175" s="49">
        <v>3.0580966445695735E-2</v>
      </c>
      <c r="E175" s="12">
        <v>3.5419246862966436E-2</v>
      </c>
      <c r="F175" s="14"/>
      <c r="G175" s="7">
        <v>9.1066266357719527E-2</v>
      </c>
      <c r="H175" s="7">
        <v>2.6110055898662596E-2</v>
      </c>
      <c r="I175" s="14"/>
    </row>
    <row r="176" spans="1:9" x14ac:dyDescent="0.3">
      <c r="A176" s="74" t="s">
        <v>49</v>
      </c>
      <c r="B176" s="6" t="s">
        <v>95</v>
      </c>
      <c r="C176" s="7">
        <v>9.0071994552419182E-2</v>
      </c>
      <c r="D176" s="7">
        <v>4.331410909996173E-2</v>
      </c>
      <c r="E176" s="14"/>
      <c r="F176" s="14"/>
      <c r="G176" s="7">
        <v>0.10125661223805738</v>
      </c>
      <c r="H176" s="7">
        <v>2.6110055898662596E-2</v>
      </c>
      <c r="I176" s="14"/>
    </row>
    <row r="177" spans="1:9" x14ac:dyDescent="0.3">
      <c r="A177" s="74"/>
      <c r="B177" s="6" t="s">
        <v>96</v>
      </c>
      <c r="C177" s="7">
        <v>0.12307415633624554</v>
      </c>
      <c r="D177" s="7">
        <v>4.3314110244269947E-2</v>
      </c>
      <c r="E177" s="14"/>
      <c r="F177" s="14"/>
      <c r="G177" s="7">
        <v>8.6248416064025224E-2</v>
      </c>
      <c r="H177" s="7">
        <v>2.6110055898662596E-2</v>
      </c>
      <c r="I177" s="14"/>
    </row>
    <row r="178" spans="1:9" x14ac:dyDescent="0.3">
      <c r="A178" s="74"/>
      <c r="B178" s="6" t="s">
        <v>97</v>
      </c>
      <c r="C178" s="7">
        <v>0.10570625339615169</v>
      </c>
      <c r="D178" s="7">
        <v>4.3314111650061472E-2</v>
      </c>
      <c r="E178" s="14"/>
      <c r="F178" s="14"/>
      <c r="G178" s="7">
        <v>8.569015547457226E-2</v>
      </c>
      <c r="H178" s="7">
        <v>2.6110055898662596E-2</v>
      </c>
      <c r="I178" s="14"/>
    </row>
    <row r="179" spans="1:9" ht="15" x14ac:dyDescent="0.3">
      <c r="A179" s="58" t="s">
        <v>51</v>
      </c>
      <c r="B179" s="10" t="s">
        <v>27</v>
      </c>
      <c r="C179" s="2">
        <v>0.106</v>
      </c>
      <c r="D179" s="49">
        <v>4.3314110331431045E-2</v>
      </c>
      <c r="E179" s="12">
        <v>4.6446335168557701E-2</v>
      </c>
      <c r="F179" s="14"/>
      <c r="G179" s="7">
        <v>9.5703779082949247E-2</v>
      </c>
      <c r="H179" s="7">
        <v>2.6110055898662596E-2</v>
      </c>
      <c r="I179" s="14"/>
    </row>
    <row r="180" spans="1:9" ht="26" x14ac:dyDescent="0.3">
      <c r="A180" s="59"/>
      <c r="B180" s="27"/>
      <c r="C180" s="69" t="s">
        <v>68</v>
      </c>
      <c r="D180" s="4" t="s">
        <v>25</v>
      </c>
      <c r="E180" s="4" t="s">
        <v>26</v>
      </c>
      <c r="F180" s="14"/>
      <c r="G180" s="7">
        <v>8.0954870538061052E-2</v>
      </c>
      <c r="H180" s="7">
        <v>2.6110055898662596E-2</v>
      </c>
      <c r="I180" s="2">
        <f>SQRT((2*STDEV(G172:G180))^2+H180*H180)</f>
        <v>2.9633214823692668E-2</v>
      </c>
    </row>
    <row r="181" spans="1:9" x14ac:dyDescent="0.3">
      <c r="A181" s="17" t="s">
        <v>5</v>
      </c>
      <c r="B181" s="10" t="s">
        <v>67</v>
      </c>
      <c r="C181" s="2">
        <f>AVERAGE(C176:C178,C172:C174,G172:G180)</f>
        <v>9.5859894277821905E-2</v>
      </c>
      <c r="D181" s="12">
        <f>AVERAGE(D179,D175,H180)</f>
        <v>3.3335044225263129E-2</v>
      </c>
      <c r="E181" s="2">
        <f>SQRT((2*STDEV(C165:C168,C170:C173,G165:G180))^2+D181*D181)</f>
        <v>4.1861218386349104E-2</v>
      </c>
      <c r="F181" s="14"/>
      <c r="G181" s="17" t="s">
        <v>0</v>
      </c>
      <c r="H181" s="10" t="s">
        <v>4</v>
      </c>
      <c r="I181" s="2" t="s">
        <v>44</v>
      </c>
    </row>
    <row r="182" spans="1:9" x14ac:dyDescent="0.3">
      <c r="A182" s="66"/>
    </row>
    <row r="183" spans="1:9" ht="28" x14ac:dyDescent="0.3">
      <c r="A183" s="2" t="s">
        <v>18</v>
      </c>
      <c r="B183" s="3"/>
      <c r="C183" s="4" t="s">
        <v>47</v>
      </c>
      <c r="D183" s="4" t="s">
        <v>25</v>
      </c>
      <c r="E183" s="4" t="s">
        <v>26</v>
      </c>
      <c r="F183" s="30"/>
      <c r="G183" s="4" t="s">
        <v>48</v>
      </c>
      <c r="H183" s="4" t="s">
        <v>25</v>
      </c>
      <c r="I183" s="4" t="s">
        <v>26</v>
      </c>
    </row>
    <row r="184" spans="1:9" x14ac:dyDescent="0.3">
      <c r="A184" s="74" t="s">
        <v>59</v>
      </c>
      <c r="B184" s="6" t="s">
        <v>98</v>
      </c>
      <c r="C184" s="7">
        <v>-0.6201793627523462</v>
      </c>
      <c r="D184" s="7">
        <v>2.5025839617848815E-2</v>
      </c>
      <c r="E184" s="14"/>
      <c r="F184" s="14"/>
      <c r="G184" s="7">
        <v>-0.60619064171909554</v>
      </c>
      <c r="H184" s="7">
        <v>7.5867079138830745E-4</v>
      </c>
      <c r="I184" s="14"/>
    </row>
    <row r="185" spans="1:9" x14ac:dyDescent="0.3">
      <c r="A185" s="74"/>
      <c r="B185" s="6" t="s">
        <v>98</v>
      </c>
      <c r="C185" s="7">
        <v>-0.61558148282869718</v>
      </c>
      <c r="D185" s="7">
        <v>2.5025838772558418E-2</v>
      </c>
      <c r="E185" s="14"/>
      <c r="F185" s="14"/>
      <c r="G185" s="7">
        <v>-0.60673411687101142</v>
      </c>
      <c r="H185" s="7">
        <v>7.5867079138830745E-4</v>
      </c>
      <c r="I185" s="14"/>
    </row>
    <row r="186" spans="1:9" x14ac:dyDescent="0.3">
      <c r="A186" s="74"/>
      <c r="B186" s="6" t="s">
        <v>98</v>
      </c>
      <c r="C186" s="7">
        <v>-0.62762148524419203</v>
      </c>
      <c r="D186" s="7">
        <v>2.5025842771853001E-2</v>
      </c>
      <c r="E186" s="14"/>
      <c r="F186" s="14"/>
      <c r="G186" s="7">
        <v>-0.60563338021249657</v>
      </c>
      <c r="H186" s="7">
        <v>7.5867079138830745E-4</v>
      </c>
      <c r="I186" s="14"/>
    </row>
    <row r="187" spans="1:9" ht="15" x14ac:dyDescent="0.3">
      <c r="A187" s="16" t="s">
        <v>53</v>
      </c>
      <c r="B187" s="10" t="s">
        <v>27</v>
      </c>
      <c r="C187" s="2" t="s">
        <v>19</v>
      </c>
      <c r="D187" s="49">
        <f>AVERAGE(D184:D186)</f>
        <v>2.5025840387420079E-2</v>
      </c>
      <c r="E187" s="12">
        <f>SQRT((2*STDEV(C184:C186))^2+D187^2)</f>
        <v>2.7819973349927245E-2</v>
      </c>
      <c r="F187" s="14"/>
      <c r="G187" s="7">
        <v>-0.60513139595999044</v>
      </c>
      <c r="H187" s="7">
        <v>7.5867079138830745E-4</v>
      </c>
      <c r="I187" s="14"/>
    </row>
    <row r="188" spans="1:9" x14ac:dyDescent="0.3">
      <c r="A188" s="74" t="s">
        <v>1</v>
      </c>
      <c r="B188" s="6" t="s">
        <v>98</v>
      </c>
      <c r="C188" s="7">
        <v>-0.61422732469072061</v>
      </c>
      <c r="D188" s="7">
        <v>3.7501778903849821E-2</v>
      </c>
      <c r="E188" s="14"/>
      <c r="F188" s="14"/>
      <c r="G188" s="7">
        <v>-0.60566666483251597</v>
      </c>
      <c r="H188" s="7">
        <v>7.5867079138830745E-4</v>
      </c>
      <c r="I188" s="14"/>
    </row>
    <row r="189" spans="1:9" x14ac:dyDescent="0.3">
      <c r="A189" s="74"/>
      <c r="B189" s="6" t="s">
        <v>98</v>
      </c>
      <c r="C189" s="7">
        <v>-0.61524067354781142</v>
      </c>
      <c r="D189" s="7">
        <v>3.7501778884537304E-2</v>
      </c>
      <c r="E189" s="14"/>
      <c r="F189" s="14"/>
      <c r="G189" s="7">
        <v>-0.60458254106588716</v>
      </c>
      <c r="H189" s="7">
        <v>7.5867079138830745E-4</v>
      </c>
      <c r="I189" s="14"/>
    </row>
    <row r="190" spans="1:9" x14ac:dyDescent="0.3">
      <c r="A190" s="74"/>
      <c r="B190" s="6" t="s">
        <v>98</v>
      </c>
      <c r="C190" s="7">
        <v>-0.62940418873070003</v>
      </c>
      <c r="D190" s="7">
        <v>3.7501778764052841E-2</v>
      </c>
      <c r="E190" s="14"/>
      <c r="F190" s="14"/>
      <c r="G190" s="7">
        <v>-0.5985052104855324</v>
      </c>
      <c r="H190" s="7">
        <v>7.5867079138830745E-4</v>
      </c>
      <c r="I190" s="14"/>
    </row>
    <row r="191" spans="1:9" ht="15" x14ac:dyDescent="0.3">
      <c r="A191" s="58" t="s">
        <v>51</v>
      </c>
      <c r="B191" s="10" t="s">
        <v>27</v>
      </c>
      <c r="C191" s="2" t="s">
        <v>20</v>
      </c>
      <c r="D191" s="49">
        <f>AVERAGE(D188:D190)</f>
        <v>3.7501778850813322E-2</v>
      </c>
      <c r="E191" s="12">
        <f>SQRT((2*STDEV(C188:C190))^2+D191^2)</f>
        <v>4.116263974198827E-2</v>
      </c>
      <c r="F191" s="14"/>
      <c r="G191" s="7">
        <v>-0.59898948591015688</v>
      </c>
      <c r="H191" s="7">
        <v>7.5867079138830745E-4</v>
      </c>
      <c r="I191" s="14"/>
    </row>
    <row r="192" spans="1:9" x14ac:dyDescent="0.3">
      <c r="A192" s="74" t="s">
        <v>61</v>
      </c>
      <c r="B192" s="6" t="s">
        <v>98</v>
      </c>
      <c r="C192" s="7">
        <v>-0.58034096402495539</v>
      </c>
      <c r="D192" s="7">
        <v>3.7093031110343004E-2</v>
      </c>
      <c r="E192" s="14"/>
      <c r="F192" s="14"/>
      <c r="G192" s="7">
        <v>-0.59800859898804037</v>
      </c>
      <c r="H192" s="7">
        <v>7.5867079138830745E-4</v>
      </c>
      <c r="I192" s="14"/>
    </row>
    <row r="193" spans="1:9" x14ac:dyDescent="0.3">
      <c r="A193" s="74"/>
      <c r="B193" s="6" t="s">
        <v>98</v>
      </c>
      <c r="C193" s="7">
        <v>-0.57934096402495505</v>
      </c>
      <c r="D193" s="7">
        <v>3.7093031684011998E-2</v>
      </c>
      <c r="E193" s="14"/>
      <c r="F193" s="14"/>
      <c r="G193" s="7">
        <v>-0.60415491968617441</v>
      </c>
      <c r="H193" s="7">
        <v>7.5867079138830745E-4</v>
      </c>
      <c r="I193" s="14"/>
    </row>
    <row r="194" spans="1:9" x14ac:dyDescent="0.3">
      <c r="A194" s="74"/>
      <c r="B194" s="6" t="s">
        <v>98</v>
      </c>
      <c r="C194" s="7">
        <v>-0.59934096402495496</v>
      </c>
      <c r="D194" s="7">
        <v>3.7093031673980099E-2</v>
      </c>
      <c r="E194" s="14"/>
      <c r="F194" s="14"/>
      <c r="G194" s="7">
        <v>-0.60482228684195705</v>
      </c>
      <c r="H194" s="7">
        <v>7.5867079138830745E-4</v>
      </c>
      <c r="I194" s="14"/>
    </row>
    <row r="195" spans="1:9" ht="15" x14ac:dyDescent="0.3">
      <c r="A195" s="16" t="s">
        <v>62</v>
      </c>
      <c r="B195" s="10" t="s">
        <v>27</v>
      </c>
      <c r="C195" s="2" t="s">
        <v>21</v>
      </c>
      <c r="D195" s="49">
        <f>AVERAGE(D192:D194)</f>
        <v>3.7093031489445032E-2</v>
      </c>
      <c r="E195" s="12">
        <f>SQRT((2*STDEV(C192:C194))^2+D195^2)</f>
        <v>4.3403836064073276E-2</v>
      </c>
      <c r="F195" s="14"/>
      <c r="G195" s="7">
        <v>-0.60609465880712676</v>
      </c>
      <c r="H195" s="7">
        <v>7.5867079138830745E-4</v>
      </c>
      <c r="I195" s="14"/>
    </row>
    <row r="196" spans="1:9" x14ac:dyDescent="0.3">
      <c r="A196" s="74" t="s">
        <v>63</v>
      </c>
      <c r="B196" s="6" t="s">
        <v>98</v>
      </c>
      <c r="C196" s="7">
        <v>-0.61599999999999999</v>
      </c>
      <c r="D196" s="7">
        <v>5.066436031109E-2</v>
      </c>
      <c r="E196" s="14"/>
      <c r="F196" s="14"/>
      <c r="G196" s="7">
        <v>-0.60310127024954163</v>
      </c>
      <c r="H196" s="7">
        <v>7.5867079138830702E-4</v>
      </c>
      <c r="I196" s="14"/>
    </row>
    <row r="197" spans="1:9" x14ac:dyDescent="0.3">
      <c r="A197" s="74"/>
      <c r="B197" s="6" t="s">
        <v>98</v>
      </c>
      <c r="C197" s="7">
        <v>-0.60599999999999998</v>
      </c>
      <c r="D197" s="7">
        <v>5.066436031109E-2</v>
      </c>
      <c r="E197" s="14"/>
      <c r="F197" s="14"/>
      <c r="G197" s="7">
        <v>-0.6037581334047859</v>
      </c>
      <c r="H197" s="7">
        <v>7.5867079138830702E-4</v>
      </c>
      <c r="I197" s="14"/>
    </row>
    <row r="198" spans="1:9" x14ac:dyDescent="0.3">
      <c r="A198" s="74"/>
      <c r="B198" s="6" t="s">
        <v>98</v>
      </c>
      <c r="C198" s="7">
        <v>-0.61199999999999999</v>
      </c>
      <c r="D198" s="7">
        <v>5.066436031109E-2</v>
      </c>
      <c r="E198" s="14"/>
      <c r="F198" s="14"/>
      <c r="G198" s="7">
        <v>-0.60501043579821601</v>
      </c>
      <c r="H198" s="7">
        <v>7.5867079138830702E-4</v>
      </c>
      <c r="I198" s="14"/>
    </row>
    <row r="199" spans="1:9" ht="15" x14ac:dyDescent="0.3">
      <c r="A199" s="58" t="s">
        <v>64</v>
      </c>
      <c r="B199" s="10" t="s">
        <v>27</v>
      </c>
      <c r="C199" s="2" t="s">
        <v>22</v>
      </c>
      <c r="D199" s="49">
        <f>AVERAGE(D196:D198)</f>
        <v>5.066436031109E-2</v>
      </c>
      <c r="E199" s="12">
        <f>SQRT((2*STDEV(C196:C198))^2+D199^2)</f>
        <v>5.1654726202597229E-2</v>
      </c>
      <c r="F199" s="14"/>
      <c r="G199" s="7">
        <v>-0.5965254833399497</v>
      </c>
      <c r="H199" s="7">
        <v>7.5867079138830702E-4</v>
      </c>
      <c r="I199" s="14"/>
    </row>
    <row r="200" spans="1:9" x14ac:dyDescent="0.3">
      <c r="A200" s="59"/>
      <c r="B200" s="60"/>
      <c r="C200" s="65"/>
      <c r="D200" s="14"/>
      <c r="E200" s="14"/>
      <c r="F200" s="14"/>
      <c r="G200" s="7">
        <v>-0.59711736107259661</v>
      </c>
      <c r="H200" s="7">
        <v>7.5867079138830702E-4</v>
      </c>
      <c r="I200" s="14"/>
    </row>
    <row r="201" spans="1:9" x14ac:dyDescent="0.3">
      <c r="A201" s="14"/>
      <c r="B201" s="60"/>
      <c r="C201" s="48"/>
      <c r="D201" s="14"/>
      <c r="E201" s="14"/>
      <c r="F201" s="14"/>
      <c r="G201" s="7">
        <v>-0.59824552704257872</v>
      </c>
      <c r="H201" s="7">
        <v>7.5867079138830702E-4</v>
      </c>
      <c r="I201" s="14"/>
    </row>
    <row r="202" spans="1:9" x14ac:dyDescent="0.3">
      <c r="A202" s="6"/>
      <c r="B202" s="65"/>
      <c r="C202" s="65"/>
      <c r="D202" s="14"/>
      <c r="E202" s="14"/>
      <c r="F202" s="14"/>
      <c r="G202" s="7">
        <v>-0.69539101371481826</v>
      </c>
      <c r="H202" s="7">
        <v>7.5867079138830702E-4</v>
      </c>
      <c r="I202" s="14"/>
    </row>
    <row r="203" spans="1:9" x14ac:dyDescent="0.3">
      <c r="A203" s="6"/>
      <c r="B203" s="65"/>
      <c r="C203" s="65"/>
      <c r="D203" s="14"/>
      <c r="E203" s="14"/>
      <c r="F203" s="14"/>
      <c r="G203" s="7">
        <v>-0.65632973972174469</v>
      </c>
      <c r="H203" s="7">
        <v>7.5867079138830702E-4</v>
      </c>
      <c r="I203" s="14"/>
    </row>
    <row r="204" spans="1:9" x14ac:dyDescent="0.3">
      <c r="A204" s="67"/>
      <c r="B204" s="65"/>
      <c r="C204" s="65"/>
      <c r="D204" s="14"/>
      <c r="E204" s="14"/>
      <c r="F204" s="14"/>
      <c r="G204" s="7">
        <v>-0.61761982416085548</v>
      </c>
      <c r="H204" s="7">
        <v>7.5867079138830702E-4</v>
      </c>
      <c r="I204" s="14"/>
    </row>
    <row r="205" spans="1:9" x14ac:dyDescent="0.3">
      <c r="A205" s="67"/>
      <c r="B205" s="65"/>
      <c r="C205" s="65"/>
      <c r="D205" s="14"/>
      <c r="E205" s="14"/>
      <c r="F205" s="14"/>
      <c r="G205" s="7">
        <v>-0.72233067395402029</v>
      </c>
      <c r="H205" s="7">
        <v>7.5867079138830702E-4</v>
      </c>
      <c r="I205" s="14"/>
    </row>
    <row r="206" spans="1:9" x14ac:dyDescent="0.3">
      <c r="A206" s="67"/>
      <c r="B206" s="65"/>
      <c r="C206" s="65"/>
      <c r="D206" s="14"/>
      <c r="E206" s="14"/>
      <c r="F206" s="14"/>
      <c r="G206" s="7">
        <v>-0.6893183764005768</v>
      </c>
      <c r="H206" s="7">
        <v>7.5867079138830702E-4</v>
      </c>
      <c r="I206" s="14"/>
    </row>
    <row r="207" spans="1:9" x14ac:dyDescent="0.3">
      <c r="A207" s="14"/>
      <c r="B207" s="14"/>
      <c r="C207" s="14"/>
      <c r="D207" s="14"/>
      <c r="E207" s="14"/>
      <c r="F207" s="14"/>
      <c r="G207" s="7">
        <v>-0.6325731697335355</v>
      </c>
      <c r="H207" s="7">
        <v>7.5867079138830702E-4</v>
      </c>
      <c r="I207" s="14"/>
    </row>
    <row r="208" spans="1:9" x14ac:dyDescent="0.3">
      <c r="A208" s="14"/>
      <c r="B208" s="14"/>
      <c r="C208" s="14"/>
      <c r="D208" s="14"/>
      <c r="E208" s="14"/>
      <c r="F208" s="14"/>
      <c r="G208" s="7">
        <v>-0.66097883195206153</v>
      </c>
      <c r="H208" s="7">
        <v>7.5867079138830702E-4</v>
      </c>
      <c r="I208" s="14"/>
    </row>
    <row r="209" spans="1:9" x14ac:dyDescent="0.3">
      <c r="A209" s="14"/>
      <c r="B209" s="14"/>
      <c r="C209" s="14"/>
      <c r="D209" s="14"/>
      <c r="E209" s="14"/>
      <c r="F209" s="14"/>
      <c r="G209" s="7">
        <v>-0.62391776874955673</v>
      </c>
      <c r="H209" s="7">
        <v>7.5867079138830702E-4</v>
      </c>
      <c r="I209" s="14"/>
    </row>
    <row r="210" spans="1:9" x14ac:dyDescent="0.3">
      <c r="A210" s="14"/>
      <c r="B210" s="14"/>
      <c r="C210" s="14"/>
      <c r="D210" s="14"/>
      <c r="E210" s="14"/>
      <c r="F210" s="14"/>
      <c r="G210" s="7">
        <v>-0.58774281433192765</v>
      </c>
      <c r="H210" s="7">
        <v>7.5867079138830702E-4</v>
      </c>
      <c r="I210" s="14"/>
    </row>
    <row r="211" spans="1:9" x14ac:dyDescent="0.3">
      <c r="A211" s="14"/>
      <c r="B211" s="14"/>
      <c r="C211" s="14"/>
      <c r="D211" s="14"/>
      <c r="E211" s="14"/>
      <c r="F211" s="14"/>
      <c r="G211" s="7">
        <v>-0.60132508500018156</v>
      </c>
      <c r="H211" s="7">
        <v>7.5867079138830702E-4</v>
      </c>
      <c r="I211" s="14"/>
    </row>
    <row r="212" spans="1:9" x14ac:dyDescent="0.3">
      <c r="A212" s="14"/>
      <c r="B212" s="14"/>
      <c r="C212" s="14"/>
      <c r="D212" s="14"/>
      <c r="E212" s="14"/>
      <c r="F212" s="14"/>
      <c r="G212" s="7">
        <v>-0.60145244825022703</v>
      </c>
      <c r="H212" s="7">
        <v>7.5867079138830702E-4</v>
      </c>
      <c r="I212" s="14"/>
    </row>
    <row r="213" spans="1:9" x14ac:dyDescent="0.3">
      <c r="A213" s="14"/>
      <c r="B213" s="14"/>
      <c r="C213" s="14"/>
      <c r="D213" s="14"/>
      <c r="E213" s="14"/>
      <c r="F213" s="14"/>
      <c r="G213" s="7">
        <v>-0.60168287261595477</v>
      </c>
      <c r="H213" s="7">
        <v>7.5867079138830702E-4</v>
      </c>
      <c r="I213" s="14"/>
    </row>
    <row r="214" spans="1:9" x14ac:dyDescent="0.3">
      <c r="A214" s="14"/>
      <c r="B214" s="14"/>
      <c r="C214" s="14"/>
      <c r="D214" s="14"/>
      <c r="E214" s="14"/>
      <c r="F214" s="14"/>
      <c r="G214" s="7">
        <v>-0.60015182005079548</v>
      </c>
      <c r="H214" s="7">
        <v>7.5867079138830702E-4</v>
      </c>
      <c r="I214" s="14"/>
    </row>
    <row r="215" spans="1:9" x14ac:dyDescent="0.3">
      <c r="A215" s="14"/>
      <c r="B215" s="14"/>
      <c r="C215" s="14"/>
      <c r="D215" s="14"/>
      <c r="E215" s="14"/>
      <c r="F215" s="14"/>
      <c r="G215" s="7">
        <v>-0.6002765972967673</v>
      </c>
      <c r="H215" s="7">
        <v>7.5867079138830702E-4</v>
      </c>
      <c r="I215" s="14"/>
    </row>
    <row r="216" spans="1:9" x14ac:dyDescent="0.3">
      <c r="A216" s="14"/>
      <c r="B216" s="14"/>
      <c r="C216" s="14"/>
      <c r="D216" s="14"/>
      <c r="E216" s="14"/>
      <c r="F216" s="14"/>
      <c r="G216" s="7">
        <v>-0.600502338921856</v>
      </c>
      <c r="H216" s="7">
        <v>7.5867079138830702E-4</v>
      </c>
      <c r="I216" s="14"/>
    </row>
    <row r="217" spans="1:9" x14ac:dyDescent="0.3">
      <c r="A217" s="14"/>
      <c r="B217" s="14"/>
      <c r="C217" s="14"/>
      <c r="D217" s="14"/>
      <c r="E217" s="14"/>
      <c r="F217" s="14"/>
      <c r="G217" s="7">
        <v>-0.59295098418540138</v>
      </c>
      <c r="H217" s="7">
        <v>7.5867079138830702E-4</v>
      </c>
      <c r="I217" s="14"/>
    </row>
    <row r="218" spans="1:9" x14ac:dyDescent="0.3">
      <c r="A218" s="14"/>
      <c r="B218" s="14"/>
      <c r="C218" s="14"/>
      <c r="D218" s="14"/>
      <c r="E218" s="14"/>
      <c r="F218" s="14"/>
      <c r="G218" s="7">
        <v>-0.59306022844772466</v>
      </c>
      <c r="H218" s="7">
        <v>7.5867079138830702E-4</v>
      </c>
      <c r="I218" s="14"/>
    </row>
    <row r="219" spans="1:9" x14ac:dyDescent="0.3">
      <c r="A219" s="14"/>
      <c r="B219" s="14"/>
      <c r="C219" s="14"/>
      <c r="D219" s="14"/>
      <c r="E219" s="14"/>
      <c r="F219" s="14"/>
      <c r="G219" s="7">
        <v>-0.59325784607919996</v>
      </c>
      <c r="H219" s="7">
        <v>7.5867079138830702E-4</v>
      </c>
      <c r="I219" s="14"/>
    </row>
    <row r="220" spans="1:9" x14ac:dyDescent="0.3">
      <c r="A220" s="14"/>
      <c r="B220" s="14"/>
      <c r="C220" s="14"/>
      <c r="D220" s="14"/>
      <c r="E220" s="14"/>
      <c r="F220" s="14"/>
      <c r="G220" s="7">
        <v>-0.63211378679837571</v>
      </c>
      <c r="H220" s="7">
        <v>7.5867079138830702E-4</v>
      </c>
      <c r="I220" s="14"/>
    </row>
    <row r="221" spans="1:9" x14ac:dyDescent="0.3">
      <c r="A221" s="14"/>
      <c r="B221" s="14"/>
      <c r="C221" s="14"/>
      <c r="D221" s="14"/>
      <c r="E221" s="14"/>
      <c r="F221" s="14"/>
      <c r="G221" s="7">
        <v>-0.63137267135925912</v>
      </c>
      <c r="H221" s="7">
        <v>7.5867079138830702E-4</v>
      </c>
      <c r="I221" s="14"/>
    </row>
    <row r="222" spans="1:9" x14ac:dyDescent="0.3">
      <c r="A222" s="14"/>
      <c r="B222" s="14"/>
      <c r="C222" s="14"/>
      <c r="D222" s="14"/>
      <c r="E222" s="14"/>
      <c r="F222" s="14"/>
      <c r="G222" s="7">
        <v>-0.63004114182111315</v>
      </c>
      <c r="H222" s="7">
        <v>7.5867079138830702E-4</v>
      </c>
      <c r="I222" s="14"/>
    </row>
    <row r="223" spans="1:9" x14ac:dyDescent="0.3">
      <c r="A223" s="14"/>
      <c r="B223" s="14"/>
      <c r="C223" s="14"/>
      <c r="D223" s="14"/>
      <c r="E223" s="14"/>
      <c r="F223" s="14"/>
      <c r="G223" s="7">
        <v>-0.63564402581866042</v>
      </c>
      <c r="H223" s="7">
        <v>7.5867079138830702E-4</v>
      </c>
      <c r="I223" s="14"/>
    </row>
    <row r="224" spans="1:9" x14ac:dyDescent="0.3">
      <c r="A224" s="14"/>
      <c r="B224" s="14"/>
      <c r="C224" s="14"/>
      <c r="D224" s="14"/>
      <c r="E224" s="14"/>
      <c r="F224" s="14"/>
      <c r="G224" s="7">
        <v>-0.63489318359333691</v>
      </c>
      <c r="H224" s="7">
        <v>7.5867079138830702E-4</v>
      </c>
      <c r="I224" s="14"/>
    </row>
    <row r="225" spans="1:9" x14ac:dyDescent="0.3">
      <c r="A225" s="14"/>
      <c r="B225" s="14"/>
      <c r="C225" s="14"/>
      <c r="D225" s="14"/>
      <c r="E225" s="14"/>
      <c r="F225" s="14"/>
      <c r="G225" s="7">
        <v>-0.63354420326506422</v>
      </c>
      <c r="H225" s="7">
        <v>7.5867079138830702E-4</v>
      </c>
      <c r="I225" s="14"/>
    </row>
    <row r="226" spans="1:9" x14ac:dyDescent="0.3">
      <c r="A226" s="14"/>
      <c r="B226" s="14"/>
      <c r="C226" s="14"/>
      <c r="D226" s="14"/>
      <c r="E226" s="14"/>
      <c r="F226" s="14"/>
      <c r="G226" s="7">
        <v>-0.62851342338431149</v>
      </c>
      <c r="H226" s="7">
        <v>7.5867079138830702E-4</v>
      </c>
      <c r="I226" s="14"/>
    </row>
    <row r="227" spans="1:9" x14ac:dyDescent="0.3">
      <c r="A227" s="14"/>
      <c r="B227" s="14"/>
      <c r="C227" s="14"/>
      <c r="D227" s="14"/>
      <c r="E227" s="14"/>
      <c r="F227" s="14"/>
      <c r="G227" s="7">
        <v>-0.62778218007905595</v>
      </c>
      <c r="H227" s="7">
        <v>7.5867079138830702E-4</v>
      </c>
      <c r="I227" s="14"/>
    </row>
    <row r="228" spans="1:9" x14ac:dyDescent="0.3">
      <c r="A228" s="14"/>
      <c r="B228" s="14"/>
      <c r="C228" s="14"/>
      <c r="D228" s="14"/>
      <c r="E228" s="14"/>
      <c r="F228" s="14"/>
      <c r="G228" s="7">
        <v>-0.62646836263810712</v>
      </c>
      <c r="H228" s="7">
        <v>7.5867079138830702E-4</v>
      </c>
      <c r="I228" s="14"/>
    </row>
    <row r="229" spans="1:9" x14ac:dyDescent="0.3">
      <c r="A229" s="14"/>
      <c r="B229" s="14"/>
      <c r="C229" s="14"/>
      <c r="D229" s="14"/>
      <c r="E229" s="14"/>
      <c r="F229" s="14"/>
      <c r="G229" s="7">
        <v>-0.62171070348720014</v>
      </c>
      <c r="H229" s="7">
        <v>7.5867079138830702E-4</v>
      </c>
      <c r="I229" s="14"/>
    </row>
    <row r="230" spans="1:9" x14ac:dyDescent="0.3">
      <c r="A230" s="14"/>
      <c r="B230" s="14"/>
      <c r="C230" s="14"/>
      <c r="D230" s="14"/>
      <c r="E230" s="14"/>
      <c r="F230" s="14"/>
      <c r="G230" s="7">
        <v>-0.62087329842931938</v>
      </c>
      <c r="H230" s="7">
        <v>7.5867079138830702E-4</v>
      </c>
      <c r="I230" s="14"/>
    </row>
    <row r="231" spans="1:9" x14ac:dyDescent="0.3">
      <c r="A231" s="14"/>
      <c r="B231" s="14"/>
      <c r="C231" s="14"/>
      <c r="D231" s="14"/>
      <c r="E231" s="14"/>
      <c r="F231" s="14"/>
      <c r="G231" s="7">
        <v>-0.61937021105527645</v>
      </c>
      <c r="H231" s="7">
        <v>7.5867079138830702E-4</v>
      </c>
      <c r="I231" s="14"/>
    </row>
    <row r="232" spans="1:9" x14ac:dyDescent="0.3">
      <c r="A232" s="14"/>
      <c r="B232" s="14"/>
      <c r="C232" s="14"/>
      <c r="D232" s="14"/>
      <c r="E232" s="14"/>
      <c r="F232" s="14"/>
      <c r="G232" s="7">
        <v>-0.62664706603966469</v>
      </c>
      <c r="H232" s="7">
        <v>7.5867079138830702E-4</v>
      </c>
      <c r="I232" s="14"/>
    </row>
    <row r="233" spans="1:9" x14ac:dyDescent="0.3">
      <c r="A233" s="14"/>
      <c r="B233" s="14"/>
      <c r="C233" s="14"/>
      <c r="D233" s="14"/>
      <c r="E233" s="14"/>
      <c r="F233" s="14"/>
      <c r="G233" s="7">
        <v>-0.62579264705882354</v>
      </c>
      <c r="H233" s="7">
        <v>7.5867079138830702E-4</v>
      </c>
      <c r="I233" s="14"/>
    </row>
    <row r="234" spans="1:9" x14ac:dyDescent="0.3">
      <c r="A234" s="14"/>
      <c r="B234" s="14"/>
      <c r="C234" s="14"/>
      <c r="D234" s="14"/>
      <c r="E234" s="14"/>
      <c r="F234" s="14"/>
      <c r="G234" s="7">
        <v>-0.62425908256880747</v>
      </c>
      <c r="H234" s="7">
        <v>7.5867079138830702E-4</v>
      </c>
      <c r="I234" s="14"/>
    </row>
    <row r="235" spans="1:9" x14ac:dyDescent="0.3">
      <c r="A235" s="14"/>
      <c r="B235" s="14"/>
      <c r="C235" s="14"/>
      <c r="D235" s="14"/>
      <c r="E235" s="14"/>
      <c r="F235" s="14"/>
      <c r="G235" s="7">
        <v>-0.63619970594412945</v>
      </c>
      <c r="H235" s="7">
        <v>7.5867079138830702E-4</v>
      </c>
      <c r="I235" s="14"/>
    </row>
    <row r="236" spans="1:9" x14ac:dyDescent="0.3">
      <c r="A236" s="14"/>
      <c r="B236" s="14"/>
      <c r="C236" s="14"/>
      <c r="D236" s="14"/>
      <c r="E236" s="14"/>
      <c r="F236" s="14"/>
      <c r="G236" s="7">
        <v>-0.63531195971464549</v>
      </c>
      <c r="H236" s="7">
        <v>7.5867079138830702E-4</v>
      </c>
      <c r="I236" s="14"/>
    </row>
    <row r="237" spans="1:9" ht="26" x14ac:dyDescent="0.3">
      <c r="A237" s="59"/>
      <c r="B237" s="27"/>
      <c r="C237" s="69" t="s">
        <v>68</v>
      </c>
      <c r="D237" s="4" t="s">
        <v>25</v>
      </c>
      <c r="E237" s="4" t="s">
        <v>26</v>
      </c>
      <c r="G237" s="7">
        <v>-0.63371870157068078</v>
      </c>
      <c r="H237" s="7">
        <v>7.5867079138830702E-4</v>
      </c>
      <c r="I237" s="2">
        <f>SQRT((2*STDEV(G184:G237))^2+H237*H237)</f>
        <v>5.2939185084633238E-2</v>
      </c>
    </row>
    <row r="238" spans="1:9" x14ac:dyDescent="0.3">
      <c r="A238" s="17" t="s">
        <v>5</v>
      </c>
      <c r="B238" s="10" t="s">
        <v>67</v>
      </c>
      <c r="C238" s="2">
        <f>AVERAGE(C188:C190,C184:C186,C192:C194,C196:C198,G184:G237)</f>
        <v>-0.61755558045984882</v>
      </c>
      <c r="D238" s="12">
        <f>AVERAGE(D187,D191,D195,D199,H237)</f>
        <v>3.0208736366031348E-2</v>
      </c>
      <c r="E238" s="2">
        <f>SQRT((2*STDEV(C184:C186,C188:C190,C192:C194,C196:C198,G184:G237))^2+D238*D238)</f>
        <v>5.856582831418157E-2</v>
      </c>
      <c r="G238" s="17" t="s">
        <v>0</v>
      </c>
      <c r="H238" s="10" t="s">
        <v>4</v>
      </c>
      <c r="I238" s="2" t="s">
        <v>23</v>
      </c>
    </row>
  </sheetData>
  <mergeCells count="31">
    <mergeCell ref="A1:I1"/>
    <mergeCell ref="A31:A34"/>
    <mergeCell ref="A36:A38"/>
    <mergeCell ref="A40:A42"/>
    <mergeCell ref="A7:A9"/>
    <mergeCell ref="A11:A12"/>
    <mergeCell ref="A14:A16"/>
    <mergeCell ref="A26:A29"/>
    <mergeCell ref="A3:A5"/>
    <mergeCell ref="I3:I10"/>
    <mergeCell ref="I14:I21"/>
    <mergeCell ref="I26:I40"/>
    <mergeCell ref="A192:A194"/>
    <mergeCell ref="A196:A198"/>
    <mergeCell ref="A158:A161"/>
    <mergeCell ref="A172:A174"/>
    <mergeCell ref="A176:A178"/>
    <mergeCell ref="A184:A186"/>
    <mergeCell ref="I44:I51"/>
    <mergeCell ref="A56:A58"/>
    <mergeCell ref="A188:A190"/>
    <mergeCell ref="A139:A142"/>
    <mergeCell ref="A153:A156"/>
    <mergeCell ref="A60:A62"/>
    <mergeCell ref="A73:A76"/>
    <mergeCell ref="A87:A90"/>
    <mergeCell ref="A92:A95"/>
    <mergeCell ref="A108:A111"/>
    <mergeCell ref="A122:A124"/>
    <mergeCell ref="A126:A128"/>
    <mergeCell ref="A134:A137"/>
  </mergeCells>
  <phoneticPr fontId="1" type="noConversion"/>
  <pageMargins left="0.7" right="0.7" top="0.75" bottom="0.75" header="0.3" footer="0.3"/>
  <pageSetup paperSize="9" orientation="landscape" horizontalDpi="0" verticalDpi="0" r:id="rId1"/>
  <headerFooter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changhui</dc:creator>
  <cp:lastModifiedBy>Ofiice</cp:lastModifiedBy>
  <cp:lastPrinted>2023-02-18T07:50:22Z</cp:lastPrinted>
  <dcterms:created xsi:type="dcterms:W3CDTF">2022-04-22T13:06:19Z</dcterms:created>
  <dcterms:modified xsi:type="dcterms:W3CDTF">2023-03-03T02:09:26Z</dcterms:modified>
</cp:coreProperties>
</file>