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Calculation process" sheetId="1" r:id="rId1"/>
  </sheets>
  <calcPr calcId="144525"/>
</workbook>
</file>

<file path=xl/sharedStrings.xml><?xml version="1.0" encoding="utf-8"?>
<sst xmlns="http://schemas.openxmlformats.org/spreadsheetml/2006/main" count="56" uniqueCount="56">
  <si>
    <t>c=100*A*M/(ε*d*ρ)</t>
  </si>
  <si>
    <t>Absorbtance Intensity（A）</t>
  </si>
  <si>
    <t>Molar absorptivity coefficients (ε）（Dixon et al., 1995）</t>
  </si>
  <si>
    <t>Analysis Number</t>
  </si>
  <si>
    <r>
      <rPr>
        <sz val="11"/>
        <rFont val="等线"/>
        <charset val="134"/>
        <scheme val="minor"/>
      </rPr>
      <t>H</t>
    </r>
    <r>
      <rPr>
        <vertAlign val="sub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O Added in sample(wt.%)</t>
    </r>
  </si>
  <si>
    <r>
      <rPr>
        <sz val="11"/>
        <rFont val="等线"/>
        <charset val="134"/>
        <scheme val="minor"/>
      </rPr>
      <t>Total(H</t>
    </r>
    <r>
      <rPr>
        <vertAlign val="sub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O+OH) (wt.%)</t>
    </r>
  </si>
  <si>
    <r>
      <rPr>
        <sz val="11"/>
        <rFont val="等线"/>
        <charset val="134"/>
        <scheme val="minor"/>
      </rPr>
      <t>H</t>
    </r>
    <r>
      <rPr>
        <vertAlign val="sub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O(5200) (wt.%)</t>
    </r>
  </si>
  <si>
    <r>
      <rPr>
        <sz val="11"/>
        <rFont val="等线"/>
        <charset val="134"/>
        <scheme val="minor"/>
      </rPr>
      <t xml:space="preserve"> H</t>
    </r>
    <r>
      <rPr>
        <vertAlign val="subscript"/>
        <sz val="11"/>
        <rFont val="等线"/>
        <charset val="134"/>
        <scheme val="minor"/>
      </rPr>
      <t>2</t>
    </r>
    <r>
      <rPr>
        <sz val="11"/>
        <rFont val="等线"/>
        <charset val="134"/>
        <scheme val="minor"/>
      </rPr>
      <t>O(4500) (wt.%)</t>
    </r>
  </si>
  <si>
    <t>OH(3550) (wt.%)</t>
  </si>
  <si>
    <t>OH (1630) (wt.%)</t>
  </si>
  <si>
    <t>Absorbtance Intensity(A）at 5240</t>
  </si>
  <si>
    <t>Absorbtance Intensity(A）at 4500</t>
  </si>
  <si>
    <t>Absorbtance Intensity(A）at 3550</t>
  </si>
  <si>
    <t>Absorbtance Intensity(A) at1630</t>
  </si>
  <si>
    <t>d (cm)</t>
  </si>
  <si>
    <t>Molar absorptivity coefficients (ε) OH(5200)</t>
  </si>
  <si>
    <t>Molar absorptivity coefficients (ε) OH(4500)</t>
  </si>
  <si>
    <t>Molar absorptivity coefficients (ε) OH(3550)</t>
  </si>
  <si>
    <t>Molar absorptivity coefficients (ε) OH(1630)</t>
  </si>
  <si>
    <t>ρ (g/L)</t>
  </si>
  <si>
    <t>BL5 1</t>
  </si>
  <si>
    <t>BL5 2</t>
  </si>
  <si>
    <t>BL5 3</t>
  </si>
  <si>
    <t>BL5 4</t>
  </si>
  <si>
    <t>BL5 5</t>
  </si>
  <si>
    <t>BL5 6</t>
  </si>
  <si>
    <t>BL5 7</t>
  </si>
  <si>
    <t>BL5 8</t>
  </si>
  <si>
    <t>BL5 9</t>
  </si>
  <si>
    <t>BL5 10</t>
  </si>
  <si>
    <t>BL5 average</t>
  </si>
  <si>
    <t>BL5 2sd</t>
  </si>
  <si>
    <t>D2-0 1</t>
  </si>
  <si>
    <t>D2-0 2</t>
  </si>
  <si>
    <t>D2-0 3</t>
  </si>
  <si>
    <t>D2-0 4</t>
  </si>
  <si>
    <t>D2-0 5</t>
  </si>
  <si>
    <t>D2-0 6</t>
  </si>
  <si>
    <t>D2-0 7</t>
  </si>
  <si>
    <t>D2-0 8</t>
  </si>
  <si>
    <t>D2-0 9</t>
  </si>
  <si>
    <t>D2-0 10</t>
  </si>
  <si>
    <t>D2-0 average</t>
  </si>
  <si>
    <t>D2-0 2sd</t>
  </si>
  <si>
    <t>D2-6 1</t>
  </si>
  <si>
    <t>D2-6 2</t>
  </si>
  <si>
    <t>D2-6 3</t>
  </si>
  <si>
    <t>D2-6 4</t>
  </si>
  <si>
    <t>D2-6 5</t>
  </si>
  <si>
    <t>D2-6 6</t>
  </si>
  <si>
    <t>D2-6 7</t>
  </si>
  <si>
    <t>D2-6 8</t>
  </si>
  <si>
    <t>D2-6 9</t>
  </si>
  <si>
    <t>D2-6 10</t>
  </si>
  <si>
    <t>D2-6 average</t>
  </si>
  <si>
    <t>D2-6 2sd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</si>
</sst>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_ "/>
    <numFmt numFmtId="179" formatCode="0.0000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bscript"/>
      <sz val="1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zoomScale="85" zoomScaleNormal="85" zoomScaleSheetLayoutView="92" workbookViewId="0">
      <pane xSplit="1" ySplit="2" topLeftCell="B3" activePane="bottomRight" state="frozen"/>
      <selection/>
      <selection pane="topRight"/>
      <selection pane="bottomLeft"/>
      <selection pane="bottomRight" activeCell="F4" sqref="F4"/>
    </sheetView>
  </sheetViews>
  <sheetFormatPr defaultColWidth="9" defaultRowHeight="13.8"/>
  <cols>
    <col min="1" max="1" width="19.5555555555556" style="3" customWidth="1"/>
    <col min="2" max="2" width="16.1111111111111" style="4" customWidth="1"/>
    <col min="3" max="3" width="17" style="5" customWidth="1"/>
    <col min="4" max="4" width="15" style="5" customWidth="1"/>
    <col min="5" max="5" width="13.7777777777778" style="5" customWidth="1"/>
    <col min="6" max="6" width="13.3333333333333" style="5" customWidth="1"/>
    <col min="7" max="7" width="14.3333333333333" style="5" customWidth="1"/>
    <col min="8" max="8" width="19.5555555555556" style="6" customWidth="1"/>
    <col min="9" max="9" width="19.3333333333333" style="6" customWidth="1"/>
    <col min="10" max="10" width="20.1111111111111" style="6" customWidth="1"/>
    <col min="11" max="11" width="18.3333333333333" style="6" customWidth="1"/>
    <col min="12" max="12" width="13.4444444444444" style="3" customWidth="1"/>
    <col min="13" max="13" width="19.4444444444444" style="3" customWidth="1"/>
    <col min="14" max="14" width="19.5555555555556" style="3" customWidth="1"/>
    <col min="15" max="15" width="18.5555555555556" style="3" customWidth="1"/>
    <col min="16" max="16" width="20.1111111111111" style="3" customWidth="1"/>
    <col min="17" max="17" width="11.1111111111111" style="3" customWidth="1"/>
    <col min="18" max="16384" width="9" style="3"/>
  </cols>
  <sheetData>
    <row r="1" spans="1:13">
      <c r="A1" s="3" t="s">
        <v>0</v>
      </c>
      <c r="H1" s="6" t="s">
        <v>1</v>
      </c>
      <c r="M1" s="3" t="s">
        <v>2</v>
      </c>
    </row>
    <row r="2" s="1" customFormat="1" ht="94.8" customHeight="1" spans="1:17">
      <c r="A2" s="1" t="s">
        <v>3</v>
      </c>
      <c r="B2" s="7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1" t="s">
        <v>14</v>
      </c>
      <c r="M2" s="1" t="s">
        <v>15</v>
      </c>
      <c r="N2" s="1" t="s">
        <v>16</v>
      </c>
      <c r="O2" s="1" t="s">
        <v>17</v>
      </c>
      <c r="P2" s="1" t="s">
        <v>18</v>
      </c>
      <c r="Q2" s="1" t="s">
        <v>19</v>
      </c>
    </row>
    <row r="3" ht="13.2" customHeight="1" spans="1:17">
      <c r="A3" s="3" t="s">
        <v>20</v>
      </c>
      <c r="B3" s="4">
        <v>2</v>
      </c>
      <c r="C3" s="10">
        <f>D3+F3+G3+E3</f>
        <v>2.52834994828459</v>
      </c>
      <c r="F3" s="5">
        <f>J3*100*18.02/(O3*L3*Q3)</f>
        <v>2.52834994828459</v>
      </c>
      <c r="J3" s="6">
        <v>4.3355</v>
      </c>
      <c r="L3" s="15">
        <v>0.0187</v>
      </c>
      <c r="M3" s="3">
        <v>1.6</v>
      </c>
      <c r="N3" s="3">
        <v>0.94</v>
      </c>
      <c r="O3" s="3">
        <v>68</v>
      </c>
      <c r="P3" s="3">
        <v>40.8</v>
      </c>
      <c r="Q3" s="3">
        <v>2430</v>
      </c>
    </row>
    <row r="4" ht="13.2" customHeight="1" spans="1:17">
      <c r="A4" s="3" t="s">
        <v>21</v>
      </c>
      <c r="B4" s="4">
        <v>2</v>
      </c>
      <c r="C4" s="10">
        <f t="shared" ref="C4:C12" si="0">D4+F4+G4+E4</f>
        <v>2.55785854184547</v>
      </c>
      <c r="F4" s="5">
        <f t="shared" ref="F4:F12" si="1">J4*100*18.02/(O4*L4*Q4)</f>
        <v>2.55785854184547</v>
      </c>
      <c r="J4" s="6">
        <v>4.3861</v>
      </c>
      <c r="L4" s="15">
        <v>0.0187</v>
      </c>
      <c r="M4" s="3">
        <v>1.6</v>
      </c>
      <c r="N4" s="3">
        <v>0.94</v>
      </c>
      <c r="O4" s="3">
        <v>68</v>
      </c>
      <c r="P4" s="3">
        <v>40.8</v>
      </c>
      <c r="Q4" s="3">
        <v>2430</v>
      </c>
    </row>
    <row r="5" ht="13.2" customHeight="1" spans="1:17">
      <c r="A5" s="3" t="s">
        <v>22</v>
      </c>
      <c r="B5" s="4">
        <v>2</v>
      </c>
      <c r="C5" s="10">
        <f t="shared" si="0"/>
        <v>2.53237384740653</v>
      </c>
      <c r="F5" s="5">
        <f t="shared" si="1"/>
        <v>2.53237384740653</v>
      </c>
      <c r="J5" s="6">
        <v>4.3424</v>
      </c>
      <c r="L5" s="15">
        <v>0.0187</v>
      </c>
      <c r="M5" s="3">
        <v>1.6</v>
      </c>
      <c r="N5" s="3">
        <v>0.94</v>
      </c>
      <c r="O5" s="3">
        <v>68</v>
      </c>
      <c r="P5" s="3">
        <v>40.8</v>
      </c>
      <c r="Q5" s="3">
        <v>2430</v>
      </c>
    </row>
    <row r="6" ht="13.2" customHeight="1" spans="1:17">
      <c r="A6" s="3" t="s">
        <v>23</v>
      </c>
      <c r="B6" s="4">
        <v>2</v>
      </c>
      <c r="C6" s="10">
        <f t="shared" si="0"/>
        <v>2.53237384740653</v>
      </c>
      <c r="F6" s="5">
        <f t="shared" si="1"/>
        <v>2.53237384740653</v>
      </c>
      <c r="J6" s="6">
        <v>4.3424</v>
      </c>
      <c r="L6" s="15">
        <v>0.0187</v>
      </c>
      <c r="M6" s="3">
        <v>1.6</v>
      </c>
      <c r="N6" s="3">
        <v>0.94</v>
      </c>
      <c r="O6" s="3">
        <v>68</v>
      </c>
      <c r="P6" s="3">
        <v>40.8</v>
      </c>
      <c r="Q6" s="3">
        <v>2430</v>
      </c>
    </row>
    <row r="7" ht="13.2" customHeight="1" spans="1:17">
      <c r="A7" s="3" t="s">
        <v>24</v>
      </c>
      <c r="B7" s="4">
        <v>2</v>
      </c>
      <c r="C7" s="10">
        <f t="shared" si="0"/>
        <v>2.56993023921128</v>
      </c>
      <c r="F7" s="5">
        <f t="shared" si="1"/>
        <v>2.56993023921128</v>
      </c>
      <c r="J7" s="6">
        <v>4.4068</v>
      </c>
      <c r="L7" s="15">
        <v>0.0187</v>
      </c>
      <c r="M7" s="3">
        <v>1.6</v>
      </c>
      <c r="N7" s="3">
        <v>0.94</v>
      </c>
      <c r="O7" s="3">
        <v>68</v>
      </c>
      <c r="P7" s="3">
        <v>40.8</v>
      </c>
      <c r="Q7" s="3">
        <v>2430</v>
      </c>
    </row>
    <row r="8" ht="13.2" customHeight="1" spans="1:17">
      <c r="A8" s="3" t="s">
        <v>25</v>
      </c>
      <c r="B8" s="4">
        <v>2</v>
      </c>
      <c r="C8" s="10">
        <f t="shared" si="0"/>
        <v>2.52566734886996</v>
      </c>
      <c r="F8" s="5">
        <f t="shared" si="1"/>
        <v>2.52566734886996</v>
      </c>
      <c r="J8" s="6">
        <v>4.3309</v>
      </c>
      <c r="L8" s="15">
        <v>0.0187</v>
      </c>
      <c r="M8" s="3">
        <v>1.6</v>
      </c>
      <c r="N8" s="3">
        <v>0.94</v>
      </c>
      <c r="O8" s="3">
        <v>68</v>
      </c>
      <c r="P8" s="3">
        <v>40.8</v>
      </c>
      <c r="Q8" s="3">
        <v>2430</v>
      </c>
    </row>
    <row r="9" ht="13.2" customHeight="1" spans="1:17">
      <c r="A9" s="3" t="s">
        <v>26</v>
      </c>
      <c r="B9" s="4">
        <v>2</v>
      </c>
      <c r="C9" s="10">
        <f t="shared" si="0"/>
        <v>2.56993023921128</v>
      </c>
      <c r="F9" s="5">
        <f t="shared" si="1"/>
        <v>2.56993023921128</v>
      </c>
      <c r="J9" s="6">
        <v>4.4068</v>
      </c>
      <c r="L9" s="15">
        <v>0.0187</v>
      </c>
      <c r="M9" s="3">
        <v>1.6</v>
      </c>
      <c r="N9" s="3">
        <v>0.94</v>
      </c>
      <c r="O9" s="3">
        <v>68</v>
      </c>
      <c r="P9" s="3">
        <v>40.8</v>
      </c>
      <c r="Q9" s="3">
        <v>2430</v>
      </c>
    </row>
    <row r="10" ht="13.2" customHeight="1" spans="1:17">
      <c r="A10" s="3" t="s">
        <v>27</v>
      </c>
      <c r="B10" s="4">
        <v>2</v>
      </c>
      <c r="C10" s="10">
        <f t="shared" si="0"/>
        <v>2.52834994828459</v>
      </c>
      <c r="F10" s="5">
        <f t="shared" si="1"/>
        <v>2.52834994828459</v>
      </c>
      <c r="J10" s="6">
        <v>4.3355</v>
      </c>
      <c r="L10" s="15">
        <v>0.0187</v>
      </c>
      <c r="M10" s="3">
        <v>1.6</v>
      </c>
      <c r="N10" s="3">
        <v>0.94</v>
      </c>
      <c r="O10" s="3">
        <v>68</v>
      </c>
      <c r="P10" s="3">
        <v>40.8</v>
      </c>
      <c r="Q10" s="3">
        <v>2430</v>
      </c>
    </row>
    <row r="11" ht="13.2" customHeight="1" spans="1:17">
      <c r="A11" s="3" t="s">
        <v>28</v>
      </c>
      <c r="B11" s="4">
        <v>2</v>
      </c>
      <c r="C11" s="10">
        <f t="shared" si="0"/>
        <v>2.59675623335754</v>
      </c>
      <c r="F11" s="5">
        <f t="shared" si="1"/>
        <v>2.59675623335754</v>
      </c>
      <c r="J11" s="6">
        <v>4.4528</v>
      </c>
      <c r="L11" s="15">
        <v>0.0187</v>
      </c>
      <c r="M11" s="3">
        <v>1.6</v>
      </c>
      <c r="N11" s="3">
        <v>0.94</v>
      </c>
      <c r="O11" s="3">
        <v>68</v>
      </c>
      <c r="P11" s="3">
        <v>40.8</v>
      </c>
      <c r="Q11" s="3">
        <v>2430</v>
      </c>
    </row>
    <row r="12" ht="13.2" customHeight="1" spans="1:17">
      <c r="A12" s="3" t="s">
        <v>29</v>
      </c>
      <c r="B12" s="4">
        <v>2</v>
      </c>
      <c r="C12" s="10">
        <f t="shared" si="0"/>
        <v>2.52432604916265</v>
      </c>
      <c r="F12" s="5">
        <f t="shared" si="1"/>
        <v>2.52432604916265</v>
      </c>
      <c r="J12" s="6">
        <v>4.3286</v>
      </c>
      <c r="L12" s="15">
        <v>0.0187</v>
      </c>
      <c r="M12" s="3">
        <v>1.6</v>
      </c>
      <c r="N12" s="3">
        <v>0.94</v>
      </c>
      <c r="O12" s="3">
        <v>68</v>
      </c>
      <c r="P12" s="3">
        <v>40.8</v>
      </c>
      <c r="Q12" s="3">
        <v>2430</v>
      </c>
    </row>
    <row r="13" s="2" customFormat="1" spans="1:12">
      <c r="A13" s="2" t="s">
        <v>30</v>
      </c>
      <c r="B13" s="11"/>
      <c r="C13" s="12">
        <f>AVERAGE(C3:C12)</f>
        <v>2.54659162430404</v>
      </c>
      <c r="D13" s="5"/>
      <c r="E13" s="5"/>
      <c r="F13" s="13"/>
      <c r="G13" s="13"/>
      <c r="H13" s="14"/>
      <c r="I13" s="14"/>
      <c r="J13" s="14"/>
      <c r="K13" s="14"/>
      <c r="L13" s="16"/>
    </row>
    <row r="14" s="2" customFormat="1" spans="1:12">
      <c r="A14" s="2" t="s">
        <v>31</v>
      </c>
      <c r="B14" s="11"/>
      <c r="C14" s="12">
        <f>2*STDEV(C3:C12)</f>
        <v>0.050491813684477</v>
      </c>
      <c r="D14" s="5"/>
      <c r="E14" s="5"/>
      <c r="F14" s="13"/>
      <c r="G14" s="13"/>
      <c r="H14" s="14"/>
      <c r="I14" s="14"/>
      <c r="J14" s="14"/>
      <c r="K14" s="14"/>
      <c r="L14" s="16"/>
    </row>
    <row r="15" s="2" customFormat="1" spans="2:12">
      <c r="B15" s="11"/>
      <c r="C15" s="13"/>
      <c r="D15" s="5"/>
      <c r="E15" s="5"/>
      <c r="F15" s="13"/>
      <c r="G15" s="13"/>
      <c r="H15" s="14"/>
      <c r="I15" s="14"/>
      <c r="J15" s="14"/>
      <c r="K15" s="14"/>
      <c r="L15" s="16"/>
    </row>
    <row r="16" spans="1:17">
      <c r="A16" s="3" t="s">
        <v>32</v>
      </c>
      <c r="B16" s="4">
        <v>6.5</v>
      </c>
      <c r="C16" s="10">
        <f t="shared" ref="C16:C25" si="2">D16+E16+G16</f>
        <v>5.47973677723836</v>
      </c>
      <c r="D16" s="5">
        <f>H16*100*18.02/(L16*M16*Q16)</f>
        <v>4.26260132775264</v>
      </c>
      <c r="E16" s="5">
        <f>I16*100*18.02/(L16*N16*Q16)</f>
        <v>1.21713544948571</v>
      </c>
      <c r="H16" s="6">
        <v>0.2318</v>
      </c>
      <c r="I16" s="6">
        <v>0.071121</v>
      </c>
      <c r="L16" s="15">
        <v>0.0259</v>
      </c>
      <c r="M16" s="3">
        <v>1.61</v>
      </c>
      <c r="N16" s="3">
        <v>1.73</v>
      </c>
      <c r="O16" s="3">
        <v>100</v>
      </c>
      <c r="P16" s="3">
        <v>55</v>
      </c>
      <c r="Q16" s="3">
        <v>2350</v>
      </c>
    </row>
    <row r="17" ht="13.2" customHeight="1" spans="1:17">
      <c r="A17" s="3" t="s">
        <v>33</v>
      </c>
      <c r="B17" s="4">
        <v>6.5</v>
      </c>
      <c r="C17" s="10">
        <f t="shared" si="2"/>
        <v>5.56081043107843</v>
      </c>
      <c r="D17" s="5">
        <f>H17*100*18.02/(L17*M17*Q17)</f>
        <v>4.22766197260713</v>
      </c>
      <c r="E17" s="5">
        <f>I17*100*18.02/(L17*N17*Q17)</f>
        <v>1.3331484584713</v>
      </c>
      <c r="H17" s="6">
        <v>0.2299</v>
      </c>
      <c r="I17" s="6">
        <v>0.0779</v>
      </c>
      <c r="L17" s="15">
        <v>0.0259</v>
      </c>
      <c r="M17" s="3">
        <v>1.61</v>
      </c>
      <c r="N17" s="3">
        <v>1.73</v>
      </c>
      <c r="O17" s="3">
        <v>100</v>
      </c>
      <c r="P17" s="3">
        <v>55</v>
      </c>
      <c r="Q17" s="3">
        <v>2350</v>
      </c>
    </row>
    <row r="18" ht="13.2" customHeight="1" spans="1:17">
      <c r="A18" s="3" t="s">
        <v>34</v>
      </c>
      <c r="B18" s="4">
        <v>6.5</v>
      </c>
      <c r="C18" s="10">
        <f t="shared" si="2"/>
        <v>5.39801450780626</v>
      </c>
      <c r="D18" s="5">
        <f>H18*100*18.02/(L18*M18*Q18)</f>
        <v>4.19492931357607</v>
      </c>
      <c r="E18" s="5">
        <f>I18*100*18.02/(L18*N18*Q18)</f>
        <v>1.20308519423019</v>
      </c>
      <c r="H18" s="6">
        <v>0.22812</v>
      </c>
      <c r="I18" s="6">
        <v>0.0703</v>
      </c>
      <c r="L18" s="15">
        <v>0.0259</v>
      </c>
      <c r="M18" s="3">
        <v>1.61</v>
      </c>
      <c r="N18" s="3">
        <v>1.73</v>
      </c>
      <c r="O18" s="3">
        <v>100</v>
      </c>
      <c r="P18" s="3">
        <v>55</v>
      </c>
      <c r="Q18" s="3">
        <v>2350</v>
      </c>
    </row>
    <row r="19" spans="1:17">
      <c r="A19" s="3" t="s">
        <v>35</v>
      </c>
      <c r="B19" s="4">
        <v>6.5</v>
      </c>
      <c r="C19" s="10">
        <f t="shared" si="2"/>
        <v>5.39980665118245</v>
      </c>
      <c r="D19" s="5">
        <f t="shared" ref="D19:D25" si="3">H19*100*18.02/(L19*M19*Q19)</f>
        <v>3.96911074453033</v>
      </c>
      <c r="E19" s="5">
        <f t="shared" ref="E19:E25" si="4">I19*100*18.02/(L19*N19*Q19)</f>
        <v>1.43069590665212</v>
      </c>
      <c r="H19" s="6">
        <v>0.21584</v>
      </c>
      <c r="I19" s="6">
        <v>0.0836</v>
      </c>
      <c r="L19" s="15">
        <v>0.0259</v>
      </c>
      <c r="M19" s="3">
        <v>1.61</v>
      </c>
      <c r="N19" s="3">
        <v>1.73</v>
      </c>
      <c r="O19" s="3">
        <v>100</v>
      </c>
      <c r="P19" s="3">
        <v>55</v>
      </c>
      <c r="Q19" s="3">
        <v>2350</v>
      </c>
    </row>
    <row r="20" ht="13.2" customHeight="1" spans="1:17">
      <c r="A20" s="3" t="s">
        <v>36</v>
      </c>
      <c r="B20" s="4">
        <v>6.5</v>
      </c>
      <c r="C20" s="10">
        <f t="shared" si="2"/>
        <v>5.70783846891619</v>
      </c>
      <c r="D20" s="5">
        <f t="shared" si="3"/>
        <v>4.47223745862572</v>
      </c>
      <c r="E20" s="5">
        <f t="shared" si="4"/>
        <v>1.23560101029047</v>
      </c>
      <c r="H20" s="6">
        <v>0.2432</v>
      </c>
      <c r="I20" s="6">
        <v>0.0722</v>
      </c>
      <c r="L20" s="15">
        <v>0.0259</v>
      </c>
      <c r="M20" s="3">
        <v>1.61</v>
      </c>
      <c r="N20" s="3">
        <v>1.73</v>
      </c>
      <c r="O20" s="3">
        <v>100</v>
      </c>
      <c r="P20" s="3">
        <v>55</v>
      </c>
      <c r="Q20" s="3">
        <v>2350</v>
      </c>
    </row>
    <row r="21" ht="13.2" customHeight="1" spans="1:17">
      <c r="A21" s="3" t="s">
        <v>37</v>
      </c>
      <c r="B21" s="4">
        <v>6.5</v>
      </c>
      <c r="C21" s="10">
        <f t="shared" si="2"/>
        <v>5.05226583158064</v>
      </c>
      <c r="D21" s="5">
        <f t="shared" si="3"/>
        <v>3.81666482129017</v>
      </c>
      <c r="E21" s="5">
        <f t="shared" si="4"/>
        <v>1.23560101029047</v>
      </c>
      <c r="H21" s="6">
        <v>0.20755</v>
      </c>
      <c r="I21" s="6">
        <v>0.0722</v>
      </c>
      <c r="L21" s="15">
        <v>0.0259</v>
      </c>
      <c r="M21" s="3">
        <v>1.61</v>
      </c>
      <c r="N21" s="3">
        <v>1.73</v>
      </c>
      <c r="O21" s="3">
        <v>100</v>
      </c>
      <c r="P21" s="3">
        <v>55</v>
      </c>
      <c r="Q21" s="3">
        <v>2350</v>
      </c>
    </row>
    <row r="22" ht="13.2" customHeight="1" spans="1:17">
      <c r="A22" s="3" t="s">
        <v>38</v>
      </c>
      <c r="B22" s="4">
        <v>6.5</v>
      </c>
      <c r="C22" s="10">
        <f t="shared" si="2"/>
        <v>5.59836480615603</v>
      </c>
      <c r="D22" s="5">
        <f t="shared" si="3"/>
        <v>4.41581591680601</v>
      </c>
      <c r="E22" s="5">
        <f t="shared" si="4"/>
        <v>1.18254888935002</v>
      </c>
      <c r="H22" s="6">
        <v>0.2401318</v>
      </c>
      <c r="I22" s="6">
        <v>0.0691</v>
      </c>
      <c r="L22" s="15">
        <v>0.0259</v>
      </c>
      <c r="M22" s="3">
        <v>1.61</v>
      </c>
      <c r="N22" s="3">
        <v>1.73</v>
      </c>
      <c r="O22" s="3">
        <v>100</v>
      </c>
      <c r="P22" s="3">
        <v>55</v>
      </c>
      <c r="Q22" s="3">
        <v>2350</v>
      </c>
    </row>
    <row r="23" spans="1:17">
      <c r="A23" s="3" t="s">
        <v>39</v>
      </c>
      <c r="B23" s="4">
        <v>6.5</v>
      </c>
      <c r="C23" s="10">
        <f t="shared" si="2"/>
        <v>6.53527510493451</v>
      </c>
      <c r="D23" s="5">
        <f t="shared" si="3"/>
        <v>4.6818735894988</v>
      </c>
      <c r="E23" s="5">
        <f t="shared" si="4"/>
        <v>1.85340151543571</v>
      </c>
      <c r="H23" s="6">
        <v>0.2546</v>
      </c>
      <c r="I23" s="6">
        <v>0.1083</v>
      </c>
      <c r="L23" s="15">
        <v>0.0259</v>
      </c>
      <c r="M23" s="3">
        <v>1.61</v>
      </c>
      <c r="N23" s="3">
        <v>1.73</v>
      </c>
      <c r="O23" s="3">
        <v>100</v>
      </c>
      <c r="P23" s="3">
        <v>55</v>
      </c>
      <c r="Q23" s="3">
        <v>2350</v>
      </c>
    </row>
    <row r="24" ht="13.2" customHeight="1" spans="1:17">
      <c r="A24" s="3" t="s">
        <v>40</v>
      </c>
      <c r="B24" s="4">
        <v>6.5</v>
      </c>
      <c r="C24" s="10">
        <f t="shared" si="2"/>
        <v>5.69548554138493</v>
      </c>
      <c r="D24" s="5">
        <f t="shared" si="3"/>
        <v>4.26478963473281</v>
      </c>
      <c r="E24" s="5">
        <f t="shared" si="4"/>
        <v>1.43069590665212</v>
      </c>
      <c r="H24" s="6">
        <v>0.231919</v>
      </c>
      <c r="I24" s="6">
        <v>0.0836</v>
      </c>
      <c r="L24" s="15">
        <v>0.0259</v>
      </c>
      <c r="M24" s="3">
        <v>1.61</v>
      </c>
      <c r="N24" s="3">
        <v>1.73</v>
      </c>
      <c r="O24" s="3">
        <v>100</v>
      </c>
      <c r="P24" s="3">
        <v>55</v>
      </c>
      <c r="Q24" s="3">
        <v>2350</v>
      </c>
    </row>
    <row r="25" spans="1:17">
      <c r="A25" s="3" t="s">
        <v>41</v>
      </c>
      <c r="B25" s="4">
        <v>6.5</v>
      </c>
      <c r="C25" s="10">
        <f t="shared" si="2"/>
        <v>5.27600642845194</v>
      </c>
      <c r="D25" s="5">
        <f t="shared" si="3"/>
        <v>4.04040541816146</v>
      </c>
      <c r="E25" s="5">
        <f t="shared" si="4"/>
        <v>1.23560101029047</v>
      </c>
      <c r="H25" s="6">
        <v>0.219717</v>
      </c>
      <c r="I25" s="6">
        <v>0.0722</v>
      </c>
      <c r="L25" s="15">
        <v>0.0259</v>
      </c>
      <c r="M25" s="3">
        <v>1.61</v>
      </c>
      <c r="N25" s="3">
        <v>1.73</v>
      </c>
      <c r="O25" s="3">
        <v>100</v>
      </c>
      <c r="P25" s="3">
        <v>55</v>
      </c>
      <c r="Q25" s="3">
        <v>2350</v>
      </c>
    </row>
    <row r="26" s="2" customFormat="1" spans="1:12">
      <c r="A26" s="2" t="s">
        <v>42</v>
      </c>
      <c r="B26" s="11"/>
      <c r="C26" s="12">
        <f>AVERAGE(C16:C25)</f>
        <v>5.57036045487297</v>
      </c>
      <c r="D26" s="13"/>
      <c r="E26" s="13"/>
      <c r="F26" s="13"/>
      <c r="G26" s="13"/>
      <c r="H26" s="14"/>
      <c r="I26" s="14"/>
      <c r="J26" s="14"/>
      <c r="K26" s="14"/>
      <c r="L26" s="16"/>
    </row>
    <row r="27" s="2" customFormat="1" spans="1:12">
      <c r="A27" s="2" t="s">
        <v>43</v>
      </c>
      <c r="B27" s="11"/>
      <c r="C27" s="12">
        <f>2*STDEV(C16:C25)</f>
        <v>0.785582000273225</v>
      </c>
      <c r="D27" s="13"/>
      <c r="E27" s="13"/>
      <c r="F27" s="13"/>
      <c r="G27" s="13"/>
      <c r="H27" s="14"/>
      <c r="I27" s="14"/>
      <c r="J27" s="14"/>
      <c r="K27" s="14"/>
      <c r="L27" s="16"/>
    </row>
    <row r="29" ht="13.2" customHeight="1" spans="1:17">
      <c r="A29" s="3" t="s">
        <v>44</v>
      </c>
      <c r="B29" s="4">
        <v>8.9</v>
      </c>
      <c r="C29" s="10">
        <f>D29+E29+G29</f>
        <v>7.68706348535247</v>
      </c>
      <c r="D29" s="5">
        <f t="shared" ref="D29:D38" si="5">H29*100*18.02/(L29*M29*Q29)</f>
        <v>5.82935556901461</v>
      </c>
      <c r="E29" s="5">
        <f>I29*100*18.02/(L29*N29*Q29)</f>
        <v>1.5573364534132</v>
      </c>
      <c r="G29" s="5">
        <f>K29*100*18.02/(P29*L29*Q29)</f>
        <v>0.300371462924654</v>
      </c>
      <c r="H29" s="6">
        <v>0.317</v>
      </c>
      <c r="I29" s="6">
        <v>0.091</v>
      </c>
      <c r="K29" s="6">
        <v>0.558</v>
      </c>
      <c r="L29" s="15">
        <v>0.0259</v>
      </c>
      <c r="M29" s="3">
        <v>1.61</v>
      </c>
      <c r="N29" s="3">
        <v>1.73</v>
      </c>
      <c r="O29" s="3">
        <v>100</v>
      </c>
      <c r="P29" s="3">
        <v>55</v>
      </c>
      <c r="Q29" s="3">
        <v>2350</v>
      </c>
    </row>
    <row r="30" ht="13.2" customHeight="1" spans="1:17">
      <c r="A30" s="3" t="s">
        <v>45</v>
      </c>
      <c r="B30" s="4">
        <v>8.9</v>
      </c>
      <c r="C30" s="10">
        <f>D30+E30+G30</f>
        <v>7.95453505731859</v>
      </c>
      <c r="D30" s="5">
        <f t="shared" si="5"/>
        <v>5.9580795090244</v>
      </c>
      <c r="E30" s="5">
        <f t="shared" ref="E30:E38" si="6">I30*100*18.02/(L30*N30*Q30)</f>
        <v>1.66001797781407</v>
      </c>
      <c r="G30" s="5">
        <f t="shared" ref="G30:G38" si="7">K30*100*18.02/(P30*L30*Q30)</f>
        <v>0.336437570480124</v>
      </c>
      <c r="H30" s="6">
        <v>0.324</v>
      </c>
      <c r="I30" s="6">
        <v>0.097</v>
      </c>
      <c r="K30" s="6">
        <v>0.625</v>
      </c>
      <c r="L30" s="15">
        <v>0.0259</v>
      </c>
      <c r="M30" s="3">
        <v>1.61</v>
      </c>
      <c r="N30" s="3">
        <v>1.73</v>
      </c>
      <c r="O30" s="3">
        <v>100</v>
      </c>
      <c r="P30" s="3">
        <v>55</v>
      </c>
      <c r="Q30" s="3">
        <v>2350</v>
      </c>
    </row>
    <row r="31" ht="13.2" customHeight="1" spans="1:17">
      <c r="A31" s="3" t="s">
        <v>46</v>
      </c>
      <c r="B31" s="4">
        <v>8.9</v>
      </c>
      <c r="C31" s="10">
        <f>D31+E31+G31</f>
        <v>7.87163023030024</v>
      </c>
      <c r="D31" s="5">
        <f t="shared" si="5"/>
        <v>5.99485777759863</v>
      </c>
      <c r="E31" s="5">
        <f t="shared" si="6"/>
        <v>1.52310927861291</v>
      </c>
      <c r="G31" s="5">
        <f t="shared" si="7"/>
        <v>0.353663174088706</v>
      </c>
      <c r="H31" s="6">
        <v>0.326</v>
      </c>
      <c r="I31" s="6">
        <v>0.089</v>
      </c>
      <c r="K31" s="6">
        <v>0.657</v>
      </c>
      <c r="L31" s="15">
        <v>0.0259</v>
      </c>
      <c r="M31" s="3">
        <v>1.61</v>
      </c>
      <c r="N31" s="3">
        <v>1.73</v>
      </c>
      <c r="O31" s="3">
        <v>100</v>
      </c>
      <c r="P31" s="3">
        <v>55</v>
      </c>
      <c r="Q31" s="3">
        <v>2350</v>
      </c>
    </row>
    <row r="32" ht="13.2" customHeight="1" spans="1:17">
      <c r="A32" s="3" t="s">
        <v>47</v>
      </c>
      <c r="B32" s="4">
        <v>8.9</v>
      </c>
      <c r="C32" s="10">
        <f>D32+E32+G32</f>
        <v>7.74622632624608</v>
      </c>
      <c r="D32" s="5">
        <f t="shared" si="5"/>
        <v>5.86613383758884</v>
      </c>
      <c r="E32" s="5">
        <f t="shared" si="6"/>
        <v>1.59156362821349</v>
      </c>
      <c r="G32" s="5">
        <f t="shared" si="7"/>
        <v>0.288528860443754</v>
      </c>
      <c r="H32" s="6">
        <v>0.319</v>
      </c>
      <c r="I32" s="6">
        <v>0.093</v>
      </c>
      <c r="K32" s="6">
        <v>0.536</v>
      </c>
      <c r="L32" s="15">
        <v>0.0259</v>
      </c>
      <c r="M32" s="3">
        <v>1.61</v>
      </c>
      <c r="N32" s="3">
        <v>1.73</v>
      </c>
      <c r="O32" s="3">
        <v>100</v>
      </c>
      <c r="P32" s="3">
        <v>55</v>
      </c>
      <c r="Q32" s="3">
        <v>2350</v>
      </c>
    </row>
    <row r="33" ht="13.2" customHeight="1" spans="1:17">
      <c r="A33" s="3" t="s">
        <v>48</v>
      </c>
      <c r="B33" s="4">
        <v>8.9</v>
      </c>
      <c r="C33" s="10">
        <f>D33+E33+G33</f>
        <v>7.76849888235703</v>
      </c>
      <c r="D33" s="5">
        <f t="shared" si="5"/>
        <v>5.86613383758884</v>
      </c>
      <c r="E33" s="5">
        <f t="shared" si="6"/>
        <v>1.64290439041392</v>
      </c>
      <c r="G33" s="5">
        <f t="shared" si="7"/>
        <v>0.259460654354271</v>
      </c>
      <c r="H33" s="6">
        <v>0.319</v>
      </c>
      <c r="I33" s="6">
        <v>0.096</v>
      </c>
      <c r="K33" s="6">
        <v>0.482</v>
      </c>
      <c r="L33" s="15">
        <v>0.0259</v>
      </c>
      <c r="M33" s="3">
        <v>1.61</v>
      </c>
      <c r="N33" s="3">
        <v>1.73</v>
      </c>
      <c r="O33" s="3">
        <v>100</v>
      </c>
      <c r="P33" s="3">
        <v>55</v>
      </c>
      <c r="Q33" s="3">
        <v>2350</v>
      </c>
    </row>
    <row r="34" ht="13.2" customHeight="1" spans="1:17">
      <c r="A34" s="3" t="s">
        <v>49</v>
      </c>
      <c r="B34" s="4">
        <v>8.9</v>
      </c>
      <c r="C34" s="10">
        <f t="shared" ref="C34:C38" si="8">D34+E34+G34</f>
        <v>6.86816854906273</v>
      </c>
      <c r="D34" s="5">
        <f t="shared" si="5"/>
        <v>4.98345539180745</v>
      </c>
      <c r="E34" s="5">
        <f t="shared" si="6"/>
        <v>1.62579080301378</v>
      </c>
      <c r="G34" s="5">
        <f t="shared" si="7"/>
        <v>0.258922354241503</v>
      </c>
      <c r="H34" s="6">
        <v>0.271</v>
      </c>
      <c r="I34" s="6">
        <v>0.095</v>
      </c>
      <c r="K34" s="6">
        <v>0.481</v>
      </c>
      <c r="L34" s="15">
        <v>0.0259</v>
      </c>
      <c r="M34" s="3">
        <v>1.61</v>
      </c>
      <c r="N34" s="3">
        <v>1.73</v>
      </c>
      <c r="O34" s="3">
        <v>100</v>
      </c>
      <c r="P34" s="3">
        <v>55</v>
      </c>
      <c r="Q34" s="3">
        <v>2350</v>
      </c>
    </row>
    <row r="35" ht="13.2" customHeight="1" spans="1:17">
      <c r="A35" s="3" t="s">
        <v>50</v>
      </c>
      <c r="B35" s="4">
        <v>8.9</v>
      </c>
      <c r="C35" s="10">
        <f t="shared" si="8"/>
        <v>7.93405963081257</v>
      </c>
      <c r="D35" s="5">
        <f t="shared" si="5"/>
        <v>6.08680344903419</v>
      </c>
      <c r="E35" s="5">
        <f t="shared" si="6"/>
        <v>1.59156362821349</v>
      </c>
      <c r="G35" s="5">
        <f t="shared" si="7"/>
        <v>0.255692553564894</v>
      </c>
      <c r="H35" s="6">
        <v>0.331</v>
      </c>
      <c r="I35" s="6">
        <v>0.093</v>
      </c>
      <c r="K35" s="6">
        <v>0.475</v>
      </c>
      <c r="L35" s="15">
        <v>0.0259</v>
      </c>
      <c r="M35" s="3">
        <v>1.61</v>
      </c>
      <c r="N35" s="3">
        <v>1.73</v>
      </c>
      <c r="O35" s="3">
        <v>100</v>
      </c>
      <c r="P35" s="3">
        <v>55</v>
      </c>
      <c r="Q35" s="3">
        <v>2350</v>
      </c>
    </row>
    <row r="36" ht="13.2" customHeight="1" spans="1:17">
      <c r="A36" s="3" t="s">
        <v>51</v>
      </c>
      <c r="B36" s="4">
        <v>8.9</v>
      </c>
      <c r="C36" s="10">
        <f t="shared" si="8"/>
        <v>7.77757142218174</v>
      </c>
      <c r="D36" s="5">
        <f t="shared" si="5"/>
        <v>5.93969037473729</v>
      </c>
      <c r="E36" s="5">
        <f t="shared" si="6"/>
        <v>1.62579080301378</v>
      </c>
      <c r="G36" s="5">
        <f t="shared" si="7"/>
        <v>0.21209024443067</v>
      </c>
      <c r="H36" s="6">
        <v>0.323</v>
      </c>
      <c r="I36" s="6">
        <v>0.095</v>
      </c>
      <c r="K36" s="6">
        <v>0.394</v>
      </c>
      <c r="L36" s="15">
        <v>0.0259</v>
      </c>
      <c r="M36" s="3">
        <v>1.61</v>
      </c>
      <c r="N36" s="3">
        <v>1.73</v>
      </c>
      <c r="O36" s="3">
        <v>100</v>
      </c>
      <c r="P36" s="3">
        <v>55</v>
      </c>
      <c r="Q36" s="3">
        <v>2350</v>
      </c>
    </row>
    <row r="37" ht="13.2" customHeight="1" spans="1:17">
      <c r="A37" s="3" t="s">
        <v>52</v>
      </c>
      <c r="B37" s="4">
        <v>8.9</v>
      </c>
      <c r="C37" s="10">
        <f t="shared" si="8"/>
        <v>7.89096545317459</v>
      </c>
      <c r="D37" s="5">
        <f t="shared" si="5"/>
        <v>5.96709018482509</v>
      </c>
      <c r="E37" s="5">
        <f t="shared" si="6"/>
        <v>1.72847232741465</v>
      </c>
      <c r="G37" s="5">
        <f t="shared" si="7"/>
        <v>0.195402940934856</v>
      </c>
      <c r="H37" s="6">
        <v>0.32449</v>
      </c>
      <c r="I37" s="6">
        <v>0.101</v>
      </c>
      <c r="K37" s="6">
        <v>0.363</v>
      </c>
      <c r="L37" s="15">
        <v>0.0259</v>
      </c>
      <c r="M37" s="3">
        <v>1.61</v>
      </c>
      <c r="N37" s="3">
        <v>1.73</v>
      </c>
      <c r="O37" s="3">
        <v>100</v>
      </c>
      <c r="P37" s="3">
        <v>55</v>
      </c>
      <c r="Q37" s="3">
        <v>2350</v>
      </c>
    </row>
    <row r="38" ht="13.2" customHeight="1" spans="1:17">
      <c r="A38" s="3" t="s">
        <v>53</v>
      </c>
      <c r="B38" s="4">
        <v>8.9</v>
      </c>
      <c r="C38" s="10">
        <f t="shared" si="8"/>
        <v>7.15465954941634</v>
      </c>
      <c r="D38" s="5">
        <f t="shared" si="5"/>
        <v>5.25929240611413</v>
      </c>
      <c r="E38" s="5">
        <f t="shared" si="6"/>
        <v>1.64290439041392</v>
      </c>
      <c r="G38" s="5">
        <f t="shared" si="7"/>
        <v>0.252462752888285</v>
      </c>
      <c r="H38" s="6">
        <v>0.286</v>
      </c>
      <c r="I38" s="6">
        <v>0.096</v>
      </c>
      <c r="K38" s="6">
        <v>0.469</v>
      </c>
      <c r="L38" s="15">
        <v>0.0259</v>
      </c>
      <c r="M38" s="3">
        <v>1.61</v>
      </c>
      <c r="N38" s="3">
        <v>1.73</v>
      </c>
      <c r="O38" s="3">
        <v>100</v>
      </c>
      <c r="P38" s="3">
        <v>55</v>
      </c>
      <c r="Q38" s="3">
        <v>2350</v>
      </c>
    </row>
    <row r="39" s="2" customFormat="1" spans="1:12">
      <c r="A39" s="2" t="s">
        <v>54</v>
      </c>
      <c r="B39" s="11"/>
      <c r="C39" s="12">
        <f>AVERAGE(C29:C38)</f>
        <v>7.66533785862224</v>
      </c>
      <c r="D39" s="5"/>
      <c r="E39" s="5"/>
      <c r="F39" s="13"/>
      <c r="G39" s="13"/>
      <c r="H39" s="14"/>
      <c r="I39" s="14"/>
      <c r="J39" s="14"/>
      <c r="K39" s="14"/>
      <c r="L39" s="16"/>
    </row>
    <row r="40" s="2" customFormat="1" spans="1:12">
      <c r="A40" s="2" t="s">
        <v>55</v>
      </c>
      <c r="B40" s="11"/>
      <c r="C40" s="12">
        <f>2*STDEV(C29:C38)</f>
        <v>0.72290633322092</v>
      </c>
      <c r="D40" s="5"/>
      <c r="E40" s="5"/>
      <c r="F40" s="13"/>
      <c r="G40" s="13"/>
      <c r="H40" s="14"/>
      <c r="I40" s="14"/>
      <c r="J40" s="14"/>
      <c r="K40" s="14"/>
      <c r="L40" s="16"/>
    </row>
    <row r="41" ht="13.2" customHeight="1" spans="12:12">
      <c r="L41" s="15"/>
    </row>
  </sheetData>
  <mergeCells count="2">
    <mergeCell ref="H1:K1"/>
    <mergeCell ref="M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Calculation process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</cp:lastModifiedBy>
  <dcterms:created xsi:type="dcterms:W3CDTF">2015-06-05T18:19:00Z</dcterms:created>
  <dcterms:modified xsi:type="dcterms:W3CDTF">2023-06-07T08:39:55Z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4EE4DFBD5EA346EFBD5F55CA6BAE5EE7_13</vt:lpwstr>
  </property>
  <property fmtid="{D5CDD505-2E9C-101B-9397-08002B2CF9AE}" pid="3" name="KSOProductBuildVer">
    <vt:lpwstr>2052-11.1.0.14309</vt:lpwstr>
  </property>
</Properties>
</file>