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C4A3CF8B-58A5-444D-B5EE-06369763B9B2}" xr6:coauthVersionLast="47" xr6:coauthVersionMax="47" xr10:uidLastSave="{00000000-0000-0000-0000-000000000000}"/>
  <bookViews>
    <workbookView xWindow="-120" yWindow="-120" windowWidth="27270" windowHeight="14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71" i="1" l="1"/>
  <c r="AI171" i="1"/>
  <c r="AK171" i="1" s="1"/>
  <c r="AM171" i="1"/>
  <c r="AN171" i="1"/>
  <c r="AO171" i="1"/>
  <c r="AP171" i="1"/>
  <c r="AH172" i="1"/>
  <c r="AI172" i="1"/>
  <c r="AM172" i="1"/>
  <c r="AN172" i="1"/>
  <c r="AO172" i="1"/>
  <c r="AP172" i="1"/>
  <c r="AH173" i="1"/>
  <c r="AI173" i="1"/>
  <c r="AK173" i="1" s="1"/>
  <c r="AM173" i="1"/>
  <c r="AN173" i="1"/>
  <c r="AO173" i="1"/>
  <c r="AP173" i="1"/>
  <c r="AH174" i="1"/>
  <c r="AI174" i="1"/>
  <c r="AK174" i="1" s="1"/>
  <c r="AM174" i="1"/>
  <c r="AN174" i="1"/>
  <c r="AO174" i="1"/>
  <c r="AP174" i="1"/>
  <c r="AH175" i="1"/>
  <c r="AI175" i="1"/>
  <c r="AK175" i="1" s="1"/>
  <c r="AM175" i="1"/>
  <c r="AN175" i="1"/>
  <c r="AO175" i="1"/>
  <c r="AP175" i="1"/>
  <c r="AH177" i="1"/>
  <c r="AI177" i="1"/>
  <c r="AK177" i="1" s="1"/>
  <c r="AM177" i="1"/>
  <c r="AN177" i="1"/>
  <c r="AO177" i="1"/>
  <c r="AP177" i="1"/>
  <c r="AH178" i="1"/>
  <c r="AI178" i="1"/>
  <c r="AK178" i="1" s="1"/>
  <c r="AM178" i="1"/>
  <c r="AN178" i="1"/>
  <c r="AO178" i="1"/>
  <c r="AP178" i="1"/>
  <c r="AH179" i="1"/>
  <c r="AI179" i="1"/>
  <c r="AK179" i="1" s="1"/>
  <c r="AM179" i="1"/>
  <c r="AN179" i="1"/>
  <c r="AO179" i="1"/>
  <c r="AP179" i="1"/>
  <c r="AH180" i="1"/>
  <c r="AI180" i="1"/>
  <c r="AM180" i="1"/>
  <c r="AN180" i="1"/>
  <c r="AO180" i="1"/>
  <c r="AP180" i="1"/>
  <c r="AJ179" i="1" l="1"/>
  <c r="AL179" i="1" s="1"/>
  <c r="AJ178" i="1"/>
  <c r="AL178" i="1" s="1"/>
  <c r="AJ174" i="1"/>
  <c r="AL174" i="1" s="1"/>
  <c r="AJ180" i="1"/>
  <c r="AJ173" i="1"/>
  <c r="AL173" i="1" s="1"/>
  <c r="AJ172" i="1"/>
  <c r="AJ171" i="1"/>
  <c r="AL171" i="1" s="1"/>
  <c r="AJ175" i="1"/>
  <c r="AL175" i="1" s="1"/>
  <c r="AJ177" i="1"/>
  <c r="AL177" i="1" s="1"/>
  <c r="AK172" i="1"/>
  <c r="AK180" i="1"/>
  <c r="AH148" i="1"/>
  <c r="AI148" i="1"/>
  <c r="AK148" i="1" s="1"/>
  <c r="AM148" i="1"/>
  <c r="AN148" i="1"/>
  <c r="AO148" i="1"/>
  <c r="AP148" i="1"/>
  <c r="AH149" i="1"/>
  <c r="AI149" i="1"/>
  <c r="AM149" i="1"/>
  <c r="AN149" i="1"/>
  <c r="AO149" i="1"/>
  <c r="AP149" i="1"/>
  <c r="AH150" i="1"/>
  <c r="AI150" i="1"/>
  <c r="AK150" i="1" s="1"/>
  <c r="AM150" i="1"/>
  <c r="AN150" i="1"/>
  <c r="AO150" i="1"/>
  <c r="AP150" i="1"/>
  <c r="AH151" i="1"/>
  <c r="AI151" i="1"/>
  <c r="AK151" i="1" s="1"/>
  <c r="AM151" i="1"/>
  <c r="AN151" i="1"/>
  <c r="AO151" i="1"/>
  <c r="AP151" i="1"/>
  <c r="AH152" i="1"/>
  <c r="AI152" i="1"/>
  <c r="AK152" i="1" s="1"/>
  <c r="AM152" i="1"/>
  <c r="AN152" i="1"/>
  <c r="AO152" i="1"/>
  <c r="AP152" i="1"/>
  <c r="AH153" i="1"/>
  <c r="AI153" i="1"/>
  <c r="AK153" i="1" s="1"/>
  <c r="AM153" i="1"/>
  <c r="AN153" i="1"/>
  <c r="AO153" i="1"/>
  <c r="AP153" i="1"/>
  <c r="AH154" i="1"/>
  <c r="AI154" i="1"/>
  <c r="AK154" i="1" s="1"/>
  <c r="AM154" i="1"/>
  <c r="AN154" i="1"/>
  <c r="AO154" i="1"/>
  <c r="AP154" i="1"/>
  <c r="AH155" i="1"/>
  <c r="AI155" i="1"/>
  <c r="AM155" i="1"/>
  <c r="AN155" i="1"/>
  <c r="AO155" i="1"/>
  <c r="AP155" i="1"/>
  <c r="AH156" i="1"/>
  <c r="AI156" i="1"/>
  <c r="AM156" i="1"/>
  <c r="AN156" i="1"/>
  <c r="AO156" i="1"/>
  <c r="AP156" i="1"/>
  <c r="AH157" i="1"/>
  <c r="AI157" i="1"/>
  <c r="AK157" i="1" s="1"/>
  <c r="AM157" i="1"/>
  <c r="AN157" i="1"/>
  <c r="AO157" i="1"/>
  <c r="AP157" i="1"/>
  <c r="AH158" i="1"/>
  <c r="AI158" i="1"/>
  <c r="AK158" i="1" s="1"/>
  <c r="AM158" i="1"/>
  <c r="AN158" i="1"/>
  <c r="AO158" i="1"/>
  <c r="AP158" i="1"/>
  <c r="AH159" i="1"/>
  <c r="AI159" i="1"/>
  <c r="AK159" i="1" s="1"/>
  <c r="AM159" i="1"/>
  <c r="AN159" i="1"/>
  <c r="AO159" i="1"/>
  <c r="AP159" i="1"/>
  <c r="AH160" i="1"/>
  <c r="AI160" i="1"/>
  <c r="AK160" i="1" s="1"/>
  <c r="AM160" i="1"/>
  <c r="AN160" i="1"/>
  <c r="AO160" i="1"/>
  <c r="AP160" i="1"/>
  <c r="AH161" i="1"/>
  <c r="AI161" i="1"/>
  <c r="AK161" i="1" s="1"/>
  <c r="AM161" i="1"/>
  <c r="AN161" i="1"/>
  <c r="AO161" i="1"/>
  <c r="AP161" i="1"/>
  <c r="AH162" i="1"/>
  <c r="AI162" i="1"/>
  <c r="AK162" i="1" s="1"/>
  <c r="AM162" i="1"/>
  <c r="AN162" i="1"/>
  <c r="AO162" i="1"/>
  <c r="AP162" i="1"/>
  <c r="AH163" i="1"/>
  <c r="AI163" i="1"/>
  <c r="AK163" i="1" s="1"/>
  <c r="AM163" i="1"/>
  <c r="AN163" i="1"/>
  <c r="AO163" i="1"/>
  <c r="AP163" i="1"/>
  <c r="AH164" i="1"/>
  <c r="AI164" i="1"/>
  <c r="AK164" i="1" s="1"/>
  <c r="AM164" i="1"/>
  <c r="AN164" i="1"/>
  <c r="AO164" i="1"/>
  <c r="AP164" i="1"/>
  <c r="AH165" i="1"/>
  <c r="AI165" i="1"/>
  <c r="AK165" i="1" s="1"/>
  <c r="AM165" i="1"/>
  <c r="AN165" i="1"/>
  <c r="AO165" i="1"/>
  <c r="AP165" i="1"/>
  <c r="AH166" i="1"/>
  <c r="AI166" i="1"/>
  <c r="AK166" i="1" s="1"/>
  <c r="AM166" i="1"/>
  <c r="AN166" i="1"/>
  <c r="AO166" i="1"/>
  <c r="AP166" i="1"/>
  <c r="AH167" i="1"/>
  <c r="AI167" i="1"/>
  <c r="AK167" i="1" s="1"/>
  <c r="AM167" i="1"/>
  <c r="AN167" i="1"/>
  <c r="AO167" i="1"/>
  <c r="AP167" i="1"/>
  <c r="AH168" i="1"/>
  <c r="AI168" i="1"/>
  <c r="AK168" i="1" s="1"/>
  <c r="AM168" i="1"/>
  <c r="AN168" i="1"/>
  <c r="AO168" i="1"/>
  <c r="AP168" i="1"/>
  <c r="AH169" i="1"/>
  <c r="AI169" i="1"/>
  <c r="AK169" i="1" s="1"/>
  <c r="AM169" i="1"/>
  <c r="AN169" i="1"/>
  <c r="AO169" i="1"/>
  <c r="AP169" i="1"/>
  <c r="AJ155" i="1" l="1"/>
  <c r="AJ162" i="1"/>
  <c r="AJ156" i="1"/>
  <c r="AJ149" i="1"/>
  <c r="AK156" i="1"/>
  <c r="AL180" i="1"/>
  <c r="AL172" i="1"/>
  <c r="AJ165" i="1"/>
  <c r="AL165" i="1" s="1"/>
  <c r="AJ168" i="1"/>
  <c r="AL168" i="1" s="1"/>
  <c r="AJ163" i="1"/>
  <c r="AL163" i="1" s="1"/>
  <c r="AL162" i="1"/>
  <c r="AJ161" i="1"/>
  <c r="AL161" i="1" s="1"/>
  <c r="AJ160" i="1"/>
  <c r="AL160" i="1" s="1"/>
  <c r="AJ159" i="1"/>
  <c r="AL159" i="1" s="1"/>
  <c r="AJ158" i="1"/>
  <c r="AL158" i="1" s="1"/>
  <c r="AJ151" i="1"/>
  <c r="AL151" i="1" s="1"/>
  <c r="AJ150" i="1"/>
  <c r="AL150" i="1" s="1"/>
  <c r="AJ152" i="1"/>
  <c r="AL152" i="1" s="1"/>
  <c r="AJ169" i="1"/>
  <c r="AL169" i="1" s="1"/>
  <c r="AJ167" i="1"/>
  <c r="AL167" i="1" s="1"/>
  <c r="AJ166" i="1"/>
  <c r="AL166" i="1" s="1"/>
  <c r="AJ164" i="1"/>
  <c r="AL164" i="1" s="1"/>
  <c r="AJ154" i="1"/>
  <c r="AL154" i="1" s="1"/>
  <c r="AK155" i="1"/>
  <c r="AL155" i="1" s="1"/>
  <c r="AJ153" i="1"/>
  <c r="AL153" i="1" s="1"/>
  <c r="AJ157" i="1"/>
  <c r="AL157" i="1" s="1"/>
  <c r="AK149" i="1"/>
  <c r="AJ148" i="1"/>
  <c r="AL148" i="1" s="1"/>
  <c r="AI142" i="1"/>
  <c r="AK142" i="1" s="1"/>
  <c r="AM142" i="1"/>
  <c r="AN142" i="1"/>
  <c r="AO142" i="1"/>
  <c r="AP142" i="1"/>
  <c r="AI143" i="1"/>
  <c r="AK143" i="1" s="1"/>
  <c r="AM143" i="1"/>
  <c r="AN143" i="1"/>
  <c r="AO143" i="1"/>
  <c r="AP143" i="1"/>
  <c r="AI144" i="1"/>
  <c r="AM144" i="1"/>
  <c r="AN144" i="1"/>
  <c r="AO144" i="1"/>
  <c r="AP144" i="1"/>
  <c r="AI145" i="1"/>
  <c r="AK145" i="1" s="1"/>
  <c r="AM145" i="1"/>
  <c r="AN145" i="1"/>
  <c r="AO145" i="1"/>
  <c r="AP145" i="1"/>
  <c r="AI146" i="1"/>
  <c r="AK146" i="1" s="1"/>
  <c r="AM146" i="1"/>
  <c r="AN146" i="1"/>
  <c r="AO146" i="1"/>
  <c r="AP146" i="1"/>
  <c r="AH142" i="1"/>
  <c r="AJ142" i="1" s="1"/>
  <c r="AH143" i="1"/>
  <c r="AH144" i="1"/>
  <c r="AH145" i="1"/>
  <c r="AH146" i="1"/>
  <c r="AL156" i="1" l="1"/>
  <c r="AJ145" i="1"/>
  <c r="AL145" i="1" s="1"/>
  <c r="AL149" i="1"/>
  <c r="AJ143" i="1"/>
  <c r="AL143" i="1" s="1"/>
  <c r="AJ144" i="1"/>
  <c r="AJ146" i="1"/>
  <c r="AL146" i="1" s="1"/>
  <c r="AL142" i="1"/>
  <c r="AK144" i="1"/>
  <c r="AO71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2" i="1"/>
  <c r="AO73" i="1"/>
  <c r="AO74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90" i="1"/>
  <c r="AO91" i="1"/>
  <c r="AO92" i="1"/>
  <c r="AO93" i="1"/>
  <c r="AO94" i="1"/>
  <c r="AO95" i="1"/>
  <c r="AO97" i="1"/>
  <c r="AO98" i="1"/>
  <c r="AO99" i="1"/>
  <c r="AO100" i="1"/>
  <c r="AO101" i="1"/>
  <c r="AO102" i="1"/>
  <c r="AO104" i="1"/>
  <c r="AO105" i="1"/>
  <c r="AO106" i="1"/>
  <c r="AO107" i="1"/>
  <c r="AO108" i="1"/>
  <c r="AO109" i="1"/>
  <c r="AO110" i="1"/>
  <c r="AO111" i="1"/>
  <c r="AO112" i="1"/>
  <c r="AO113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8" i="1"/>
  <c r="AO129" i="1"/>
  <c r="AO130" i="1"/>
  <c r="AO131" i="1"/>
  <c r="AO132" i="1"/>
  <c r="AO133" i="1"/>
  <c r="AO135" i="1"/>
  <c r="AO136" i="1"/>
  <c r="AO137" i="1"/>
  <c r="AO138" i="1"/>
  <c r="AO139" i="1"/>
  <c r="AO140" i="1"/>
  <c r="AL144" i="1" l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3" i="1"/>
  <c r="AP140" i="1" l="1"/>
  <c r="AN140" i="1"/>
  <c r="AM140" i="1"/>
  <c r="AI140" i="1"/>
  <c r="AK140" i="1" s="1"/>
  <c r="AH140" i="1"/>
  <c r="AJ140" i="1" s="1"/>
  <c r="AP139" i="1"/>
  <c r="AN139" i="1"/>
  <c r="AM139" i="1"/>
  <c r="AI139" i="1"/>
  <c r="AK139" i="1" s="1"/>
  <c r="AH139" i="1"/>
  <c r="AP138" i="1"/>
  <c r="AN138" i="1"/>
  <c r="AM138" i="1"/>
  <c r="AI138" i="1"/>
  <c r="AK138" i="1" s="1"/>
  <c r="AH138" i="1"/>
  <c r="AP137" i="1"/>
  <c r="AN137" i="1"/>
  <c r="AM137" i="1"/>
  <c r="AI137" i="1"/>
  <c r="AK137" i="1" s="1"/>
  <c r="AH137" i="1"/>
  <c r="AP136" i="1"/>
  <c r="AN136" i="1"/>
  <c r="AM136" i="1"/>
  <c r="AI136" i="1"/>
  <c r="AK136" i="1" s="1"/>
  <c r="AH136" i="1"/>
  <c r="AP135" i="1"/>
  <c r="AN135" i="1"/>
  <c r="AM135" i="1"/>
  <c r="AI135" i="1"/>
  <c r="AK135" i="1" s="1"/>
  <c r="AH135" i="1"/>
  <c r="AP133" i="1"/>
  <c r="AN133" i="1"/>
  <c r="AM133" i="1"/>
  <c r="AI133" i="1"/>
  <c r="AK133" i="1" s="1"/>
  <c r="AH133" i="1"/>
  <c r="AP132" i="1"/>
  <c r="AN132" i="1"/>
  <c r="AM132" i="1"/>
  <c r="AI132" i="1"/>
  <c r="AK132" i="1" s="1"/>
  <c r="AH132" i="1"/>
  <c r="AP131" i="1"/>
  <c r="AN131" i="1"/>
  <c r="AM131" i="1"/>
  <c r="AI131" i="1"/>
  <c r="AK131" i="1" s="1"/>
  <c r="AH131" i="1"/>
  <c r="AP129" i="1"/>
  <c r="AN129" i="1"/>
  <c r="AM129" i="1"/>
  <c r="AI129" i="1"/>
  <c r="AK129" i="1" s="1"/>
  <c r="AH129" i="1"/>
  <c r="AP130" i="1"/>
  <c r="AN130" i="1"/>
  <c r="AM130" i="1"/>
  <c r="AI130" i="1"/>
  <c r="AK130" i="1" s="1"/>
  <c r="AH130" i="1"/>
  <c r="AP128" i="1"/>
  <c r="AN128" i="1"/>
  <c r="AM128" i="1"/>
  <c r="AI128" i="1"/>
  <c r="AK128" i="1" s="1"/>
  <c r="AH128" i="1"/>
  <c r="AP126" i="1"/>
  <c r="AN126" i="1"/>
  <c r="AM126" i="1"/>
  <c r="AI126" i="1"/>
  <c r="AK126" i="1" s="1"/>
  <c r="AH126" i="1"/>
  <c r="AP125" i="1"/>
  <c r="AN125" i="1"/>
  <c r="AM125" i="1"/>
  <c r="AI125" i="1"/>
  <c r="AK125" i="1" s="1"/>
  <c r="AH125" i="1"/>
  <c r="AP6" i="1"/>
  <c r="AN6" i="1"/>
  <c r="AM6" i="1"/>
  <c r="AI6" i="1"/>
  <c r="AK6" i="1" s="1"/>
  <c r="AH6" i="1"/>
  <c r="AP124" i="1"/>
  <c r="AN124" i="1"/>
  <c r="AM124" i="1"/>
  <c r="AI124" i="1"/>
  <c r="AK124" i="1" s="1"/>
  <c r="AH124" i="1"/>
  <c r="AP123" i="1"/>
  <c r="AN123" i="1"/>
  <c r="AM123" i="1"/>
  <c r="AI123" i="1"/>
  <c r="AK123" i="1" s="1"/>
  <c r="AH123" i="1"/>
  <c r="AP122" i="1"/>
  <c r="AN122" i="1"/>
  <c r="AM122" i="1"/>
  <c r="AI122" i="1"/>
  <c r="AK122" i="1" s="1"/>
  <c r="AH122" i="1"/>
  <c r="AP121" i="1"/>
  <c r="AN121" i="1"/>
  <c r="AM121" i="1"/>
  <c r="AI121" i="1"/>
  <c r="AK121" i="1" s="1"/>
  <c r="AH121" i="1"/>
  <c r="AP120" i="1"/>
  <c r="AN120" i="1"/>
  <c r="AM120" i="1"/>
  <c r="AI120" i="1"/>
  <c r="AK120" i="1" s="1"/>
  <c r="AH120" i="1"/>
  <c r="AP119" i="1"/>
  <c r="AN119" i="1"/>
  <c r="AM119" i="1"/>
  <c r="AI119" i="1"/>
  <c r="AK119" i="1" s="1"/>
  <c r="AH119" i="1"/>
  <c r="AP118" i="1"/>
  <c r="AN118" i="1"/>
  <c r="AM118" i="1"/>
  <c r="AI118" i="1"/>
  <c r="AK118" i="1" s="1"/>
  <c r="AH118" i="1"/>
  <c r="AP116" i="1"/>
  <c r="AN116" i="1"/>
  <c r="AM116" i="1"/>
  <c r="AI116" i="1"/>
  <c r="AK116" i="1" s="1"/>
  <c r="AH116" i="1"/>
  <c r="AP115" i="1"/>
  <c r="AN115" i="1"/>
  <c r="AM115" i="1"/>
  <c r="AI115" i="1"/>
  <c r="AK115" i="1" s="1"/>
  <c r="AH115" i="1"/>
  <c r="AJ120" i="1" l="1"/>
  <c r="AL120" i="1" s="1"/>
  <c r="AJ124" i="1"/>
  <c r="AL124" i="1" s="1"/>
  <c r="AJ137" i="1"/>
  <c r="AL137" i="1" s="1"/>
  <c r="AJ122" i="1"/>
  <c r="AL122" i="1" s="1"/>
  <c r="AJ135" i="1"/>
  <c r="AL135" i="1" s="1"/>
  <c r="AJ130" i="1"/>
  <c r="AL130" i="1" s="1"/>
  <c r="AJ139" i="1"/>
  <c r="AL139" i="1" s="1"/>
  <c r="AJ125" i="1"/>
  <c r="AL125" i="1" s="1"/>
  <c r="AJ129" i="1"/>
  <c r="AL129" i="1" s="1"/>
  <c r="AJ119" i="1"/>
  <c r="AL119" i="1" s="1"/>
  <c r="AJ116" i="1"/>
  <c r="AL116" i="1" s="1"/>
  <c r="AJ133" i="1"/>
  <c r="AL133" i="1" s="1"/>
  <c r="AJ121" i="1"/>
  <c r="AL121" i="1" s="1"/>
  <c r="AJ131" i="1"/>
  <c r="AL131" i="1" s="1"/>
  <c r="AJ123" i="1"/>
  <c r="AL123" i="1" s="1"/>
  <c r="AJ126" i="1"/>
  <c r="AL126" i="1" s="1"/>
  <c r="AJ118" i="1"/>
  <c r="AL118" i="1" s="1"/>
  <c r="AJ138" i="1"/>
  <c r="AL138" i="1" s="1"/>
  <c r="AJ128" i="1"/>
  <c r="AL128" i="1" s="1"/>
  <c r="AJ6" i="1"/>
  <c r="AL6" i="1" s="1"/>
  <c r="AJ115" i="1"/>
  <c r="AL115" i="1" s="1"/>
  <c r="AJ132" i="1"/>
  <c r="AL132" i="1" s="1"/>
  <c r="AJ136" i="1"/>
  <c r="AL136" i="1" s="1"/>
  <c r="AL140" i="1"/>
  <c r="AP113" i="1"/>
  <c r="AN113" i="1"/>
  <c r="AM113" i="1"/>
  <c r="AI113" i="1"/>
  <c r="AK113" i="1" s="1"/>
  <c r="AH113" i="1"/>
  <c r="AP112" i="1"/>
  <c r="AN112" i="1"/>
  <c r="AM112" i="1"/>
  <c r="AI112" i="1"/>
  <c r="AK112" i="1" s="1"/>
  <c r="AH112" i="1"/>
  <c r="AP111" i="1"/>
  <c r="AN111" i="1"/>
  <c r="AM111" i="1"/>
  <c r="AI111" i="1"/>
  <c r="AK111" i="1" s="1"/>
  <c r="AH111" i="1"/>
  <c r="AP110" i="1"/>
  <c r="AN110" i="1"/>
  <c r="AM110" i="1"/>
  <c r="AI110" i="1"/>
  <c r="AK110" i="1" s="1"/>
  <c r="AH110" i="1"/>
  <c r="AP109" i="1"/>
  <c r="AN109" i="1"/>
  <c r="AM109" i="1"/>
  <c r="AI109" i="1"/>
  <c r="AK109" i="1" s="1"/>
  <c r="AH109" i="1"/>
  <c r="AP108" i="1"/>
  <c r="AN108" i="1"/>
  <c r="AM108" i="1"/>
  <c r="AI108" i="1"/>
  <c r="AK108" i="1" s="1"/>
  <c r="AH108" i="1"/>
  <c r="AP107" i="1"/>
  <c r="AN107" i="1"/>
  <c r="AM107" i="1"/>
  <c r="AI107" i="1"/>
  <c r="AK107" i="1" s="1"/>
  <c r="AH107" i="1"/>
  <c r="AP106" i="1"/>
  <c r="AN106" i="1"/>
  <c r="AM106" i="1"/>
  <c r="AI106" i="1"/>
  <c r="AK106" i="1" s="1"/>
  <c r="AH106" i="1"/>
  <c r="AP105" i="1"/>
  <c r="AN105" i="1"/>
  <c r="AM105" i="1"/>
  <c r="AI105" i="1"/>
  <c r="AK105" i="1" s="1"/>
  <c r="AH105" i="1"/>
  <c r="AP104" i="1"/>
  <c r="AN104" i="1"/>
  <c r="AM104" i="1"/>
  <c r="AI104" i="1"/>
  <c r="AK104" i="1" s="1"/>
  <c r="AH104" i="1"/>
  <c r="AH90" i="1"/>
  <c r="AH91" i="1"/>
  <c r="AH92" i="1"/>
  <c r="AH93" i="1"/>
  <c r="AH94" i="1"/>
  <c r="AH95" i="1"/>
  <c r="AH97" i="1"/>
  <c r="AH98" i="1"/>
  <c r="AH99" i="1"/>
  <c r="AH100" i="1"/>
  <c r="AH101" i="1"/>
  <c r="AH102" i="1"/>
  <c r="AI90" i="1"/>
  <c r="AK90" i="1" s="1"/>
  <c r="AI91" i="1"/>
  <c r="AK91" i="1" s="1"/>
  <c r="AI92" i="1"/>
  <c r="AK92" i="1" s="1"/>
  <c r="AI93" i="1"/>
  <c r="AK93" i="1" s="1"/>
  <c r="AI94" i="1"/>
  <c r="AK94" i="1" s="1"/>
  <c r="AI95" i="1"/>
  <c r="AI97" i="1"/>
  <c r="AK97" i="1" s="1"/>
  <c r="AI98" i="1"/>
  <c r="AK98" i="1" s="1"/>
  <c r="AI99" i="1"/>
  <c r="AK99" i="1" s="1"/>
  <c r="AI100" i="1"/>
  <c r="AK100" i="1" s="1"/>
  <c r="AI101" i="1"/>
  <c r="AK101" i="1" s="1"/>
  <c r="AI102" i="1"/>
  <c r="AK102" i="1" s="1"/>
  <c r="AP90" i="1"/>
  <c r="AP91" i="1"/>
  <c r="AP92" i="1"/>
  <c r="AP93" i="1"/>
  <c r="AP94" i="1"/>
  <c r="AP95" i="1"/>
  <c r="AP97" i="1"/>
  <c r="AP98" i="1"/>
  <c r="AP99" i="1"/>
  <c r="AP100" i="1"/>
  <c r="AP101" i="1"/>
  <c r="AP102" i="1"/>
  <c r="AN90" i="1"/>
  <c r="AN91" i="1"/>
  <c r="AN92" i="1"/>
  <c r="AN93" i="1"/>
  <c r="AN94" i="1"/>
  <c r="AN95" i="1"/>
  <c r="AN97" i="1"/>
  <c r="AN98" i="1"/>
  <c r="AN99" i="1"/>
  <c r="AN100" i="1"/>
  <c r="AN101" i="1"/>
  <c r="AN102" i="1"/>
  <c r="AM90" i="1"/>
  <c r="AM91" i="1"/>
  <c r="AM92" i="1"/>
  <c r="AM93" i="1"/>
  <c r="AM94" i="1"/>
  <c r="AM95" i="1"/>
  <c r="AM97" i="1"/>
  <c r="AM98" i="1"/>
  <c r="AM99" i="1"/>
  <c r="AM100" i="1"/>
  <c r="AM101" i="1"/>
  <c r="AM102" i="1"/>
  <c r="AP79" i="1"/>
  <c r="AP80" i="1"/>
  <c r="AP81" i="1"/>
  <c r="AP82" i="1"/>
  <c r="AP83" i="1"/>
  <c r="AP84" i="1"/>
  <c r="AP85" i="1"/>
  <c r="AP86" i="1"/>
  <c r="AP87" i="1"/>
  <c r="AP88" i="1"/>
  <c r="AN79" i="1"/>
  <c r="AN80" i="1"/>
  <c r="AN81" i="1"/>
  <c r="AN82" i="1"/>
  <c r="AN83" i="1"/>
  <c r="AN84" i="1"/>
  <c r="AN85" i="1"/>
  <c r="AN86" i="1"/>
  <c r="AN87" i="1"/>
  <c r="AN88" i="1"/>
  <c r="AM79" i="1"/>
  <c r="AM80" i="1"/>
  <c r="AM81" i="1"/>
  <c r="AM82" i="1"/>
  <c r="AM83" i="1"/>
  <c r="AM84" i="1"/>
  <c r="AM85" i="1"/>
  <c r="AM86" i="1"/>
  <c r="AM87" i="1"/>
  <c r="AM88" i="1"/>
  <c r="AI79" i="1"/>
  <c r="AK79" i="1" s="1"/>
  <c r="AI80" i="1"/>
  <c r="AK80" i="1" s="1"/>
  <c r="AI81" i="1"/>
  <c r="AK81" i="1" s="1"/>
  <c r="AI82" i="1"/>
  <c r="AK82" i="1" s="1"/>
  <c r="AI83" i="1"/>
  <c r="AK83" i="1" s="1"/>
  <c r="AI84" i="1"/>
  <c r="AK84" i="1" s="1"/>
  <c r="AI85" i="1"/>
  <c r="AK85" i="1" s="1"/>
  <c r="AI86" i="1"/>
  <c r="AK86" i="1" s="1"/>
  <c r="AI87" i="1"/>
  <c r="AK87" i="1" s="1"/>
  <c r="AI88" i="1"/>
  <c r="AK88" i="1" s="1"/>
  <c r="AH79" i="1"/>
  <c r="AH80" i="1"/>
  <c r="AH81" i="1"/>
  <c r="AH82" i="1"/>
  <c r="AH83" i="1"/>
  <c r="AH84" i="1"/>
  <c r="AH85" i="1"/>
  <c r="AH86" i="1"/>
  <c r="AH87" i="1"/>
  <c r="AH88" i="1"/>
  <c r="AJ90" i="1" l="1"/>
  <c r="AL90" i="1" s="1"/>
  <c r="AJ79" i="1"/>
  <c r="AL79" i="1" s="1"/>
  <c r="AJ95" i="1"/>
  <c r="AJ84" i="1"/>
  <c r="AL84" i="1" s="1"/>
  <c r="AJ93" i="1"/>
  <c r="AJ94" i="1"/>
  <c r="AL94" i="1" s="1"/>
  <c r="AJ87" i="1"/>
  <c r="AL87" i="1" s="1"/>
  <c r="AJ86" i="1"/>
  <c r="AL86" i="1" s="1"/>
  <c r="AJ85" i="1"/>
  <c r="AL85" i="1" s="1"/>
  <c r="AK95" i="1"/>
  <c r="AJ107" i="1"/>
  <c r="AL107" i="1" s="1"/>
  <c r="AJ91" i="1"/>
  <c r="AL91" i="1" s="1"/>
  <c r="AJ80" i="1"/>
  <c r="AL80" i="1" s="1"/>
  <c r="AJ83" i="1"/>
  <c r="AL83" i="1" s="1"/>
  <c r="AJ82" i="1"/>
  <c r="AL82" i="1" s="1"/>
  <c r="AJ81" i="1"/>
  <c r="AL81" i="1" s="1"/>
  <c r="AJ101" i="1"/>
  <c r="AL101" i="1" s="1"/>
  <c r="AJ112" i="1"/>
  <c r="AL112" i="1" s="1"/>
  <c r="AJ97" i="1"/>
  <c r="AL97" i="1" s="1"/>
  <c r="AJ110" i="1"/>
  <c r="AL110" i="1" s="1"/>
  <c r="AL93" i="1"/>
  <c r="AJ88" i="1"/>
  <c r="AL88" i="1" s="1"/>
  <c r="AJ92" i="1"/>
  <c r="AL92" i="1" s="1"/>
  <c r="AJ104" i="1"/>
  <c r="AL104" i="1" s="1"/>
  <c r="AJ105" i="1"/>
  <c r="AL105" i="1" s="1"/>
  <c r="AJ108" i="1"/>
  <c r="AL108" i="1" s="1"/>
  <c r="AJ106" i="1"/>
  <c r="AL106" i="1" s="1"/>
  <c r="AJ102" i="1"/>
  <c r="AL102" i="1" s="1"/>
  <c r="AJ113" i="1"/>
  <c r="AL113" i="1" s="1"/>
  <c r="AJ99" i="1"/>
  <c r="AL99" i="1" s="1"/>
  <c r="AJ98" i="1"/>
  <c r="AL98" i="1" s="1"/>
  <c r="AJ100" i="1"/>
  <c r="AL100" i="1" s="1"/>
  <c r="AJ111" i="1"/>
  <c r="AL111" i="1" s="1"/>
  <c r="AJ109" i="1"/>
  <c r="AL109" i="1" s="1"/>
  <c r="AP78" i="1"/>
  <c r="AN78" i="1"/>
  <c r="AM78" i="1"/>
  <c r="AI78" i="1"/>
  <c r="AK78" i="1" s="1"/>
  <c r="AH78" i="1"/>
  <c r="AP77" i="1"/>
  <c r="AN77" i="1"/>
  <c r="AM77" i="1"/>
  <c r="AI77" i="1"/>
  <c r="AK77" i="1" s="1"/>
  <c r="AH77" i="1"/>
  <c r="AP76" i="1"/>
  <c r="AN76" i="1"/>
  <c r="AM76" i="1"/>
  <c r="AI76" i="1"/>
  <c r="AK76" i="1" s="1"/>
  <c r="AH76" i="1"/>
  <c r="AJ76" i="1" l="1"/>
  <c r="AL76" i="1" s="1"/>
  <c r="AL95" i="1"/>
  <c r="AJ77" i="1"/>
  <c r="AL77" i="1" s="1"/>
  <c r="AJ78" i="1"/>
  <c r="AL78" i="1" s="1"/>
  <c r="AP74" i="1"/>
  <c r="AN74" i="1"/>
  <c r="AM74" i="1"/>
  <c r="AI74" i="1"/>
  <c r="AK74" i="1" s="1"/>
  <c r="AH74" i="1"/>
  <c r="AP73" i="1"/>
  <c r="AN73" i="1"/>
  <c r="AM73" i="1"/>
  <c r="AI73" i="1"/>
  <c r="AK73" i="1" s="1"/>
  <c r="AH73" i="1"/>
  <c r="AP72" i="1"/>
  <c r="AN72" i="1"/>
  <c r="AM72" i="1"/>
  <c r="AI72" i="1"/>
  <c r="AK72" i="1" s="1"/>
  <c r="AH72" i="1"/>
  <c r="AP69" i="1"/>
  <c r="AN69" i="1"/>
  <c r="AM69" i="1"/>
  <c r="AI69" i="1"/>
  <c r="AK69" i="1" s="1"/>
  <c r="AH69" i="1"/>
  <c r="AP68" i="1"/>
  <c r="AN68" i="1"/>
  <c r="AM68" i="1"/>
  <c r="AI68" i="1"/>
  <c r="AK68" i="1" s="1"/>
  <c r="AH68" i="1"/>
  <c r="AP67" i="1"/>
  <c r="AN67" i="1"/>
  <c r="AM67" i="1"/>
  <c r="AI67" i="1"/>
  <c r="AK67" i="1" s="1"/>
  <c r="AH67" i="1"/>
  <c r="AP65" i="1"/>
  <c r="AN65" i="1"/>
  <c r="AM65" i="1"/>
  <c r="AI65" i="1"/>
  <c r="AK65" i="1" s="1"/>
  <c r="AH65" i="1"/>
  <c r="AP64" i="1"/>
  <c r="AN64" i="1"/>
  <c r="AM64" i="1"/>
  <c r="AI64" i="1"/>
  <c r="AK64" i="1" s="1"/>
  <c r="AH64" i="1"/>
  <c r="AP63" i="1"/>
  <c r="AN63" i="1"/>
  <c r="AM63" i="1"/>
  <c r="AI63" i="1"/>
  <c r="AK63" i="1" s="1"/>
  <c r="AH63" i="1"/>
  <c r="AP62" i="1"/>
  <c r="AN62" i="1"/>
  <c r="AM62" i="1"/>
  <c r="AI62" i="1"/>
  <c r="AK62" i="1" s="1"/>
  <c r="AH62" i="1"/>
  <c r="AP61" i="1"/>
  <c r="AN61" i="1"/>
  <c r="AM61" i="1"/>
  <c r="AI61" i="1"/>
  <c r="AK61" i="1" s="1"/>
  <c r="AH61" i="1"/>
  <c r="AP60" i="1"/>
  <c r="AN60" i="1"/>
  <c r="AM60" i="1"/>
  <c r="AI60" i="1"/>
  <c r="AK60" i="1" s="1"/>
  <c r="AH60" i="1"/>
  <c r="AP59" i="1"/>
  <c r="AN59" i="1"/>
  <c r="AM59" i="1"/>
  <c r="AI59" i="1"/>
  <c r="AK59" i="1" s="1"/>
  <c r="AH59" i="1"/>
  <c r="AP58" i="1"/>
  <c r="AN58" i="1"/>
  <c r="AM58" i="1"/>
  <c r="AI58" i="1"/>
  <c r="AK58" i="1" s="1"/>
  <c r="AH58" i="1"/>
  <c r="AP57" i="1"/>
  <c r="AN57" i="1"/>
  <c r="AM57" i="1"/>
  <c r="AI57" i="1"/>
  <c r="AK57" i="1" s="1"/>
  <c r="AH57" i="1"/>
  <c r="AP56" i="1"/>
  <c r="AN56" i="1"/>
  <c r="AM56" i="1"/>
  <c r="AI56" i="1"/>
  <c r="AK56" i="1" s="1"/>
  <c r="AH56" i="1"/>
  <c r="AP55" i="1"/>
  <c r="AN55" i="1"/>
  <c r="AM55" i="1"/>
  <c r="AI55" i="1"/>
  <c r="AK55" i="1" s="1"/>
  <c r="AH55" i="1"/>
  <c r="AP54" i="1"/>
  <c r="AN54" i="1"/>
  <c r="AM54" i="1"/>
  <c r="AI54" i="1"/>
  <c r="AK54" i="1" s="1"/>
  <c r="AH54" i="1"/>
  <c r="AP52" i="1"/>
  <c r="AN52" i="1"/>
  <c r="AM52" i="1"/>
  <c r="AI52" i="1"/>
  <c r="AK52" i="1" s="1"/>
  <c r="AH52" i="1"/>
  <c r="AP51" i="1"/>
  <c r="AN51" i="1"/>
  <c r="AM51" i="1"/>
  <c r="AI51" i="1"/>
  <c r="AK51" i="1" s="1"/>
  <c r="AH51" i="1"/>
  <c r="AP50" i="1"/>
  <c r="AN50" i="1"/>
  <c r="AM50" i="1"/>
  <c r="AI50" i="1"/>
  <c r="AK50" i="1" s="1"/>
  <c r="AH50" i="1"/>
  <c r="AP48" i="1"/>
  <c r="AN48" i="1"/>
  <c r="AM48" i="1"/>
  <c r="AI48" i="1"/>
  <c r="AK48" i="1" s="1"/>
  <c r="AH48" i="1"/>
  <c r="AP47" i="1"/>
  <c r="AN47" i="1"/>
  <c r="AM47" i="1"/>
  <c r="AI47" i="1"/>
  <c r="AK47" i="1" s="1"/>
  <c r="AH47" i="1"/>
  <c r="AP46" i="1"/>
  <c r="AN46" i="1"/>
  <c r="AM46" i="1"/>
  <c r="AI46" i="1"/>
  <c r="AK46" i="1" s="1"/>
  <c r="AH46" i="1"/>
  <c r="AP45" i="1"/>
  <c r="AN45" i="1"/>
  <c r="AM45" i="1"/>
  <c r="AI45" i="1"/>
  <c r="AK45" i="1" s="1"/>
  <c r="AH45" i="1"/>
  <c r="AP44" i="1"/>
  <c r="AN44" i="1"/>
  <c r="AM44" i="1"/>
  <c r="AI44" i="1"/>
  <c r="AK44" i="1" s="1"/>
  <c r="AH44" i="1"/>
  <c r="AP43" i="1"/>
  <c r="AN43" i="1"/>
  <c r="AM43" i="1"/>
  <c r="AI43" i="1"/>
  <c r="AK43" i="1" s="1"/>
  <c r="AH43" i="1"/>
  <c r="AP42" i="1"/>
  <c r="AN42" i="1"/>
  <c r="AM42" i="1"/>
  <c r="AI42" i="1"/>
  <c r="AK42" i="1" s="1"/>
  <c r="AH42" i="1"/>
  <c r="AP41" i="1"/>
  <c r="AN41" i="1"/>
  <c r="AM41" i="1"/>
  <c r="AI41" i="1"/>
  <c r="AK41" i="1" s="1"/>
  <c r="AH41" i="1"/>
  <c r="AP40" i="1"/>
  <c r="AN40" i="1"/>
  <c r="AM40" i="1"/>
  <c r="AI40" i="1"/>
  <c r="AK40" i="1" s="1"/>
  <c r="AH40" i="1"/>
  <c r="AP39" i="1"/>
  <c r="AN39" i="1"/>
  <c r="AM39" i="1"/>
  <c r="AI39" i="1"/>
  <c r="AK39" i="1" s="1"/>
  <c r="AH39" i="1"/>
  <c r="AP38" i="1"/>
  <c r="AN38" i="1"/>
  <c r="AM38" i="1"/>
  <c r="AI38" i="1"/>
  <c r="AK38" i="1" s="1"/>
  <c r="AH38" i="1"/>
  <c r="AP37" i="1"/>
  <c r="AN37" i="1"/>
  <c r="AM37" i="1"/>
  <c r="AI37" i="1"/>
  <c r="AK37" i="1" s="1"/>
  <c r="AH37" i="1"/>
  <c r="AH14" i="1"/>
  <c r="AI14" i="1"/>
  <c r="AK14" i="1" s="1"/>
  <c r="AM14" i="1"/>
  <c r="AN14" i="1"/>
  <c r="AP14" i="1"/>
  <c r="AP25" i="1"/>
  <c r="AN25" i="1"/>
  <c r="AM25" i="1"/>
  <c r="AI25" i="1"/>
  <c r="AK25" i="1" s="1"/>
  <c r="AH25" i="1"/>
  <c r="AJ43" i="1" l="1"/>
  <c r="AJ57" i="1"/>
  <c r="AJ41" i="1"/>
  <c r="AL41" i="1" s="1"/>
  <c r="AJ58" i="1"/>
  <c r="AL58" i="1" s="1"/>
  <c r="AJ64" i="1"/>
  <c r="AL64" i="1" s="1"/>
  <c r="AJ46" i="1"/>
  <c r="AL46" i="1" s="1"/>
  <c r="AJ25" i="1"/>
  <c r="AL25" i="1" s="1"/>
  <c r="AJ59" i="1"/>
  <c r="AL59" i="1" s="1"/>
  <c r="AJ65" i="1"/>
  <c r="AL65" i="1" s="1"/>
  <c r="AJ68" i="1"/>
  <c r="AL68" i="1" s="1"/>
  <c r="AJ62" i="1"/>
  <c r="AL62" i="1" s="1"/>
  <c r="AJ56" i="1"/>
  <c r="AL56" i="1" s="1"/>
  <c r="AJ60" i="1"/>
  <c r="AL60" i="1" s="1"/>
  <c r="AJ44" i="1"/>
  <c r="AL44" i="1" s="1"/>
  <c r="AJ48" i="1"/>
  <c r="AL48" i="1" s="1"/>
  <c r="AJ47" i="1"/>
  <c r="AL47" i="1" s="1"/>
  <c r="AJ45" i="1"/>
  <c r="AL45" i="1" s="1"/>
  <c r="AJ61" i="1"/>
  <c r="AL61" i="1" s="1"/>
  <c r="AJ42" i="1"/>
  <c r="AL42" i="1" s="1"/>
  <c r="AJ14" i="1"/>
  <c r="AL14" i="1" s="1"/>
  <c r="AJ63" i="1"/>
  <c r="AL63" i="1" s="1"/>
  <c r="AJ37" i="1"/>
  <c r="AL37" i="1" s="1"/>
  <c r="AJ55" i="1"/>
  <c r="AL55" i="1" s="1"/>
  <c r="AJ54" i="1"/>
  <c r="AL54" i="1" s="1"/>
  <c r="AJ52" i="1"/>
  <c r="AL52" i="1" s="1"/>
  <c r="AJ51" i="1"/>
  <c r="AL51" i="1" s="1"/>
  <c r="AJ69" i="1"/>
  <c r="AL69" i="1" s="1"/>
  <c r="AJ67" i="1"/>
  <c r="AL67" i="1" s="1"/>
  <c r="AJ74" i="1"/>
  <c r="AL74" i="1" s="1"/>
  <c r="AJ73" i="1"/>
  <c r="AL73" i="1" s="1"/>
  <c r="AJ72" i="1"/>
  <c r="AL72" i="1" s="1"/>
  <c r="AL57" i="1"/>
  <c r="AJ50" i="1"/>
  <c r="AL50" i="1" s="1"/>
  <c r="AJ40" i="1"/>
  <c r="AL40" i="1" s="1"/>
  <c r="AL43" i="1"/>
  <c r="AJ39" i="1"/>
  <c r="AL39" i="1" s="1"/>
  <c r="AJ38" i="1"/>
  <c r="AL38" i="1" s="1"/>
  <c r="AI22" i="1"/>
  <c r="AH21" i="1"/>
  <c r="AP4" i="1" l="1"/>
  <c r="AP5" i="1"/>
  <c r="AP117" i="1"/>
  <c r="AP7" i="1"/>
  <c r="AP8" i="1"/>
  <c r="AP9" i="1"/>
  <c r="AP10" i="1"/>
  <c r="AP11" i="1"/>
  <c r="AP12" i="1"/>
  <c r="AP13" i="1"/>
  <c r="AP15" i="1"/>
  <c r="AP16" i="1"/>
  <c r="AP17" i="1"/>
  <c r="AP18" i="1"/>
  <c r="AP19" i="1"/>
  <c r="AP20" i="1"/>
  <c r="AP21" i="1"/>
  <c r="AP22" i="1"/>
  <c r="AP23" i="1"/>
  <c r="AP24" i="1"/>
  <c r="AP3" i="1"/>
  <c r="AN4" i="1"/>
  <c r="AN5" i="1"/>
  <c r="AN117" i="1"/>
  <c r="AN7" i="1"/>
  <c r="AN8" i="1"/>
  <c r="AN9" i="1"/>
  <c r="AN10" i="1"/>
  <c r="AN11" i="1"/>
  <c r="AN12" i="1"/>
  <c r="AN13" i="1"/>
  <c r="AN15" i="1"/>
  <c r="AN16" i="1"/>
  <c r="AN17" i="1"/>
  <c r="AN18" i="1"/>
  <c r="AN19" i="1"/>
  <c r="AN20" i="1"/>
  <c r="AN21" i="1"/>
  <c r="AN22" i="1"/>
  <c r="AN23" i="1"/>
  <c r="AN24" i="1"/>
  <c r="AN3" i="1"/>
  <c r="AM4" i="1" l="1"/>
  <c r="AM5" i="1"/>
  <c r="AM117" i="1"/>
  <c r="AM7" i="1"/>
  <c r="AM8" i="1"/>
  <c r="AM9" i="1"/>
  <c r="AM10" i="1"/>
  <c r="AM11" i="1"/>
  <c r="AM12" i="1"/>
  <c r="AM13" i="1"/>
  <c r="AM15" i="1"/>
  <c r="AM16" i="1"/>
  <c r="AM17" i="1"/>
  <c r="AM18" i="1"/>
  <c r="AM19" i="1"/>
  <c r="AM20" i="1"/>
  <c r="AM21" i="1"/>
  <c r="AM22" i="1"/>
  <c r="AM23" i="1"/>
  <c r="AM24" i="1"/>
  <c r="AM3" i="1"/>
  <c r="AI9" i="1" l="1"/>
  <c r="AK9" i="1" s="1"/>
  <c r="AI3" i="1"/>
  <c r="AI4" i="1"/>
  <c r="AK4" i="1" s="1"/>
  <c r="AI8" i="1"/>
  <c r="AK8" i="1" s="1"/>
  <c r="AI7" i="1"/>
  <c r="AK7" i="1" s="1"/>
  <c r="AI15" i="1"/>
  <c r="AK15" i="1" s="1"/>
  <c r="AI5" i="1"/>
  <c r="AK5" i="1" s="1"/>
  <c r="AI117" i="1"/>
  <c r="AK117" i="1" s="1"/>
  <c r="AI12" i="1"/>
  <c r="AK12" i="1" s="1"/>
  <c r="AI13" i="1"/>
  <c r="AK13" i="1" s="1"/>
  <c r="AI16" i="1"/>
  <c r="AK16" i="1" s="1"/>
  <c r="AI20" i="1"/>
  <c r="AK20" i="1" s="1"/>
  <c r="AI17" i="1"/>
  <c r="AK17" i="1" s="1"/>
  <c r="AI18" i="1"/>
  <c r="AK18" i="1" s="1"/>
  <c r="AI21" i="1"/>
  <c r="AK21" i="1" s="1"/>
  <c r="AI19" i="1"/>
  <c r="AK19" i="1" s="1"/>
  <c r="AI24" i="1"/>
  <c r="AK24" i="1" s="1"/>
  <c r="AK22" i="1"/>
  <c r="AI23" i="1"/>
  <c r="AK23" i="1" s="1"/>
  <c r="AI11" i="1"/>
  <c r="AK11" i="1" s="1"/>
  <c r="AI10" i="1"/>
  <c r="AK10" i="1" s="1"/>
  <c r="AH9" i="1"/>
  <c r="AH11" i="1"/>
  <c r="AH10" i="1"/>
  <c r="AH3" i="1"/>
  <c r="AH4" i="1"/>
  <c r="AH8" i="1"/>
  <c r="AH7" i="1"/>
  <c r="AH15" i="1"/>
  <c r="AH5" i="1"/>
  <c r="AH117" i="1"/>
  <c r="AH12" i="1"/>
  <c r="AH13" i="1"/>
  <c r="AH16" i="1"/>
  <c r="AH20" i="1"/>
  <c r="AH17" i="1"/>
  <c r="AH18" i="1"/>
  <c r="AH19" i="1"/>
  <c r="AH24" i="1"/>
  <c r="AH22" i="1"/>
  <c r="AH23" i="1"/>
  <c r="AJ16" i="1" l="1"/>
  <c r="AL16" i="1" s="1"/>
  <c r="AJ13" i="1"/>
  <c r="AL13" i="1" s="1"/>
  <c r="AJ8" i="1"/>
  <c r="AL8" i="1" s="1"/>
  <c r="AJ9" i="1"/>
  <c r="AL9" i="1" s="1"/>
  <c r="AJ12" i="1"/>
  <c r="AL12" i="1" s="1"/>
  <c r="AJ24" i="1"/>
  <c r="AL24" i="1" s="1"/>
  <c r="AJ4" i="1"/>
  <c r="AL4" i="1" s="1"/>
  <c r="AJ10" i="1"/>
  <c r="AL10" i="1" s="1"/>
  <c r="AJ18" i="1"/>
  <c r="AL18" i="1" s="1"/>
  <c r="AJ117" i="1"/>
  <c r="AL117" i="1" s="1"/>
  <c r="AJ11" i="1"/>
  <c r="AL11" i="1" s="1"/>
  <c r="AJ17" i="1"/>
  <c r="AL17" i="1" s="1"/>
  <c r="AJ5" i="1"/>
  <c r="AL5" i="1" s="1"/>
  <c r="AJ23" i="1"/>
  <c r="AL23" i="1" s="1"/>
  <c r="AJ3" i="1"/>
  <c r="AJ20" i="1"/>
  <c r="AL20" i="1" s="1"/>
  <c r="AJ22" i="1"/>
  <c r="AL22" i="1" s="1"/>
  <c r="AJ7" i="1"/>
  <c r="AL7" i="1" s="1"/>
  <c r="AJ21" i="1"/>
  <c r="AL21" i="1" s="1"/>
  <c r="AJ15" i="1"/>
  <c r="AL15" i="1" s="1"/>
  <c r="AJ19" i="1"/>
  <c r="AL19" i="1" s="1"/>
  <c r="AK3" i="1"/>
  <c r="AL3" i="1" l="1"/>
</calcChain>
</file>

<file path=xl/sharedStrings.xml><?xml version="1.0" encoding="utf-8"?>
<sst xmlns="http://schemas.openxmlformats.org/spreadsheetml/2006/main" count="1011" uniqueCount="248">
  <si>
    <t>Materials</t>
  </si>
  <si>
    <t>A site</t>
  </si>
  <si>
    <t>Ion</t>
  </si>
  <si>
    <t>Radius</t>
  </si>
  <si>
    <t>Ratio</t>
  </si>
  <si>
    <t>t</t>
    <phoneticPr fontId="1" type="noConversion"/>
  </si>
  <si>
    <t>Ratio</t>
    <phoneticPr fontId="1" type="noConversion"/>
  </si>
  <si>
    <t>Radius</t>
    <phoneticPr fontId="1" type="noConversion"/>
  </si>
  <si>
    <t>χ</t>
    <phoneticPr fontId="1" type="noConversion"/>
  </si>
  <si>
    <t>χ</t>
    <phoneticPr fontId="1" type="noConversion"/>
  </si>
  <si>
    <r>
      <t>R</t>
    </r>
    <r>
      <rPr>
        <b/>
        <i/>
        <vertAlign val="subscript"/>
        <sz val="10"/>
        <color rgb="FF000000"/>
        <rFont val="HelveticaNeueLT Std"/>
        <family val="2"/>
      </rPr>
      <t>A</t>
    </r>
    <phoneticPr fontId="1" type="noConversion"/>
  </si>
  <si>
    <r>
      <t>R</t>
    </r>
    <r>
      <rPr>
        <b/>
        <i/>
        <vertAlign val="subscript"/>
        <sz val="10"/>
        <color rgb="FF000000"/>
        <rFont val="HelveticaNeueLT Std"/>
        <family val="2"/>
      </rPr>
      <t>B</t>
    </r>
    <phoneticPr fontId="1" type="noConversion"/>
  </si>
  <si>
    <r>
      <rPr>
        <b/>
        <i/>
        <sz val="10"/>
        <color rgb="FF000000"/>
        <rFont val="Times New Roman"/>
        <family val="1"/>
      </rPr>
      <t>μ</t>
    </r>
    <phoneticPr fontId="1" type="noConversion"/>
  </si>
  <si>
    <r>
      <rPr>
        <b/>
        <i/>
        <sz val="10"/>
        <color rgb="FF000000"/>
        <rFont val="Times New Roman"/>
        <family val="1"/>
      </rPr>
      <t>μ</t>
    </r>
    <r>
      <rPr>
        <b/>
        <i/>
        <sz val="10"/>
        <color rgb="FF000000"/>
        <rFont val="HelveticaNeueLT Std"/>
        <family val="2"/>
      </rPr>
      <t>/t</t>
    </r>
    <phoneticPr fontId="1" type="noConversion"/>
  </si>
  <si>
    <r>
      <t>N</t>
    </r>
    <r>
      <rPr>
        <b/>
        <vertAlign val="subscript"/>
        <sz val="10"/>
        <color rgb="FF000000"/>
        <rFont val="HelveticaNeueLT Std"/>
        <family val="2"/>
      </rPr>
      <t>d</t>
    </r>
    <phoneticPr fontId="1" type="noConversion"/>
  </si>
  <si>
    <t>Order</t>
    <phoneticPr fontId="1" type="noConversion"/>
  </si>
  <si>
    <r>
      <rPr>
        <b/>
        <i/>
        <sz val="11"/>
        <color theme="1"/>
        <rFont val="等线"/>
        <family val="2"/>
      </rPr>
      <t>Χ</t>
    </r>
    <r>
      <rPr>
        <b/>
        <i/>
        <vertAlign val="subscript"/>
        <sz val="11"/>
        <color theme="1"/>
        <rFont val="HelveticaNeueLT Std"/>
        <family val="2"/>
      </rPr>
      <t>A</t>
    </r>
    <phoneticPr fontId="1" type="noConversion"/>
  </si>
  <si>
    <r>
      <rPr>
        <b/>
        <i/>
        <sz val="11"/>
        <color theme="1"/>
        <rFont val="等线"/>
        <family val="2"/>
      </rPr>
      <t>χ</t>
    </r>
    <r>
      <rPr>
        <b/>
        <i/>
        <vertAlign val="subscript"/>
        <sz val="11"/>
        <color theme="1"/>
        <rFont val="HelveticaNeueLT Std"/>
        <family val="2"/>
      </rPr>
      <t>B</t>
    </r>
    <phoneticPr fontId="1" type="noConversion"/>
  </si>
  <si>
    <t>Result</t>
    <phoneticPr fontId="1" type="noConversion"/>
  </si>
  <si>
    <t xml:space="preserve">     B site</t>
    <phoneticPr fontId="1" type="noConversion"/>
  </si>
  <si>
    <r>
      <t>LaMnO</t>
    </r>
    <r>
      <rPr>
        <b/>
        <vertAlign val="subscript"/>
        <sz val="10"/>
        <color theme="1"/>
        <rFont val="HelveticaNeueLT Std"/>
        <family val="2"/>
      </rPr>
      <t>3</t>
    </r>
  </si>
  <si>
    <r>
      <t>LaMn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Ni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</si>
  <si>
    <r>
      <t>LaNiO</t>
    </r>
    <r>
      <rPr>
        <b/>
        <vertAlign val="subscript"/>
        <sz val="10"/>
        <color theme="1"/>
        <rFont val="HelveticaNeueLT Std"/>
        <family val="2"/>
      </rPr>
      <t>3</t>
    </r>
  </si>
  <si>
    <r>
      <t>LaMn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Cu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</si>
  <si>
    <r>
      <t>LaNi</t>
    </r>
    <r>
      <rPr>
        <b/>
        <vertAlign val="subscript"/>
        <sz val="10"/>
        <color theme="1"/>
        <rFont val="HelveticaNeueLT Std"/>
        <family val="2"/>
      </rPr>
      <t>0.9</t>
    </r>
    <r>
      <rPr>
        <b/>
        <sz val="10"/>
        <color theme="1"/>
        <rFont val="HelveticaNeueLT Std"/>
        <family val="2"/>
      </rPr>
      <t>Fe</t>
    </r>
    <r>
      <rPr>
        <b/>
        <vertAlign val="subscript"/>
        <sz val="10"/>
        <color theme="1"/>
        <rFont val="HelveticaNeueLT Std"/>
        <family val="2"/>
      </rPr>
      <t>0.1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</si>
  <si>
    <r>
      <t>LaNi</t>
    </r>
    <r>
      <rPr>
        <b/>
        <vertAlign val="subscript"/>
        <sz val="10"/>
        <color theme="1"/>
        <rFont val="HelveticaNeueLT Std"/>
        <family val="2"/>
      </rPr>
      <t>0.8</t>
    </r>
    <r>
      <rPr>
        <b/>
        <sz val="10"/>
        <color theme="1"/>
        <rFont val="HelveticaNeueLT Std"/>
        <family val="2"/>
      </rPr>
      <t>Fe</t>
    </r>
    <r>
      <rPr>
        <b/>
        <vertAlign val="subscript"/>
        <sz val="10"/>
        <color theme="1"/>
        <rFont val="HelveticaNeueLT Std"/>
        <family val="2"/>
      </rPr>
      <t>0.2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</si>
  <si>
    <r>
      <t>LaFeO</t>
    </r>
    <r>
      <rPr>
        <b/>
        <vertAlign val="subscript"/>
        <sz val="10"/>
        <color theme="1"/>
        <rFont val="HelveticaNeueLT Std"/>
        <family val="2"/>
      </rPr>
      <t>3</t>
    </r>
  </si>
  <si>
    <r>
      <t>La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Pr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FeO</t>
    </r>
    <r>
      <rPr>
        <b/>
        <vertAlign val="subscript"/>
        <sz val="10"/>
        <color theme="1"/>
        <rFont val="HelveticaNeueLT Std"/>
        <family val="2"/>
      </rPr>
      <t>3</t>
    </r>
  </si>
  <si>
    <r>
      <t>PrFeO</t>
    </r>
    <r>
      <rPr>
        <b/>
        <vertAlign val="subscript"/>
        <sz val="10"/>
        <color theme="1"/>
        <rFont val="HelveticaNeueLT Std"/>
        <family val="2"/>
      </rPr>
      <t>3</t>
    </r>
  </si>
  <si>
    <r>
      <t>LaCoO</t>
    </r>
    <r>
      <rPr>
        <b/>
        <vertAlign val="subscript"/>
        <sz val="10"/>
        <color theme="1"/>
        <rFont val="HelveticaNeueLT Std"/>
        <family val="2"/>
      </rPr>
      <t>3</t>
    </r>
  </si>
  <si>
    <r>
      <t>La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Ca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CoO</t>
    </r>
    <r>
      <rPr>
        <b/>
        <vertAlign val="subscript"/>
        <sz val="10"/>
        <color theme="1"/>
        <rFont val="HelveticaNeueLT Std"/>
        <family val="2"/>
      </rPr>
      <t>3</t>
    </r>
  </si>
  <si>
    <r>
      <t>La</t>
    </r>
    <r>
      <rPr>
        <b/>
        <vertAlign val="subscript"/>
        <sz val="10"/>
        <color theme="1"/>
        <rFont val="HelveticaNeueLT Std"/>
        <family val="2"/>
      </rPr>
      <t>0.8</t>
    </r>
    <r>
      <rPr>
        <b/>
        <sz val="10"/>
        <color theme="1"/>
        <rFont val="HelveticaNeueLT Std"/>
        <family val="2"/>
      </rPr>
      <t>Sr</t>
    </r>
    <r>
      <rPr>
        <b/>
        <vertAlign val="subscript"/>
        <sz val="10"/>
        <color theme="1"/>
        <rFont val="HelveticaNeueLT Std"/>
        <family val="2"/>
      </rPr>
      <t>0.2</t>
    </r>
    <r>
      <rPr>
        <b/>
        <sz val="10"/>
        <color theme="1"/>
        <rFont val="HelveticaNeueLT Std"/>
        <family val="2"/>
      </rPr>
      <t>CoO</t>
    </r>
    <r>
      <rPr>
        <b/>
        <vertAlign val="subscript"/>
        <sz val="10"/>
        <color theme="1"/>
        <rFont val="HelveticaNeueLT Std"/>
        <family val="2"/>
      </rPr>
      <t>3</t>
    </r>
  </si>
  <si>
    <r>
      <t>Sr</t>
    </r>
    <r>
      <rPr>
        <b/>
        <vertAlign val="subscript"/>
        <sz val="10"/>
        <color theme="1"/>
        <rFont val="HelveticaNeueLT Std"/>
        <family val="2"/>
      </rPr>
      <t>0.25</t>
    </r>
    <r>
      <rPr>
        <b/>
        <sz val="10"/>
        <color theme="1"/>
        <rFont val="HelveticaNeueLT Std"/>
        <family val="2"/>
      </rPr>
      <t>La</t>
    </r>
    <r>
      <rPr>
        <b/>
        <vertAlign val="subscript"/>
        <sz val="10"/>
        <color theme="1"/>
        <rFont val="HelveticaNeueLT Std"/>
        <family val="2"/>
      </rPr>
      <t>0.75</t>
    </r>
    <r>
      <rPr>
        <b/>
        <sz val="10"/>
        <color theme="1"/>
        <rFont val="HelveticaNeueLT Std"/>
        <family val="2"/>
      </rPr>
      <t>Fe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Co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</si>
  <si>
    <r>
      <t>La</t>
    </r>
    <r>
      <rPr>
        <b/>
        <vertAlign val="subscript"/>
        <sz val="10"/>
        <color theme="1"/>
        <rFont val="HelveticaNeueLT Std"/>
        <family val="2"/>
      </rPr>
      <t>0.4</t>
    </r>
    <r>
      <rPr>
        <b/>
        <sz val="10"/>
        <color theme="1"/>
        <rFont val="HelveticaNeueLT Std"/>
        <family val="2"/>
      </rPr>
      <t>Sr</t>
    </r>
    <r>
      <rPr>
        <b/>
        <vertAlign val="subscript"/>
        <sz val="10"/>
        <color theme="1"/>
        <rFont val="HelveticaNeueLT Std"/>
        <family val="2"/>
      </rPr>
      <t>0.6</t>
    </r>
    <r>
      <rPr>
        <b/>
        <sz val="10"/>
        <color theme="1"/>
        <rFont val="HelveticaNeueLT Std"/>
        <family val="2"/>
      </rPr>
      <t>CoO</t>
    </r>
    <r>
      <rPr>
        <b/>
        <vertAlign val="subscript"/>
        <sz val="10"/>
        <color theme="1"/>
        <rFont val="HelveticaNeueLT Std"/>
        <family val="2"/>
      </rPr>
      <t>3</t>
    </r>
  </si>
  <si>
    <r>
      <t>La</t>
    </r>
    <r>
      <rPr>
        <b/>
        <vertAlign val="subscript"/>
        <sz val="10"/>
        <color theme="1"/>
        <rFont val="HelveticaNeueLT Std"/>
        <family val="2"/>
      </rPr>
      <t>0.2</t>
    </r>
    <r>
      <rPr>
        <b/>
        <sz val="10"/>
        <color theme="1"/>
        <rFont val="HelveticaNeueLT Std"/>
        <family val="2"/>
      </rPr>
      <t>Sr</t>
    </r>
    <r>
      <rPr>
        <b/>
        <vertAlign val="subscript"/>
        <sz val="10"/>
        <color theme="1"/>
        <rFont val="HelveticaNeueLT Std"/>
        <family val="2"/>
      </rPr>
      <t>0.8</t>
    </r>
    <r>
      <rPr>
        <b/>
        <sz val="10"/>
        <color theme="1"/>
        <rFont val="HelveticaNeueLT Std"/>
        <family val="2"/>
      </rPr>
      <t>CoO</t>
    </r>
    <r>
      <rPr>
        <b/>
        <vertAlign val="subscript"/>
        <sz val="10"/>
        <color theme="1"/>
        <rFont val="HelveticaNeueLT Std"/>
        <family val="2"/>
      </rPr>
      <t>3</t>
    </r>
  </si>
  <si>
    <r>
      <t>SrCoO</t>
    </r>
    <r>
      <rPr>
        <b/>
        <vertAlign val="subscript"/>
        <sz val="10"/>
        <color theme="1"/>
        <rFont val="HelveticaNeueLT Std"/>
        <family val="2"/>
      </rPr>
      <t>3</t>
    </r>
  </si>
  <si>
    <r>
      <t>BaFeO</t>
    </r>
    <r>
      <rPr>
        <b/>
        <vertAlign val="subscript"/>
        <sz val="10"/>
        <color theme="1"/>
        <rFont val="HelveticaNeueLT Std"/>
        <family val="2"/>
      </rPr>
      <t>3</t>
    </r>
  </si>
  <si>
    <r>
      <t>Cs</t>
    </r>
    <r>
      <rPr>
        <b/>
        <vertAlign val="subscript"/>
        <sz val="10"/>
        <color theme="1"/>
        <rFont val="HelveticaNeueLT Std"/>
        <family val="2"/>
      </rPr>
      <t>0.25</t>
    </r>
    <r>
      <rPr>
        <b/>
        <sz val="10"/>
        <color theme="1"/>
        <rFont val="HelveticaNeueLT Std"/>
        <family val="2"/>
      </rPr>
      <t>La</t>
    </r>
    <r>
      <rPr>
        <b/>
        <vertAlign val="subscript"/>
        <sz val="10"/>
        <color theme="1"/>
        <rFont val="HelveticaNeueLT Std"/>
        <family val="2"/>
      </rPr>
      <t>0.75</t>
    </r>
    <r>
      <rPr>
        <b/>
        <sz val="10"/>
        <color theme="1"/>
        <rFont val="HelveticaNeueLT Std"/>
        <family val="2"/>
      </rPr>
      <t>Mn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Ni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</si>
  <si>
    <r>
      <t>Cs</t>
    </r>
    <r>
      <rPr>
        <b/>
        <vertAlign val="subscript"/>
        <sz val="10"/>
        <color theme="1"/>
        <rFont val="HelveticaNeueLT Std"/>
        <family val="2"/>
      </rPr>
      <t>0.3</t>
    </r>
    <r>
      <rPr>
        <b/>
        <sz val="10"/>
        <color theme="1"/>
        <rFont val="HelveticaNeueLT Std"/>
        <family val="2"/>
      </rPr>
      <t>La</t>
    </r>
    <r>
      <rPr>
        <b/>
        <vertAlign val="subscript"/>
        <sz val="10"/>
        <color theme="1"/>
        <rFont val="HelveticaNeueLT Std"/>
        <family val="2"/>
      </rPr>
      <t>0.7</t>
    </r>
    <r>
      <rPr>
        <b/>
        <sz val="10"/>
        <color theme="1"/>
        <rFont val="HelveticaNeueLT Std"/>
        <family val="2"/>
      </rPr>
      <t>NiO</t>
    </r>
    <r>
      <rPr>
        <b/>
        <vertAlign val="subscript"/>
        <sz val="10"/>
        <color theme="1"/>
        <rFont val="HelveticaNeueLT Std"/>
        <family val="2"/>
      </rPr>
      <t>3</t>
    </r>
  </si>
  <si>
    <r>
      <t>SrNi</t>
    </r>
    <r>
      <rPr>
        <b/>
        <vertAlign val="subscript"/>
        <sz val="10"/>
        <color theme="1"/>
        <rFont val="HelveticaNeueLT Std"/>
        <family val="2"/>
      </rPr>
      <t>0.75</t>
    </r>
    <r>
      <rPr>
        <b/>
        <sz val="10"/>
        <color theme="1"/>
        <rFont val="HelveticaNeueLT Std"/>
        <family val="2"/>
      </rPr>
      <t>Co</t>
    </r>
    <r>
      <rPr>
        <b/>
        <vertAlign val="subscript"/>
        <sz val="10"/>
        <color theme="1"/>
        <rFont val="HelveticaNeueLT Std"/>
        <family val="2"/>
      </rPr>
      <t>0.25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</si>
  <si>
    <r>
      <t>Sr</t>
    </r>
    <r>
      <rPr>
        <b/>
        <vertAlign val="subscript"/>
        <sz val="10"/>
        <color theme="1"/>
        <rFont val="HelveticaNeueLT Std"/>
        <family val="2"/>
      </rPr>
      <t>0.25</t>
    </r>
    <r>
      <rPr>
        <b/>
        <sz val="10"/>
        <color theme="1"/>
        <rFont val="HelveticaNeueLT Std"/>
        <family val="2"/>
      </rPr>
      <t>Ba</t>
    </r>
    <r>
      <rPr>
        <b/>
        <vertAlign val="subscript"/>
        <sz val="10"/>
        <color theme="1"/>
        <rFont val="HelveticaNeueLT Std"/>
        <family val="2"/>
      </rPr>
      <t>0.75</t>
    </r>
    <r>
      <rPr>
        <b/>
        <sz val="10"/>
        <color theme="1"/>
        <rFont val="HelveticaNeueLT Std"/>
        <family val="2"/>
      </rPr>
      <t>NiO</t>
    </r>
    <r>
      <rPr>
        <b/>
        <vertAlign val="subscript"/>
        <sz val="10"/>
        <color theme="1"/>
        <rFont val="HelveticaNeueLT Std"/>
        <family val="2"/>
      </rPr>
      <t>3</t>
    </r>
  </si>
  <si>
    <r>
      <rPr>
        <b/>
        <sz val="10.5"/>
        <color rgb="FF000000"/>
        <rFont val="Times New Roman"/>
        <family val="1"/>
      </rPr>
      <t>χ</t>
    </r>
    <phoneticPr fontId="1" type="noConversion"/>
  </si>
  <si>
    <r>
      <t>N</t>
    </r>
    <r>
      <rPr>
        <b/>
        <vertAlign val="subscript"/>
        <sz val="10.5"/>
        <color rgb="FF000000"/>
        <rFont val="HelveticaNeueLT Std"/>
        <family val="2"/>
      </rPr>
      <t>d</t>
    </r>
    <phoneticPr fontId="1" type="noConversion"/>
  </si>
  <si>
    <r>
      <t>La</t>
    </r>
    <r>
      <rPr>
        <vertAlign val="superscript"/>
        <sz val="10.5"/>
        <color rgb="FF000000"/>
        <rFont val="HelveticaNeueLT Std"/>
        <family val="2"/>
      </rPr>
      <t>3+</t>
    </r>
  </si>
  <si>
    <r>
      <t>Mn</t>
    </r>
    <r>
      <rPr>
        <vertAlign val="superscript"/>
        <sz val="10.5"/>
        <color rgb="FF000000"/>
        <rFont val="HelveticaNeueLT Std"/>
        <family val="2"/>
      </rPr>
      <t>3+</t>
    </r>
  </si>
  <si>
    <r>
      <t>Mn</t>
    </r>
    <r>
      <rPr>
        <vertAlign val="superscript"/>
        <sz val="10.5"/>
        <color rgb="FF000000"/>
        <rFont val="HelveticaNeueLT Std"/>
        <family val="2"/>
      </rPr>
      <t>3+</t>
    </r>
    <phoneticPr fontId="1" type="noConversion"/>
  </si>
  <si>
    <r>
      <t>Ni</t>
    </r>
    <r>
      <rPr>
        <vertAlign val="superscript"/>
        <sz val="10.5"/>
        <color rgb="FF000000"/>
        <rFont val="HelveticaNeueLT Std"/>
        <family val="2"/>
      </rPr>
      <t>3+</t>
    </r>
  </si>
  <si>
    <r>
      <t>La</t>
    </r>
    <r>
      <rPr>
        <vertAlign val="superscript"/>
        <sz val="10.5"/>
        <color rgb="FF000000"/>
        <rFont val="HelveticaNeueLT Std"/>
        <family val="2"/>
      </rPr>
      <t>3+</t>
    </r>
    <r>
      <rPr>
        <sz val="10.5"/>
        <color rgb="FF000000"/>
        <rFont val="HelveticaNeueLT Std"/>
        <family val="2"/>
      </rPr>
      <t xml:space="preserve"> </t>
    </r>
  </si>
  <si>
    <r>
      <t>Mn</t>
    </r>
    <r>
      <rPr>
        <vertAlign val="superscript"/>
        <sz val="10.5"/>
        <color rgb="FF000000"/>
        <rFont val="HelveticaNeueLT Std"/>
        <family val="2"/>
      </rPr>
      <t>4+</t>
    </r>
    <phoneticPr fontId="1" type="noConversion"/>
  </si>
  <si>
    <r>
      <t>Cu</t>
    </r>
    <r>
      <rPr>
        <vertAlign val="superscript"/>
        <sz val="10.5"/>
        <color rgb="FF000000"/>
        <rFont val="HelveticaNeueLT Std"/>
        <family val="2"/>
      </rPr>
      <t>2+</t>
    </r>
    <phoneticPr fontId="1" type="noConversion"/>
  </si>
  <si>
    <r>
      <t>Fe</t>
    </r>
    <r>
      <rPr>
        <vertAlign val="superscript"/>
        <sz val="10.5"/>
        <color rgb="FF000000"/>
        <rFont val="HelveticaNeueLT Std"/>
        <family val="2"/>
      </rPr>
      <t>3+</t>
    </r>
  </si>
  <si>
    <r>
      <t>Pr</t>
    </r>
    <r>
      <rPr>
        <vertAlign val="superscript"/>
        <sz val="10.5"/>
        <color rgb="FF000000"/>
        <rFont val="HelveticaNeueLT Std"/>
        <family val="2"/>
      </rPr>
      <t>3+</t>
    </r>
  </si>
  <si>
    <r>
      <t>Pr</t>
    </r>
    <r>
      <rPr>
        <vertAlign val="superscript"/>
        <sz val="10.5"/>
        <color rgb="FF000000"/>
        <rFont val="HelveticaNeueLT Std"/>
        <family val="2"/>
      </rPr>
      <t>3+</t>
    </r>
    <r>
      <rPr>
        <sz val="10.5"/>
        <color rgb="FF000000"/>
        <rFont val="HelveticaNeueLT Std"/>
        <family val="2"/>
      </rPr>
      <t xml:space="preserve">  </t>
    </r>
  </si>
  <si>
    <r>
      <t>Co</t>
    </r>
    <r>
      <rPr>
        <vertAlign val="superscript"/>
        <sz val="10.5"/>
        <color rgb="FF000000"/>
        <rFont val="HelveticaNeueLT Std"/>
        <family val="2"/>
      </rPr>
      <t>3+</t>
    </r>
  </si>
  <si>
    <r>
      <t>Ca</t>
    </r>
    <r>
      <rPr>
        <vertAlign val="superscript"/>
        <sz val="10.5"/>
        <color rgb="FF000000"/>
        <rFont val="HelveticaNeueLT Std"/>
        <family val="2"/>
      </rPr>
      <t>2+</t>
    </r>
  </si>
  <si>
    <r>
      <t>Co</t>
    </r>
    <r>
      <rPr>
        <vertAlign val="superscript"/>
        <sz val="10.5"/>
        <color rgb="FF000000"/>
        <rFont val="HelveticaNeueLT Std"/>
        <family val="2"/>
      </rPr>
      <t>4+</t>
    </r>
  </si>
  <si>
    <r>
      <t>Sr</t>
    </r>
    <r>
      <rPr>
        <vertAlign val="superscript"/>
        <sz val="10.5"/>
        <color rgb="FF000000"/>
        <rFont val="HelveticaNeueLT Std"/>
        <family val="2"/>
      </rPr>
      <t>2+</t>
    </r>
  </si>
  <si>
    <r>
      <t>Fe</t>
    </r>
    <r>
      <rPr>
        <vertAlign val="superscript"/>
        <sz val="10.5"/>
        <color rgb="FF000000"/>
        <rFont val="HelveticaNeueLT Std"/>
        <family val="2"/>
      </rPr>
      <t>4+</t>
    </r>
  </si>
  <si>
    <r>
      <t>Sr</t>
    </r>
    <r>
      <rPr>
        <vertAlign val="superscript"/>
        <sz val="10.5"/>
        <color rgb="FF000000"/>
        <rFont val="HelveticaNeueLT Std"/>
        <family val="2"/>
      </rPr>
      <t>2+</t>
    </r>
    <r>
      <rPr>
        <sz val="10.5"/>
        <color rgb="FF000000"/>
        <rFont val="HelveticaNeueLT Std"/>
        <family val="2"/>
      </rPr>
      <t xml:space="preserve">  </t>
    </r>
  </si>
  <si>
    <r>
      <t>Ba</t>
    </r>
    <r>
      <rPr>
        <vertAlign val="superscript"/>
        <sz val="10.5"/>
        <color rgb="FF000000"/>
        <rFont val="HelveticaNeueLT Std"/>
        <family val="2"/>
      </rPr>
      <t>2+</t>
    </r>
  </si>
  <si>
    <r>
      <t>Ba</t>
    </r>
    <r>
      <rPr>
        <vertAlign val="superscript"/>
        <sz val="10.5"/>
        <color rgb="FF000000"/>
        <rFont val="HelveticaNeueLT Std"/>
        <family val="2"/>
      </rPr>
      <t>2+</t>
    </r>
    <r>
      <rPr>
        <sz val="10.5"/>
        <color rgb="FF000000"/>
        <rFont val="HelveticaNeueLT Std"/>
        <family val="2"/>
      </rPr>
      <t xml:space="preserve">  </t>
    </r>
  </si>
  <si>
    <r>
      <t>Cs</t>
    </r>
    <r>
      <rPr>
        <vertAlign val="superscript"/>
        <sz val="10.5"/>
        <color rgb="FF000000"/>
        <rFont val="HelveticaNeueLT Std"/>
        <family val="2"/>
      </rPr>
      <t>1+</t>
    </r>
  </si>
  <si>
    <r>
      <t>Ni</t>
    </r>
    <r>
      <rPr>
        <vertAlign val="superscript"/>
        <sz val="10.5"/>
        <color rgb="FF000000"/>
        <rFont val="HelveticaNeueLT Std"/>
        <family val="2"/>
      </rPr>
      <t>4+</t>
    </r>
    <phoneticPr fontId="1" type="noConversion"/>
  </si>
  <si>
    <r>
      <t>Ni</t>
    </r>
    <r>
      <rPr>
        <vertAlign val="superscript"/>
        <sz val="10.5"/>
        <color rgb="FF000000"/>
        <rFont val="HelveticaNeueLT Std"/>
        <family val="2"/>
      </rPr>
      <t>3+</t>
    </r>
    <phoneticPr fontId="1" type="noConversion"/>
  </si>
  <si>
    <r>
      <t>Co</t>
    </r>
    <r>
      <rPr>
        <vertAlign val="superscript"/>
        <sz val="10.5"/>
        <color rgb="FF000000"/>
        <rFont val="HelveticaNeueLT Std"/>
        <family val="2"/>
      </rPr>
      <t>3+</t>
    </r>
    <phoneticPr fontId="1" type="noConversion"/>
  </si>
  <si>
    <r>
      <t>Ni</t>
    </r>
    <r>
      <rPr>
        <vertAlign val="superscript"/>
        <sz val="10.5"/>
        <color rgb="FF000000"/>
        <rFont val="HelveticaNeueLT Std"/>
        <family val="2"/>
      </rPr>
      <t>4+</t>
    </r>
  </si>
  <si>
    <t>Valence</t>
    <phoneticPr fontId="1" type="noConversion"/>
  </si>
  <si>
    <r>
      <t>N</t>
    </r>
    <r>
      <rPr>
        <b/>
        <vertAlign val="subscript"/>
        <sz val="16"/>
        <color theme="1"/>
        <rFont val="HelveticaNeueLT Std"/>
        <family val="2"/>
      </rPr>
      <t>d</t>
    </r>
    <phoneticPr fontId="1" type="noConversion"/>
  </si>
  <si>
    <r>
      <t>Ba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Sr</t>
    </r>
    <r>
      <rPr>
        <b/>
        <vertAlign val="subscript"/>
        <sz val="10"/>
        <color theme="1"/>
        <rFont val="HelveticaNeueLT Std"/>
        <family val="2"/>
      </rPr>
      <t>0.5</t>
    </r>
    <r>
      <rPr>
        <b/>
        <sz val="10"/>
        <color theme="1"/>
        <rFont val="HelveticaNeueLT Std"/>
        <family val="2"/>
      </rPr>
      <t>Co</t>
    </r>
    <r>
      <rPr>
        <b/>
        <vertAlign val="subscript"/>
        <sz val="10"/>
        <color theme="1"/>
        <rFont val="HelveticaNeueLT Std"/>
        <family val="2"/>
      </rPr>
      <t>0.8</t>
    </r>
    <r>
      <rPr>
        <b/>
        <sz val="10"/>
        <color theme="1"/>
        <rFont val="HelveticaNeueLT Std"/>
        <family val="2"/>
      </rPr>
      <t>Fe</t>
    </r>
    <r>
      <rPr>
        <b/>
        <vertAlign val="subscript"/>
        <sz val="10"/>
        <color theme="1"/>
        <rFont val="HelveticaNeueLT Std"/>
        <family val="2"/>
      </rPr>
      <t>0.2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  <phoneticPr fontId="1" type="noConversion"/>
  </si>
  <si>
    <r>
      <t>Radius(</t>
    </r>
    <r>
      <rPr>
        <b/>
        <sz val="14"/>
        <color theme="1"/>
        <rFont val="Times New Roman"/>
        <family val="1"/>
      </rPr>
      <t>Å</t>
    </r>
    <r>
      <rPr>
        <b/>
        <sz val="14"/>
        <color theme="1"/>
        <rFont val="HelveticaNeueLT Std"/>
        <family val="2"/>
      </rPr>
      <t>)</t>
    </r>
    <r>
      <rPr>
        <b/>
        <vertAlign val="superscript"/>
        <sz val="14"/>
        <color theme="1"/>
        <rFont val="HelveticaNeueLT Std"/>
        <family val="2"/>
      </rPr>
      <t>[1]</t>
    </r>
    <phoneticPr fontId="1" type="noConversion"/>
  </si>
  <si>
    <r>
      <rPr>
        <b/>
        <sz val="16"/>
        <color theme="1"/>
        <rFont val="Times New Roman"/>
        <family val="1"/>
      </rPr>
      <t>χ</t>
    </r>
    <r>
      <rPr>
        <b/>
        <vertAlign val="superscript"/>
        <sz val="14"/>
        <color theme="1"/>
        <rFont val="HelveticaNeueLT Std"/>
        <family val="2"/>
      </rPr>
      <t>[2]</t>
    </r>
    <phoneticPr fontId="1" type="noConversion"/>
  </si>
  <si>
    <t>[1] http://abulafia.mt.ic.ac.uk/shannon/radius.php</t>
    <phoneticPr fontId="1" type="noConversion"/>
  </si>
  <si>
    <t>[2] https://en.wikipedia.org/wiki/Electronegativity</t>
    <phoneticPr fontId="1" type="noConversion"/>
  </si>
  <si>
    <r>
      <t>Sr</t>
    </r>
    <r>
      <rPr>
        <vertAlign val="superscript"/>
        <sz val="10.5"/>
        <color rgb="FF000000"/>
        <rFont val="HelveticaNeueLT Std"/>
        <family val="2"/>
      </rPr>
      <t>2+</t>
    </r>
    <phoneticPr fontId="1" type="noConversion"/>
  </si>
  <si>
    <r>
      <t>*Obtained by Interpolation method (Pr</t>
    </r>
    <r>
      <rPr>
        <vertAlign val="superscript"/>
        <sz val="11"/>
        <color theme="1"/>
        <rFont val="HelveticaNeueLT Std"/>
        <family val="2"/>
      </rPr>
      <t>3+</t>
    </r>
    <r>
      <rPr>
        <sz val="11"/>
        <color theme="1"/>
        <rFont val="HelveticaNeueLT Std"/>
        <family val="2"/>
      </rPr>
      <t xml:space="preserve"> Coordination:6(Radius:0.99), 9(Radius:1.179), 12 (Radius:1.179 + 1.179 - 0.99 = 1.368))</t>
    </r>
    <phoneticPr fontId="1" type="noConversion"/>
  </si>
  <si>
    <r>
      <t>Cs</t>
    </r>
    <r>
      <rPr>
        <b/>
        <vertAlign val="subscript"/>
        <sz val="10"/>
        <color theme="1"/>
        <rFont val="HelveticaNeueLT Std"/>
        <family val="2"/>
      </rPr>
      <t>0.4</t>
    </r>
    <r>
      <rPr>
        <b/>
        <sz val="10"/>
        <color theme="1"/>
        <rFont val="HelveticaNeueLT Std"/>
        <family val="2"/>
      </rPr>
      <t>La</t>
    </r>
    <r>
      <rPr>
        <b/>
        <vertAlign val="subscript"/>
        <sz val="10"/>
        <color theme="1"/>
        <rFont val="HelveticaNeueLT Std"/>
        <family val="2"/>
      </rPr>
      <t>0.6</t>
    </r>
    <r>
      <rPr>
        <b/>
        <sz val="10"/>
        <color theme="1"/>
        <rFont val="HelveticaNeueLT Std"/>
        <family val="2"/>
      </rPr>
      <t>Mn</t>
    </r>
    <r>
      <rPr>
        <b/>
        <vertAlign val="subscript"/>
        <sz val="10"/>
        <color theme="1"/>
        <rFont val="HelveticaNeueLT Std"/>
        <family val="2"/>
      </rPr>
      <t>0.25</t>
    </r>
    <r>
      <rPr>
        <b/>
        <sz val="10"/>
        <color theme="1"/>
        <rFont val="HelveticaNeueLT Std"/>
        <family val="2"/>
      </rPr>
      <t>Co</t>
    </r>
    <r>
      <rPr>
        <b/>
        <vertAlign val="subscript"/>
        <sz val="10"/>
        <color theme="1"/>
        <rFont val="HelveticaNeueLT Std"/>
        <family val="2"/>
      </rPr>
      <t>0.75</t>
    </r>
    <r>
      <rPr>
        <b/>
        <sz val="10"/>
        <color theme="1"/>
        <rFont val="HelveticaNeueLT Std"/>
        <family val="2"/>
      </rPr>
      <t>O</t>
    </r>
    <r>
      <rPr>
        <b/>
        <vertAlign val="subscript"/>
        <sz val="10"/>
        <color theme="1"/>
        <rFont val="HelveticaNeueLT Std"/>
        <family val="2"/>
      </rPr>
      <t>3</t>
    </r>
    <phoneticPr fontId="1" type="noConversion"/>
  </si>
  <si>
    <t>La3+</t>
  </si>
  <si>
    <t>Pr3+</t>
  </si>
  <si>
    <t>Sr2+</t>
  </si>
  <si>
    <t>Ba2+</t>
  </si>
  <si>
    <t>Fe3+</t>
  </si>
  <si>
    <t>Fe4+</t>
  </si>
  <si>
    <t>Mn3+</t>
  </si>
  <si>
    <t>Mn4+</t>
  </si>
  <si>
    <t>Ni3+</t>
  </si>
  <si>
    <t>Ni4+</t>
  </si>
  <si>
    <t>Co3+</t>
  </si>
  <si>
    <t>Co4+</t>
  </si>
  <si>
    <t>Ti3+</t>
  </si>
  <si>
    <t>Ti4+</t>
  </si>
  <si>
    <t>V3+</t>
  </si>
  <si>
    <t>V4+</t>
  </si>
  <si>
    <t>Cr3+</t>
  </si>
  <si>
    <t>Cr4+</t>
  </si>
  <si>
    <t>Ru3+</t>
  </si>
  <si>
    <t>Ru4+</t>
  </si>
  <si>
    <t>Ga3+</t>
  </si>
  <si>
    <t>Ge4+</t>
  </si>
  <si>
    <t>Cu2+</t>
  </si>
  <si>
    <t>Gd3+</t>
  </si>
  <si>
    <t>Sm3+</t>
  </si>
  <si>
    <t>Ho3+</t>
  </si>
  <si>
    <t>1.37*</t>
  </si>
  <si>
    <t>LaCrO3</t>
  </si>
  <si>
    <t>SrCrO3</t>
  </si>
  <si>
    <t>LaMnO3</t>
  </si>
  <si>
    <t>SrMnO3</t>
  </si>
  <si>
    <t>LaFeO3</t>
  </si>
  <si>
    <t>LaCoO3</t>
  </si>
  <si>
    <t>SrFeO3</t>
  </si>
  <si>
    <t>SrCoO3</t>
  </si>
  <si>
    <t>LaNiO3</t>
  </si>
  <si>
    <t>Cu3+</t>
  </si>
  <si>
    <t>La0.4Sr0.6CoO3</t>
  </si>
  <si>
    <t>(Gd0.5Ba0.5)CoO3</t>
  </si>
  <si>
    <t xml:space="preserve">Ba2+  </t>
  </si>
  <si>
    <t>(Sm0.5Ba0.5)CoO3</t>
  </si>
  <si>
    <t>(Ho0.5Ba0.5)CoO3</t>
  </si>
  <si>
    <t>(Pr0.5Ba0.5)CoO3</t>
  </si>
  <si>
    <t>Ba0.5Sr0.5Co0.8Fe0.2O3</t>
  </si>
  <si>
    <t>SrCo0.8Fe0.2O3</t>
  </si>
  <si>
    <t xml:space="preserve">Sr2+  </t>
  </si>
  <si>
    <t>Ba0.5Sr0.5Co0.4Fe0.6O3</t>
  </si>
  <si>
    <t>OER</t>
    <phoneticPr fontId="1" type="noConversion"/>
  </si>
  <si>
    <t>La0.4Sr0.6FeO3</t>
  </si>
  <si>
    <t>La0.2Sr0.8FeO3</t>
  </si>
  <si>
    <t>La0.6Sr0.4Fe0.8Co0.2O3</t>
  </si>
  <si>
    <t>La0.2Sr0.8Fe0.8Co0.2O3</t>
  </si>
  <si>
    <t>La0.8Sr0.2Fe0.7Co0.3O3</t>
  </si>
  <si>
    <t>La0.2Sr0.8Fe0.6Co0.4O3</t>
  </si>
  <si>
    <t>La0.8Sr0.2Fe0.4Co0.6O3</t>
  </si>
  <si>
    <t>La0.4Sr0.6Fe0.4Co0.6O3</t>
  </si>
  <si>
    <t>La0.4Sr0.6Fe0.2Co0.8O3</t>
  </si>
  <si>
    <t>La0.2Sr0.8Fe0.2Co0.8O3</t>
  </si>
  <si>
    <t>La0.8Sr0.2Fe0.1Co0.9O3</t>
  </si>
  <si>
    <t>La0.6Sr0.4Fe0.1Co0.9O3</t>
  </si>
  <si>
    <t>La0.8Sr0.2CoO3</t>
  </si>
  <si>
    <t>La0.6Sr0.4CoO3</t>
  </si>
  <si>
    <t>La0.3Sr0.7CoO3</t>
  </si>
  <si>
    <r>
      <t>Fe</t>
    </r>
    <r>
      <rPr>
        <vertAlign val="superscript"/>
        <sz val="10.5"/>
        <color rgb="FF000000"/>
        <rFont val="HelveticaNeueLT Std"/>
        <family val="2"/>
      </rPr>
      <t>3+</t>
    </r>
    <phoneticPr fontId="1" type="noConversion"/>
  </si>
  <si>
    <r>
      <t>Fe</t>
    </r>
    <r>
      <rPr>
        <vertAlign val="superscript"/>
        <sz val="10.5"/>
        <color rgb="FF000000"/>
        <rFont val="HelveticaNeueLT Std"/>
        <family val="2"/>
      </rPr>
      <t>4+</t>
    </r>
    <phoneticPr fontId="1" type="noConversion"/>
  </si>
  <si>
    <t>La0.8Ca0.2CoO3</t>
  </si>
  <si>
    <t>La0.5Ca0.5CoO3</t>
  </si>
  <si>
    <r>
      <t>Ca</t>
    </r>
    <r>
      <rPr>
        <vertAlign val="superscript"/>
        <sz val="10.5"/>
        <color rgb="FF000000"/>
        <rFont val="HelveticaNeueLT Std"/>
        <family val="2"/>
      </rPr>
      <t>2+</t>
    </r>
    <phoneticPr fontId="1" type="noConversion"/>
  </si>
  <si>
    <t>Jain (1995)@ 10 mA/cm2 (mV)</t>
    <phoneticPr fontId="1" type="noConversion"/>
  </si>
  <si>
    <t>Ref/condition</t>
    <phoneticPr fontId="1" type="noConversion"/>
  </si>
  <si>
    <t>La0.75Ca0.25FeO3</t>
  </si>
  <si>
    <t>LaMn0.5Cu0.5O3</t>
  </si>
  <si>
    <t>LaMnO3+d</t>
  </si>
  <si>
    <t>La0.5Ca0.5FeO3</t>
  </si>
  <si>
    <t>La0.5Ca0.5MnO3</t>
  </si>
  <si>
    <t>LaMn0.5Ni0.5O3</t>
  </si>
  <si>
    <t>Cs1+</t>
  </si>
  <si>
    <t>Ca2+</t>
  </si>
  <si>
    <r>
      <t>Cu</t>
    </r>
    <r>
      <rPr>
        <vertAlign val="superscript"/>
        <sz val="10.5"/>
        <color rgb="FF000000"/>
        <rFont val="HelveticaNeueLT Std"/>
        <family val="2"/>
      </rPr>
      <t>3+</t>
    </r>
    <phoneticPr fontId="1" type="noConversion"/>
  </si>
  <si>
    <t>Cu3+</t>
    <phoneticPr fontId="1" type="noConversion"/>
  </si>
  <si>
    <t>La0.5Ca0.5CrO3</t>
  </si>
  <si>
    <r>
      <t>Cr</t>
    </r>
    <r>
      <rPr>
        <vertAlign val="superscript"/>
        <sz val="10.5"/>
        <color rgb="FF000000"/>
        <rFont val="HelveticaNeueLT Std"/>
        <family val="2"/>
      </rPr>
      <t>3+</t>
    </r>
    <phoneticPr fontId="1" type="noConversion"/>
  </si>
  <si>
    <r>
      <t>Cr</t>
    </r>
    <r>
      <rPr>
        <vertAlign val="superscript"/>
        <sz val="10.5"/>
        <color rgb="FF000000"/>
        <rFont val="HelveticaNeueLT Std"/>
        <family val="2"/>
      </rPr>
      <t>4+</t>
    </r>
    <phoneticPr fontId="1" type="noConversion"/>
  </si>
  <si>
    <t>Suntivich (2012)@ 1.6 V vs. RHE</t>
  </si>
  <si>
    <t>Suntivich (2012)@ 1.6 V vs. RHE</t>
    <phoneticPr fontId="1" type="noConversion"/>
  </si>
  <si>
    <t>GdBaCo2O5</t>
  </si>
  <si>
    <t>HoBaCo2O5</t>
  </si>
  <si>
    <t>PrBaCo2O5</t>
  </si>
  <si>
    <t>SmBaCo2O5</t>
  </si>
  <si>
    <t>Grimaud (2013)@ 0.5 mA/cm2</t>
    <phoneticPr fontId="1" type="noConversion"/>
  </si>
  <si>
    <t>Grimaud (2013)@ 1.6 V vs. RHE</t>
    <phoneticPr fontId="1" type="noConversion"/>
  </si>
  <si>
    <t>Ce3+</t>
    <phoneticPr fontId="1" type="noConversion"/>
  </si>
  <si>
    <t>Ce4+</t>
    <phoneticPr fontId="1" type="noConversion"/>
  </si>
  <si>
    <t>Nd3+</t>
    <phoneticPr fontId="1" type="noConversion"/>
  </si>
  <si>
    <t>LaCrO3</t>
    <phoneticPr fontId="1" type="noConversion"/>
  </si>
  <si>
    <r>
      <t>LaMnO3+</t>
    </r>
    <r>
      <rPr>
        <b/>
        <sz val="10"/>
        <color theme="1"/>
        <rFont val="Calibri"/>
        <family val="2"/>
        <charset val="161"/>
      </rPr>
      <t>δ</t>
    </r>
    <phoneticPr fontId="1" type="noConversion"/>
  </si>
  <si>
    <r>
      <t>LaNiO3-</t>
    </r>
    <r>
      <rPr>
        <b/>
        <sz val="10"/>
        <color theme="1"/>
        <rFont val="Calibri"/>
        <family val="2"/>
        <charset val="161"/>
      </rPr>
      <t>δ</t>
    </r>
    <phoneticPr fontId="1" type="noConversion"/>
  </si>
  <si>
    <r>
      <t>La0.8Sr0.2CoO3−</t>
    </r>
    <r>
      <rPr>
        <b/>
        <sz val="10"/>
        <color theme="1"/>
        <rFont val="宋体"/>
        <family val="3"/>
        <charset val="134"/>
      </rPr>
      <t>δ</t>
    </r>
  </si>
  <si>
    <r>
      <t>La0.5Sr0.5CoO3−</t>
    </r>
    <r>
      <rPr>
        <b/>
        <sz val="10"/>
        <color theme="1"/>
        <rFont val="宋体"/>
        <family val="3"/>
        <charset val="134"/>
      </rPr>
      <t>δ</t>
    </r>
  </si>
  <si>
    <r>
      <t>GdBaCo2O5+</t>
    </r>
    <r>
      <rPr>
        <b/>
        <sz val="10"/>
        <color theme="1"/>
        <rFont val="宋体"/>
        <family val="3"/>
        <charset val="134"/>
      </rPr>
      <t>δ</t>
    </r>
  </si>
  <si>
    <r>
      <t>SmBaCo2O5+</t>
    </r>
    <r>
      <rPr>
        <b/>
        <sz val="10"/>
        <color theme="1"/>
        <rFont val="宋体"/>
        <family val="3"/>
        <charset val="134"/>
      </rPr>
      <t>δ</t>
    </r>
  </si>
  <si>
    <r>
      <t>PrBaCo2O5+</t>
    </r>
    <r>
      <rPr>
        <b/>
        <sz val="10"/>
        <color theme="1"/>
        <rFont val="宋体"/>
        <family val="3"/>
        <charset val="134"/>
      </rPr>
      <t>δ</t>
    </r>
  </si>
  <si>
    <t>−1.07</t>
  </si>
  <si>
    <t>−0.57</t>
  </si>
  <si>
    <t>−0.71</t>
  </si>
  <si>
    <t>−0.53</t>
  </si>
  <si>
    <t>−0.07</t>
  </si>
  <si>
    <t>−0.15</t>
  </si>
  <si>
    <t>Wesley(2017)@ 1.6 V vs. RHE</t>
  </si>
  <si>
    <t>Wesley(2017)@ 1.6 V vs. RHE</t>
    <phoneticPr fontId="1" type="noConversion"/>
  </si>
  <si>
    <t>BSCF</t>
  </si>
  <si>
    <t>Suntivich (2011)@ 0.5 mA/cm2</t>
  </si>
  <si>
    <t>Suntivich (2011)@ 0.5 mA/cm2</t>
    <phoneticPr fontId="1" type="noConversion"/>
  </si>
  <si>
    <r>
      <t>La0.6Sr0.4FeO3-</t>
    </r>
    <r>
      <rPr>
        <b/>
        <sz val="10"/>
        <color theme="1"/>
        <rFont val="Calibri"/>
        <family val="3"/>
        <charset val="161"/>
      </rPr>
      <t>δ</t>
    </r>
    <phoneticPr fontId="1" type="noConversion"/>
  </si>
  <si>
    <r>
      <t>La0.6Sr0.4Co0.2Fe0.8O3-</t>
    </r>
    <r>
      <rPr>
        <b/>
        <sz val="10"/>
        <color theme="1"/>
        <rFont val="Calibri"/>
        <family val="3"/>
        <charset val="161"/>
      </rPr>
      <t>δ</t>
    </r>
    <phoneticPr fontId="1" type="noConversion"/>
  </si>
  <si>
    <r>
      <t>La0.6Sr0.4Co0.4Fe0.6O3-</t>
    </r>
    <r>
      <rPr>
        <b/>
        <sz val="10"/>
        <color theme="1"/>
        <rFont val="Calibri"/>
        <family val="3"/>
        <charset val="161"/>
      </rPr>
      <t>δ</t>
    </r>
    <phoneticPr fontId="1" type="noConversion"/>
  </si>
  <si>
    <r>
      <t>La0.6Sr0.4Co0.6Fe0.4O3-</t>
    </r>
    <r>
      <rPr>
        <b/>
        <sz val="10"/>
        <color theme="1"/>
        <rFont val="Calibri"/>
        <family val="3"/>
        <charset val="161"/>
      </rPr>
      <t>δ</t>
    </r>
    <phoneticPr fontId="1" type="noConversion"/>
  </si>
  <si>
    <r>
      <t>La0.6Sr0.4Co0.8Fe0.2O3-</t>
    </r>
    <r>
      <rPr>
        <b/>
        <sz val="10"/>
        <color theme="1"/>
        <rFont val="Calibri"/>
        <family val="3"/>
        <charset val="161"/>
      </rPr>
      <t>δ</t>
    </r>
    <phoneticPr fontId="1" type="noConversion"/>
  </si>
  <si>
    <r>
      <t>La0.6Sr0.4CoO3-</t>
    </r>
    <r>
      <rPr>
        <b/>
        <sz val="10"/>
        <color theme="1"/>
        <rFont val="Calibri"/>
        <family val="3"/>
        <charset val="161"/>
      </rPr>
      <t>δ</t>
    </r>
    <phoneticPr fontId="1" type="noConversion"/>
  </si>
  <si>
    <t>SrCoO3</t>
    <phoneticPr fontId="1" type="noConversion"/>
  </si>
  <si>
    <t>LaCoO3</t>
    <phoneticPr fontId="1" type="noConversion"/>
  </si>
  <si>
    <t>La0.8Sr0.2CoO3</t>
    <phoneticPr fontId="1" type="noConversion"/>
  </si>
  <si>
    <t>La0.6Sr0.4CoO3</t>
    <phoneticPr fontId="1" type="noConversion"/>
  </si>
  <si>
    <t>La0.4Sr0.6CoO3</t>
    <phoneticPr fontId="1" type="noConversion"/>
  </si>
  <si>
    <t>La0.2Sr0.8CoO3</t>
    <phoneticPr fontId="1" type="noConversion"/>
  </si>
  <si>
    <t>Mefford(2016)@ 1.63 V vs. RHE</t>
  </si>
  <si>
    <t>Mefford(2016)@ 1.63 V vs. RHE</t>
    <phoneticPr fontId="1" type="noConversion"/>
  </si>
  <si>
    <t>Wang(2018)@ 10 mA/cm2</t>
    <phoneticPr fontId="1" type="noConversion"/>
  </si>
  <si>
    <t>wang(2020)@5 mA/cm2</t>
  </si>
  <si>
    <t>wang(2020)@5 mA/cm2</t>
    <phoneticPr fontId="1" type="noConversion"/>
  </si>
  <si>
    <t>Qa</t>
    <phoneticPr fontId="1" type="noConversion"/>
  </si>
  <si>
    <t>La0.6Sr0.4FeO3</t>
  </si>
  <si>
    <t>La0.1Sr0.9FeO3</t>
  </si>
  <si>
    <t>La0.05Sr0.95FeO3</t>
  </si>
  <si>
    <t>CaVO3</t>
  </si>
  <si>
    <t>CaMnO3</t>
  </si>
  <si>
    <t>LaMn0.5Fe0.5O3</t>
  </si>
  <si>
    <t>CaFeO3</t>
  </si>
  <si>
    <t>CaCoO3</t>
  </si>
  <si>
    <t>YMnO3</t>
  </si>
  <si>
    <t>YFeO3</t>
  </si>
  <si>
    <t>YCoO3</t>
  </si>
  <si>
    <t>YNiO3</t>
  </si>
  <si>
    <t>SrMn0.5Fe0.5O3</t>
  </si>
  <si>
    <t>Sr0.5La0.5FeO3</t>
  </si>
  <si>
    <t>CaMn0.5Fe0.5O3</t>
  </si>
  <si>
    <t>Ca0.5La0.5FeO3</t>
  </si>
  <si>
    <t>NBCC</t>
  </si>
  <si>
    <t>NBCCFe</t>
  </si>
  <si>
    <t>NBCCMn</t>
  </si>
  <si>
    <t>NBCCNi</t>
  </si>
  <si>
    <t>NBCCCu</t>
  </si>
  <si>
    <t>LaNi0.5Fe0.5O3</t>
    <phoneticPr fontId="1" type="noConversion"/>
  </si>
  <si>
    <t>La0.4Sr0.6Ni0.5Fe0.5O3</t>
    <phoneticPr fontId="1" type="noConversion"/>
  </si>
  <si>
    <t>Ca2+</t>
    <phoneticPr fontId="1" type="noConversion"/>
  </si>
  <si>
    <t>Y3+</t>
    <phoneticPr fontId="1" type="noConversion"/>
  </si>
  <si>
    <t>Sr0.5La0.5MnO3</t>
    <phoneticPr fontId="1" type="noConversion"/>
  </si>
  <si>
    <t>Ba2+/Ca2+</t>
    <phoneticPr fontId="1" type="noConversion"/>
  </si>
  <si>
    <t>Nd2+</t>
  </si>
  <si>
    <t>Nd2+</t>
    <phoneticPr fontId="1" type="noConversion"/>
  </si>
  <si>
    <t>Kim(2018)@10 mA/cm2</t>
    <phoneticPr fontId="1" type="noConversion"/>
  </si>
  <si>
    <t>Guo(2019)@10 mA/cm2</t>
    <phoneticPr fontId="1" type="noConversion"/>
  </si>
  <si>
    <t>Matsumoto (1980)@ 40 mA/cm2</t>
    <phoneticPr fontId="1" type="noConversion"/>
  </si>
  <si>
    <t>Matsumoto (1980)@ 40 mA/cm2</t>
  </si>
  <si>
    <t>Matsumoto (1980)@ 60 mA/cm2</t>
    <phoneticPr fontId="1" type="noConversion"/>
  </si>
  <si>
    <t>Jain (1995)@ 10 mA/cm2 (mV)</t>
  </si>
  <si>
    <t>Matsumoto (1980)@ 60 mA/cm2</t>
  </si>
  <si>
    <t>Wattiaux(1987)</t>
  </si>
  <si>
    <t>Wattiaux(1987)</t>
    <phoneticPr fontId="1" type="noConversion"/>
  </si>
  <si>
    <t>Yamada(2018)@0.05 mA/cm2</t>
  </si>
  <si>
    <t>Yamada(2018)@0.05 mA/cm2</t>
    <phoneticPr fontId="1" type="noConversion"/>
  </si>
  <si>
    <t>Elements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</si>
</sst>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i/>
      <sz val="10"/>
      <color rgb="FF000000"/>
      <name val="Times New Roman"/>
      <family val="1"/>
    </font>
    <font>
      <sz val="11"/>
      <color theme="1"/>
      <name val="HelveticaNeueLT Std"/>
      <family val="2"/>
    </font>
    <font>
      <b/>
      <i/>
      <sz val="10"/>
      <color rgb="FF000000"/>
      <name val="HelveticaNeueLT Std"/>
      <family val="2"/>
    </font>
    <font>
      <b/>
      <i/>
      <vertAlign val="subscript"/>
      <sz val="10"/>
      <color rgb="FF000000"/>
      <name val="HelveticaNeueLT Std"/>
      <family val="2"/>
    </font>
    <font>
      <b/>
      <sz val="12"/>
      <color rgb="FF000000"/>
      <name val="HelveticaNeueLT Std"/>
      <family val="2"/>
    </font>
    <font>
      <b/>
      <sz val="10"/>
      <color rgb="FF000000"/>
      <name val="HelveticaNeueLT Std"/>
      <family val="2"/>
    </font>
    <font>
      <b/>
      <vertAlign val="subscript"/>
      <sz val="10"/>
      <color rgb="FF000000"/>
      <name val="HelveticaNeueLT Std"/>
      <family val="2"/>
    </font>
    <font>
      <b/>
      <sz val="11"/>
      <color theme="1"/>
      <name val="HelveticaNeueLT Std"/>
      <family val="2"/>
    </font>
    <font>
      <b/>
      <sz val="11"/>
      <color theme="1"/>
      <name val="等线"/>
      <family val="2"/>
      <scheme val="minor"/>
    </font>
    <font>
      <b/>
      <i/>
      <sz val="11"/>
      <color theme="1"/>
      <name val="HelveticaNeueLT Std"/>
      <family val="2"/>
    </font>
    <font>
      <b/>
      <i/>
      <sz val="11"/>
      <color theme="1"/>
      <name val="等线"/>
      <family val="2"/>
    </font>
    <font>
      <b/>
      <i/>
      <vertAlign val="subscript"/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b/>
      <vertAlign val="subscript"/>
      <sz val="10"/>
      <color theme="1"/>
      <name val="HelveticaNeueLT Std"/>
      <family val="2"/>
    </font>
    <font>
      <sz val="16"/>
      <color theme="1"/>
      <name val="HelveticaNeueLT Std"/>
      <family val="2"/>
    </font>
    <font>
      <b/>
      <sz val="14"/>
      <color theme="1"/>
      <name val="HelveticaNeueLT Std"/>
      <family val="2"/>
    </font>
    <font>
      <b/>
      <sz val="10.5"/>
      <color rgb="FF000000"/>
      <name val="HelveticaNeueLT Std"/>
      <family val="2"/>
    </font>
    <font>
      <b/>
      <sz val="10.5"/>
      <color rgb="FF000000"/>
      <name val="Calibri"/>
      <family val="2"/>
    </font>
    <font>
      <b/>
      <sz val="10.5"/>
      <color rgb="FF000000"/>
      <name val="Times New Roman"/>
      <family val="1"/>
    </font>
    <font>
      <b/>
      <vertAlign val="subscript"/>
      <sz val="10.5"/>
      <color rgb="FF000000"/>
      <name val="HelveticaNeueLT Std"/>
      <family val="2"/>
    </font>
    <font>
      <sz val="10.5"/>
      <color rgb="FF000000"/>
      <name val="HelveticaNeueLT Std"/>
      <family val="2"/>
    </font>
    <font>
      <vertAlign val="superscript"/>
      <sz val="10.5"/>
      <color rgb="FF000000"/>
      <name val="HelveticaNeueLT Std"/>
      <family val="2"/>
    </font>
    <font>
      <sz val="10.5"/>
      <color theme="1"/>
      <name val="HelveticaNeueLT Std"/>
      <family val="2"/>
    </font>
    <font>
      <b/>
      <sz val="16"/>
      <color theme="1"/>
      <name val="HelveticaNeueLT Std"/>
      <family val="2"/>
    </font>
    <font>
      <b/>
      <sz val="16"/>
      <color theme="1"/>
      <name val="Times New Roman"/>
      <family val="1"/>
    </font>
    <font>
      <b/>
      <vertAlign val="subscript"/>
      <sz val="16"/>
      <color theme="1"/>
      <name val="HelveticaNeueLT Std"/>
      <family val="2"/>
    </font>
    <font>
      <b/>
      <sz val="14"/>
      <color theme="1"/>
      <name val="Times New Roman"/>
      <family val="1"/>
    </font>
    <font>
      <b/>
      <vertAlign val="superscript"/>
      <sz val="14"/>
      <color theme="1"/>
      <name val="HelveticaNeueLT Std"/>
      <family val="2"/>
    </font>
    <font>
      <b/>
      <sz val="16"/>
      <color theme="1"/>
      <name val="HelveticaNeueLT Std"/>
      <family val="1"/>
    </font>
    <font>
      <vertAlign val="superscript"/>
      <sz val="11"/>
      <color theme="1"/>
      <name val="HelveticaNeueLT Std"/>
      <family val="2"/>
    </font>
    <font>
      <b/>
      <sz val="10"/>
      <color theme="1"/>
      <name val="宋体"/>
      <family val="3"/>
      <charset val="134"/>
    </font>
    <font>
      <b/>
      <sz val="10"/>
      <color theme="1"/>
      <name val="Calibri"/>
      <family val="2"/>
      <charset val="161"/>
    </font>
    <font>
      <b/>
      <sz val="10"/>
      <color theme="1"/>
      <name val="Calibri"/>
      <family val="3"/>
      <charset val="161"/>
    </font>
    <font>
      <sz val="10.5"/>
      <color rgb="FF000000"/>
      <name val="宋体"/>
      <family val="2"/>
      <charset val="134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8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6" fillId="11" borderId="0" xfId="0" applyFont="1" applyFill="1" applyAlignment="1">
      <alignment horizontal="center" vertical="center" wrapText="1"/>
    </xf>
    <xf numFmtId="0" fontId="3" fillId="11" borderId="0" xfId="0" applyFont="1" applyFill="1"/>
    <xf numFmtId="0" fontId="0" fillId="11" borderId="0" xfId="0" applyFill="1"/>
    <xf numFmtId="0" fontId="16" fillId="11" borderId="3" xfId="0" applyFont="1" applyFill="1" applyBorder="1" applyAlignment="1">
      <alignment horizontal="center" vertical="center" wrapText="1"/>
    </xf>
    <xf numFmtId="0" fontId="0" fillId="11" borderId="3" xfId="0" applyFill="1" applyBorder="1"/>
    <xf numFmtId="0" fontId="9" fillId="0" borderId="0" xfId="0" applyFont="1" applyAlignment="1">
      <alignment horizontal="center" vertical="center"/>
    </xf>
    <xf numFmtId="0" fontId="14" fillId="12" borderId="0" xfId="0" applyFont="1" applyFill="1" applyAlignment="1">
      <alignment horizontal="center" vertical="center" wrapText="1"/>
    </xf>
    <xf numFmtId="0" fontId="22" fillId="13" borderId="0" xfId="0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/>
    </xf>
    <xf numFmtId="0" fontId="24" fillId="15" borderId="0" xfId="0" applyFont="1" applyFill="1" applyAlignment="1">
      <alignment horizontal="center" vertical="center" wrapText="1"/>
    </xf>
    <xf numFmtId="0" fontId="22" fillId="15" borderId="0" xfId="0" applyFont="1" applyFill="1" applyAlignment="1">
      <alignment horizontal="center" vertical="center" wrapText="1"/>
    </xf>
    <xf numFmtId="0" fontId="24" fillId="15" borderId="0" xfId="0" applyFont="1" applyFill="1" applyAlignment="1">
      <alignment horizontal="center" vertical="center"/>
    </xf>
    <xf numFmtId="0" fontId="24" fillId="16" borderId="0" xfId="0" applyFont="1" applyFill="1" applyAlignment="1">
      <alignment horizontal="center" vertical="center" wrapText="1"/>
    </xf>
    <xf numFmtId="0" fontId="22" fillId="16" borderId="0" xfId="0" applyFont="1" applyFill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3" fillId="0" borderId="0" xfId="0" applyFont="1"/>
    <xf numFmtId="0" fontId="11" fillId="19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0" fillId="19" borderId="0" xfId="0" applyFill="1"/>
    <xf numFmtId="0" fontId="9" fillId="0" borderId="0" xfId="0" applyFont="1" applyAlignment="1">
      <alignment horizontal="center"/>
    </xf>
    <xf numFmtId="0" fontId="16" fillId="2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5" fillId="13" borderId="0" xfId="0" applyFont="1" applyFill="1" applyAlignment="1">
      <alignment horizontal="center" vertical="center"/>
    </xf>
    <xf numFmtId="0" fontId="10" fillId="11" borderId="0" xfId="0" applyFont="1" applyFill="1"/>
    <xf numFmtId="0" fontId="0" fillId="21" borderId="0" xfId="0" applyFill="1"/>
    <xf numFmtId="0" fontId="9" fillId="21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11" borderId="0" xfId="0" applyFont="1" applyFill="1"/>
    <xf numFmtId="0" fontId="0" fillId="11" borderId="0" xfId="0" applyFill="1"/>
    <xf numFmtId="0" fontId="6" fillId="4" borderId="0" xfId="0" applyFont="1" applyFill="1" applyAlignment="1">
      <alignment horizontal="center" vertical="center" wrapText="1"/>
    </xf>
    <xf numFmtId="0" fontId="6" fillId="17" borderId="0" xfId="0" applyFont="1" applyFill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0" fontId="3" fillId="18" borderId="0" xfId="0" applyFont="1" applyFill="1"/>
    <xf numFmtId="0" fontId="9" fillId="1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11" borderId="0" xfId="0" applyFont="1" applyFill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/>
    <xf numFmtId="0" fontId="16" fillId="11" borderId="2" xfId="0" applyFont="1" applyFill="1" applyBorder="1" applyAlignment="1">
      <alignment horizontal="center" vertical="center" wrapText="1"/>
    </xf>
    <xf numFmtId="0" fontId="0" fillId="11" borderId="2" xfId="0" applyFill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3399FF"/>
      <color rgb="FFFF7C80"/>
      <color rgb="FFFF6600"/>
      <color rgb="FFFF9900"/>
      <color rgb="FF00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26"/>
  <sheetViews>
    <sheetView tabSelected="1" topLeftCell="M184" zoomScale="70" zoomScaleNormal="70" workbookViewId="0">
      <selection activeCell="AS1" sqref="AS1:AT1048576"/>
    </sheetView>
  </sheetViews>
  <sheetFormatPr defaultRowHeight="14.25" x14ac:dyDescent="0.2"/>
  <cols>
    <col min="1" max="1" width="9" style="50"/>
    <col min="2" max="2" width="22.625" style="3" customWidth="1"/>
    <col min="3" max="3" width="35.125" customWidth="1"/>
    <col min="4" max="5" width="16.375" customWidth="1"/>
    <col min="6" max="6" width="8.5" customWidth="1"/>
    <col min="7" max="7" width="7.875" customWidth="1"/>
    <col min="8" max="8" width="6.125" customWidth="1"/>
    <col min="9" max="11" width="7.125" customWidth="1"/>
    <col min="12" max="12" width="7.25" customWidth="1"/>
    <col min="13" max="13" width="6.625" customWidth="1"/>
    <col min="14" max="16" width="6.875" customWidth="1"/>
    <col min="17" max="17" width="6.375" customWidth="1"/>
    <col min="18" max="18" width="5.625" customWidth="1"/>
    <col min="19" max="19" width="6.125" customWidth="1"/>
    <col min="20" max="21" width="4.625" customWidth="1"/>
    <col min="22" max="22" width="8.5" customWidth="1"/>
    <col min="23" max="23" width="6.5" customWidth="1"/>
    <col min="24" max="26" width="5.25" customWidth="1"/>
    <col min="27" max="27" width="6.875" customWidth="1"/>
    <col min="28" max="28" width="6" customWidth="1"/>
    <col min="29" max="31" width="4.625" customWidth="1"/>
    <col min="32" max="33" width="6.75" customWidth="1"/>
    <col min="34" max="35" width="7.75" customWidth="1"/>
    <col min="36" max="36" width="7.875" customWidth="1"/>
    <col min="37" max="37" width="7.5" customWidth="1"/>
    <col min="38" max="38" width="8.375" customWidth="1"/>
    <col min="39" max="39" width="5.75" customWidth="1"/>
    <col min="40" max="40" width="8.875"/>
    <col min="43" max="43" width="9" style="44"/>
    <col min="44" max="44" width="30.375" customWidth="1"/>
    <col min="45" max="45" width="8.875" customWidth="1"/>
    <col min="46" max="49" width="8.875"/>
  </cols>
  <sheetData>
    <row r="1" spans="1:44" ht="23.1" customHeight="1" x14ac:dyDescent="0.2">
      <c r="B1" s="52" t="s">
        <v>15</v>
      </c>
      <c r="C1" s="56" t="s">
        <v>0</v>
      </c>
      <c r="D1" s="57" t="s">
        <v>1</v>
      </c>
      <c r="E1" s="57"/>
      <c r="F1" s="57"/>
      <c r="G1" s="57"/>
      <c r="H1" s="57"/>
      <c r="I1" s="57"/>
      <c r="J1" s="57"/>
      <c r="K1" s="57"/>
      <c r="L1" s="57"/>
      <c r="M1" s="57"/>
      <c r="N1" s="58" t="s">
        <v>19</v>
      </c>
      <c r="O1" s="58"/>
      <c r="P1" s="58"/>
      <c r="Q1" s="58"/>
      <c r="R1" s="58"/>
      <c r="S1" s="58"/>
      <c r="T1" s="58"/>
      <c r="U1" s="58"/>
      <c r="V1" s="58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60" t="s">
        <v>18</v>
      </c>
      <c r="AI1" s="61"/>
      <c r="AJ1" s="61"/>
      <c r="AK1" s="61"/>
      <c r="AL1" s="61"/>
      <c r="AM1" s="61"/>
      <c r="AN1" s="61"/>
      <c r="AO1" s="61"/>
      <c r="AP1" s="61"/>
      <c r="AQ1" s="61"/>
      <c r="AR1" s="45" t="s">
        <v>145</v>
      </c>
    </row>
    <row r="2" spans="1:44" ht="26.65" customHeight="1" x14ac:dyDescent="0.2">
      <c r="B2" s="53"/>
      <c r="C2" s="56"/>
      <c r="D2" s="10" t="s">
        <v>2</v>
      </c>
      <c r="E2" s="10"/>
      <c r="F2" s="11" t="s">
        <v>8</v>
      </c>
      <c r="G2" s="10" t="s">
        <v>7</v>
      </c>
      <c r="H2" s="10" t="s">
        <v>4</v>
      </c>
      <c r="I2" s="12" t="s">
        <v>2</v>
      </c>
      <c r="J2" s="12"/>
      <c r="K2" s="12" t="s">
        <v>41</v>
      </c>
      <c r="L2" s="12" t="s">
        <v>3</v>
      </c>
      <c r="M2" s="12" t="s">
        <v>4</v>
      </c>
      <c r="N2" s="13" t="s">
        <v>2</v>
      </c>
      <c r="O2" s="13" t="s">
        <v>42</v>
      </c>
      <c r="P2" s="13" t="s">
        <v>41</v>
      </c>
      <c r="Q2" s="13" t="s">
        <v>3</v>
      </c>
      <c r="R2" s="14" t="s">
        <v>4</v>
      </c>
      <c r="S2" s="15" t="s">
        <v>2</v>
      </c>
      <c r="T2" s="15" t="s">
        <v>42</v>
      </c>
      <c r="U2" s="15" t="s">
        <v>41</v>
      </c>
      <c r="V2" s="15" t="s">
        <v>3</v>
      </c>
      <c r="W2" s="15" t="s">
        <v>4</v>
      </c>
      <c r="X2" s="13" t="s">
        <v>2</v>
      </c>
      <c r="Y2" s="13" t="s">
        <v>42</v>
      </c>
      <c r="Z2" s="16" t="s">
        <v>9</v>
      </c>
      <c r="AA2" s="13" t="s">
        <v>3</v>
      </c>
      <c r="AB2" s="14" t="s">
        <v>4</v>
      </c>
      <c r="AC2" s="15" t="s">
        <v>2</v>
      </c>
      <c r="AD2" s="15" t="s">
        <v>42</v>
      </c>
      <c r="AE2" s="15" t="s">
        <v>41</v>
      </c>
      <c r="AF2" s="15" t="s">
        <v>3</v>
      </c>
      <c r="AG2" s="15" t="s">
        <v>6</v>
      </c>
      <c r="AH2" s="2" t="s">
        <v>10</v>
      </c>
      <c r="AI2" s="2" t="s">
        <v>11</v>
      </c>
      <c r="AJ2" s="2" t="s">
        <v>5</v>
      </c>
      <c r="AK2" s="2" t="s">
        <v>12</v>
      </c>
      <c r="AL2" s="1" t="s">
        <v>13</v>
      </c>
      <c r="AM2" s="6" t="s">
        <v>14</v>
      </c>
      <c r="AN2" s="7" t="s">
        <v>16</v>
      </c>
      <c r="AO2" s="7" t="s">
        <v>206</v>
      </c>
      <c r="AP2" s="7" t="s">
        <v>17</v>
      </c>
      <c r="AQ2" s="42" t="s">
        <v>123</v>
      </c>
    </row>
    <row r="3" spans="1:44" ht="20.100000000000001" customHeight="1" x14ac:dyDescent="0.2">
      <c r="A3" s="51">
        <v>1</v>
      </c>
      <c r="B3" s="4">
        <v>1</v>
      </c>
      <c r="C3" s="8" t="s">
        <v>20</v>
      </c>
      <c r="D3" s="17" t="s">
        <v>43</v>
      </c>
      <c r="E3" s="17">
        <v>3</v>
      </c>
      <c r="F3" s="17">
        <v>1.1000000000000001</v>
      </c>
      <c r="G3" s="17">
        <v>1.36</v>
      </c>
      <c r="H3" s="17">
        <v>1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9" t="s">
        <v>44</v>
      </c>
      <c r="O3" s="19">
        <v>4</v>
      </c>
      <c r="P3" s="19">
        <v>1.55</v>
      </c>
      <c r="Q3" s="19">
        <v>0.57999999999999996</v>
      </c>
      <c r="R3" s="20">
        <v>1</v>
      </c>
      <c r="S3" s="21">
        <v>0</v>
      </c>
      <c r="T3" s="21">
        <v>0</v>
      </c>
      <c r="U3" s="21">
        <v>0</v>
      </c>
      <c r="V3" s="21">
        <v>0</v>
      </c>
      <c r="W3" s="21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1">
        <v>0</v>
      </c>
      <c r="AD3" s="21">
        <v>0</v>
      </c>
      <c r="AE3" s="21">
        <v>0</v>
      </c>
      <c r="AF3" s="21">
        <v>0</v>
      </c>
      <c r="AG3" s="21">
        <v>0</v>
      </c>
      <c r="AH3" s="5">
        <f t="shared" ref="AH3:AH25" si="0">G3*H3+L3*M3</f>
        <v>1.36</v>
      </c>
      <c r="AI3" s="5">
        <f t="shared" ref="AI3:AI24" si="1">Q3*R3+V3*W3+AA3*AB3+AF3*AG3</f>
        <v>0.57999999999999996</v>
      </c>
      <c r="AJ3" s="5">
        <f t="shared" ref="AJ3:AJ24" si="2">(AH3+1.35)/SQRT(2)/(AI3+1.35)</f>
        <v>0.99288050622567015</v>
      </c>
      <c r="AK3" s="5">
        <f t="shared" ref="AK3:AK24" si="3">AI3/1.35</f>
        <v>0.42962962962962958</v>
      </c>
      <c r="AL3" s="9">
        <f t="shared" ref="AL3:AL24" si="4">AK3/AJ3</f>
        <v>0.4327103079733341</v>
      </c>
      <c r="AM3" s="5">
        <f>SUM(O3*R3+T3*W3+Y3*AB3+AD3*AG3)</f>
        <v>4</v>
      </c>
      <c r="AN3" s="5">
        <f t="shared" ref="AN3:AN25" si="5">F3*H3+K3*M3</f>
        <v>1.1000000000000001</v>
      </c>
      <c r="AO3" s="5">
        <f>E3*H3+J3*M3</f>
        <v>3</v>
      </c>
      <c r="AP3" s="5">
        <f t="shared" ref="AP3:AP25" si="6">P3*R3+U3*W3+Z3*AB3+AE3*AG3</f>
        <v>1.55</v>
      </c>
      <c r="AQ3" s="43">
        <v>1.788</v>
      </c>
      <c r="AR3" t="s">
        <v>205</v>
      </c>
    </row>
    <row r="4" spans="1:44" ht="20.100000000000001" customHeight="1" x14ac:dyDescent="0.2">
      <c r="A4" s="51">
        <v>1</v>
      </c>
      <c r="B4" s="4">
        <v>2</v>
      </c>
      <c r="C4" s="8" t="s">
        <v>21</v>
      </c>
      <c r="D4" s="17" t="s">
        <v>43</v>
      </c>
      <c r="E4" s="17">
        <v>3</v>
      </c>
      <c r="F4" s="17">
        <v>1.1000000000000001</v>
      </c>
      <c r="G4" s="17">
        <v>1.36</v>
      </c>
      <c r="H4" s="17">
        <v>1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9" t="s">
        <v>45</v>
      </c>
      <c r="O4" s="19">
        <v>4</v>
      </c>
      <c r="P4" s="19">
        <v>1.55</v>
      </c>
      <c r="Q4" s="19">
        <v>0.57999999999999996</v>
      </c>
      <c r="R4" s="20">
        <v>0.5</v>
      </c>
      <c r="S4" s="22" t="s">
        <v>46</v>
      </c>
      <c r="T4" s="22">
        <v>7</v>
      </c>
      <c r="U4" s="22">
        <v>1.91</v>
      </c>
      <c r="V4" s="21">
        <v>0.56000000000000005</v>
      </c>
      <c r="W4" s="22">
        <v>0.5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5">
        <f t="shared" si="0"/>
        <v>1.36</v>
      </c>
      <c r="AI4" s="5">
        <f t="shared" si="1"/>
        <v>0.57000000000000006</v>
      </c>
      <c r="AJ4" s="5">
        <f t="shared" si="2"/>
        <v>0.99805175886226227</v>
      </c>
      <c r="AK4" s="5">
        <f t="shared" si="3"/>
        <v>0.42222222222222222</v>
      </c>
      <c r="AL4" s="9">
        <f t="shared" si="4"/>
        <v>0.42304641865822479</v>
      </c>
      <c r="AM4" s="5">
        <f t="shared" ref="AM4:AM24" si="7">SUM(O4*R4+T4*W4+Y4*AB4+AD4*AG4)</f>
        <v>5.5</v>
      </c>
      <c r="AN4" s="5">
        <f t="shared" si="5"/>
        <v>1.1000000000000001</v>
      </c>
      <c r="AO4" s="5">
        <f t="shared" ref="AO4:AO31" si="8">E4*H4+J4*M4</f>
        <v>3</v>
      </c>
      <c r="AP4" s="5">
        <f t="shared" si="6"/>
        <v>1.73</v>
      </c>
      <c r="AQ4" s="43">
        <v>1.722</v>
      </c>
      <c r="AR4" t="s">
        <v>205</v>
      </c>
    </row>
    <row r="5" spans="1:44" ht="20.100000000000001" customHeight="1" x14ac:dyDescent="0.2">
      <c r="A5" s="51">
        <v>1</v>
      </c>
      <c r="B5" s="4">
        <v>3</v>
      </c>
      <c r="C5" s="8" t="s">
        <v>22</v>
      </c>
      <c r="D5" s="17" t="s">
        <v>47</v>
      </c>
      <c r="E5" s="17">
        <v>3</v>
      </c>
      <c r="F5" s="17">
        <v>1.1000000000000001</v>
      </c>
      <c r="G5" s="17">
        <v>1.36</v>
      </c>
      <c r="H5" s="17">
        <v>1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9" t="s">
        <v>46</v>
      </c>
      <c r="O5" s="19">
        <v>7</v>
      </c>
      <c r="P5" s="19">
        <v>1.91</v>
      </c>
      <c r="Q5" s="19">
        <v>0.56000000000000005</v>
      </c>
      <c r="R5" s="20">
        <v>1</v>
      </c>
      <c r="S5" s="21">
        <v>0</v>
      </c>
      <c r="T5" s="21">
        <v>0</v>
      </c>
      <c r="U5" s="21">
        <v>0</v>
      </c>
      <c r="V5" s="21">
        <v>0</v>
      </c>
      <c r="W5" s="22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5">
        <f t="shared" si="0"/>
        <v>1.36</v>
      </c>
      <c r="AI5" s="5">
        <f t="shared" si="1"/>
        <v>0.56000000000000005</v>
      </c>
      <c r="AJ5" s="5">
        <f t="shared" si="2"/>
        <v>1.0032771607411222</v>
      </c>
      <c r="AK5" s="5">
        <f t="shared" si="3"/>
        <v>0.4148148148148148</v>
      </c>
      <c r="AL5" s="9">
        <f t="shared" si="4"/>
        <v>0.4134598404576364</v>
      </c>
      <c r="AM5" s="5">
        <f t="shared" si="7"/>
        <v>7</v>
      </c>
      <c r="AN5" s="5">
        <f t="shared" si="5"/>
        <v>1.1000000000000001</v>
      </c>
      <c r="AO5" s="5">
        <f t="shared" si="8"/>
        <v>3</v>
      </c>
      <c r="AP5" s="5">
        <f t="shared" si="6"/>
        <v>1.91</v>
      </c>
      <c r="AQ5" s="43">
        <v>1.7070000000000001</v>
      </c>
      <c r="AR5" t="s">
        <v>204</v>
      </c>
    </row>
    <row r="6" spans="1:44" ht="20.100000000000001" customHeight="1" x14ac:dyDescent="0.2">
      <c r="A6" s="51">
        <v>1</v>
      </c>
      <c r="B6" s="4">
        <v>4</v>
      </c>
      <c r="C6" s="8" t="s">
        <v>23</v>
      </c>
      <c r="D6" s="17" t="s">
        <v>43</v>
      </c>
      <c r="E6" s="17">
        <v>3</v>
      </c>
      <c r="F6" s="17">
        <v>1.1000000000000001</v>
      </c>
      <c r="G6" s="17">
        <v>1.36</v>
      </c>
      <c r="H6" s="17">
        <v>1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9" t="s">
        <v>48</v>
      </c>
      <c r="O6" s="19">
        <v>3</v>
      </c>
      <c r="P6" s="19">
        <v>1.55</v>
      </c>
      <c r="Q6" s="19">
        <v>0.53</v>
      </c>
      <c r="R6" s="20">
        <v>0.5</v>
      </c>
      <c r="S6" s="22" t="s">
        <v>49</v>
      </c>
      <c r="T6" s="22">
        <v>8</v>
      </c>
      <c r="U6" s="22">
        <v>1.9</v>
      </c>
      <c r="V6" s="21">
        <v>0.65</v>
      </c>
      <c r="W6" s="22">
        <v>0.5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5">
        <f t="shared" si="0"/>
        <v>1.36</v>
      </c>
      <c r="AI6" s="5">
        <f>Q6*R6+V6*W6+AA6*AB6+AF6*AG6</f>
        <v>0.59000000000000008</v>
      </c>
      <c r="AJ6" s="5">
        <f>(AH6+1.35)/SQRT(2)/(AI6+1.35)</f>
        <v>0.98776256547192964</v>
      </c>
      <c r="AK6" s="5">
        <f>AI6/1.35</f>
        <v>0.43703703703703706</v>
      </c>
      <c r="AL6" s="9">
        <f>AK6/AJ6</f>
        <v>0.44245150840296432</v>
      </c>
      <c r="AM6" s="5">
        <f>SUM(O6*R6+T6*W6+Y6*AB6+AD6*AG6)</f>
        <v>5.5</v>
      </c>
      <c r="AN6" s="5">
        <f t="shared" si="5"/>
        <v>1.1000000000000001</v>
      </c>
      <c r="AO6" s="5">
        <f t="shared" si="8"/>
        <v>3</v>
      </c>
      <c r="AP6" s="5">
        <f>P6*R6+U6*W6+Z6*AB6+AE6*AG6</f>
        <v>1.7250000000000001</v>
      </c>
      <c r="AQ6" s="43">
        <v>1.774</v>
      </c>
      <c r="AR6" t="s">
        <v>204</v>
      </c>
    </row>
    <row r="7" spans="1:44" ht="20.100000000000001" customHeight="1" x14ac:dyDescent="0.2">
      <c r="A7" s="51">
        <v>1</v>
      </c>
      <c r="B7" s="4">
        <v>5</v>
      </c>
      <c r="C7" s="8" t="s">
        <v>24</v>
      </c>
      <c r="D7" s="17" t="s">
        <v>43</v>
      </c>
      <c r="E7" s="17">
        <v>3</v>
      </c>
      <c r="F7" s="17">
        <v>1.1000000000000001</v>
      </c>
      <c r="G7" s="17">
        <v>1.36</v>
      </c>
      <c r="H7" s="17">
        <v>1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9" t="s">
        <v>46</v>
      </c>
      <c r="O7" s="19">
        <v>7</v>
      </c>
      <c r="P7" s="19">
        <v>1.91</v>
      </c>
      <c r="Q7" s="19">
        <v>0.56000000000000005</v>
      </c>
      <c r="R7" s="20">
        <v>0.9</v>
      </c>
      <c r="S7" s="22" t="s">
        <v>50</v>
      </c>
      <c r="T7" s="22">
        <v>5</v>
      </c>
      <c r="U7" s="22">
        <v>1.83</v>
      </c>
      <c r="V7" s="21">
        <v>0.55000000000000004</v>
      </c>
      <c r="W7" s="22">
        <v>0.1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5">
        <f t="shared" si="0"/>
        <v>1.36</v>
      </c>
      <c r="AI7" s="5">
        <f t="shared" si="1"/>
        <v>0.55900000000000016</v>
      </c>
      <c r="AJ7" s="5">
        <f t="shared" si="2"/>
        <v>1.0038027118991846</v>
      </c>
      <c r="AK7" s="5">
        <f t="shared" si="3"/>
        <v>0.41407407407407415</v>
      </c>
      <c r="AL7" s="9">
        <f t="shared" si="4"/>
        <v>0.4125054347488763</v>
      </c>
      <c r="AM7" s="5">
        <f t="shared" si="7"/>
        <v>6.8</v>
      </c>
      <c r="AN7" s="5">
        <f t="shared" si="5"/>
        <v>1.1000000000000001</v>
      </c>
      <c r="AO7" s="5">
        <f t="shared" si="8"/>
        <v>3</v>
      </c>
      <c r="AP7" s="5">
        <f t="shared" si="6"/>
        <v>1.9019999999999999</v>
      </c>
      <c r="AQ7" s="43">
        <v>1.79</v>
      </c>
      <c r="AR7" t="s">
        <v>204</v>
      </c>
    </row>
    <row r="8" spans="1:44" ht="20.100000000000001" customHeight="1" x14ac:dyDescent="0.2">
      <c r="A8" s="51">
        <v>1</v>
      </c>
      <c r="B8" s="4">
        <v>6</v>
      </c>
      <c r="C8" s="8" t="s">
        <v>25</v>
      </c>
      <c r="D8" s="17" t="s">
        <v>43</v>
      </c>
      <c r="E8" s="17">
        <v>3</v>
      </c>
      <c r="F8" s="17">
        <v>1.1000000000000001</v>
      </c>
      <c r="G8" s="17">
        <v>1.36</v>
      </c>
      <c r="H8" s="17">
        <v>1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9" t="s">
        <v>46</v>
      </c>
      <c r="O8" s="19">
        <v>7</v>
      </c>
      <c r="P8" s="19">
        <v>1.91</v>
      </c>
      <c r="Q8" s="19">
        <v>0.56000000000000005</v>
      </c>
      <c r="R8" s="20">
        <v>0.8</v>
      </c>
      <c r="S8" s="22" t="s">
        <v>50</v>
      </c>
      <c r="T8" s="22">
        <v>5</v>
      </c>
      <c r="U8" s="22">
        <v>1.83</v>
      </c>
      <c r="V8" s="21">
        <v>0.55000000000000004</v>
      </c>
      <c r="W8" s="22">
        <v>0.2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5">
        <f t="shared" si="0"/>
        <v>1.36</v>
      </c>
      <c r="AI8" s="5">
        <f t="shared" si="1"/>
        <v>0.55800000000000005</v>
      </c>
      <c r="AJ8" s="5">
        <f t="shared" si="2"/>
        <v>1.0043288139494462</v>
      </c>
      <c r="AK8" s="5">
        <f t="shared" si="3"/>
        <v>0.41333333333333333</v>
      </c>
      <c r="AL8" s="9">
        <f t="shared" si="4"/>
        <v>0.41155180215126125</v>
      </c>
      <c r="AM8" s="5">
        <f t="shared" si="7"/>
        <v>6.6000000000000005</v>
      </c>
      <c r="AN8" s="5">
        <f t="shared" si="5"/>
        <v>1.1000000000000001</v>
      </c>
      <c r="AO8" s="5">
        <f t="shared" si="8"/>
        <v>3</v>
      </c>
      <c r="AP8" s="5">
        <f t="shared" si="6"/>
        <v>1.8940000000000001</v>
      </c>
      <c r="AQ8" s="43">
        <v>1.7589999999999999</v>
      </c>
      <c r="AR8" t="s">
        <v>204</v>
      </c>
    </row>
    <row r="9" spans="1:44" ht="20.100000000000001" customHeight="1" x14ac:dyDescent="0.2">
      <c r="A9" s="51">
        <v>1</v>
      </c>
      <c r="B9" s="4">
        <v>7</v>
      </c>
      <c r="C9" s="8" t="s">
        <v>26</v>
      </c>
      <c r="D9" s="17" t="s">
        <v>47</v>
      </c>
      <c r="E9" s="17">
        <v>3</v>
      </c>
      <c r="F9" s="17">
        <v>1.1000000000000001</v>
      </c>
      <c r="G9" s="17">
        <v>1.36</v>
      </c>
      <c r="H9" s="17">
        <v>1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9" t="s">
        <v>50</v>
      </c>
      <c r="O9" s="19">
        <v>5</v>
      </c>
      <c r="P9" s="19">
        <v>1.83</v>
      </c>
      <c r="Q9" s="19">
        <v>0.55000000000000004</v>
      </c>
      <c r="R9" s="20">
        <v>1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5">
        <f t="shared" si="0"/>
        <v>1.36</v>
      </c>
      <c r="AI9" s="5">
        <f t="shared" si="1"/>
        <v>0.55000000000000004</v>
      </c>
      <c r="AJ9" s="5">
        <f t="shared" si="2"/>
        <v>1.008557566850286</v>
      </c>
      <c r="AK9" s="5">
        <f t="shared" si="3"/>
        <v>0.40740740740740744</v>
      </c>
      <c r="AL9" s="9">
        <f t="shared" si="4"/>
        <v>0.40395057337156887</v>
      </c>
      <c r="AM9" s="5">
        <f t="shared" si="7"/>
        <v>5</v>
      </c>
      <c r="AN9" s="5">
        <f t="shared" si="5"/>
        <v>1.1000000000000001</v>
      </c>
      <c r="AO9" s="5">
        <f t="shared" si="8"/>
        <v>3</v>
      </c>
      <c r="AP9" s="5">
        <f t="shared" si="6"/>
        <v>1.83</v>
      </c>
      <c r="AQ9" s="43">
        <v>1.758</v>
      </c>
      <c r="AR9" t="s">
        <v>204</v>
      </c>
    </row>
    <row r="10" spans="1:44" ht="20.100000000000001" customHeight="1" x14ac:dyDescent="0.2">
      <c r="A10" s="51">
        <v>1</v>
      </c>
      <c r="B10" s="4">
        <v>8</v>
      </c>
      <c r="C10" s="8" t="s">
        <v>27</v>
      </c>
      <c r="D10" s="17" t="s">
        <v>43</v>
      </c>
      <c r="E10" s="17">
        <v>3</v>
      </c>
      <c r="F10" s="17">
        <v>1.1000000000000001</v>
      </c>
      <c r="G10" s="17">
        <v>1.36</v>
      </c>
      <c r="H10" s="17">
        <v>0.5</v>
      </c>
      <c r="I10" s="18" t="s">
        <v>51</v>
      </c>
      <c r="J10" s="18">
        <v>3</v>
      </c>
      <c r="K10" s="18">
        <v>1.1299999999999999</v>
      </c>
      <c r="L10" s="18">
        <v>1.37</v>
      </c>
      <c r="M10" s="18">
        <v>0.5</v>
      </c>
      <c r="N10" s="19" t="s">
        <v>50</v>
      </c>
      <c r="O10" s="19">
        <v>5</v>
      </c>
      <c r="P10" s="19">
        <v>1.83</v>
      </c>
      <c r="Q10" s="19">
        <v>0.55000000000000004</v>
      </c>
      <c r="R10" s="20">
        <v>1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5">
        <f t="shared" si="0"/>
        <v>1.3650000000000002</v>
      </c>
      <c r="AI10" s="5">
        <f t="shared" si="1"/>
        <v>0.55000000000000004</v>
      </c>
      <c r="AJ10" s="5">
        <f t="shared" si="2"/>
        <v>1.0104183741691981</v>
      </c>
      <c r="AK10" s="5">
        <f t="shared" si="3"/>
        <v>0.40740740740740744</v>
      </c>
      <c r="AL10" s="9">
        <f t="shared" si="4"/>
        <v>0.40320664966370223</v>
      </c>
      <c r="AM10" s="5">
        <f t="shared" si="7"/>
        <v>5</v>
      </c>
      <c r="AN10" s="5">
        <f t="shared" si="5"/>
        <v>1.115</v>
      </c>
      <c r="AO10" s="5">
        <f t="shared" si="8"/>
        <v>3</v>
      </c>
      <c r="AP10" s="5">
        <f t="shared" si="6"/>
        <v>1.83</v>
      </c>
      <c r="AQ10" s="43">
        <v>1.7250000000000001</v>
      </c>
      <c r="AR10" t="s">
        <v>204</v>
      </c>
    </row>
    <row r="11" spans="1:44" ht="20.100000000000001" customHeight="1" x14ac:dyDescent="0.2">
      <c r="A11" s="51">
        <v>1</v>
      </c>
      <c r="B11" s="4">
        <v>9</v>
      </c>
      <c r="C11" s="8" t="s">
        <v>28</v>
      </c>
      <c r="D11" s="32" t="s">
        <v>52</v>
      </c>
      <c r="E11" s="17">
        <v>3</v>
      </c>
      <c r="F11" s="32">
        <v>1.1299999999999999</v>
      </c>
      <c r="G11" s="32">
        <v>1.37</v>
      </c>
      <c r="H11" s="32">
        <v>1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9" t="s">
        <v>50</v>
      </c>
      <c r="O11" s="19">
        <v>5</v>
      </c>
      <c r="P11" s="19">
        <v>1.83</v>
      </c>
      <c r="Q11" s="19">
        <v>0.55000000000000004</v>
      </c>
      <c r="R11" s="20">
        <v>1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5">
        <f t="shared" si="0"/>
        <v>1.37</v>
      </c>
      <c r="AI11" s="5">
        <f t="shared" si="1"/>
        <v>0.55000000000000004</v>
      </c>
      <c r="AJ11" s="5">
        <f t="shared" si="2"/>
        <v>1.01227918148811</v>
      </c>
      <c r="AK11" s="5">
        <f t="shared" si="3"/>
        <v>0.40740740740740744</v>
      </c>
      <c r="AL11" s="9">
        <f t="shared" si="4"/>
        <v>0.4024654609694675</v>
      </c>
      <c r="AM11" s="5">
        <f t="shared" si="7"/>
        <v>5</v>
      </c>
      <c r="AN11" s="5">
        <f t="shared" si="5"/>
        <v>1.1299999999999999</v>
      </c>
      <c r="AO11" s="5">
        <f t="shared" si="8"/>
        <v>3</v>
      </c>
      <c r="AP11" s="5">
        <f t="shared" si="6"/>
        <v>1.83</v>
      </c>
      <c r="AQ11" s="43">
        <v>1.758</v>
      </c>
      <c r="AR11" t="s">
        <v>204</v>
      </c>
    </row>
    <row r="12" spans="1:44" ht="20.100000000000001" customHeight="1" x14ac:dyDescent="0.2">
      <c r="A12" s="51">
        <v>1</v>
      </c>
      <c r="B12" s="4">
        <v>10</v>
      </c>
      <c r="C12" s="8" t="s">
        <v>29</v>
      </c>
      <c r="D12" s="32" t="s">
        <v>47</v>
      </c>
      <c r="E12" s="17">
        <v>3</v>
      </c>
      <c r="F12" s="32">
        <v>1.1000000000000001</v>
      </c>
      <c r="G12" s="32">
        <v>1.36</v>
      </c>
      <c r="H12" s="32">
        <v>1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4" t="s">
        <v>53</v>
      </c>
      <c r="O12" s="34">
        <v>6</v>
      </c>
      <c r="P12" s="34">
        <v>1.88</v>
      </c>
      <c r="Q12" s="34">
        <v>0.54500000000000004</v>
      </c>
      <c r="R12" s="35">
        <v>1</v>
      </c>
      <c r="S12" s="38">
        <v>0</v>
      </c>
      <c r="T12" s="38">
        <v>0</v>
      </c>
      <c r="U12" s="38">
        <v>0</v>
      </c>
      <c r="V12" s="38">
        <v>0</v>
      </c>
      <c r="W12" s="39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5">
        <f t="shared" si="0"/>
        <v>1.36</v>
      </c>
      <c r="AI12" s="5">
        <f t="shared" si="1"/>
        <v>0.54500000000000004</v>
      </c>
      <c r="AJ12" s="5">
        <f t="shared" si="2"/>
        <v>1.0112186686097855</v>
      </c>
      <c r="AK12" s="5">
        <f t="shared" si="3"/>
        <v>0.40370370370370373</v>
      </c>
      <c r="AL12" s="9">
        <f t="shared" si="4"/>
        <v>0.39922493149648042</v>
      </c>
      <c r="AM12" s="5">
        <f t="shared" si="7"/>
        <v>6</v>
      </c>
      <c r="AN12" s="5">
        <f t="shared" si="5"/>
        <v>1.1000000000000001</v>
      </c>
      <c r="AO12" s="5">
        <f t="shared" si="8"/>
        <v>3</v>
      </c>
      <c r="AP12" s="5">
        <f t="shared" si="6"/>
        <v>1.88</v>
      </c>
      <c r="AQ12" s="43">
        <v>1.7210000000000001</v>
      </c>
      <c r="AR12" t="s">
        <v>204</v>
      </c>
    </row>
    <row r="13" spans="1:44" ht="20.100000000000001" customHeight="1" x14ac:dyDescent="0.2">
      <c r="A13" s="51">
        <v>1</v>
      </c>
      <c r="B13" s="30">
        <v>11</v>
      </c>
      <c r="C13" s="31" t="s">
        <v>30</v>
      </c>
      <c r="D13" s="32" t="s">
        <v>43</v>
      </c>
      <c r="E13" s="17">
        <v>3</v>
      </c>
      <c r="F13" s="32">
        <v>1.1000000000000001</v>
      </c>
      <c r="G13" s="32">
        <v>1.36</v>
      </c>
      <c r="H13" s="32">
        <v>0.5</v>
      </c>
      <c r="I13" s="33" t="s">
        <v>54</v>
      </c>
      <c r="J13" s="33">
        <v>2</v>
      </c>
      <c r="K13" s="33">
        <v>1</v>
      </c>
      <c r="L13" s="33">
        <v>1.34</v>
      </c>
      <c r="M13" s="33">
        <v>0.5</v>
      </c>
      <c r="N13" s="34" t="s">
        <v>53</v>
      </c>
      <c r="O13" s="34">
        <v>6</v>
      </c>
      <c r="P13" s="34">
        <v>1.88</v>
      </c>
      <c r="Q13" s="34">
        <v>0.54500000000000004</v>
      </c>
      <c r="R13" s="35">
        <v>0.5</v>
      </c>
      <c r="S13" s="39" t="s">
        <v>55</v>
      </c>
      <c r="T13" s="39">
        <v>5</v>
      </c>
      <c r="U13" s="39">
        <v>1.88</v>
      </c>
      <c r="V13" s="39">
        <v>0.53</v>
      </c>
      <c r="W13" s="38">
        <v>0.5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5">
        <f t="shared" si="0"/>
        <v>1.35</v>
      </c>
      <c r="AI13" s="5">
        <f t="shared" si="1"/>
        <v>0.53750000000000009</v>
      </c>
      <c r="AJ13" s="5">
        <f t="shared" si="2"/>
        <v>1.011490494942346</v>
      </c>
      <c r="AK13" s="5">
        <f t="shared" si="3"/>
        <v>0.3981481481481482</v>
      </c>
      <c r="AL13" s="9">
        <f t="shared" si="4"/>
        <v>0.393625199780886</v>
      </c>
      <c r="AM13" s="5">
        <f t="shared" si="7"/>
        <v>5.5</v>
      </c>
      <c r="AN13" s="5">
        <f t="shared" si="5"/>
        <v>1.05</v>
      </c>
      <c r="AO13" s="5">
        <f t="shared" si="8"/>
        <v>2.5</v>
      </c>
      <c r="AP13" s="5">
        <f t="shared" si="6"/>
        <v>1.88</v>
      </c>
      <c r="AQ13" s="43">
        <v>1.6819999999999999</v>
      </c>
      <c r="AR13" t="s">
        <v>204</v>
      </c>
    </row>
    <row r="14" spans="1:44" ht="20.100000000000001" customHeight="1" x14ac:dyDescent="0.2">
      <c r="A14" s="51">
        <v>1</v>
      </c>
      <c r="B14" s="4">
        <v>12</v>
      </c>
      <c r="C14" s="31" t="s">
        <v>31</v>
      </c>
      <c r="D14" s="32" t="s">
        <v>43</v>
      </c>
      <c r="E14" s="17">
        <v>3</v>
      </c>
      <c r="F14" s="32">
        <v>1.1000000000000001</v>
      </c>
      <c r="G14" s="32">
        <v>1.36</v>
      </c>
      <c r="H14" s="32">
        <v>0.8</v>
      </c>
      <c r="I14" s="33" t="s">
        <v>56</v>
      </c>
      <c r="J14" s="33">
        <v>2</v>
      </c>
      <c r="K14" s="33">
        <v>0.95</v>
      </c>
      <c r="L14" s="33">
        <v>1.44</v>
      </c>
      <c r="M14" s="33">
        <v>0.2</v>
      </c>
      <c r="N14" s="34" t="s">
        <v>53</v>
      </c>
      <c r="O14" s="34">
        <v>6</v>
      </c>
      <c r="P14" s="34">
        <v>1.88</v>
      </c>
      <c r="Q14" s="34">
        <v>0.54500000000000004</v>
      </c>
      <c r="R14" s="35">
        <v>0.8</v>
      </c>
      <c r="S14" s="39" t="s">
        <v>55</v>
      </c>
      <c r="T14" s="39">
        <v>5</v>
      </c>
      <c r="U14" s="39">
        <v>1.88</v>
      </c>
      <c r="V14" s="39">
        <v>0.53</v>
      </c>
      <c r="W14" s="38">
        <v>0.2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5">
        <f t="shared" si="0"/>
        <v>1.3760000000000001</v>
      </c>
      <c r="AI14" s="5">
        <f t="shared" si="1"/>
        <v>0.54200000000000004</v>
      </c>
      <c r="AJ14" s="5">
        <f t="shared" si="2"/>
        <v>1.0188018422381226</v>
      </c>
      <c r="AK14" s="5">
        <f t="shared" si="3"/>
        <v>0.40148148148148149</v>
      </c>
      <c r="AL14" s="9">
        <f t="shared" si="4"/>
        <v>0.39407219818085487</v>
      </c>
      <c r="AM14" s="5">
        <f t="shared" si="7"/>
        <v>5.8000000000000007</v>
      </c>
      <c r="AN14" s="5">
        <f t="shared" si="5"/>
        <v>1.07</v>
      </c>
      <c r="AO14" s="5">
        <f t="shared" si="8"/>
        <v>2.8000000000000003</v>
      </c>
      <c r="AP14" s="5">
        <f t="shared" si="6"/>
        <v>1.88</v>
      </c>
      <c r="AQ14" s="43">
        <v>1.6879999999999999</v>
      </c>
      <c r="AR14" t="s">
        <v>204</v>
      </c>
    </row>
    <row r="15" spans="1:44" ht="20.100000000000001" customHeight="1" x14ac:dyDescent="0.2">
      <c r="A15" s="51">
        <v>1</v>
      </c>
      <c r="B15" s="30">
        <v>13</v>
      </c>
      <c r="C15" s="31" t="s">
        <v>32</v>
      </c>
      <c r="D15" s="32" t="s">
        <v>56</v>
      </c>
      <c r="E15" s="32">
        <v>2</v>
      </c>
      <c r="F15" s="32">
        <v>0.95</v>
      </c>
      <c r="G15" s="32">
        <v>1.44</v>
      </c>
      <c r="H15" s="32">
        <v>0.25</v>
      </c>
      <c r="I15" s="33" t="s">
        <v>43</v>
      </c>
      <c r="J15" s="33">
        <v>3</v>
      </c>
      <c r="K15" s="33">
        <v>1.1000000000000001</v>
      </c>
      <c r="L15" s="33">
        <v>1.36</v>
      </c>
      <c r="M15" s="33">
        <v>0.75</v>
      </c>
      <c r="N15" s="34" t="s">
        <v>50</v>
      </c>
      <c r="O15" s="34">
        <v>5</v>
      </c>
      <c r="P15" s="34">
        <v>1.83</v>
      </c>
      <c r="Q15" s="34">
        <v>0.55000000000000004</v>
      </c>
      <c r="R15" s="36">
        <v>0.35</v>
      </c>
      <c r="S15" s="39" t="s">
        <v>53</v>
      </c>
      <c r="T15" s="39">
        <v>6</v>
      </c>
      <c r="U15" s="39">
        <v>1.88</v>
      </c>
      <c r="V15" s="38">
        <v>0.54500000000000004</v>
      </c>
      <c r="W15" s="39">
        <v>0.4</v>
      </c>
      <c r="X15" s="34" t="s">
        <v>57</v>
      </c>
      <c r="Y15" s="34">
        <v>4</v>
      </c>
      <c r="Z15" s="34">
        <v>1.83</v>
      </c>
      <c r="AA15" s="34">
        <v>0.52</v>
      </c>
      <c r="AB15" s="36">
        <v>0.15</v>
      </c>
      <c r="AC15" s="39" t="s">
        <v>55</v>
      </c>
      <c r="AD15" s="39">
        <v>5</v>
      </c>
      <c r="AE15" s="39">
        <v>1.88</v>
      </c>
      <c r="AF15" s="39">
        <v>0.53</v>
      </c>
      <c r="AG15" s="39">
        <v>0.1</v>
      </c>
      <c r="AH15" s="5">
        <f t="shared" si="0"/>
        <v>1.38</v>
      </c>
      <c r="AI15" s="5">
        <f t="shared" si="1"/>
        <v>0.54150000000000009</v>
      </c>
      <c r="AJ15" s="5">
        <f t="shared" si="2"/>
        <v>1.0205664883104808</v>
      </c>
      <c r="AK15" s="5">
        <f t="shared" si="3"/>
        <v>0.40111111111111114</v>
      </c>
      <c r="AL15" s="9">
        <f t="shared" si="4"/>
        <v>0.39302790725094189</v>
      </c>
      <c r="AM15" s="5">
        <f t="shared" si="7"/>
        <v>5.25</v>
      </c>
      <c r="AN15" s="5">
        <f t="shared" si="5"/>
        <v>1.0625</v>
      </c>
      <c r="AO15" s="5">
        <f t="shared" si="8"/>
        <v>2.75</v>
      </c>
      <c r="AP15" s="5">
        <f t="shared" si="6"/>
        <v>1.855</v>
      </c>
      <c r="AQ15" s="43">
        <v>1.718</v>
      </c>
      <c r="AR15" t="s">
        <v>204</v>
      </c>
    </row>
    <row r="16" spans="1:44" ht="20.100000000000001" customHeight="1" x14ac:dyDescent="0.2">
      <c r="A16" s="51">
        <v>1</v>
      </c>
      <c r="B16" s="4">
        <v>14</v>
      </c>
      <c r="C16" s="31" t="s">
        <v>33</v>
      </c>
      <c r="D16" s="32" t="s">
        <v>43</v>
      </c>
      <c r="E16" s="32">
        <v>3</v>
      </c>
      <c r="F16" s="32">
        <v>1.1000000000000001</v>
      </c>
      <c r="G16" s="32">
        <v>1.36</v>
      </c>
      <c r="H16" s="32">
        <v>0.4</v>
      </c>
      <c r="I16" s="33" t="s">
        <v>56</v>
      </c>
      <c r="J16" s="33">
        <v>2</v>
      </c>
      <c r="K16" s="33">
        <v>0.95</v>
      </c>
      <c r="L16" s="33">
        <v>1.44</v>
      </c>
      <c r="M16" s="33">
        <v>0.6</v>
      </c>
      <c r="N16" s="34" t="s">
        <v>53</v>
      </c>
      <c r="O16" s="34">
        <v>6</v>
      </c>
      <c r="P16" s="34">
        <v>1.88</v>
      </c>
      <c r="Q16" s="34">
        <v>0.54500000000000004</v>
      </c>
      <c r="R16" s="35">
        <v>0.4</v>
      </c>
      <c r="S16" s="39" t="s">
        <v>55</v>
      </c>
      <c r="T16" s="39">
        <v>5</v>
      </c>
      <c r="U16" s="39">
        <v>1.88</v>
      </c>
      <c r="V16" s="39">
        <v>0.53</v>
      </c>
      <c r="W16" s="38">
        <v>0.6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5">
        <f t="shared" si="0"/>
        <v>1.4079999999999999</v>
      </c>
      <c r="AI16" s="5">
        <f t="shared" si="1"/>
        <v>0.53600000000000003</v>
      </c>
      <c r="AJ16" s="5">
        <f t="shared" si="2"/>
        <v>1.0340405633682386</v>
      </c>
      <c r="AK16" s="5">
        <f t="shared" si="3"/>
        <v>0.39703703703703702</v>
      </c>
      <c r="AL16" s="9">
        <f t="shared" si="4"/>
        <v>0.3839665977355336</v>
      </c>
      <c r="AM16" s="5">
        <f t="shared" si="7"/>
        <v>5.4</v>
      </c>
      <c r="AN16" s="5">
        <f t="shared" si="5"/>
        <v>1.01</v>
      </c>
      <c r="AO16" s="5">
        <f t="shared" si="8"/>
        <v>2.4000000000000004</v>
      </c>
      <c r="AP16" s="5">
        <f t="shared" si="6"/>
        <v>1.88</v>
      </c>
      <c r="AQ16" s="43">
        <v>1.6950000000000001</v>
      </c>
      <c r="AR16" t="s">
        <v>204</v>
      </c>
    </row>
    <row r="17" spans="1:45" ht="20.100000000000001" customHeight="1" x14ac:dyDescent="0.2">
      <c r="A17" s="51">
        <v>1</v>
      </c>
      <c r="B17" s="4">
        <v>15</v>
      </c>
      <c r="C17" s="31" t="s">
        <v>34</v>
      </c>
      <c r="D17" s="32" t="s">
        <v>43</v>
      </c>
      <c r="E17" s="48">
        <v>3</v>
      </c>
      <c r="F17" s="32">
        <v>1.1000000000000001</v>
      </c>
      <c r="G17" s="32">
        <v>1.36</v>
      </c>
      <c r="H17" s="32">
        <v>0.2</v>
      </c>
      <c r="I17" s="33" t="s">
        <v>56</v>
      </c>
      <c r="J17" s="33">
        <v>2</v>
      </c>
      <c r="K17" s="33">
        <v>0.95</v>
      </c>
      <c r="L17" s="33">
        <v>1.44</v>
      </c>
      <c r="M17" s="33">
        <v>0.8</v>
      </c>
      <c r="N17" s="34" t="s">
        <v>53</v>
      </c>
      <c r="O17" s="34">
        <v>6</v>
      </c>
      <c r="P17" s="34">
        <v>1.88</v>
      </c>
      <c r="Q17" s="34">
        <v>0.54500000000000004</v>
      </c>
      <c r="R17" s="35">
        <v>0.2</v>
      </c>
      <c r="S17" s="39" t="s">
        <v>55</v>
      </c>
      <c r="T17" s="39">
        <v>5</v>
      </c>
      <c r="U17" s="39">
        <v>1.88</v>
      </c>
      <c r="V17" s="39">
        <v>0.53</v>
      </c>
      <c r="W17" s="38">
        <v>0.8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5">
        <f t="shared" si="0"/>
        <v>1.4239999999999999</v>
      </c>
      <c r="AI17" s="5">
        <f t="shared" si="1"/>
        <v>0.53300000000000003</v>
      </c>
      <c r="AJ17" s="5">
        <f t="shared" si="2"/>
        <v>1.0416963414824656</v>
      </c>
      <c r="AK17" s="5">
        <f t="shared" si="3"/>
        <v>0.39481481481481479</v>
      </c>
      <c r="AL17" s="9">
        <f t="shared" si="4"/>
        <v>0.37901142501176821</v>
      </c>
      <c r="AM17" s="5">
        <f t="shared" si="7"/>
        <v>5.2</v>
      </c>
      <c r="AN17" s="5">
        <f t="shared" si="5"/>
        <v>0.98</v>
      </c>
      <c r="AO17" s="5">
        <f t="shared" si="8"/>
        <v>2.2000000000000002</v>
      </c>
      <c r="AP17" s="5">
        <f t="shared" si="6"/>
        <v>1.88</v>
      </c>
      <c r="AQ17" s="43">
        <v>1.681</v>
      </c>
      <c r="AR17" t="s">
        <v>204</v>
      </c>
    </row>
    <row r="18" spans="1:45" ht="20.100000000000001" customHeight="1" x14ac:dyDescent="0.2">
      <c r="A18" s="51">
        <v>1</v>
      </c>
      <c r="B18" s="4">
        <v>16</v>
      </c>
      <c r="C18" s="31" t="s">
        <v>35</v>
      </c>
      <c r="D18" s="32" t="s">
        <v>58</v>
      </c>
      <c r="E18" s="32">
        <v>2</v>
      </c>
      <c r="F18" s="32">
        <v>0.95</v>
      </c>
      <c r="G18" s="32">
        <v>1.44</v>
      </c>
      <c r="H18" s="32">
        <v>1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4" t="s">
        <v>55</v>
      </c>
      <c r="O18" s="34">
        <v>5</v>
      </c>
      <c r="P18" s="34">
        <v>1.88</v>
      </c>
      <c r="Q18" s="34">
        <v>0.53</v>
      </c>
      <c r="R18" s="35">
        <v>1</v>
      </c>
      <c r="S18" s="38">
        <v>0</v>
      </c>
      <c r="T18" s="38"/>
      <c r="U18" s="38">
        <v>0</v>
      </c>
      <c r="V18" s="38">
        <v>0</v>
      </c>
      <c r="W18" s="39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5">
        <f t="shared" si="0"/>
        <v>1.44</v>
      </c>
      <c r="AI18" s="5">
        <f t="shared" si="1"/>
        <v>0.53</v>
      </c>
      <c r="AJ18" s="5">
        <f t="shared" si="2"/>
        <v>1.0493765529310997</v>
      </c>
      <c r="AK18" s="5">
        <f t="shared" si="3"/>
        <v>0.3925925925925926</v>
      </c>
      <c r="AL18" s="9">
        <f t="shared" si="4"/>
        <v>0.37411984429803585</v>
      </c>
      <c r="AM18" s="5">
        <f t="shared" si="7"/>
        <v>5</v>
      </c>
      <c r="AN18" s="5">
        <f t="shared" si="5"/>
        <v>0.95</v>
      </c>
      <c r="AO18" s="5">
        <f t="shared" si="8"/>
        <v>2</v>
      </c>
      <c r="AP18" s="5">
        <f t="shared" si="6"/>
        <v>1.88</v>
      </c>
      <c r="AQ18" s="43">
        <v>1.67</v>
      </c>
      <c r="AR18" t="s">
        <v>204</v>
      </c>
    </row>
    <row r="19" spans="1:45" ht="20.100000000000001" customHeight="1" x14ac:dyDescent="0.2">
      <c r="A19" s="51">
        <v>1</v>
      </c>
      <c r="B19" s="4">
        <v>17</v>
      </c>
      <c r="C19" s="31" t="s">
        <v>68</v>
      </c>
      <c r="D19" s="32" t="s">
        <v>59</v>
      </c>
      <c r="E19" s="32">
        <v>2</v>
      </c>
      <c r="F19" s="32">
        <v>0.89</v>
      </c>
      <c r="G19" s="32">
        <v>1.61</v>
      </c>
      <c r="H19" s="32">
        <v>0.5</v>
      </c>
      <c r="I19" s="33" t="s">
        <v>56</v>
      </c>
      <c r="J19" s="33">
        <v>2</v>
      </c>
      <c r="K19" s="33">
        <v>0.95</v>
      </c>
      <c r="L19" s="33">
        <v>1.44</v>
      </c>
      <c r="M19" s="33">
        <v>0.5</v>
      </c>
      <c r="N19" s="34" t="s">
        <v>55</v>
      </c>
      <c r="O19" s="34">
        <v>5</v>
      </c>
      <c r="P19" s="34">
        <v>1.88</v>
      </c>
      <c r="Q19" s="34">
        <v>0.53</v>
      </c>
      <c r="R19" s="36">
        <v>0.8</v>
      </c>
      <c r="S19" s="39" t="s">
        <v>57</v>
      </c>
      <c r="T19" s="39">
        <v>4</v>
      </c>
      <c r="U19" s="39">
        <v>1.83</v>
      </c>
      <c r="V19" s="39">
        <v>0.52</v>
      </c>
      <c r="W19" s="39">
        <v>0.2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5">
        <f t="shared" si="0"/>
        <v>1.5249999999999999</v>
      </c>
      <c r="AI19" s="5">
        <f t="shared" si="1"/>
        <v>0.52800000000000002</v>
      </c>
      <c r="AJ19" s="5">
        <f t="shared" si="2"/>
        <v>1.0824984003787668</v>
      </c>
      <c r="AK19" s="5">
        <f t="shared" si="3"/>
        <v>0.39111111111111108</v>
      </c>
      <c r="AL19" s="9">
        <f t="shared" si="4"/>
        <v>0.36130410074902752</v>
      </c>
      <c r="AM19" s="5">
        <f t="shared" si="7"/>
        <v>4.8</v>
      </c>
      <c r="AN19" s="5">
        <f t="shared" si="5"/>
        <v>0.91999999999999993</v>
      </c>
      <c r="AO19" s="5">
        <f t="shared" si="8"/>
        <v>2</v>
      </c>
      <c r="AP19" s="5">
        <f t="shared" si="6"/>
        <v>1.87</v>
      </c>
      <c r="AQ19" s="43">
        <v>1.639</v>
      </c>
      <c r="AR19" t="s">
        <v>204</v>
      </c>
    </row>
    <row r="20" spans="1:45" ht="19.5" customHeight="1" x14ac:dyDescent="0.2">
      <c r="A20" s="51">
        <v>1</v>
      </c>
      <c r="B20" s="4">
        <v>18</v>
      </c>
      <c r="C20" s="31" t="s">
        <v>36</v>
      </c>
      <c r="D20" s="32" t="s">
        <v>60</v>
      </c>
      <c r="E20" s="32">
        <v>2</v>
      </c>
      <c r="F20" s="32">
        <v>0.89</v>
      </c>
      <c r="G20" s="32">
        <v>1.61</v>
      </c>
      <c r="H20" s="32">
        <v>1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4" t="s">
        <v>57</v>
      </c>
      <c r="O20" s="34">
        <v>4</v>
      </c>
      <c r="P20" s="34">
        <v>1.83</v>
      </c>
      <c r="Q20" s="34">
        <v>0.52</v>
      </c>
      <c r="R20" s="35">
        <v>1</v>
      </c>
      <c r="S20" s="38">
        <v>0</v>
      </c>
      <c r="T20" s="38"/>
      <c r="U20" s="38">
        <v>0</v>
      </c>
      <c r="V20" s="38">
        <v>0</v>
      </c>
      <c r="W20" s="39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5">
        <f t="shared" si="0"/>
        <v>1.61</v>
      </c>
      <c r="AI20" s="5">
        <f t="shared" si="1"/>
        <v>0.52</v>
      </c>
      <c r="AJ20" s="5">
        <f t="shared" si="2"/>
        <v>1.1192706269049093</v>
      </c>
      <c r="AK20" s="5">
        <f t="shared" si="3"/>
        <v>0.38518518518518519</v>
      </c>
      <c r="AL20" s="9">
        <f t="shared" si="4"/>
        <v>0.34413945646936883</v>
      </c>
      <c r="AM20" s="5">
        <f t="shared" si="7"/>
        <v>4</v>
      </c>
      <c r="AN20" s="5">
        <f t="shared" si="5"/>
        <v>0.89</v>
      </c>
      <c r="AO20" s="5">
        <f t="shared" si="8"/>
        <v>2</v>
      </c>
      <c r="AP20" s="5">
        <f t="shared" si="6"/>
        <v>1.83</v>
      </c>
      <c r="AQ20" s="43">
        <v>1.6859999999999999</v>
      </c>
      <c r="AR20" t="s">
        <v>204</v>
      </c>
    </row>
    <row r="21" spans="1:45" ht="20.100000000000001" customHeight="1" x14ac:dyDescent="0.2">
      <c r="A21" s="51">
        <v>1</v>
      </c>
      <c r="B21" s="30">
        <v>19</v>
      </c>
      <c r="C21" s="31" t="s">
        <v>37</v>
      </c>
      <c r="D21" s="32" t="s">
        <v>61</v>
      </c>
      <c r="E21" s="32">
        <v>1</v>
      </c>
      <c r="F21" s="32">
        <v>0.79</v>
      </c>
      <c r="G21" s="32">
        <v>1.88</v>
      </c>
      <c r="H21" s="32">
        <v>0.25</v>
      </c>
      <c r="I21" s="33" t="s">
        <v>43</v>
      </c>
      <c r="J21" s="33">
        <v>3</v>
      </c>
      <c r="K21" s="33">
        <v>1.1000000000000001</v>
      </c>
      <c r="L21" s="33">
        <v>1.36</v>
      </c>
      <c r="M21" s="33">
        <v>0.75</v>
      </c>
      <c r="N21" s="34" t="s">
        <v>45</v>
      </c>
      <c r="O21" s="34">
        <v>4</v>
      </c>
      <c r="P21" s="34">
        <v>1.55</v>
      </c>
      <c r="Q21" s="34">
        <v>0.57999999999999996</v>
      </c>
      <c r="R21" s="36">
        <v>0.25</v>
      </c>
      <c r="S21" s="39" t="s">
        <v>48</v>
      </c>
      <c r="T21" s="39">
        <v>3</v>
      </c>
      <c r="U21" s="39">
        <v>1.55</v>
      </c>
      <c r="V21" s="39">
        <v>0.53</v>
      </c>
      <c r="W21" s="39">
        <v>0.25</v>
      </c>
      <c r="X21" s="34" t="s">
        <v>62</v>
      </c>
      <c r="Y21" s="34">
        <v>6</v>
      </c>
      <c r="Z21" s="34">
        <v>1.91</v>
      </c>
      <c r="AA21" s="34">
        <v>0.48</v>
      </c>
      <c r="AB21" s="36">
        <v>0.25</v>
      </c>
      <c r="AC21" s="39" t="s">
        <v>63</v>
      </c>
      <c r="AD21" s="39">
        <v>7</v>
      </c>
      <c r="AE21" s="39">
        <v>1.91</v>
      </c>
      <c r="AF21" s="39">
        <v>0.56000000000000005</v>
      </c>
      <c r="AG21" s="39">
        <v>0.25</v>
      </c>
      <c r="AH21" s="5">
        <f t="shared" si="0"/>
        <v>1.49</v>
      </c>
      <c r="AI21" s="5">
        <f t="shared" si="1"/>
        <v>0.53749999999999998</v>
      </c>
      <c r="AJ21" s="5">
        <f t="shared" si="2"/>
        <v>1.0639381502356526</v>
      </c>
      <c r="AK21" s="5">
        <f t="shared" si="3"/>
        <v>0.39814814814814808</v>
      </c>
      <c r="AL21" s="9">
        <f t="shared" si="4"/>
        <v>0.37422114063675777</v>
      </c>
      <c r="AM21" s="5">
        <f t="shared" si="7"/>
        <v>5</v>
      </c>
      <c r="AN21" s="5">
        <f t="shared" si="5"/>
        <v>1.0225</v>
      </c>
      <c r="AO21" s="5">
        <f t="shared" si="8"/>
        <v>2.5</v>
      </c>
      <c r="AP21" s="5">
        <f t="shared" si="6"/>
        <v>1.73</v>
      </c>
      <c r="AQ21" s="43">
        <v>1.673</v>
      </c>
      <c r="AR21" t="s">
        <v>204</v>
      </c>
    </row>
    <row r="22" spans="1:45" ht="21" customHeight="1" x14ac:dyDescent="0.2">
      <c r="A22" s="51">
        <v>1</v>
      </c>
      <c r="B22" s="30">
        <v>20</v>
      </c>
      <c r="C22" s="31" t="s">
        <v>75</v>
      </c>
      <c r="D22" s="32" t="s">
        <v>61</v>
      </c>
      <c r="E22" s="32">
        <v>1</v>
      </c>
      <c r="F22" s="32">
        <v>0.79</v>
      </c>
      <c r="G22" s="32">
        <v>1.88</v>
      </c>
      <c r="H22" s="32">
        <v>0.4</v>
      </c>
      <c r="I22" s="33" t="s">
        <v>43</v>
      </c>
      <c r="J22" s="33">
        <v>3</v>
      </c>
      <c r="K22" s="33">
        <v>1.1000000000000001</v>
      </c>
      <c r="L22" s="33">
        <v>1.36</v>
      </c>
      <c r="M22" s="33">
        <v>0.6</v>
      </c>
      <c r="N22" s="34" t="s">
        <v>45</v>
      </c>
      <c r="O22" s="34">
        <v>4</v>
      </c>
      <c r="P22" s="34">
        <v>1.55</v>
      </c>
      <c r="Q22" s="34">
        <v>0.57999999999999996</v>
      </c>
      <c r="R22" s="36">
        <v>0.1</v>
      </c>
      <c r="S22" s="39" t="s">
        <v>48</v>
      </c>
      <c r="T22" s="39">
        <v>3</v>
      </c>
      <c r="U22" s="39">
        <v>1.55</v>
      </c>
      <c r="V22" s="39">
        <v>0.53</v>
      </c>
      <c r="W22" s="39">
        <v>0.15</v>
      </c>
      <c r="X22" s="34" t="s">
        <v>64</v>
      </c>
      <c r="Y22" s="34">
        <v>6</v>
      </c>
      <c r="Z22" s="34">
        <v>1.88</v>
      </c>
      <c r="AA22" s="34">
        <v>0.54500000000000004</v>
      </c>
      <c r="AB22" s="36">
        <v>0.1</v>
      </c>
      <c r="AC22" s="39" t="s">
        <v>55</v>
      </c>
      <c r="AD22" s="39">
        <v>5</v>
      </c>
      <c r="AE22" s="39">
        <v>1.88</v>
      </c>
      <c r="AF22" s="39">
        <v>0.53</v>
      </c>
      <c r="AG22" s="39">
        <v>0.65</v>
      </c>
      <c r="AH22" s="5">
        <f t="shared" si="0"/>
        <v>1.5680000000000001</v>
      </c>
      <c r="AI22" s="5">
        <f>Q22*R22+V22*W22+AA22*AB22+AF22*AG22</f>
        <v>0.53649999999999998</v>
      </c>
      <c r="AJ22" s="5">
        <f t="shared" si="2"/>
        <v>1.0937384508361228</v>
      </c>
      <c r="AK22" s="5">
        <f t="shared" si="3"/>
        <v>0.39740740740740738</v>
      </c>
      <c r="AL22" s="9">
        <f t="shared" si="4"/>
        <v>0.36334775201841357</v>
      </c>
      <c r="AM22" s="5">
        <f t="shared" si="7"/>
        <v>4.7</v>
      </c>
      <c r="AN22" s="5">
        <f t="shared" si="5"/>
        <v>0.97600000000000009</v>
      </c>
      <c r="AO22" s="5">
        <f t="shared" si="8"/>
        <v>2.1999999999999997</v>
      </c>
      <c r="AP22" s="5">
        <f t="shared" si="6"/>
        <v>1.7974999999999999</v>
      </c>
      <c r="AQ22" s="43">
        <v>1.593</v>
      </c>
      <c r="AR22" t="s">
        <v>204</v>
      </c>
    </row>
    <row r="23" spans="1:45" ht="20.100000000000001" customHeight="1" x14ac:dyDescent="0.2">
      <c r="A23" s="51">
        <v>1</v>
      </c>
      <c r="B23" s="30">
        <v>21</v>
      </c>
      <c r="C23" s="31" t="s">
        <v>38</v>
      </c>
      <c r="D23" s="32" t="s">
        <v>61</v>
      </c>
      <c r="E23" s="32">
        <v>1</v>
      </c>
      <c r="F23" s="32">
        <v>0.79</v>
      </c>
      <c r="G23" s="32">
        <v>1.88</v>
      </c>
      <c r="H23" s="32">
        <v>0.3</v>
      </c>
      <c r="I23" s="33" t="s">
        <v>43</v>
      </c>
      <c r="J23" s="33">
        <v>3</v>
      </c>
      <c r="K23" s="33">
        <v>1.1000000000000001</v>
      </c>
      <c r="L23" s="33">
        <v>1.36</v>
      </c>
      <c r="M23" s="33">
        <v>0.7</v>
      </c>
      <c r="N23" s="34" t="s">
        <v>46</v>
      </c>
      <c r="O23" s="34">
        <v>7</v>
      </c>
      <c r="P23" s="34">
        <v>1.91</v>
      </c>
      <c r="Q23" s="37">
        <v>0.56000000000000005</v>
      </c>
      <c r="R23" s="35">
        <v>0.4</v>
      </c>
      <c r="S23" s="39" t="s">
        <v>65</v>
      </c>
      <c r="T23" s="39">
        <v>6</v>
      </c>
      <c r="U23" s="39">
        <v>1.91</v>
      </c>
      <c r="V23" s="39">
        <v>0.48</v>
      </c>
      <c r="W23" s="38">
        <v>0.6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5">
        <f t="shared" si="0"/>
        <v>1.516</v>
      </c>
      <c r="AI23" s="5">
        <f t="shared" si="1"/>
        <v>0.51200000000000001</v>
      </c>
      <c r="AJ23" s="5">
        <f t="shared" si="2"/>
        <v>1.0883824032656526</v>
      </c>
      <c r="AK23" s="5">
        <f t="shared" si="3"/>
        <v>0.37925925925925924</v>
      </c>
      <c r="AL23" s="9">
        <f t="shared" si="4"/>
        <v>0.34846140301543405</v>
      </c>
      <c r="AM23" s="5">
        <f t="shared" si="7"/>
        <v>6.4</v>
      </c>
      <c r="AN23" s="5">
        <f t="shared" si="5"/>
        <v>1.0070000000000001</v>
      </c>
      <c r="AO23" s="5">
        <f t="shared" si="8"/>
        <v>2.3999999999999995</v>
      </c>
      <c r="AP23" s="5">
        <f t="shared" si="6"/>
        <v>1.91</v>
      </c>
      <c r="AQ23" s="43">
        <v>1.621</v>
      </c>
      <c r="AR23" t="s">
        <v>204</v>
      </c>
    </row>
    <row r="24" spans="1:45" ht="20.100000000000001" customHeight="1" x14ac:dyDescent="0.2">
      <c r="A24" s="51">
        <v>1</v>
      </c>
      <c r="B24" s="4">
        <v>22</v>
      </c>
      <c r="C24" s="31" t="s">
        <v>39</v>
      </c>
      <c r="D24" s="32" t="s">
        <v>58</v>
      </c>
      <c r="E24" s="32">
        <v>2</v>
      </c>
      <c r="F24" s="32">
        <v>0.95</v>
      </c>
      <c r="G24" s="32">
        <v>1.44</v>
      </c>
      <c r="H24" s="32">
        <v>1</v>
      </c>
      <c r="I24" s="33">
        <v>0</v>
      </c>
      <c r="J24" s="33">
        <v>0</v>
      </c>
      <c r="K24" s="33"/>
      <c r="L24" s="33">
        <v>0</v>
      </c>
      <c r="M24" s="33">
        <v>0</v>
      </c>
      <c r="N24" s="34" t="s">
        <v>65</v>
      </c>
      <c r="O24" s="34">
        <v>6</v>
      </c>
      <c r="P24" s="34">
        <v>1.91</v>
      </c>
      <c r="Q24" s="34">
        <v>0.48</v>
      </c>
      <c r="R24" s="36">
        <v>0.75</v>
      </c>
      <c r="S24" s="39" t="s">
        <v>55</v>
      </c>
      <c r="T24" s="39">
        <v>5</v>
      </c>
      <c r="U24" s="39">
        <v>1.88</v>
      </c>
      <c r="V24" s="39">
        <v>0.53</v>
      </c>
      <c r="W24" s="39">
        <v>0.25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5">
        <f t="shared" si="0"/>
        <v>1.44</v>
      </c>
      <c r="AI24" s="5">
        <f t="shared" si="1"/>
        <v>0.49249999999999999</v>
      </c>
      <c r="AJ24" s="5">
        <f t="shared" si="2"/>
        <v>1.0707342846732524</v>
      </c>
      <c r="AK24" s="5">
        <f t="shared" si="3"/>
        <v>0.36481481481481476</v>
      </c>
      <c r="AL24" s="9">
        <f t="shared" si="4"/>
        <v>0.34071461055918506</v>
      </c>
      <c r="AM24" s="5">
        <f t="shared" si="7"/>
        <v>5.75</v>
      </c>
      <c r="AN24" s="5">
        <f t="shared" si="5"/>
        <v>0.95</v>
      </c>
      <c r="AO24" s="5">
        <f t="shared" si="8"/>
        <v>2</v>
      </c>
      <c r="AP24" s="5">
        <f t="shared" si="6"/>
        <v>1.9024999999999999</v>
      </c>
      <c r="AQ24" s="43">
        <v>1.62</v>
      </c>
      <c r="AR24" t="s">
        <v>204</v>
      </c>
    </row>
    <row r="25" spans="1:45" ht="20.100000000000001" customHeight="1" x14ac:dyDescent="0.2">
      <c r="A25" s="51">
        <v>1</v>
      </c>
      <c r="B25" s="4">
        <v>23</v>
      </c>
      <c r="C25" s="31" t="s">
        <v>40</v>
      </c>
      <c r="D25" s="17" t="s">
        <v>73</v>
      </c>
      <c r="E25" s="17">
        <v>2</v>
      </c>
      <c r="F25" s="17">
        <v>0.95</v>
      </c>
      <c r="G25" s="17">
        <v>1.44</v>
      </c>
      <c r="H25" s="17">
        <v>0.25</v>
      </c>
      <c r="I25" s="18" t="s">
        <v>59</v>
      </c>
      <c r="J25" s="18">
        <v>2</v>
      </c>
      <c r="K25" s="18">
        <v>0.89</v>
      </c>
      <c r="L25" s="18">
        <v>1.61</v>
      </c>
      <c r="M25" s="18">
        <v>0.75</v>
      </c>
      <c r="N25" s="19" t="s">
        <v>65</v>
      </c>
      <c r="O25" s="19">
        <v>6</v>
      </c>
      <c r="P25" s="19">
        <v>1.91</v>
      </c>
      <c r="Q25" s="19">
        <v>0.48</v>
      </c>
      <c r="R25" s="20">
        <v>1</v>
      </c>
      <c r="S25" s="21">
        <v>0</v>
      </c>
      <c r="T25" s="21">
        <v>0</v>
      </c>
      <c r="U25" s="21">
        <v>0</v>
      </c>
      <c r="V25" s="21">
        <v>0</v>
      </c>
      <c r="W25" s="22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5">
        <f t="shared" si="0"/>
        <v>1.5674999999999999</v>
      </c>
      <c r="AI25" s="5">
        <f t="shared" ref="AI25" si="9">Q25*R25+V25*W25+AA25*AB25+AF25*AG25</f>
        <v>0.48</v>
      </c>
      <c r="AJ25" s="5">
        <f t="shared" ref="AJ25" si="10">(AH25+1.35)/SQRT(2)/(AI25+1.35)</f>
        <v>1.1273136798424874</v>
      </c>
      <c r="AK25" s="5">
        <f t="shared" ref="AK25" si="11">AI25/1.35</f>
        <v>0.35555555555555551</v>
      </c>
      <c r="AL25" s="9">
        <f t="shared" ref="AL25" si="12">AK25/AJ25</f>
        <v>0.31540072822076914</v>
      </c>
      <c r="AM25" s="5">
        <f t="shared" ref="AM25" si="13">SUM(O25*R25+T25*W25+Y25*AB25+AD25*AG25)</f>
        <v>6</v>
      </c>
      <c r="AN25" s="5">
        <f t="shared" si="5"/>
        <v>0.90500000000000003</v>
      </c>
      <c r="AO25" s="5">
        <f t="shared" si="8"/>
        <v>2</v>
      </c>
      <c r="AP25" s="5">
        <f t="shared" si="6"/>
        <v>1.91</v>
      </c>
      <c r="AQ25" s="43">
        <v>1.6</v>
      </c>
      <c r="AR25" t="s">
        <v>204</v>
      </c>
    </row>
    <row r="26" spans="1:45" ht="20.100000000000001" customHeight="1" x14ac:dyDescent="0.2">
      <c r="B26" s="4"/>
      <c r="C26" s="31"/>
      <c r="D26" s="17"/>
      <c r="E26" s="17"/>
      <c r="F26" s="17"/>
      <c r="G26" s="17"/>
      <c r="H26" s="17"/>
      <c r="I26" s="18"/>
      <c r="J26" s="18"/>
      <c r="K26" s="18"/>
      <c r="L26" s="18"/>
      <c r="M26" s="18"/>
      <c r="N26" s="19"/>
      <c r="O26" s="19"/>
      <c r="P26" s="19"/>
      <c r="Q26" s="19"/>
      <c r="R26" s="20"/>
      <c r="S26" s="21"/>
      <c r="T26" s="21"/>
      <c r="U26" s="21"/>
      <c r="V26" s="21"/>
      <c r="W26" s="22"/>
      <c r="X26" s="20"/>
      <c r="Y26" s="20"/>
      <c r="Z26" s="20"/>
      <c r="AA26" s="20"/>
      <c r="AB26" s="20"/>
      <c r="AC26" s="21"/>
      <c r="AD26" s="21"/>
      <c r="AE26" s="21"/>
      <c r="AF26" s="21"/>
      <c r="AG26" s="21"/>
      <c r="AH26" s="5"/>
      <c r="AI26" s="5"/>
      <c r="AJ26" s="5"/>
      <c r="AK26" s="5"/>
      <c r="AL26" s="9"/>
      <c r="AM26" s="5"/>
      <c r="AN26" s="5"/>
      <c r="AO26" s="5"/>
      <c r="AP26" s="5"/>
      <c r="AQ26" s="43"/>
    </row>
    <row r="27" spans="1:45" ht="20.100000000000001" customHeight="1" x14ac:dyDescent="0.2">
      <c r="A27" s="51">
        <v>2</v>
      </c>
      <c r="B27" s="4">
        <v>1</v>
      </c>
      <c r="C27" s="31" t="s">
        <v>108</v>
      </c>
      <c r="D27" s="17" t="s">
        <v>76</v>
      </c>
      <c r="E27" s="17">
        <v>3</v>
      </c>
      <c r="F27" s="17">
        <v>1.1000000000000001</v>
      </c>
      <c r="G27" s="17">
        <v>1.36</v>
      </c>
      <c r="H27" s="17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9" t="s">
        <v>86</v>
      </c>
      <c r="O27" s="19">
        <v>6</v>
      </c>
      <c r="P27" s="19">
        <v>1.88</v>
      </c>
      <c r="Q27" s="19">
        <v>0.54500000000000004</v>
      </c>
      <c r="R27" s="20">
        <v>1</v>
      </c>
      <c r="S27" s="21">
        <v>0</v>
      </c>
      <c r="T27" s="21">
        <v>0</v>
      </c>
      <c r="U27" s="21">
        <v>0</v>
      </c>
      <c r="V27" s="21">
        <v>0</v>
      </c>
      <c r="W27" s="22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5">
        <v>1.36</v>
      </c>
      <c r="AI27" s="5">
        <v>0.54500000000000004</v>
      </c>
      <c r="AJ27" s="5">
        <v>1.011218669</v>
      </c>
      <c r="AK27" s="5">
        <v>0.403703704</v>
      </c>
      <c r="AL27" s="9">
        <v>0.39922493100000001</v>
      </c>
      <c r="AM27" s="5">
        <v>6</v>
      </c>
      <c r="AN27" s="5">
        <v>1.1000000000000001</v>
      </c>
      <c r="AO27" s="5">
        <f t="shared" si="8"/>
        <v>3</v>
      </c>
      <c r="AP27" s="5">
        <v>1.88</v>
      </c>
      <c r="AQ27" s="43">
        <v>1.6244499999999999</v>
      </c>
      <c r="AR27" t="s">
        <v>165</v>
      </c>
    </row>
    <row r="28" spans="1:45" ht="20.100000000000001" customHeight="1" x14ac:dyDescent="0.2">
      <c r="A28" s="51">
        <v>2</v>
      </c>
      <c r="B28" s="4">
        <v>2</v>
      </c>
      <c r="C28" s="31" t="s">
        <v>113</v>
      </c>
      <c r="D28" s="17" t="s">
        <v>76</v>
      </c>
      <c r="E28" s="17">
        <v>3</v>
      </c>
      <c r="F28" s="17">
        <v>1.1000000000000001</v>
      </c>
      <c r="G28" s="17">
        <v>1.36</v>
      </c>
      <c r="H28" s="17">
        <v>0.4</v>
      </c>
      <c r="I28" s="18" t="s">
        <v>78</v>
      </c>
      <c r="J28" s="18">
        <v>2</v>
      </c>
      <c r="K28" s="18">
        <v>0.95</v>
      </c>
      <c r="L28" s="18">
        <v>1.44</v>
      </c>
      <c r="M28" s="18">
        <v>0.6</v>
      </c>
      <c r="N28" s="19" t="s">
        <v>86</v>
      </c>
      <c r="O28" s="19">
        <v>6</v>
      </c>
      <c r="P28" s="19">
        <v>1.88</v>
      </c>
      <c r="Q28" s="19">
        <v>0.54500000000000004</v>
      </c>
      <c r="R28" s="20">
        <v>0.4</v>
      </c>
      <c r="S28" s="21" t="s">
        <v>87</v>
      </c>
      <c r="T28" s="21">
        <v>5</v>
      </c>
      <c r="U28" s="21">
        <v>1.88</v>
      </c>
      <c r="V28" s="21">
        <v>0.53</v>
      </c>
      <c r="W28" s="22">
        <v>0.6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5">
        <v>1.4079999999999999</v>
      </c>
      <c r="AI28" s="5">
        <v>0.53600000000000003</v>
      </c>
      <c r="AJ28" s="5">
        <v>1.034040563</v>
      </c>
      <c r="AK28" s="5">
        <v>0.39703703699999998</v>
      </c>
      <c r="AL28" s="9">
        <v>0.38396659799999999</v>
      </c>
      <c r="AM28" s="5">
        <v>5.4</v>
      </c>
      <c r="AN28" s="5">
        <v>1.01</v>
      </c>
      <c r="AO28" s="5">
        <f t="shared" si="8"/>
        <v>2.4000000000000004</v>
      </c>
      <c r="AP28" s="5">
        <v>1.88</v>
      </c>
      <c r="AQ28" s="43">
        <v>1.5804499999999999</v>
      </c>
      <c r="AR28" t="s">
        <v>165</v>
      </c>
    </row>
    <row r="29" spans="1:45" ht="20.100000000000001" customHeight="1" x14ac:dyDescent="0.2">
      <c r="A29" s="51">
        <v>2</v>
      </c>
      <c r="B29" s="4">
        <v>3</v>
      </c>
      <c r="C29" s="31" t="s">
        <v>114</v>
      </c>
      <c r="D29" s="17" t="s">
        <v>115</v>
      </c>
      <c r="E29" s="17">
        <v>2</v>
      </c>
      <c r="F29" s="17">
        <v>0.89</v>
      </c>
      <c r="G29" s="17">
        <v>1.61</v>
      </c>
      <c r="H29" s="17">
        <v>0.5</v>
      </c>
      <c r="I29" s="18" t="s">
        <v>99</v>
      </c>
      <c r="J29" s="18">
        <v>3</v>
      </c>
      <c r="K29" s="18">
        <v>1.2</v>
      </c>
      <c r="L29" s="18">
        <v>1.276</v>
      </c>
      <c r="M29" s="18">
        <v>0.5</v>
      </c>
      <c r="N29" s="19" t="s">
        <v>86</v>
      </c>
      <c r="O29" s="19">
        <v>6</v>
      </c>
      <c r="P29" s="19">
        <v>1.88</v>
      </c>
      <c r="Q29" s="19">
        <v>0.54500000000000004</v>
      </c>
      <c r="R29" s="20">
        <v>0.5</v>
      </c>
      <c r="S29" s="21" t="s">
        <v>87</v>
      </c>
      <c r="T29" s="21">
        <v>5</v>
      </c>
      <c r="U29" s="21">
        <v>1.88</v>
      </c>
      <c r="V29" s="21">
        <v>0.53</v>
      </c>
      <c r="W29" s="22">
        <v>0.5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5">
        <v>1.4430000000000001</v>
      </c>
      <c r="AI29" s="5">
        <v>0.53749999999999998</v>
      </c>
      <c r="AJ29" s="5">
        <v>1.0463307230000001</v>
      </c>
      <c r="AK29" s="5">
        <v>0.39814814799999998</v>
      </c>
      <c r="AL29" s="9">
        <v>0.38051845299999998</v>
      </c>
      <c r="AM29" s="5">
        <v>5.5</v>
      </c>
      <c r="AN29" s="5">
        <v>1.0449999999999999</v>
      </c>
      <c r="AO29" s="5">
        <f t="shared" si="8"/>
        <v>2.5</v>
      </c>
      <c r="AP29" s="5">
        <v>1.88</v>
      </c>
      <c r="AQ29" s="43">
        <v>1.5615300000000001</v>
      </c>
      <c r="AR29" t="s">
        <v>165</v>
      </c>
      <c r="AS29" s="47"/>
    </row>
    <row r="30" spans="1:45" ht="20.100000000000001" customHeight="1" x14ac:dyDescent="0.2">
      <c r="A30" s="51">
        <v>2</v>
      </c>
      <c r="B30" s="4">
        <v>4</v>
      </c>
      <c r="C30" s="31" t="s">
        <v>116</v>
      </c>
      <c r="D30" s="17" t="s">
        <v>115</v>
      </c>
      <c r="E30" s="17">
        <v>2</v>
      </c>
      <c r="F30" s="17">
        <v>0.89</v>
      </c>
      <c r="G30" s="17">
        <v>1.61</v>
      </c>
      <c r="H30" s="17">
        <v>0.5</v>
      </c>
      <c r="I30" s="18" t="s">
        <v>100</v>
      </c>
      <c r="J30" s="18">
        <v>3</v>
      </c>
      <c r="K30" s="18">
        <v>1.17</v>
      </c>
      <c r="L30" s="18">
        <v>1.24</v>
      </c>
      <c r="M30" s="18">
        <v>0.5</v>
      </c>
      <c r="N30" s="19" t="s">
        <v>86</v>
      </c>
      <c r="O30" s="19">
        <v>6</v>
      </c>
      <c r="P30" s="19">
        <v>1.88</v>
      </c>
      <c r="Q30" s="19">
        <v>0.54500000000000004</v>
      </c>
      <c r="R30" s="20">
        <v>0.5</v>
      </c>
      <c r="S30" s="21" t="s">
        <v>87</v>
      </c>
      <c r="T30" s="21">
        <v>5</v>
      </c>
      <c r="U30" s="21">
        <v>1.88</v>
      </c>
      <c r="V30" s="21">
        <v>0.53</v>
      </c>
      <c r="W30" s="22">
        <v>0.5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5">
        <v>1.425</v>
      </c>
      <c r="AI30" s="5">
        <v>0.53749999999999998</v>
      </c>
      <c r="AJ30" s="5">
        <v>1.039587453</v>
      </c>
      <c r="AK30" s="5">
        <v>0.39814814799999998</v>
      </c>
      <c r="AL30" s="9">
        <v>0.382986681</v>
      </c>
      <c r="AM30" s="5">
        <v>5.5</v>
      </c>
      <c r="AN30" s="5">
        <v>1.03</v>
      </c>
      <c r="AO30" s="5">
        <f t="shared" si="8"/>
        <v>2.5</v>
      </c>
      <c r="AP30" s="5">
        <v>1.88</v>
      </c>
      <c r="AQ30" s="43">
        <v>1.5502800000000001</v>
      </c>
      <c r="AR30" t="s">
        <v>165</v>
      </c>
      <c r="AS30" s="47"/>
    </row>
    <row r="31" spans="1:45" ht="20.100000000000001" customHeight="1" x14ac:dyDescent="0.2">
      <c r="A31" s="51">
        <v>2</v>
      </c>
      <c r="B31" s="4">
        <v>5</v>
      </c>
      <c r="C31" s="31" t="s">
        <v>117</v>
      </c>
      <c r="D31" s="17" t="s">
        <v>115</v>
      </c>
      <c r="E31" s="17">
        <v>2</v>
      </c>
      <c r="F31" s="17">
        <v>0.89</v>
      </c>
      <c r="G31" s="17">
        <v>1.61</v>
      </c>
      <c r="H31" s="17">
        <v>0.5</v>
      </c>
      <c r="I31" s="18" t="s">
        <v>101</v>
      </c>
      <c r="J31" s="18">
        <v>3</v>
      </c>
      <c r="K31" s="18">
        <v>1.23</v>
      </c>
      <c r="L31" s="18">
        <v>1.2430000000000001</v>
      </c>
      <c r="M31" s="18">
        <v>0.5</v>
      </c>
      <c r="N31" s="19" t="s">
        <v>86</v>
      </c>
      <c r="O31" s="19">
        <v>6</v>
      </c>
      <c r="P31" s="19">
        <v>1.88</v>
      </c>
      <c r="Q31" s="19">
        <v>0.54500000000000004</v>
      </c>
      <c r="R31" s="20">
        <v>0.5</v>
      </c>
      <c r="S31" s="21" t="s">
        <v>87</v>
      </c>
      <c r="T31" s="21">
        <v>5</v>
      </c>
      <c r="U31" s="21">
        <v>1.88</v>
      </c>
      <c r="V31" s="21">
        <v>0.53</v>
      </c>
      <c r="W31" s="22">
        <v>0.5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5">
        <v>1.4265000000000001</v>
      </c>
      <c r="AI31" s="5">
        <v>0.53749999999999998</v>
      </c>
      <c r="AJ31" s="5">
        <v>1.040149392</v>
      </c>
      <c r="AK31" s="5">
        <v>0.39814814799999998</v>
      </c>
      <c r="AL31" s="9">
        <v>0.38277977299999999</v>
      </c>
      <c r="AM31" s="5">
        <v>5.5</v>
      </c>
      <c r="AN31" s="5">
        <v>1.06</v>
      </c>
      <c r="AO31" s="5">
        <f t="shared" si="8"/>
        <v>2.5</v>
      </c>
      <c r="AP31" s="5">
        <v>1.88</v>
      </c>
      <c r="AQ31" s="43">
        <v>1.5359400000000001</v>
      </c>
      <c r="AR31" t="s">
        <v>165</v>
      </c>
      <c r="AS31" s="47"/>
    </row>
    <row r="32" spans="1:45" ht="20.100000000000001" customHeight="1" x14ac:dyDescent="0.2">
      <c r="A32" s="51">
        <v>2</v>
      </c>
      <c r="B32" s="4">
        <v>6</v>
      </c>
      <c r="C32" s="31" t="s">
        <v>118</v>
      </c>
      <c r="D32" s="17" t="s">
        <v>115</v>
      </c>
      <c r="E32" s="17">
        <v>2</v>
      </c>
      <c r="F32" s="17">
        <v>0.89</v>
      </c>
      <c r="G32" s="17">
        <v>1.61</v>
      </c>
      <c r="H32" s="17">
        <v>0.5</v>
      </c>
      <c r="I32" s="18" t="s">
        <v>77</v>
      </c>
      <c r="J32" s="18">
        <v>3</v>
      </c>
      <c r="K32" s="18">
        <v>1.1299999999999999</v>
      </c>
      <c r="L32" s="18">
        <v>1.37</v>
      </c>
      <c r="M32" s="18">
        <v>0.5</v>
      </c>
      <c r="N32" s="19" t="s">
        <v>86</v>
      </c>
      <c r="O32" s="19">
        <v>6</v>
      </c>
      <c r="P32" s="19">
        <v>1.88</v>
      </c>
      <c r="Q32" s="19">
        <v>0.54500000000000004</v>
      </c>
      <c r="R32" s="20">
        <v>0.5</v>
      </c>
      <c r="S32" s="21" t="s">
        <v>87</v>
      </c>
      <c r="T32" s="21">
        <v>5</v>
      </c>
      <c r="U32" s="21">
        <v>1.88</v>
      </c>
      <c r="V32" s="21">
        <v>0.53</v>
      </c>
      <c r="W32" s="22">
        <v>0.5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5">
        <v>1.49</v>
      </c>
      <c r="AI32" s="5">
        <v>0.53749999999999998</v>
      </c>
      <c r="AJ32" s="5">
        <v>1.06393815</v>
      </c>
      <c r="AK32" s="5">
        <v>0.39814814799999998</v>
      </c>
      <c r="AL32" s="9">
        <v>0.37422114099999998</v>
      </c>
      <c r="AM32" s="5">
        <v>5.5</v>
      </c>
      <c r="AN32" s="5">
        <v>1.01</v>
      </c>
      <c r="AO32" s="5">
        <f t="shared" ref="AO32:AO90" si="14">E32*H32+J32*M32</f>
        <v>2.5</v>
      </c>
      <c r="AP32" s="5">
        <v>1.88</v>
      </c>
      <c r="AQ32" s="43">
        <v>1.52315</v>
      </c>
      <c r="AR32" t="s">
        <v>165</v>
      </c>
      <c r="AS32" s="47"/>
    </row>
    <row r="33" spans="1:44" ht="20.100000000000001" customHeight="1" x14ac:dyDescent="0.2">
      <c r="A33" s="51">
        <v>2</v>
      </c>
      <c r="B33" s="4">
        <v>7</v>
      </c>
      <c r="C33" s="31" t="s">
        <v>119</v>
      </c>
      <c r="D33" s="17" t="s">
        <v>79</v>
      </c>
      <c r="E33" s="17">
        <v>2</v>
      </c>
      <c r="F33" s="17">
        <v>0.89</v>
      </c>
      <c r="G33" s="17">
        <v>1.61</v>
      </c>
      <c r="H33" s="17">
        <v>0.5</v>
      </c>
      <c r="I33" s="18" t="s">
        <v>78</v>
      </c>
      <c r="J33" s="18">
        <v>2</v>
      </c>
      <c r="K33" s="18">
        <v>0.95</v>
      </c>
      <c r="L33" s="18">
        <v>1.44</v>
      </c>
      <c r="M33" s="18">
        <v>0.5</v>
      </c>
      <c r="N33" s="19" t="s">
        <v>87</v>
      </c>
      <c r="O33" s="19">
        <v>5</v>
      </c>
      <c r="P33" s="19">
        <v>1.88</v>
      </c>
      <c r="Q33" s="19">
        <v>0.53</v>
      </c>
      <c r="R33" s="20">
        <v>0.8</v>
      </c>
      <c r="S33" s="21" t="s">
        <v>81</v>
      </c>
      <c r="T33" s="21">
        <v>4</v>
      </c>
      <c r="U33" s="21">
        <v>1.83</v>
      </c>
      <c r="V33" s="21">
        <v>0.52</v>
      </c>
      <c r="W33" s="22">
        <v>0.2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5">
        <v>1.5249999999999999</v>
      </c>
      <c r="AI33" s="5">
        <v>0.52800000000000002</v>
      </c>
      <c r="AJ33" s="5">
        <v>1.0824984</v>
      </c>
      <c r="AK33" s="5">
        <v>0.39111111100000001</v>
      </c>
      <c r="AL33" s="9">
        <v>0.36130410099999999</v>
      </c>
      <c r="AM33" s="5">
        <v>4.8</v>
      </c>
      <c r="AN33" s="5">
        <v>0.92</v>
      </c>
      <c r="AO33" s="5">
        <f t="shared" si="14"/>
        <v>2</v>
      </c>
      <c r="AP33" s="5">
        <v>1.87</v>
      </c>
      <c r="AQ33" s="43">
        <v>1.5553900000000001</v>
      </c>
      <c r="AR33" t="s">
        <v>165</v>
      </c>
    </row>
    <row r="34" spans="1:44" ht="20.100000000000001" customHeight="1" x14ac:dyDescent="0.2">
      <c r="A34" s="51">
        <v>2</v>
      </c>
      <c r="B34" s="4">
        <v>8</v>
      </c>
      <c r="C34" s="31" t="s">
        <v>120</v>
      </c>
      <c r="D34" s="17" t="s">
        <v>121</v>
      </c>
      <c r="E34" s="17">
        <v>2</v>
      </c>
      <c r="F34" s="17">
        <v>0.95</v>
      </c>
      <c r="G34" s="17">
        <v>1.44</v>
      </c>
      <c r="H34" s="17">
        <v>1</v>
      </c>
      <c r="I34" s="18">
        <v>0</v>
      </c>
      <c r="J34" s="18">
        <v>0</v>
      </c>
      <c r="K34" s="18"/>
      <c r="L34" s="18">
        <v>0</v>
      </c>
      <c r="M34" s="18">
        <v>0</v>
      </c>
      <c r="N34" s="19" t="s">
        <v>81</v>
      </c>
      <c r="O34" s="19">
        <v>4</v>
      </c>
      <c r="P34" s="19">
        <v>1.83</v>
      </c>
      <c r="Q34" s="19">
        <v>0.52</v>
      </c>
      <c r="R34" s="20">
        <v>0.2</v>
      </c>
      <c r="S34" s="21" t="s">
        <v>87</v>
      </c>
      <c r="T34" s="21">
        <v>5</v>
      </c>
      <c r="U34" s="21">
        <v>1.88</v>
      </c>
      <c r="V34" s="21">
        <v>0.53</v>
      </c>
      <c r="W34" s="22">
        <v>0.8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5">
        <v>1.44</v>
      </c>
      <c r="AI34" s="5">
        <v>0.52800000000000002</v>
      </c>
      <c r="AJ34" s="5">
        <v>1.0504941000000001</v>
      </c>
      <c r="AK34" s="5">
        <v>0.39111111100000001</v>
      </c>
      <c r="AL34" s="9">
        <v>0.37231157300000001</v>
      </c>
      <c r="AM34" s="5">
        <v>4.8</v>
      </c>
      <c r="AN34" s="5">
        <v>0.95</v>
      </c>
      <c r="AO34" s="5">
        <f t="shared" si="14"/>
        <v>2</v>
      </c>
      <c r="AP34" s="5">
        <v>1.87</v>
      </c>
      <c r="AQ34" s="43">
        <v>1.5605</v>
      </c>
      <c r="AR34" t="s">
        <v>165</v>
      </c>
    </row>
    <row r="35" spans="1:44" ht="20.100000000000001" customHeight="1" x14ac:dyDescent="0.2">
      <c r="A35" s="51">
        <v>2</v>
      </c>
      <c r="B35" s="4">
        <v>9</v>
      </c>
      <c r="C35" s="31" t="s">
        <v>122</v>
      </c>
      <c r="D35" s="17" t="s">
        <v>79</v>
      </c>
      <c r="E35" s="17">
        <v>2</v>
      </c>
      <c r="F35" s="17">
        <v>0.89</v>
      </c>
      <c r="G35" s="17">
        <v>1.61</v>
      </c>
      <c r="H35" s="17">
        <v>0.5</v>
      </c>
      <c r="I35" s="18" t="s">
        <v>78</v>
      </c>
      <c r="J35" s="18">
        <v>2</v>
      </c>
      <c r="K35" s="18">
        <v>0.95</v>
      </c>
      <c r="L35" s="18">
        <v>1.44</v>
      </c>
      <c r="M35" s="18">
        <v>0.5</v>
      </c>
      <c r="N35" s="19" t="s">
        <v>87</v>
      </c>
      <c r="O35" s="19">
        <v>5</v>
      </c>
      <c r="P35" s="19">
        <v>1.88</v>
      </c>
      <c r="Q35" s="19">
        <v>0.53</v>
      </c>
      <c r="R35" s="20">
        <v>0.4</v>
      </c>
      <c r="S35" s="21" t="s">
        <v>81</v>
      </c>
      <c r="T35" s="21">
        <v>4</v>
      </c>
      <c r="U35" s="21">
        <v>1.83</v>
      </c>
      <c r="V35" s="21">
        <v>0.52</v>
      </c>
      <c r="W35" s="22">
        <v>0.6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5">
        <v>1.5249999999999999</v>
      </c>
      <c r="AI35" s="5">
        <v>0.52400000000000002</v>
      </c>
      <c r="AJ35" s="5">
        <v>1.084808963</v>
      </c>
      <c r="AK35" s="5">
        <v>0.38814814800000003</v>
      </c>
      <c r="AL35" s="9">
        <v>0.35780322799999997</v>
      </c>
      <c r="AM35" s="5">
        <v>4.4000000000000004</v>
      </c>
      <c r="AN35" s="5">
        <v>0.92</v>
      </c>
      <c r="AO35" s="5">
        <f t="shared" si="14"/>
        <v>2</v>
      </c>
      <c r="AP35" s="5">
        <v>1.85</v>
      </c>
      <c r="AQ35" s="43">
        <v>1.58917</v>
      </c>
      <c r="AR35" t="s">
        <v>165</v>
      </c>
    </row>
    <row r="36" spans="1:44" ht="20.100000000000001" customHeight="1" x14ac:dyDescent="0.2">
      <c r="A36" s="51"/>
      <c r="B36" s="4"/>
      <c r="C36" s="31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9"/>
      <c r="O36" s="19"/>
      <c r="P36" s="19"/>
      <c r="Q36" s="19"/>
      <c r="R36" s="20"/>
      <c r="S36" s="21"/>
      <c r="T36" s="21"/>
      <c r="U36" s="21"/>
      <c r="V36" s="21"/>
      <c r="W36" s="22"/>
      <c r="X36" s="20"/>
      <c r="Y36" s="20"/>
      <c r="Z36" s="20"/>
      <c r="AA36" s="20"/>
      <c r="AB36" s="20"/>
      <c r="AC36" s="21"/>
      <c r="AD36" s="21"/>
      <c r="AE36" s="21"/>
      <c r="AF36" s="21"/>
      <c r="AG36" s="21"/>
      <c r="AH36" s="5"/>
      <c r="AI36" s="5"/>
      <c r="AJ36" s="5"/>
      <c r="AK36" s="5"/>
      <c r="AL36" s="9"/>
      <c r="AM36" s="5"/>
      <c r="AN36" s="5"/>
      <c r="AO36" s="5">
        <f t="shared" si="14"/>
        <v>0</v>
      </c>
      <c r="AP36" s="5"/>
      <c r="AQ36" s="43"/>
    </row>
    <row r="37" spans="1:44" ht="20.100000000000001" customHeight="1" x14ac:dyDescent="0.2">
      <c r="A37" s="51">
        <v>3</v>
      </c>
      <c r="B37" s="4">
        <v>1</v>
      </c>
      <c r="C37" s="31" t="s">
        <v>124</v>
      </c>
      <c r="D37" s="32" t="s">
        <v>43</v>
      </c>
      <c r="E37" s="32">
        <v>3</v>
      </c>
      <c r="F37" s="32">
        <v>1.1000000000000001</v>
      </c>
      <c r="G37" s="32">
        <v>1.36</v>
      </c>
      <c r="H37" s="32">
        <v>0.4</v>
      </c>
      <c r="I37" s="33" t="s">
        <v>56</v>
      </c>
      <c r="J37" s="33">
        <v>2</v>
      </c>
      <c r="K37" s="33">
        <v>0.95</v>
      </c>
      <c r="L37" s="33">
        <v>1.44</v>
      </c>
      <c r="M37" s="33">
        <v>0.6</v>
      </c>
      <c r="N37" s="34" t="s">
        <v>139</v>
      </c>
      <c r="O37" s="34">
        <v>5</v>
      </c>
      <c r="P37" s="34">
        <v>1.83</v>
      </c>
      <c r="Q37" s="34">
        <v>0.55000000000000004</v>
      </c>
      <c r="R37" s="35">
        <v>0.4</v>
      </c>
      <c r="S37" s="39" t="s">
        <v>140</v>
      </c>
      <c r="T37" s="39">
        <v>4</v>
      </c>
      <c r="U37" s="39">
        <v>1.83</v>
      </c>
      <c r="V37" s="39">
        <v>0.52</v>
      </c>
      <c r="W37" s="38">
        <v>0.6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5">
        <f t="shared" ref="AH37:AH48" si="15">G37*H37+L37*M37</f>
        <v>1.4079999999999999</v>
      </c>
      <c r="AI37" s="5">
        <f t="shared" ref="AI37:AI39" si="16">Q37*R37+V37*W37+AA37*AB37+AF37*AG37</f>
        <v>0.53200000000000003</v>
      </c>
      <c r="AJ37" s="5">
        <f t="shared" ref="AJ37:AJ39" si="17">(AH37+1.35)/SQRT(2)/(AI37+1.35)</f>
        <v>1.0362383116431977</v>
      </c>
      <c r="AK37" s="5">
        <f t="shared" ref="AK37:AK39" si="18">AI37/1.35</f>
        <v>0.39407407407407408</v>
      </c>
      <c r="AL37" s="9">
        <f t="shared" ref="AL37:AL39" si="19">AK37/AJ37</f>
        <v>0.38029290139753436</v>
      </c>
      <c r="AM37" s="5">
        <f t="shared" ref="AM37:AM39" si="20">SUM(O37*R37+T37*W37+Y37*AB37+AD37*AG37)</f>
        <v>4.4000000000000004</v>
      </c>
      <c r="AN37" s="5">
        <f t="shared" ref="AN37:AN48" si="21">F37*H37+K37*M37</f>
        <v>1.01</v>
      </c>
      <c r="AO37" s="5">
        <f t="shared" si="14"/>
        <v>2.4000000000000004</v>
      </c>
      <c r="AP37" s="5">
        <f t="shared" ref="AP37:AP48" si="22">P37*R37+U37*W37+Z37*AB37+AE37*AG37</f>
        <v>1.83</v>
      </c>
      <c r="AQ37" s="43">
        <v>-0.622</v>
      </c>
      <c r="AR37" s="47" t="s">
        <v>238</v>
      </c>
    </row>
    <row r="38" spans="1:44" ht="20.100000000000001" customHeight="1" x14ac:dyDescent="0.2">
      <c r="A38" s="51">
        <v>3</v>
      </c>
      <c r="B38" s="4">
        <v>2</v>
      </c>
      <c r="C38" s="31" t="s">
        <v>125</v>
      </c>
      <c r="D38" s="32" t="s">
        <v>43</v>
      </c>
      <c r="E38" s="32">
        <v>3</v>
      </c>
      <c r="F38" s="32">
        <v>1.1000000000000001</v>
      </c>
      <c r="G38" s="32">
        <v>1.36</v>
      </c>
      <c r="H38" s="32">
        <v>0.2</v>
      </c>
      <c r="I38" s="33" t="s">
        <v>56</v>
      </c>
      <c r="J38" s="33">
        <v>2</v>
      </c>
      <c r="K38" s="33">
        <v>0.95</v>
      </c>
      <c r="L38" s="33">
        <v>1.44</v>
      </c>
      <c r="M38" s="33">
        <v>0.8</v>
      </c>
      <c r="N38" s="34" t="s">
        <v>139</v>
      </c>
      <c r="O38" s="34">
        <v>5</v>
      </c>
      <c r="P38" s="34">
        <v>1.83</v>
      </c>
      <c r="Q38" s="34">
        <v>0.55000000000000004</v>
      </c>
      <c r="R38" s="35">
        <v>0.2</v>
      </c>
      <c r="S38" s="39" t="s">
        <v>140</v>
      </c>
      <c r="T38" s="39">
        <v>4</v>
      </c>
      <c r="U38" s="39">
        <v>1.83</v>
      </c>
      <c r="V38" s="39">
        <v>0.52</v>
      </c>
      <c r="W38" s="38">
        <v>0.8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5">
        <f t="shared" si="15"/>
        <v>1.4239999999999999</v>
      </c>
      <c r="AI38" s="5">
        <f t="shared" si="16"/>
        <v>0.52600000000000002</v>
      </c>
      <c r="AJ38" s="5">
        <f t="shared" si="17"/>
        <v>1.0455832681297881</v>
      </c>
      <c r="AK38" s="5">
        <f t="shared" si="18"/>
        <v>0.3896296296296296</v>
      </c>
      <c r="AL38" s="9">
        <f t="shared" si="19"/>
        <v>0.37264332885371398</v>
      </c>
      <c r="AM38" s="5">
        <f t="shared" si="20"/>
        <v>4.2</v>
      </c>
      <c r="AN38" s="5">
        <f t="shared" si="21"/>
        <v>0.98</v>
      </c>
      <c r="AO38" s="5">
        <f t="shared" si="14"/>
        <v>2.2000000000000002</v>
      </c>
      <c r="AP38" s="5">
        <f t="shared" si="22"/>
        <v>1.8300000000000003</v>
      </c>
      <c r="AQ38" s="43">
        <v>-0.502</v>
      </c>
      <c r="AR38" s="47" t="s">
        <v>238</v>
      </c>
    </row>
    <row r="39" spans="1:44" ht="20.100000000000001" customHeight="1" x14ac:dyDescent="0.2">
      <c r="A39" s="51">
        <v>3</v>
      </c>
      <c r="B39" s="4">
        <v>3</v>
      </c>
      <c r="C39" s="31" t="s">
        <v>126</v>
      </c>
      <c r="D39" s="32" t="s">
        <v>56</v>
      </c>
      <c r="E39" s="32">
        <v>2</v>
      </c>
      <c r="F39" s="32">
        <v>0.95</v>
      </c>
      <c r="G39" s="32">
        <v>1.44</v>
      </c>
      <c r="H39" s="32">
        <v>0.4</v>
      </c>
      <c r="I39" s="33" t="s">
        <v>43</v>
      </c>
      <c r="J39" s="33">
        <v>3</v>
      </c>
      <c r="K39" s="33">
        <v>1.1000000000000001</v>
      </c>
      <c r="L39" s="33">
        <v>1.36</v>
      </c>
      <c r="M39" s="33">
        <v>0.6</v>
      </c>
      <c r="N39" s="34" t="s">
        <v>50</v>
      </c>
      <c r="O39" s="34">
        <v>5</v>
      </c>
      <c r="P39" s="34">
        <v>1.83</v>
      </c>
      <c r="Q39" s="34">
        <v>0.55000000000000004</v>
      </c>
      <c r="R39" s="36">
        <v>0.48</v>
      </c>
      <c r="S39" s="39" t="s">
        <v>53</v>
      </c>
      <c r="T39" s="39">
        <v>6</v>
      </c>
      <c r="U39" s="39">
        <v>1.88</v>
      </c>
      <c r="V39" s="38">
        <v>0.54500000000000004</v>
      </c>
      <c r="W39" s="39">
        <v>0.12</v>
      </c>
      <c r="X39" s="34" t="s">
        <v>57</v>
      </c>
      <c r="Y39" s="34">
        <v>4</v>
      </c>
      <c r="Z39" s="34">
        <v>1.83</v>
      </c>
      <c r="AA39" s="34">
        <v>0.52</v>
      </c>
      <c r="AB39" s="36">
        <v>0.32</v>
      </c>
      <c r="AC39" s="39" t="s">
        <v>55</v>
      </c>
      <c r="AD39" s="39">
        <v>5</v>
      </c>
      <c r="AE39" s="39">
        <v>1.88</v>
      </c>
      <c r="AF39" s="39">
        <v>0.53</v>
      </c>
      <c r="AG39" s="39">
        <v>0.08</v>
      </c>
      <c r="AH39" s="5">
        <f t="shared" si="15"/>
        <v>1.3919999999999999</v>
      </c>
      <c r="AI39" s="5">
        <f t="shared" si="16"/>
        <v>0.53820000000000001</v>
      </c>
      <c r="AJ39" s="5">
        <f t="shared" si="17"/>
        <v>1.0268439752216467</v>
      </c>
      <c r="AK39" s="5">
        <f t="shared" si="18"/>
        <v>0.39866666666666667</v>
      </c>
      <c r="AL39" s="9">
        <f t="shared" si="19"/>
        <v>0.38824463724453712</v>
      </c>
      <c r="AM39" s="5">
        <f t="shared" si="20"/>
        <v>4.8000000000000007</v>
      </c>
      <c r="AN39" s="5">
        <f t="shared" si="21"/>
        <v>1.04</v>
      </c>
      <c r="AO39" s="5">
        <f t="shared" si="14"/>
        <v>2.5999999999999996</v>
      </c>
      <c r="AP39" s="5">
        <f t="shared" si="22"/>
        <v>1.84</v>
      </c>
      <c r="AQ39" s="43">
        <v>-0.49199999999999999</v>
      </c>
      <c r="AR39" s="47" t="s">
        <v>239</v>
      </c>
    </row>
    <row r="40" spans="1:44" ht="20.100000000000001" customHeight="1" x14ac:dyDescent="0.2">
      <c r="A40" s="51">
        <v>3</v>
      </c>
      <c r="B40" s="4">
        <v>4</v>
      </c>
      <c r="C40" s="31" t="s">
        <v>127</v>
      </c>
      <c r="D40" s="32" t="s">
        <v>56</v>
      </c>
      <c r="E40" s="32">
        <v>2</v>
      </c>
      <c r="F40" s="32">
        <v>0.95</v>
      </c>
      <c r="G40" s="32">
        <v>1.44</v>
      </c>
      <c r="H40" s="32">
        <v>0.8</v>
      </c>
      <c r="I40" s="33" t="s">
        <v>43</v>
      </c>
      <c r="J40" s="33">
        <v>3</v>
      </c>
      <c r="K40" s="33">
        <v>1.1000000000000001</v>
      </c>
      <c r="L40" s="33">
        <v>1.36</v>
      </c>
      <c r="M40" s="33">
        <v>0.2</v>
      </c>
      <c r="N40" s="34" t="s">
        <v>50</v>
      </c>
      <c r="O40" s="34">
        <v>5</v>
      </c>
      <c r="P40" s="34">
        <v>1.83</v>
      </c>
      <c r="Q40" s="34">
        <v>0.55000000000000004</v>
      </c>
      <c r="R40" s="36">
        <v>0.16</v>
      </c>
      <c r="S40" s="39" t="s">
        <v>53</v>
      </c>
      <c r="T40" s="39">
        <v>6</v>
      </c>
      <c r="U40" s="39">
        <v>1.88</v>
      </c>
      <c r="V40" s="38">
        <v>0.54500000000000004</v>
      </c>
      <c r="W40" s="39">
        <v>0.04</v>
      </c>
      <c r="X40" s="34" t="s">
        <v>57</v>
      </c>
      <c r="Y40" s="34">
        <v>4</v>
      </c>
      <c r="Z40" s="34">
        <v>1.83</v>
      </c>
      <c r="AA40" s="34">
        <v>0.52</v>
      </c>
      <c r="AB40" s="36">
        <v>0.64</v>
      </c>
      <c r="AC40" s="39" t="s">
        <v>55</v>
      </c>
      <c r="AD40" s="39">
        <v>5</v>
      </c>
      <c r="AE40" s="39">
        <v>1.88</v>
      </c>
      <c r="AF40" s="39">
        <v>0.53</v>
      </c>
      <c r="AG40" s="39">
        <v>0.16</v>
      </c>
      <c r="AH40" s="5">
        <f t="shared" si="15"/>
        <v>1.4239999999999999</v>
      </c>
      <c r="AI40" s="5">
        <f t="shared" ref="AI40:AI48" si="23">Q40*R40+V40*W40+AA40*AB40+AF40*AG40</f>
        <v>0.52740000000000009</v>
      </c>
      <c r="AJ40" s="5">
        <f t="shared" ref="AJ40:AJ48" si="24">(AH40+1.35)/SQRT(2)/(AI40+1.35)</f>
        <v>1.0448035639775661</v>
      </c>
      <c r="AK40" s="5">
        <f t="shared" ref="AK40:AK48" si="25">AI40/1.35</f>
        <v>0.39066666666666672</v>
      </c>
      <c r="AL40" s="9">
        <f t="shared" ref="AL40:AL48" si="26">AK40/AJ40</f>
        <v>0.37391398740965154</v>
      </c>
      <c r="AM40" s="5">
        <f t="shared" ref="AM40:AM48" si="27">SUM(O40*R40+T40*W40+Y40*AB40+AD40*AG40)</f>
        <v>4.4000000000000004</v>
      </c>
      <c r="AN40" s="5">
        <f t="shared" si="21"/>
        <v>0.98</v>
      </c>
      <c r="AO40" s="5">
        <f t="shared" si="14"/>
        <v>2.2000000000000002</v>
      </c>
      <c r="AP40" s="5">
        <f t="shared" si="22"/>
        <v>1.84</v>
      </c>
      <c r="AQ40" s="43">
        <v>-0.46200000000000002</v>
      </c>
      <c r="AR40" s="47" t="s">
        <v>239</v>
      </c>
    </row>
    <row r="41" spans="1:44" ht="20.100000000000001" customHeight="1" x14ac:dyDescent="0.2">
      <c r="A41" s="51">
        <v>3</v>
      </c>
      <c r="B41" s="4">
        <v>5</v>
      </c>
      <c r="C41" s="31" t="s">
        <v>128</v>
      </c>
      <c r="D41" s="32" t="s">
        <v>56</v>
      </c>
      <c r="E41" s="32">
        <v>2</v>
      </c>
      <c r="F41" s="32">
        <v>0.95</v>
      </c>
      <c r="G41" s="32">
        <v>1.44</v>
      </c>
      <c r="H41" s="32">
        <v>0.2</v>
      </c>
      <c r="I41" s="33" t="s">
        <v>43</v>
      </c>
      <c r="J41" s="33">
        <v>3</v>
      </c>
      <c r="K41" s="33">
        <v>1.1000000000000001</v>
      </c>
      <c r="L41" s="33">
        <v>1.36</v>
      </c>
      <c r="M41" s="33">
        <v>0.8</v>
      </c>
      <c r="N41" s="34" t="s">
        <v>50</v>
      </c>
      <c r="O41" s="34">
        <v>5</v>
      </c>
      <c r="P41" s="34">
        <v>1.83</v>
      </c>
      <c r="Q41" s="34">
        <v>0.55000000000000004</v>
      </c>
      <c r="R41" s="36">
        <v>0.56000000000000005</v>
      </c>
      <c r="S41" s="39" t="s">
        <v>53</v>
      </c>
      <c r="T41" s="39">
        <v>6</v>
      </c>
      <c r="U41" s="39">
        <v>1.88</v>
      </c>
      <c r="V41" s="38">
        <v>0.54500000000000004</v>
      </c>
      <c r="W41" s="39">
        <v>0.24</v>
      </c>
      <c r="X41" s="34" t="s">
        <v>57</v>
      </c>
      <c r="Y41" s="34">
        <v>4</v>
      </c>
      <c r="Z41" s="34">
        <v>1.83</v>
      </c>
      <c r="AA41" s="34">
        <v>0.52</v>
      </c>
      <c r="AB41" s="36">
        <v>0.14000000000000001</v>
      </c>
      <c r="AC41" s="39" t="s">
        <v>55</v>
      </c>
      <c r="AD41" s="39">
        <v>5</v>
      </c>
      <c r="AE41" s="39">
        <v>1.88</v>
      </c>
      <c r="AF41" s="39">
        <v>0.53</v>
      </c>
      <c r="AG41" s="39">
        <v>0.06</v>
      </c>
      <c r="AH41" s="5">
        <f t="shared" si="15"/>
        <v>1.3760000000000001</v>
      </c>
      <c r="AI41" s="5">
        <f t="shared" si="23"/>
        <v>0.54340000000000011</v>
      </c>
      <c r="AJ41" s="5">
        <f t="shared" si="24"/>
        <v>1.0180485293728363</v>
      </c>
      <c r="AK41" s="5">
        <f t="shared" si="25"/>
        <v>0.40251851851851855</v>
      </c>
      <c r="AL41" s="9">
        <f t="shared" si="26"/>
        <v>0.39538244681369766</v>
      </c>
      <c r="AM41" s="5">
        <f t="shared" si="27"/>
        <v>5.1000000000000005</v>
      </c>
      <c r="AN41" s="5">
        <f t="shared" si="21"/>
        <v>1.07</v>
      </c>
      <c r="AO41" s="5">
        <f t="shared" si="14"/>
        <v>2.8000000000000003</v>
      </c>
      <c r="AP41" s="5">
        <f t="shared" si="22"/>
        <v>1.845</v>
      </c>
      <c r="AQ41" s="43">
        <v>-0.58699999999999997</v>
      </c>
      <c r="AR41" s="47" t="s">
        <v>239</v>
      </c>
    </row>
    <row r="42" spans="1:44" ht="20.100000000000001" customHeight="1" x14ac:dyDescent="0.2">
      <c r="A42" s="51">
        <v>3</v>
      </c>
      <c r="B42" s="4">
        <v>6</v>
      </c>
      <c r="C42" s="31" t="s">
        <v>129</v>
      </c>
      <c r="D42" s="32" t="s">
        <v>56</v>
      </c>
      <c r="E42" s="32">
        <v>2</v>
      </c>
      <c r="F42" s="32">
        <v>0.95</v>
      </c>
      <c r="G42" s="32">
        <v>1.44</v>
      </c>
      <c r="H42" s="32">
        <v>0.8</v>
      </c>
      <c r="I42" s="33" t="s">
        <v>43</v>
      </c>
      <c r="J42" s="33">
        <v>3</v>
      </c>
      <c r="K42" s="33">
        <v>1.1000000000000001</v>
      </c>
      <c r="L42" s="33">
        <v>1.36</v>
      </c>
      <c r="M42" s="33">
        <v>0.2</v>
      </c>
      <c r="N42" s="34" t="s">
        <v>50</v>
      </c>
      <c r="O42" s="34">
        <v>5</v>
      </c>
      <c r="P42" s="34">
        <v>1.83</v>
      </c>
      <c r="Q42" s="34">
        <v>0.55000000000000004</v>
      </c>
      <c r="R42" s="36">
        <v>0.12</v>
      </c>
      <c r="S42" s="39" t="s">
        <v>53</v>
      </c>
      <c r="T42" s="39">
        <v>6</v>
      </c>
      <c r="U42" s="39">
        <v>1.88</v>
      </c>
      <c r="V42" s="38">
        <v>0.54500000000000004</v>
      </c>
      <c r="W42" s="39">
        <v>0.08</v>
      </c>
      <c r="X42" s="34" t="s">
        <v>57</v>
      </c>
      <c r="Y42" s="34">
        <v>4</v>
      </c>
      <c r="Z42" s="34">
        <v>1.83</v>
      </c>
      <c r="AA42" s="34">
        <v>0.52</v>
      </c>
      <c r="AB42" s="36">
        <v>0.48</v>
      </c>
      <c r="AC42" s="39" t="s">
        <v>55</v>
      </c>
      <c r="AD42" s="39">
        <v>5</v>
      </c>
      <c r="AE42" s="39">
        <v>1.88</v>
      </c>
      <c r="AF42" s="39">
        <v>0.53</v>
      </c>
      <c r="AG42" s="39">
        <v>0.32</v>
      </c>
      <c r="AH42" s="5">
        <f t="shared" si="15"/>
        <v>1.4239999999999999</v>
      </c>
      <c r="AI42" s="5">
        <f t="shared" si="23"/>
        <v>0.52879999999999994</v>
      </c>
      <c r="AJ42" s="5">
        <f t="shared" si="24"/>
        <v>1.0440250218285516</v>
      </c>
      <c r="AK42" s="5">
        <f t="shared" si="25"/>
        <v>0.39170370370370361</v>
      </c>
      <c r="AL42" s="9">
        <f t="shared" si="26"/>
        <v>0.37518612630342557</v>
      </c>
      <c r="AM42" s="5">
        <f t="shared" si="27"/>
        <v>4.5999999999999996</v>
      </c>
      <c r="AN42" s="5">
        <f t="shared" si="21"/>
        <v>0.98</v>
      </c>
      <c r="AO42" s="5">
        <f t="shared" si="14"/>
        <v>2.2000000000000002</v>
      </c>
      <c r="AP42" s="5">
        <f t="shared" si="22"/>
        <v>1.85</v>
      </c>
      <c r="AQ42" s="43">
        <v>-0.41699999999999998</v>
      </c>
      <c r="AR42" s="47" t="s">
        <v>239</v>
      </c>
    </row>
    <row r="43" spans="1:44" ht="20.100000000000001" customHeight="1" x14ac:dyDescent="0.2">
      <c r="A43" s="51">
        <v>3</v>
      </c>
      <c r="B43" s="4">
        <v>7</v>
      </c>
      <c r="C43" s="31" t="s">
        <v>130</v>
      </c>
      <c r="D43" s="32" t="s">
        <v>56</v>
      </c>
      <c r="E43" s="32">
        <v>2</v>
      </c>
      <c r="F43" s="32">
        <v>0.95</v>
      </c>
      <c r="G43" s="32">
        <v>1.44</v>
      </c>
      <c r="H43" s="32">
        <v>0.2</v>
      </c>
      <c r="I43" s="33" t="s">
        <v>43</v>
      </c>
      <c r="J43" s="33">
        <v>3</v>
      </c>
      <c r="K43" s="33">
        <v>1.1000000000000001</v>
      </c>
      <c r="L43" s="33">
        <v>1.36</v>
      </c>
      <c r="M43" s="33">
        <v>0.8</v>
      </c>
      <c r="N43" s="34" t="s">
        <v>50</v>
      </c>
      <c r="O43" s="34">
        <v>5</v>
      </c>
      <c r="P43" s="34">
        <v>1.83</v>
      </c>
      <c r="Q43" s="34">
        <v>0.55000000000000004</v>
      </c>
      <c r="R43" s="36">
        <v>0.32</v>
      </c>
      <c r="S43" s="39" t="s">
        <v>53</v>
      </c>
      <c r="T43" s="39">
        <v>6</v>
      </c>
      <c r="U43" s="39">
        <v>1.88</v>
      </c>
      <c r="V43" s="38">
        <v>0.54500000000000004</v>
      </c>
      <c r="W43" s="39">
        <v>0.48</v>
      </c>
      <c r="X43" s="34" t="s">
        <v>57</v>
      </c>
      <c r="Y43" s="34">
        <v>4</v>
      </c>
      <c r="Z43" s="34">
        <v>1.83</v>
      </c>
      <c r="AA43" s="34">
        <v>0.52</v>
      </c>
      <c r="AB43" s="36">
        <v>0.08</v>
      </c>
      <c r="AC43" s="39" t="s">
        <v>55</v>
      </c>
      <c r="AD43" s="39">
        <v>5</v>
      </c>
      <c r="AE43" s="39">
        <v>1.88</v>
      </c>
      <c r="AF43" s="39">
        <v>0.53</v>
      </c>
      <c r="AG43" s="39">
        <v>0.12</v>
      </c>
      <c r="AH43" s="5">
        <f t="shared" si="15"/>
        <v>1.3760000000000001</v>
      </c>
      <c r="AI43" s="5">
        <f t="shared" si="23"/>
        <v>0.54280000000000006</v>
      </c>
      <c r="AJ43" s="5">
        <f t="shared" si="24"/>
        <v>1.0183712412904311</v>
      </c>
      <c r="AK43" s="5">
        <f t="shared" si="25"/>
        <v>0.40207407407407408</v>
      </c>
      <c r="AL43" s="9">
        <f t="shared" si="26"/>
        <v>0.39482072722771033</v>
      </c>
      <c r="AM43" s="5">
        <f t="shared" si="27"/>
        <v>5.4</v>
      </c>
      <c r="AN43" s="5">
        <f t="shared" si="21"/>
        <v>1.07</v>
      </c>
      <c r="AO43" s="5">
        <f t="shared" si="14"/>
        <v>2.8000000000000003</v>
      </c>
      <c r="AP43" s="5">
        <f t="shared" si="22"/>
        <v>1.86</v>
      </c>
      <c r="AQ43" s="43">
        <v>-0.502</v>
      </c>
      <c r="AR43" s="47" t="s">
        <v>239</v>
      </c>
    </row>
    <row r="44" spans="1:44" ht="20.100000000000001" customHeight="1" x14ac:dyDescent="0.2">
      <c r="A44" s="51">
        <v>3</v>
      </c>
      <c r="B44" s="4">
        <v>8</v>
      </c>
      <c r="C44" s="31" t="s">
        <v>131</v>
      </c>
      <c r="D44" s="32" t="s">
        <v>56</v>
      </c>
      <c r="E44" s="32">
        <v>2</v>
      </c>
      <c r="F44" s="32">
        <v>0.95</v>
      </c>
      <c r="G44" s="32">
        <v>1.44</v>
      </c>
      <c r="H44" s="32">
        <v>0.6</v>
      </c>
      <c r="I44" s="33" t="s">
        <v>43</v>
      </c>
      <c r="J44" s="33">
        <v>3</v>
      </c>
      <c r="K44" s="33">
        <v>1.1000000000000001</v>
      </c>
      <c r="L44" s="33">
        <v>1.36</v>
      </c>
      <c r="M44" s="33">
        <v>0.4</v>
      </c>
      <c r="N44" s="34" t="s">
        <v>50</v>
      </c>
      <c r="O44" s="34">
        <v>5</v>
      </c>
      <c r="P44" s="34">
        <v>1.83</v>
      </c>
      <c r="Q44" s="34">
        <v>0.55000000000000004</v>
      </c>
      <c r="R44" s="36">
        <v>0.16</v>
      </c>
      <c r="S44" s="39" t="s">
        <v>53</v>
      </c>
      <c r="T44" s="39">
        <v>6</v>
      </c>
      <c r="U44" s="39">
        <v>1.88</v>
      </c>
      <c r="V44" s="38">
        <v>0.54500000000000004</v>
      </c>
      <c r="W44" s="39">
        <v>0.24</v>
      </c>
      <c r="X44" s="34" t="s">
        <v>57</v>
      </c>
      <c r="Y44" s="34">
        <v>4</v>
      </c>
      <c r="Z44" s="34">
        <v>1.83</v>
      </c>
      <c r="AA44" s="34">
        <v>0.52</v>
      </c>
      <c r="AB44" s="36">
        <v>0.24</v>
      </c>
      <c r="AC44" s="39" t="s">
        <v>55</v>
      </c>
      <c r="AD44" s="39">
        <v>5</v>
      </c>
      <c r="AE44" s="39">
        <v>1.88</v>
      </c>
      <c r="AF44" s="39">
        <v>0.53</v>
      </c>
      <c r="AG44" s="39">
        <v>0.36</v>
      </c>
      <c r="AH44" s="5">
        <f t="shared" si="15"/>
        <v>1.4079999999999999</v>
      </c>
      <c r="AI44" s="5">
        <f t="shared" si="23"/>
        <v>0.53439999999999999</v>
      </c>
      <c r="AJ44" s="5">
        <f t="shared" si="24"/>
        <v>1.0349185430442041</v>
      </c>
      <c r="AK44" s="5">
        <f t="shared" si="25"/>
        <v>0.39585185185185179</v>
      </c>
      <c r="AL44" s="9">
        <f t="shared" si="26"/>
        <v>0.38249566066084484</v>
      </c>
      <c r="AM44" s="5">
        <f t="shared" si="27"/>
        <v>5</v>
      </c>
      <c r="AN44" s="5">
        <f t="shared" si="21"/>
        <v>1.01</v>
      </c>
      <c r="AO44" s="5">
        <f t="shared" si="14"/>
        <v>2.4000000000000004</v>
      </c>
      <c r="AP44" s="5">
        <f t="shared" si="22"/>
        <v>1.8599999999999999</v>
      </c>
      <c r="AQ44" s="43">
        <v>-0.45200000000000001</v>
      </c>
      <c r="AR44" s="47" t="s">
        <v>239</v>
      </c>
    </row>
    <row r="45" spans="1:44" ht="20.100000000000001" customHeight="1" x14ac:dyDescent="0.2">
      <c r="A45" s="51">
        <v>3</v>
      </c>
      <c r="B45" s="4">
        <v>9</v>
      </c>
      <c r="C45" s="31" t="s">
        <v>132</v>
      </c>
      <c r="D45" s="32" t="s">
        <v>56</v>
      </c>
      <c r="E45" s="32">
        <v>2</v>
      </c>
      <c r="F45" s="32">
        <v>0.95</v>
      </c>
      <c r="G45" s="32">
        <v>1.44</v>
      </c>
      <c r="H45" s="32">
        <v>0.6</v>
      </c>
      <c r="I45" s="33" t="s">
        <v>43</v>
      </c>
      <c r="J45" s="33">
        <v>3</v>
      </c>
      <c r="K45" s="33">
        <v>1.1000000000000001</v>
      </c>
      <c r="L45" s="33">
        <v>1.36</v>
      </c>
      <c r="M45" s="33">
        <v>0.4</v>
      </c>
      <c r="N45" s="34" t="s">
        <v>50</v>
      </c>
      <c r="O45" s="34">
        <v>5</v>
      </c>
      <c r="P45" s="34">
        <v>1.83</v>
      </c>
      <c r="Q45" s="34">
        <v>0.55000000000000004</v>
      </c>
      <c r="R45" s="36">
        <v>0.08</v>
      </c>
      <c r="S45" s="39" t="s">
        <v>53</v>
      </c>
      <c r="T45" s="39">
        <v>6</v>
      </c>
      <c r="U45" s="39">
        <v>1.88</v>
      </c>
      <c r="V45" s="38">
        <v>0.54500000000000004</v>
      </c>
      <c r="W45" s="39">
        <v>0.32</v>
      </c>
      <c r="X45" s="34" t="s">
        <v>57</v>
      </c>
      <c r="Y45" s="34">
        <v>4</v>
      </c>
      <c r="Z45" s="34">
        <v>1.83</v>
      </c>
      <c r="AA45" s="34">
        <v>0.52</v>
      </c>
      <c r="AB45" s="36">
        <v>0.12</v>
      </c>
      <c r="AC45" s="39" t="s">
        <v>55</v>
      </c>
      <c r="AD45" s="39">
        <v>5</v>
      </c>
      <c r="AE45" s="39">
        <v>1.88</v>
      </c>
      <c r="AF45" s="39">
        <v>0.53</v>
      </c>
      <c r="AG45" s="39">
        <v>0.48</v>
      </c>
      <c r="AH45" s="5">
        <f t="shared" si="15"/>
        <v>1.4079999999999999</v>
      </c>
      <c r="AI45" s="5">
        <f t="shared" si="23"/>
        <v>0.53520000000000012</v>
      </c>
      <c r="AJ45" s="5">
        <f t="shared" si="24"/>
        <v>1.034479366917302</v>
      </c>
      <c r="AK45" s="5">
        <f t="shared" si="25"/>
        <v>0.39644444444444449</v>
      </c>
      <c r="AL45" s="9">
        <f t="shared" si="26"/>
        <v>0.38323088610827449</v>
      </c>
      <c r="AM45" s="5">
        <f t="shared" si="27"/>
        <v>5.1999999999999993</v>
      </c>
      <c r="AN45" s="5">
        <f t="shared" si="21"/>
        <v>1.01</v>
      </c>
      <c r="AO45" s="5">
        <f t="shared" si="14"/>
        <v>2.4000000000000004</v>
      </c>
      <c r="AP45" s="5">
        <f t="shared" si="22"/>
        <v>1.8699999999999999</v>
      </c>
      <c r="AQ45" s="43">
        <v>-0.49199999999999999</v>
      </c>
      <c r="AR45" s="47" t="s">
        <v>239</v>
      </c>
    </row>
    <row r="46" spans="1:44" ht="20.100000000000001" customHeight="1" x14ac:dyDescent="0.2">
      <c r="A46" s="51">
        <v>3</v>
      </c>
      <c r="B46" s="4">
        <v>10</v>
      </c>
      <c r="C46" s="31" t="s">
        <v>133</v>
      </c>
      <c r="D46" s="32" t="s">
        <v>56</v>
      </c>
      <c r="E46" s="32">
        <v>2</v>
      </c>
      <c r="F46" s="32">
        <v>0.95</v>
      </c>
      <c r="G46" s="32">
        <v>1.44</v>
      </c>
      <c r="H46" s="32">
        <v>0.8</v>
      </c>
      <c r="I46" s="33" t="s">
        <v>43</v>
      </c>
      <c r="J46" s="33">
        <v>3</v>
      </c>
      <c r="K46" s="33">
        <v>1.1000000000000001</v>
      </c>
      <c r="L46" s="33">
        <v>1.36</v>
      </c>
      <c r="M46" s="33">
        <v>0.2</v>
      </c>
      <c r="N46" s="34" t="s">
        <v>50</v>
      </c>
      <c r="O46" s="34">
        <v>5</v>
      </c>
      <c r="P46" s="34">
        <v>1.83</v>
      </c>
      <c r="Q46" s="34">
        <v>0.55000000000000004</v>
      </c>
      <c r="R46" s="36">
        <v>0.04</v>
      </c>
      <c r="S46" s="39" t="s">
        <v>53</v>
      </c>
      <c r="T46" s="39">
        <v>6</v>
      </c>
      <c r="U46" s="39">
        <v>1.88</v>
      </c>
      <c r="V46" s="38">
        <v>0.54500000000000004</v>
      </c>
      <c r="W46" s="39">
        <v>0.16</v>
      </c>
      <c r="X46" s="34" t="s">
        <v>57</v>
      </c>
      <c r="Y46" s="34">
        <v>4</v>
      </c>
      <c r="Z46" s="34">
        <v>1.83</v>
      </c>
      <c r="AA46" s="34">
        <v>0.52</v>
      </c>
      <c r="AB46" s="36">
        <v>0.16</v>
      </c>
      <c r="AC46" s="39" t="s">
        <v>55</v>
      </c>
      <c r="AD46" s="39">
        <v>5</v>
      </c>
      <c r="AE46" s="39">
        <v>1.88</v>
      </c>
      <c r="AF46" s="39">
        <v>0.53</v>
      </c>
      <c r="AG46" s="39">
        <v>0.64</v>
      </c>
      <c r="AH46" s="5">
        <f t="shared" si="15"/>
        <v>1.4239999999999999</v>
      </c>
      <c r="AI46" s="5">
        <f t="shared" si="23"/>
        <v>0.53160000000000007</v>
      </c>
      <c r="AJ46" s="5">
        <f t="shared" si="24"/>
        <v>1.042471413165116</v>
      </c>
      <c r="AK46" s="5">
        <f t="shared" si="25"/>
        <v>0.39377777777777778</v>
      </c>
      <c r="AL46" s="9">
        <f t="shared" si="26"/>
        <v>0.37773484510448413</v>
      </c>
      <c r="AM46" s="5">
        <f t="shared" si="27"/>
        <v>5</v>
      </c>
      <c r="AN46" s="5">
        <f t="shared" si="21"/>
        <v>0.98</v>
      </c>
      <c r="AO46" s="5">
        <f t="shared" si="14"/>
        <v>2.2000000000000002</v>
      </c>
      <c r="AP46" s="5">
        <f t="shared" si="22"/>
        <v>1.87</v>
      </c>
      <c r="AQ46" s="43">
        <v>-0.497</v>
      </c>
      <c r="AR46" s="47" t="s">
        <v>239</v>
      </c>
    </row>
    <row r="47" spans="1:44" ht="20.100000000000001" customHeight="1" x14ac:dyDescent="0.2">
      <c r="A47" s="51">
        <v>3</v>
      </c>
      <c r="B47" s="4">
        <v>11</v>
      </c>
      <c r="C47" s="31" t="s">
        <v>134</v>
      </c>
      <c r="D47" s="32" t="s">
        <v>56</v>
      </c>
      <c r="E47" s="32">
        <v>2</v>
      </c>
      <c r="F47" s="32">
        <v>0.95</v>
      </c>
      <c r="G47" s="32">
        <v>1.44</v>
      </c>
      <c r="H47" s="32">
        <v>0.2</v>
      </c>
      <c r="I47" s="33" t="s">
        <v>43</v>
      </c>
      <c r="J47" s="33">
        <v>3</v>
      </c>
      <c r="K47" s="33">
        <v>1.1000000000000001</v>
      </c>
      <c r="L47" s="33">
        <v>1.36</v>
      </c>
      <c r="M47" s="33">
        <v>0.8</v>
      </c>
      <c r="N47" s="34" t="s">
        <v>50</v>
      </c>
      <c r="O47" s="34">
        <v>5</v>
      </c>
      <c r="P47" s="34">
        <v>1.83</v>
      </c>
      <c r="Q47" s="34">
        <v>0.55000000000000004</v>
      </c>
      <c r="R47" s="36">
        <v>0.08</v>
      </c>
      <c r="S47" s="39" t="s">
        <v>53</v>
      </c>
      <c r="T47" s="39">
        <v>6</v>
      </c>
      <c r="U47" s="39">
        <v>1.88</v>
      </c>
      <c r="V47" s="38">
        <v>0.54500000000000004</v>
      </c>
      <c r="W47" s="39">
        <v>0.72</v>
      </c>
      <c r="X47" s="34" t="s">
        <v>57</v>
      </c>
      <c r="Y47" s="34">
        <v>4</v>
      </c>
      <c r="Z47" s="34">
        <v>1.83</v>
      </c>
      <c r="AA47" s="34">
        <v>0.52</v>
      </c>
      <c r="AB47" s="36">
        <v>0.02</v>
      </c>
      <c r="AC47" s="39" t="s">
        <v>55</v>
      </c>
      <c r="AD47" s="39">
        <v>5</v>
      </c>
      <c r="AE47" s="39">
        <v>1.88</v>
      </c>
      <c r="AF47" s="39">
        <v>0.53</v>
      </c>
      <c r="AG47" s="39">
        <v>0.18</v>
      </c>
      <c r="AH47" s="5">
        <f t="shared" si="15"/>
        <v>1.3760000000000001</v>
      </c>
      <c r="AI47" s="5">
        <f t="shared" si="23"/>
        <v>0.54220000000000002</v>
      </c>
      <c r="AJ47" s="5">
        <f t="shared" si="24"/>
        <v>1.0186941578662552</v>
      </c>
      <c r="AK47" s="5">
        <f t="shared" si="25"/>
        <v>0.40162962962962961</v>
      </c>
      <c r="AL47" s="9">
        <f t="shared" si="26"/>
        <v>0.39425928432816215</v>
      </c>
      <c r="AM47" s="5">
        <f t="shared" si="27"/>
        <v>5.7000000000000011</v>
      </c>
      <c r="AN47" s="5">
        <f t="shared" si="21"/>
        <v>1.07</v>
      </c>
      <c r="AO47" s="5">
        <f t="shared" si="14"/>
        <v>2.8000000000000003</v>
      </c>
      <c r="AP47" s="5">
        <f t="shared" si="22"/>
        <v>1.875</v>
      </c>
      <c r="AQ47" s="43">
        <v>-0.45200000000000001</v>
      </c>
      <c r="AR47" s="47" t="s">
        <v>239</v>
      </c>
    </row>
    <row r="48" spans="1:44" ht="20.100000000000001" customHeight="1" x14ac:dyDescent="0.2">
      <c r="A48" s="51">
        <v>3</v>
      </c>
      <c r="B48" s="4">
        <v>12</v>
      </c>
      <c r="C48" s="31" t="s">
        <v>135</v>
      </c>
      <c r="D48" s="32" t="s">
        <v>56</v>
      </c>
      <c r="E48" s="32">
        <v>2</v>
      </c>
      <c r="F48" s="32">
        <v>0.95</v>
      </c>
      <c r="G48" s="32">
        <v>1.44</v>
      </c>
      <c r="H48" s="32">
        <v>0.4</v>
      </c>
      <c r="I48" s="33" t="s">
        <v>43</v>
      </c>
      <c r="J48" s="33">
        <v>3</v>
      </c>
      <c r="K48" s="33">
        <v>1.1000000000000001</v>
      </c>
      <c r="L48" s="33">
        <v>1.36</v>
      </c>
      <c r="M48" s="33">
        <v>0.6</v>
      </c>
      <c r="N48" s="34" t="s">
        <v>50</v>
      </c>
      <c r="O48" s="34">
        <v>5</v>
      </c>
      <c r="P48" s="34">
        <v>1.83</v>
      </c>
      <c r="Q48" s="34">
        <v>0.55000000000000004</v>
      </c>
      <c r="R48" s="36">
        <v>0.06</v>
      </c>
      <c r="S48" s="39" t="s">
        <v>53</v>
      </c>
      <c r="T48" s="39">
        <v>6</v>
      </c>
      <c r="U48" s="39">
        <v>1.88</v>
      </c>
      <c r="V48" s="38">
        <v>0.54500000000000004</v>
      </c>
      <c r="W48" s="39">
        <v>0.54</v>
      </c>
      <c r="X48" s="34" t="s">
        <v>57</v>
      </c>
      <c r="Y48" s="34">
        <v>4</v>
      </c>
      <c r="Z48" s="34">
        <v>1.83</v>
      </c>
      <c r="AA48" s="34">
        <v>0.52</v>
      </c>
      <c r="AB48" s="36">
        <v>0.04</v>
      </c>
      <c r="AC48" s="39" t="s">
        <v>55</v>
      </c>
      <c r="AD48" s="39">
        <v>5</v>
      </c>
      <c r="AE48" s="39">
        <v>1.88</v>
      </c>
      <c r="AF48" s="39">
        <v>0.53</v>
      </c>
      <c r="AG48" s="39">
        <v>0.36</v>
      </c>
      <c r="AH48" s="5">
        <f t="shared" si="15"/>
        <v>1.3919999999999999</v>
      </c>
      <c r="AI48" s="5">
        <f t="shared" si="23"/>
        <v>0.53890000000000005</v>
      </c>
      <c r="AJ48" s="5">
        <f t="shared" si="24"/>
        <v>1.0264634411633826</v>
      </c>
      <c r="AK48" s="5">
        <f t="shared" si="25"/>
        <v>0.3991851851851852</v>
      </c>
      <c r="AL48" s="9">
        <f t="shared" si="26"/>
        <v>0.38889371913017479</v>
      </c>
      <c r="AM48" s="5">
        <f t="shared" si="27"/>
        <v>5.5</v>
      </c>
      <c r="AN48" s="5">
        <f t="shared" si="21"/>
        <v>1.04</v>
      </c>
      <c r="AO48" s="5">
        <f t="shared" si="14"/>
        <v>2.5999999999999996</v>
      </c>
      <c r="AP48" s="5">
        <f t="shared" si="22"/>
        <v>1.875</v>
      </c>
      <c r="AQ48" s="43">
        <v>-0.40200000000000002</v>
      </c>
      <c r="AR48" s="47" t="s">
        <v>239</v>
      </c>
    </row>
    <row r="49" spans="1:44" ht="20.100000000000001" customHeight="1" x14ac:dyDescent="0.2">
      <c r="A49" s="51">
        <v>3</v>
      </c>
      <c r="B49" s="4">
        <v>13</v>
      </c>
      <c r="C49" s="31" t="s">
        <v>108</v>
      </c>
      <c r="D49" s="17" t="s">
        <v>76</v>
      </c>
      <c r="E49" s="17">
        <v>3</v>
      </c>
      <c r="F49" s="17">
        <v>1.1000000000000001</v>
      </c>
      <c r="G49" s="17">
        <v>1.36</v>
      </c>
      <c r="H49" s="17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9" t="s">
        <v>86</v>
      </c>
      <c r="O49" s="19">
        <v>6</v>
      </c>
      <c r="P49" s="19">
        <v>1.88</v>
      </c>
      <c r="Q49" s="19">
        <v>0.54500000000000004</v>
      </c>
      <c r="R49" s="20">
        <v>1</v>
      </c>
      <c r="S49" s="21">
        <v>0</v>
      </c>
      <c r="T49" s="21">
        <v>0</v>
      </c>
      <c r="U49" s="21">
        <v>0</v>
      </c>
      <c r="V49" s="21">
        <v>0</v>
      </c>
      <c r="W49" s="22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5">
        <v>1.36</v>
      </c>
      <c r="AI49" s="5">
        <v>0.54500000000000004</v>
      </c>
      <c r="AJ49" s="5">
        <v>1.011218669</v>
      </c>
      <c r="AK49" s="5">
        <v>0.403703704</v>
      </c>
      <c r="AL49" s="9">
        <v>0.39922493100000001</v>
      </c>
      <c r="AM49" s="5">
        <v>6</v>
      </c>
      <c r="AN49" s="5">
        <v>1.1000000000000001</v>
      </c>
      <c r="AO49" s="5">
        <f t="shared" si="14"/>
        <v>3</v>
      </c>
      <c r="AP49" s="5">
        <v>1.88</v>
      </c>
      <c r="AQ49" s="43">
        <v>-0.57699999999999996</v>
      </c>
      <c r="AR49" s="47" t="s">
        <v>239</v>
      </c>
    </row>
    <row r="50" spans="1:44" ht="20.100000000000001" customHeight="1" x14ac:dyDescent="0.2">
      <c r="A50" s="51">
        <v>3</v>
      </c>
      <c r="B50" s="4">
        <v>14</v>
      </c>
      <c r="C50" s="31" t="s">
        <v>136</v>
      </c>
      <c r="D50" s="32" t="s">
        <v>43</v>
      </c>
      <c r="E50" s="32">
        <v>3</v>
      </c>
      <c r="F50" s="32">
        <v>1.1000000000000001</v>
      </c>
      <c r="G50" s="32">
        <v>1.36</v>
      </c>
      <c r="H50" s="32">
        <v>0.8</v>
      </c>
      <c r="I50" s="33" t="s">
        <v>56</v>
      </c>
      <c r="J50" s="33">
        <v>2</v>
      </c>
      <c r="K50" s="33">
        <v>0.95</v>
      </c>
      <c r="L50" s="33">
        <v>1.44</v>
      </c>
      <c r="M50" s="33">
        <v>0.2</v>
      </c>
      <c r="N50" s="19" t="s">
        <v>86</v>
      </c>
      <c r="O50" s="19">
        <v>6</v>
      </c>
      <c r="P50" s="19">
        <v>1.88</v>
      </c>
      <c r="Q50" s="19">
        <v>0.54500000000000004</v>
      </c>
      <c r="R50" s="20">
        <v>0.8</v>
      </c>
      <c r="S50" s="39" t="s">
        <v>55</v>
      </c>
      <c r="T50" s="39">
        <v>5</v>
      </c>
      <c r="U50" s="39">
        <v>1.88</v>
      </c>
      <c r="V50" s="39">
        <v>0.53</v>
      </c>
      <c r="W50" s="39">
        <v>0.2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5">
        <f>G50*H50+L50*M50</f>
        <v>1.3760000000000001</v>
      </c>
      <c r="AI50" s="5">
        <f t="shared" ref="AI50" si="28">Q50*R50+V50*W50+AA50*AB50+AF50*AG50</f>
        <v>0.54200000000000004</v>
      </c>
      <c r="AJ50" s="5">
        <f t="shared" ref="AJ50" si="29">(AH50+1.35)/SQRT(2)/(AI50+1.35)</f>
        <v>1.0188018422381226</v>
      </c>
      <c r="AK50" s="5">
        <f t="shared" ref="AK50" si="30">AI50/1.35</f>
        <v>0.40148148148148149</v>
      </c>
      <c r="AL50" s="9">
        <f t="shared" ref="AL50" si="31">AK50/AJ50</f>
        <v>0.39407219818085487</v>
      </c>
      <c r="AM50" s="5">
        <f t="shared" ref="AM50" si="32">SUM(O50*R50+T50*W50+Y50*AB50+AD50*AG50)</f>
        <v>5.8000000000000007</v>
      </c>
      <c r="AN50" s="5">
        <f>F50*H50+K50*M50</f>
        <v>1.07</v>
      </c>
      <c r="AO50" s="5">
        <f t="shared" si="14"/>
        <v>2.8000000000000003</v>
      </c>
      <c r="AP50" s="5">
        <f>P50*R50+U50*W50+Z50*AB50+AE50*AG50</f>
        <v>1.88</v>
      </c>
      <c r="AQ50" s="43">
        <v>-0.54</v>
      </c>
      <c r="AR50" s="47" t="s">
        <v>239</v>
      </c>
    </row>
    <row r="51" spans="1:44" ht="20.100000000000001" customHeight="1" x14ac:dyDescent="0.2">
      <c r="A51" s="51">
        <v>3</v>
      </c>
      <c r="B51" s="4">
        <v>15</v>
      </c>
      <c r="C51" s="31" t="s">
        <v>137</v>
      </c>
      <c r="D51" s="32" t="s">
        <v>43</v>
      </c>
      <c r="E51" s="32">
        <v>3</v>
      </c>
      <c r="F51" s="32">
        <v>1.1000000000000001</v>
      </c>
      <c r="G51" s="32">
        <v>1.36</v>
      </c>
      <c r="H51" s="32">
        <v>0.6</v>
      </c>
      <c r="I51" s="33" t="s">
        <v>56</v>
      </c>
      <c r="J51" s="33">
        <v>2</v>
      </c>
      <c r="K51" s="33">
        <v>0.95</v>
      </c>
      <c r="L51" s="33">
        <v>1.44</v>
      </c>
      <c r="M51" s="33">
        <v>0.4</v>
      </c>
      <c r="N51" s="19" t="s">
        <v>86</v>
      </c>
      <c r="O51" s="19">
        <v>6</v>
      </c>
      <c r="P51" s="19">
        <v>1.88</v>
      </c>
      <c r="Q51" s="19">
        <v>0.54500000000000004</v>
      </c>
      <c r="R51" s="20">
        <v>0.6</v>
      </c>
      <c r="S51" s="39" t="s">
        <v>55</v>
      </c>
      <c r="T51" s="39">
        <v>5</v>
      </c>
      <c r="U51" s="39">
        <v>1.88</v>
      </c>
      <c r="V51" s="39">
        <v>0.53</v>
      </c>
      <c r="W51" s="39">
        <v>0.4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5">
        <f>G51*H51+L51*M51</f>
        <v>1.3919999999999999</v>
      </c>
      <c r="AI51" s="5">
        <f t="shared" ref="AI51:AI52" si="33">Q51*R51+V51*W51+AA51*AB51+AF51*AG51</f>
        <v>0.53900000000000003</v>
      </c>
      <c r="AJ51" s="5">
        <f t="shared" ref="AJ51:AJ52" si="34">(AH51+1.35)/SQRT(2)/(AI51+1.35)</f>
        <v>1.0264091021776141</v>
      </c>
      <c r="AK51" s="5">
        <f t="shared" ref="AK51:AK52" si="35">AI51/1.35</f>
        <v>0.39925925925925926</v>
      </c>
      <c r="AL51" s="9">
        <f t="shared" ref="AL51:AL52" si="36">AK51/AJ51</f>
        <v>0.3889864756773852</v>
      </c>
      <c r="AM51" s="5">
        <f t="shared" ref="AM51:AM52" si="37">SUM(O51*R51+T51*W51+Y51*AB51+AD51*AG51)</f>
        <v>5.6</v>
      </c>
      <c r="AN51" s="5">
        <f>F51*H51+K51*M51</f>
        <v>1.04</v>
      </c>
      <c r="AO51" s="5">
        <f t="shared" si="14"/>
        <v>2.5999999999999996</v>
      </c>
      <c r="AP51" s="5">
        <f>P51*R51+U51*W51+Z51*AB51+AE51*AG51</f>
        <v>1.88</v>
      </c>
      <c r="AQ51" s="43">
        <v>-0.5</v>
      </c>
      <c r="AR51" s="47" t="s">
        <v>239</v>
      </c>
    </row>
    <row r="52" spans="1:44" ht="20.100000000000001" customHeight="1" x14ac:dyDescent="0.2">
      <c r="A52" s="51">
        <v>3</v>
      </c>
      <c r="B52" s="4">
        <v>16</v>
      </c>
      <c r="C52" s="31" t="s">
        <v>138</v>
      </c>
      <c r="D52" s="32" t="s">
        <v>43</v>
      </c>
      <c r="E52" s="32">
        <v>3</v>
      </c>
      <c r="F52" s="32">
        <v>1.1000000000000001</v>
      </c>
      <c r="G52" s="32">
        <v>1.36</v>
      </c>
      <c r="H52" s="32">
        <v>0.2</v>
      </c>
      <c r="I52" s="33" t="s">
        <v>56</v>
      </c>
      <c r="J52" s="33">
        <v>2</v>
      </c>
      <c r="K52" s="33">
        <v>0.95</v>
      </c>
      <c r="L52" s="33">
        <v>1.44</v>
      </c>
      <c r="M52" s="33">
        <v>0.7</v>
      </c>
      <c r="N52" s="19" t="s">
        <v>86</v>
      </c>
      <c r="O52" s="19">
        <v>6</v>
      </c>
      <c r="P52" s="19">
        <v>1.88</v>
      </c>
      <c r="Q52" s="19">
        <v>0.54500000000000004</v>
      </c>
      <c r="R52" s="20">
        <v>0.3</v>
      </c>
      <c r="S52" s="39" t="s">
        <v>55</v>
      </c>
      <c r="T52" s="39">
        <v>5</v>
      </c>
      <c r="U52" s="39">
        <v>1.88</v>
      </c>
      <c r="V52" s="39">
        <v>0.53</v>
      </c>
      <c r="W52" s="39">
        <v>0.7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5">
        <f>G52*H52+L52*M52</f>
        <v>1.28</v>
      </c>
      <c r="AI52" s="5">
        <f t="shared" si="33"/>
        <v>0.53449999999999998</v>
      </c>
      <c r="AJ52" s="5">
        <f t="shared" si="34"/>
        <v>0.9868351469995329</v>
      </c>
      <c r="AK52" s="5">
        <f t="shared" si="35"/>
        <v>0.3959259259259259</v>
      </c>
      <c r="AL52" s="9">
        <f t="shared" si="36"/>
        <v>0.40120776720380968</v>
      </c>
      <c r="AM52" s="5">
        <f t="shared" si="37"/>
        <v>5.3</v>
      </c>
      <c r="AN52" s="5">
        <f>F52*H52+K52*M52</f>
        <v>0.88500000000000001</v>
      </c>
      <c r="AO52" s="5">
        <f t="shared" si="14"/>
        <v>2</v>
      </c>
      <c r="AP52" s="5">
        <f>P52*R52+U52*W52+Z52*AB52+AE52*AG52</f>
        <v>1.88</v>
      </c>
      <c r="AQ52" s="43">
        <v>-0.46200000000000002</v>
      </c>
      <c r="AR52" s="47" t="s">
        <v>239</v>
      </c>
    </row>
    <row r="53" spans="1:44" ht="20.100000000000001" customHeight="1" x14ac:dyDescent="0.2">
      <c r="B53" s="4"/>
      <c r="C53" s="31"/>
      <c r="D53" s="32"/>
      <c r="E53" s="32"/>
      <c r="F53" s="32"/>
      <c r="G53" s="32"/>
      <c r="H53" s="32"/>
      <c r="I53" s="33"/>
      <c r="J53" s="33"/>
      <c r="K53" s="33"/>
      <c r="L53" s="33"/>
      <c r="M53" s="33"/>
      <c r="N53" s="34"/>
      <c r="O53" s="34"/>
      <c r="P53" s="34"/>
      <c r="Q53" s="34"/>
      <c r="R53" s="35"/>
      <c r="S53" s="39"/>
      <c r="T53" s="39"/>
      <c r="U53" s="39"/>
      <c r="V53" s="39"/>
      <c r="W53" s="38"/>
      <c r="X53" s="35"/>
      <c r="Y53" s="35"/>
      <c r="Z53" s="35"/>
      <c r="AA53" s="35"/>
      <c r="AB53" s="35"/>
      <c r="AC53" s="38"/>
      <c r="AD53" s="38"/>
      <c r="AE53" s="38"/>
      <c r="AF53" s="38"/>
      <c r="AG53" s="38"/>
      <c r="AH53" s="5"/>
      <c r="AI53" s="5"/>
      <c r="AJ53" s="5"/>
      <c r="AK53" s="5"/>
      <c r="AL53" s="9"/>
      <c r="AM53" s="5"/>
      <c r="AN53" s="5"/>
      <c r="AO53" s="5"/>
      <c r="AP53" s="5"/>
      <c r="AQ53" s="43"/>
    </row>
    <row r="54" spans="1:44" ht="20.100000000000001" customHeight="1" x14ac:dyDescent="0.2">
      <c r="A54" s="51">
        <v>4</v>
      </c>
      <c r="B54" s="4">
        <v>1</v>
      </c>
      <c r="C54" s="31" t="s">
        <v>124</v>
      </c>
      <c r="D54" s="32" t="s">
        <v>43</v>
      </c>
      <c r="E54" s="32">
        <v>3</v>
      </c>
      <c r="F54" s="32">
        <v>1.1000000000000001</v>
      </c>
      <c r="G54" s="32">
        <v>1.36</v>
      </c>
      <c r="H54" s="32">
        <v>0.4</v>
      </c>
      <c r="I54" s="33" t="s">
        <v>56</v>
      </c>
      <c r="J54" s="33">
        <v>2</v>
      </c>
      <c r="K54" s="33">
        <v>0.95</v>
      </c>
      <c r="L54" s="33">
        <v>1.44</v>
      </c>
      <c r="M54" s="33">
        <v>0.6</v>
      </c>
      <c r="N54" s="34" t="s">
        <v>139</v>
      </c>
      <c r="O54" s="34">
        <v>5</v>
      </c>
      <c r="P54" s="34">
        <v>1.83</v>
      </c>
      <c r="Q54" s="34">
        <v>0.55000000000000004</v>
      </c>
      <c r="R54" s="35">
        <v>0.4</v>
      </c>
      <c r="S54" s="39" t="s">
        <v>140</v>
      </c>
      <c r="T54" s="39">
        <v>4</v>
      </c>
      <c r="U54" s="39">
        <v>1.83</v>
      </c>
      <c r="V54" s="39">
        <v>0.52</v>
      </c>
      <c r="W54" s="38">
        <v>0.6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5">
        <f t="shared" ref="AH54:AH65" si="38">G54*H54+L54*M54</f>
        <v>1.4079999999999999</v>
      </c>
      <c r="AI54" s="5">
        <f t="shared" ref="AI54:AI65" si="39">Q54*R54+V54*W54+AA54*AB54+AF54*AG54</f>
        <v>0.53200000000000003</v>
      </c>
      <c r="AJ54" s="5">
        <f t="shared" ref="AJ54:AJ65" si="40">(AH54+1.35)/SQRT(2)/(AI54+1.35)</f>
        <v>1.0362383116431977</v>
      </c>
      <c r="AK54" s="5">
        <f t="shared" ref="AK54:AK65" si="41">AI54/1.35</f>
        <v>0.39407407407407408</v>
      </c>
      <c r="AL54" s="9">
        <f t="shared" ref="AL54:AL65" si="42">AK54/AJ54</f>
        <v>0.38029290139753436</v>
      </c>
      <c r="AM54" s="5">
        <f t="shared" ref="AM54:AM65" si="43">SUM(O54*R54+T54*W54+Y54*AB54+AD54*AG54)</f>
        <v>4.4000000000000004</v>
      </c>
      <c r="AN54" s="5">
        <f t="shared" ref="AN54:AN65" si="44">F54*H54+K54*M54</f>
        <v>1.01</v>
      </c>
      <c r="AO54" s="5">
        <f t="shared" si="14"/>
        <v>2.4000000000000004</v>
      </c>
      <c r="AP54" s="5">
        <f t="shared" ref="AP54:AP65" si="45">P54*R54+U54*W54+Z54*AB54+AE54*AG54</f>
        <v>1.83</v>
      </c>
      <c r="AQ54" s="43">
        <v>-0.68700000000000006</v>
      </c>
      <c r="AR54" s="47" t="s">
        <v>240</v>
      </c>
    </row>
    <row r="55" spans="1:44" ht="20.100000000000001" customHeight="1" x14ac:dyDescent="0.2">
      <c r="A55" s="51">
        <v>4</v>
      </c>
      <c r="B55" s="4">
        <v>2</v>
      </c>
      <c r="C55" s="31" t="s">
        <v>125</v>
      </c>
      <c r="D55" s="32" t="s">
        <v>43</v>
      </c>
      <c r="E55" s="32">
        <v>3</v>
      </c>
      <c r="F55" s="32">
        <v>1.1000000000000001</v>
      </c>
      <c r="G55" s="32">
        <v>1.36</v>
      </c>
      <c r="H55" s="32">
        <v>0.2</v>
      </c>
      <c r="I55" s="33" t="s">
        <v>56</v>
      </c>
      <c r="J55" s="33">
        <v>2</v>
      </c>
      <c r="K55" s="33">
        <v>0.95</v>
      </c>
      <c r="L55" s="33">
        <v>1.44</v>
      </c>
      <c r="M55" s="33">
        <v>0.8</v>
      </c>
      <c r="N55" s="34" t="s">
        <v>139</v>
      </c>
      <c r="O55" s="34">
        <v>5</v>
      </c>
      <c r="P55" s="34">
        <v>1.83</v>
      </c>
      <c r="Q55" s="34">
        <v>0.55000000000000004</v>
      </c>
      <c r="R55" s="35">
        <v>0.2</v>
      </c>
      <c r="S55" s="39" t="s">
        <v>140</v>
      </c>
      <c r="T55" s="39">
        <v>4</v>
      </c>
      <c r="U55" s="39">
        <v>1.83</v>
      </c>
      <c r="V55" s="39">
        <v>0.52</v>
      </c>
      <c r="W55" s="38">
        <v>0.8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5">
        <f t="shared" si="38"/>
        <v>1.4239999999999999</v>
      </c>
      <c r="AI55" s="5">
        <f t="shared" si="39"/>
        <v>0.52600000000000002</v>
      </c>
      <c r="AJ55" s="5">
        <f t="shared" si="40"/>
        <v>1.0455832681297881</v>
      </c>
      <c r="AK55" s="5">
        <f t="shared" si="41"/>
        <v>0.3896296296296296</v>
      </c>
      <c r="AL55" s="9">
        <f t="shared" si="42"/>
        <v>0.37264332885371398</v>
      </c>
      <c r="AM55" s="5">
        <f t="shared" si="43"/>
        <v>4.2</v>
      </c>
      <c r="AN55" s="5">
        <f t="shared" si="44"/>
        <v>0.98</v>
      </c>
      <c r="AO55" s="5">
        <f t="shared" si="14"/>
        <v>2.2000000000000002</v>
      </c>
      <c r="AP55" s="5">
        <f t="shared" si="45"/>
        <v>1.8300000000000003</v>
      </c>
      <c r="AQ55" s="43">
        <v>-0.54200000000000004</v>
      </c>
      <c r="AR55" s="47" t="s">
        <v>240</v>
      </c>
    </row>
    <row r="56" spans="1:44" ht="20.100000000000001" customHeight="1" x14ac:dyDescent="0.2">
      <c r="A56" s="51">
        <v>4</v>
      </c>
      <c r="B56" s="4">
        <v>3</v>
      </c>
      <c r="C56" s="31" t="s">
        <v>126</v>
      </c>
      <c r="D56" s="32" t="s">
        <v>56</v>
      </c>
      <c r="E56" s="32">
        <v>2</v>
      </c>
      <c r="F56" s="32">
        <v>0.95</v>
      </c>
      <c r="G56" s="32">
        <v>1.44</v>
      </c>
      <c r="H56" s="32">
        <v>0.4</v>
      </c>
      <c r="I56" s="33" t="s">
        <v>43</v>
      </c>
      <c r="J56" s="33">
        <v>3</v>
      </c>
      <c r="K56" s="33">
        <v>1.1000000000000001</v>
      </c>
      <c r="L56" s="33">
        <v>1.36</v>
      </c>
      <c r="M56" s="33">
        <v>0.6</v>
      </c>
      <c r="N56" s="34" t="s">
        <v>50</v>
      </c>
      <c r="O56" s="34">
        <v>5</v>
      </c>
      <c r="P56" s="34">
        <v>1.83</v>
      </c>
      <c r="Q56" s="34">
        <v>0.55000000000000004</v>
      </c>
      <c r="R56" s="36">
        <v>0.48</v>
      </c>
      <c r="S56" s="39" t="s">
        <v>53</v>
      </c>
      <c r="T56" s="39">
        <v>6</v>
      </c>
      <c r="U56" s="39">
        <v>1.88</v>
      </c>
      <c r="V56" s="38">
        <v>0.54500000000000004</v>
      </c>
      <c r="W56" s="39">
        <v>0.12</v>
      </c>
      <c r="X56" s="34" t="s">
        <v>57</v>
      </c>
      <c r="Y56" s="34">
        <v>4</v>
      </c>
      <c r="Z56" s="34">
        <v>1.83</v>
      </c>
      <c r="AA56" s="34">
        <v>0.52</v>
      </c>
      <c r="AB56" s="36">
        <v>0.32</v>
      </c>
      <c r="AC56" s="39" t="s">
        <v>55</v>
      </c>
      <c r="AD56" s="39">
        <v>5</v>
      </c>
      <c r="AE56" s="39">
        <v>1.88</v>
      </c>
      <c r="AF56" s="39">
        <v>0.53</v>
      </c>
      <c r="AG56" s="39">
        <v>0.08</v>
      </c>
      <c r="AH56" s="5">
        <f t="shared" si="38"/>
        <v>1.3919999999999999</v>
      </c>
      <c r="AI56" s="5">
        <f t="shared" si="39"/>
        <v>0.53820000000000001</v>
      </c>
      <c r="AJ56" s="5">
        <f t="shared" si="40"/>
        <v>1.0268439752216467</v>
      </c>
      <c r="AK56" s="5">
        <f t="shared" si="41"/>
        <v>0.39866666666666667</v>
      </c>
      <c r="AL56" s="9">
        <f t="shared" si="42"/>
        <v>0.38824463724453712</v>
      </c>
      <c r="AM56" s="5">
        <f t="shared" si="43"/>
        <v>4.8000000000000007</v>
      </c>
      <c r="AN56" s="5">
        <f t="shared" si="44"/>
        <v>1.04</v>
      </c>
      <c r="AO56" s="5">
        <f t="shared" si="14"/>
        <v>2.5999999999999996</v>
      </c>
      <c r="AP56" s="5">
        <f t="shared" si="45"/>
        <v>1.84</v>
      </c>
      <c r="AQ56" s="43">
        <v>-0.53700000000000003</v>
      </c>
      <c r="AR56" s="47" t="s">
        <v>242</v>
      </c>
    </row>
    <row r="57" spans="1:44" ht="20.100000000000001" customHeight="1" x14ac:dyDescent="0.2">
      <c r="A57" s="51">
        <v>4</v>
      </c>
      <c r="B57" s="4">
        <v>4</v>
      </c>
      <c r="C57" s="31" t="s">
        <v>127</v>
      </c>
      <c r="D57" s="32" t="s">
        <v>56</v>
      </c>
      <c r="E57" s="32">
        <v>2</v>
      </c>
      <c r="F57" s="32">
        <v>0.95</v>
      </c>
      <c r="G57" s="32">
        <v>1.44</v>
      </c>
      <c r="H57" s="32">
        <v>0.8</v>
      </c>
      <c r="I57" s="33" t="s">
        <v>43</v>
      </c>
      <c r="J57" s="33">
        <v>3</v>
      </c>
      <c r="K57" s="33">
        <v>1.1000000000000001</v>
      </c>
      <c r="L57" s="33">
        <v>1.36</v>
      </c>
      <c r="M57" s="33">
        <v>0.2</v>
      </c>
      <c r="N57" s="34" t="s">
        <v>50</v>
      </c>
      <c r="O57" s="34">
        <v>5</v>
      </c>
      <c r="P57" s="34">
        <v>1.83</v>
      </c>
      <c r="Q57" s="34">
        <v>0.55000000000000004</v>
      </c>
      <c r="R57" s="36">
        <v>0.16</v>
      </c>
      <c r="S57" s="39" t="s">
        <v>53</v>
      </c>
      <c r="T57" s="39">
        <v>6</v>
      </c>
      <c r="U57" s="39">
        <v>1.88</v>
      </c>
      <c r="V57" s="38">
        <v>0.54500000000000004</v>
      </c>
      <c r="W57" s="39">
        <v>0.04</v>
      </c>
      <c r="X57" s="34" t="s">
        <v>57</v>
      </c>
      <c r="Y57" s="34">
        <v>4</v>
      </c>
      <c r="Z57" s="34">
        <v>1.83</v>
      </c>
      <c r="AA57" s="34">
        <v>0.52</v>
      </c>
      <c r="AB57" s="36">
        <v>0.64</v>
      </c>
      <c r="AC57" s="39" t="s">
        <v>55</v>
      </c>
      <c r="AD57" s="39">
        <v>5</v>
      </c>
      <c r="AE57" s="39">
        <v>1.88</v>
      </c>
      <c r="AF57" s="39">
        <v>0.53</v>
      </c>
      <c r="AG57" s="39">
        <v>0.16</v>
      </c>
      <c r="AH57" s="5">
        <f t="shared" si="38"/>
        <v>1.4239999999999999</v>
      </c>
      <c r="AI57" s="5">
        <f t="shared" si="39"/>
        <v>0.52740000000000009</v>
      </c>
      <c r="AJ57" s="5">
        <f t="shared" si="40"/>
        <v>1.0448035639775661</v>
      </c>
      <c r="AK57" s="5">
        <f t="shared" si="41"/>
        <v>0.39066666666666672</v>
      </c>
      <c r="AL57" s="9">
        <f t="shared" si="42"/>
        <v>0.37391398740965154</v>
      </c>
      <c r="AM57" s="5">
        <f t="shared" si="43"/>
        <v>4.4000000000000004</v>
      </c>
      <c r="AN57" s="5">
        <f t="shared" si="44"/>
        <v>0.98</v>
      </c>
      <c r="AO57" s="5">
        <f t="shared" si="14"/>
        <v>2.2000000000000002</v>
      </c>
      <c r="AP57" s="5">
        <f t="shared" si="45"/>
        <v>1.84</v>
      </c>
      <c r="AQ57" s="43">
        <v>-0.497</v>
      </c>
      <c r="AR57" s="47" t="s">
        <v>242</v>
      </c>
    </row>
    <row r="58" spans="1:44" ht="20.100000000000001" customHeight="1" x14ac:dyDescent="0.2">
      <c r="A58" s="51">
        <v>4</v>
      </c>
      <c r="B58" s="4">
        <v>5</v>
      </c>
      <c r="C58" s="31" t="s">
        <v>128</v>
      </c>
      <c r="D58" s="32" t="s">
        <v>56</v>
      </c>
      <c r="E58" s="32">
        <v>2</v>
      </c>
      <c r="F58" s="32">
        <v>0.95</v>
      </c>
      <c r="G58" s="32">
        <v>1.44</v>
      </c>
      <c r="H58" s="32">
        <v>0.2</v>
      </c>
      <c r="I58" s="33" t="s">
        <v>43</v>
      </c>
      <c r="J58" s="33">
        <v>3</v>
      </c>
      <c r="K58" s="33">
        <v>1.1000000000000001</v>
      </c>
      <c r="L58" s="33">
        <v>1.36</v>
      </c>
      <c r="M58" s="33">
        <v>0.8</v>
      </c>
      <c r="N58" s="34" t="s">
        <v>50</v>
      </c>
      <c r="O58" s="34">
        <v>5</v>
      </c>
      <c r="P58" s="34">
        <v>1.83</v>
      </c>
      <c r="Q58" s="34">
        <v>0.55000000000000004</v>
      </c>
      <c r="R58" s="36">
        <v>0.56000000000000005</v>
      </c>
      <c r="S58" s="39" t="s">
        <v>53</v>
      </c>
      <c r="T58" s="39">
        <v>6</v>
      </c>
      <c r="U58" s="39">
        <v>1.88</v>
      </c>
      <c r="V58" s="38">
        <v>0.54500000000000004</v>
      </c>
      <c r="W58" s="39">
        <v>0.24</v>
      </c>
      <c r="X58" s="34" t="s">
        <v>57</v>
      </c>
      <c r="Y58" s="34">
        <v>4</v>
      </c>
      <c r="Z58" s="34">
        <v>1.83</v>
      </c>
      <c r="AA58" s="34">
        <v>0.52</v>
      </c>
      <c r="AB58" s="36">
        <v>0.14000000000000001</v>
      </c>
      <c r="AC58" s="39" t="s">
        <v>55</v>
      </c>
      <c r="AD58" s="39">
        <v>5</v>
      </c>
      <c r="AE58" s="39">
        <v>1.88</v>
      </c>
      <c r="AF58" s="39">
        <v>0.53</v>
      </c>
      <c r="AG58" s="39">
        <v>0.06</v>
      </c>
      <c r="AH58" s="5">
        <f t="shared" si="38"/>
        <v>1.3760000000000001</v>
      </c>
      <c r="AI58" s="5">
        <f t="shared" si="39"/>
        <v>0.54340000000000011</v>
      </c>
      <c r="AJ58" s="5">
        <f t="shared" si="40"/>
        <v>1.0180485293728363</v>
      </c>
      <c r="AK58" s="5">
        <f t="shared" si="41"/>
        <v>0.40251851851851855</v>
      </c>
      <c r="AL58" s="9">
        <f t="shared" si="42"/>
        <v>0.39538244681369766</v>
      </c>
      <c r="AM58" s="5">
        <f t="shared" si="43"/>
        <v>5.1000000000000005</v>
      </c>
      <c r="AN58" s="5">
        <f t="shared" si="44"/>
        <v>1.07</v>
      </c>
      <c r="AO58" s="5">
        <f t="shared" si="14"/>
        <v>2.8000000000000003</v>
      </c>
      <c r="AP58" s="5">
        <f t="shared" si="45"/>
        <v>1.845</v>
      </c>
      <c r="AQ58" s="43">
        <v>-0.65700000000000003</v>
      </c>
      <c r="AR58" s="47" t="s">
        <v>242</v>
      </c>
    </row>
    <row r="59" spans="1:44" ht="20.100000000000001" customHeight="1" x14ac:dyDescent="0.2">
      <c r="A59" s="51">
        <v>4</v>
      </c>
      <c r="B59" s="4">
        <v>6</v>
      </c>
      <c r="C59" s="31" t="s">
        <v>129</v>
      </c>
      <c r="D59" s="32" t="s">
        <v>56</v>
      </c>
      <c r="E59" s="32">
        <v>2</v>
      </c>
      <c r="F59" s="32">
        <v>0.95</v>
      </c>
      <c r="G59" s="32">
        <v>1.44</v>
      </c>
      <c r="H59" s="32">
        <v>0.8</v>
      </c>
      <c r="I59" s="33" t="s">
        <v>43</v>
      </c>
      <c r="J59" s="33">
        <v>3</v>
      </c>
      <c r="K59" s="33">
        <v>1.1000000000000001</v>
      </c>
      <c r="L59" s="33">
        <v>1.36</v>
      </c>
      <c r="M59" s="33">
        <v>0.2</v>
      </c>
      <c r="N59" s="34" t="s">
        <v>50</v>
      </c>
      <c r="O59" s="34">
        <v>5</v>
      </c>
      <c r="P59" s="34">
        <v>1.83</v>
      </c>
      <c r="Q59" s="34">
        <v>0.55000000000000004</v>
      </c>
      <c r="R59" s="36">
        <v>0.12</v>
      </c>
      <c r="S59" s="39" t="s">
        <v>53</v>
      </c>
      <c r="T59" s="39">
        <v>6</v>
      </c>
      <c r="U59" s="39">
        <v>1.88</v>
      </c>
      <c r="V59" s="38">
        <v>0.54500000000000004</v>
      </c>
      <c r="W59" s="39">
        <v>0.08</v>
      </c>
      <c r="X59" s="34" t="s">
        <v>57</v>
      </c>
      <c r="Y59" s="34">
        <v>4</v>
      </c>
      <c r="Z59" s="34">
        <v>1.83</v>
      </c>
      <c r="AA59" s="34">
        <v>0.52</v>
      </c>
      <c r="AB59" s="36">
        <v>0.48</v>
      </c>
      <c r="AC59" s="39" t="s">
        <v>55</v>
      </c>
      <c r="AD59" s="39">
        <v>5</v>
      </c>
      <c r="AE59" s="39">
        <v>1.88</v>
      </c>
      <c r="AF59" s="39">
        <v>0.53</v>
      </c>
      <c r="AG59" s="39">
        <v>0.32</v>
      </c>
      <c r="AH59" s="5">
        <f t="shared" si="38"/>
        <v>1.4239999999999999</v>
      </c>
      <c r="AI59" s="5">
        <f t="shared" si="39"/>
        <v>0.52879999999999994</v>
      </c>
      <c r="AJ59" s="5">
        <f t="shared" si="40"/>
        <v>1.0440250218285516</v>
      </c>
      <c r="AK59" s="5">
        <f t="shared" si="41"/>
        <v>0.39170370370370361</v>
      </c>
      <c r="AL59" s="9">
        <f t="shared" si="42"/>
        <v>0.37518612630342557</v>
      </c>
      <c r="AM59" s="5">
        <f t="shared" si="43"/>
        <v>4.5999999999999996</v>
      </c>
      <c r="AN59" s="5">
        <f t="shared" si="44"/>
        <v>0.98</v>
      </c>
      <c r="AO59" s="5">
        <f t="shared" si="14"/>
        <v>2.2000000000000002</v>
      </c>
      <c r="AP59" s="5">
        <f t="shared" si="45"/>
        <v>1.85</v>
      </c>
      <c r="AQ59" s="43">
        <v>-0.45700000000000002</v>
      </c>
      <c r="AR59" s="47" t="s">
        <v>242</v>
      </c>
    </row>
    <row r="60" spans="1:44" ht="20.100000000000001" customHeight="1" x14ac:dyDescent="0.2">
      <c r="A60" s="51">
        <v>4</v>
      </c>
      <c r="B60" s="4">
        <v>7</v>
      </c>
      <c r="C60" s="31" t="s">
        <v>130</v>
      </c>
      <c r="D60" s="32" t="s">
        <v>56</v>
      </c>
      <c r="E60" s="32">
        <v>2</v>
      </c>
      <c r="F60" s="32">
        <v>0.95</v>
      </c>
      <c r="G60" s="32">
        <v>1.44</v>
      </c>
      <c r="H60" s="32">
        <v>0.2</v>
      </c>
      <c r="I60" s="33" t="s">
        <v>43</v>
      </c>
      <c r="J60" s="33">
        <v>3</v>
      </c>
      <c r="K60" s="33">
        <v>1.1000000000000001</v>
      </c>
      <c r="L60" s="33">
        <v>1.36</v>
      </c>
      <c r="M60" s="33">
        <v>0.8</v>
      </c>
      <c r="N60" s="34" t="s">
        <v>50</v>
      </c>
      <c r="O60" s="34">
        <v>5</v>
      </c>
      <c r="P60" s="34">
        <v>1.83</v>
      </c>
      <c r="Q60" s="34">
        <v>0.55000000000000004</v>
      </c>
      <c r="R60" s="36">
        <v>0.32</v>
      </c>
      <c r="S60" s="39" t="s">
        <v>53</v>
      </c>
      <c r="T60" s="39">
        <v>6</v>
      </c>
      <c r="U60" s="39">
        <v>1.88</v>
      </c>
      <c r="V60" s="38">
        <v>0.54500000000000004</v>
      </c>
      <c r="W60" s="39">
        <v>0.48</v>
      </c>
      <c r="X60" s="34" t="s">
        <v>57</v>
      </c>
      <c r="Y60" s="34">
        <v>4</v>
      </c>
      <c r="Z60" s="34">
        <v>1.83</v>
      </c>
      <c r="AA60" s="34">
        <v>0.52</v>
      </c>
      <c r="AB60" s="36">
        <v>0.08</v>
      </c>
      <c r="AC60" s="39" t="s">
        <v>55</v>
      </c>
      <c r="AD60" s="39">
        <v>5</v>
      </c>
      <c r="AE60" s="39">
        <v>1.88</v>
      </c>
      <c r="AF60" s="39">
        <v>0.53</v>
      </c>
      <c r="AG60" s="39">
        <v>0.12</v>
      </c>
      <c r="AH60" s="5">
        <f t="shared" si="38"/>
        <v>1.3760000000000001</v>
      </c>
      <c r="AI60" s="5">
        <f t="shared" si="39"/>
        <v>0.54280000000000006</v>
      </c>
      <c r="AJ60" s="5">
        <f t="shared" si="40"/>
        <v>1.0183712412904311</v>
      </c>
      <c r="AK60" s="5">
        <f t="shared" si="41"/>
        <v>0.40207407407407408</v>
      </c>
      <c r="AL60" s="9">
        <f t="shared" si="42"/>
        <v>0.39482072722771033</v>
      </c>
      <c r="AM60" s="5">
        <f t="shared" si="43"/>
        <v>5.4</v>
      </c>
      <c r="AN60" s="5">
        <f t="shared" si="44"/>
        <v>1.07</v>
      </c>
      <c r="AO60" s="5">
        <f t="shared" si="14"/>
        <v>2.8000000000000003</v>
      </c>
      <c r="AP60" s="5">
        <f t="shared" si="45"/>
        <v>1.86</v>
      </c>
      <c r="AQ60" s="43">
        <v>-0.54200000000000004</v>
      </c>
      <c r="AR60" s="47" t="s">
        <v>242</v>
      </c>
    </row>
    <row r="61" spans="1:44" ht="20.100000000000001" customHeight="1" x14ac:dyDescent="0.2">
      <c r="A61" s="51">
        <v>4</v>
      </c>
      <c r="B61" s="4">
        <v>8</v>
      </c>
      <c r="C61" s="31" t="s">
        <v>131</v>
      </c>
      <c r="D61" s="32" t="s">
        <v>56</v>
      </c>
      <c r="E61" s="32">
        <v>2</v>
      </c>
      <c r="F61" s="32">
        <v>0.95</v>
      </c>
      <c r="G61" s="32">
        <v>1.44</v>
      </c>
      <c r="H61" s="32">
        <v>0.6</v>
      </c>
      <c r="I61" s="33" t="s">
        <v>43</v>
      </c>
      <c r="J61" s="33">
        <v>3</v>
      </c>
      <c r="K61" s="33">
        <v>1.1000000000000001</v>
      </c>
      <c r="L61" s="33">
        <v>1.36</v>
      </c>
      <c r="M61" s="33">
        <v>0.4</v>
      </c>
      <c r="N61" s="34" t="s">
        <v>50</v>
      </c>
      <c r="O61" s="34">
        <v>5</v>
      </c>
      <c r="P61" s="34">
        <v>1.83</v>
      </c>
      <c r="Q61" s="34">
        <v>0.55000000000000004</v>
      </c>
      <c r="R61" s="36">
        <v>0.16</v>
      </c>
      <c r="S61" s="39" t="s">
        <v>53</v>
      </c>
      <c r="T61" s="39">
        <v>6</v>
      </c>
      <c r="U61" s="39">
        <v>1.88</v>
      </c>
      <c r="V61" s="38">
        <v>0.54500000000000004</v>
      </c>
      <c r="W61" s="39">
        <v>0.24</v>
      </c>
      <c r="X61" s="34" t="s">
        <v>57</v>
      </c>
      <c r="Y61" s="34">
        <v>4</v>
      </c>
      <c r="Z61" s="34">
        <v>1.83</v>
      </c>
      <c r="AA61" s="34">
        <v>0.52</v>
      </c>
      <c r="AB61" s="36">
        <v>0.24</v>
      </c>
      <c r="AC61" s="39" t="s">
        <v>55</v>
      </c>
      <c r="AD61" s="39">
        <v>5</v>
      </c>
      <c r="AE61" s="39">
        <v>1.88</v>
      </c>
      <c r="AF61" s="39">
        <v>0.53</v>
      </c>
      <c r="AG61" s="39">
        <v>0.36</v>
      </c>
      <c r="AH61" s="5">
        <f t="shared" si="38"/>
        <v>1.4079999999999999</v>
      </c>
      <c r="AI61" s="5">
        <f t="shared" si="39"/>
        <v>0.53439999999999999</v>
      </c>
      <c r="AJ61" s="5">
        <f t="shared" si="40"/>
        <v>1.0349185430442041</v>
      </c>
      <c r="AK61" s="5">
        <f t="shared" si="41"/>
        <v>0.39585185185185179</v>
      </c>
      <c r="AL61" s="9">
        <f t="shared" si="42"/>
        <v>0.38249566066084484</v>
      </c>
      <c r="AM61" s="5">
        <f t="shared" si="43"/>
        <v>5</v>
      </c>
      <c r="AN61" s="5">
        <f t="shared" si="44"/>
        <v>1.01</v>
      </c>
      <c r="AO61" s="5">
        <f t="shared" si="14"/>
        <v>2.4000000000000004</v>
      </c>
      <c r="AP61" s="5">
        <f t="shared" si="45"/>
        <v>1.8599999999999999</v>
      </c>
      <c r="AQ61" s="43">
        <v>-0.49199999999999999</v>
      </c>
      <c r="AR61" s="47" t="s">
        <v>242</v>
      </c>
    </row>
    <row r="62" spans="1:44" ht="20.100000000000001" customHeight="1" x14ac:dyDescent="0.2">
      <c r="A62" s="51">
        <v>4</v>
      </c>
      <c r="B62" s="4">
        <v>9</v>
      </c>
      <c r="C62" s="31" t="s">
        <v>132</v>
      </c>
      <c r="D62" s="32" t="s">
        <v>56</v>
      </c>
      <c r="E62" s="32">
        <v>2</v>
      </c>
      <c r="F62" s="32">
        <v>0.95</v>
      </c>
      <c r="G62" s="32">
        <v>1.44</v>
      </c>
      <c r="H62" s="32">
        <v>0.6</v>
      </c>
      <c r="I62" s="33" t="s">
        <v>43</v>
      </c>
      <c r="J62" s="33">
        <v>3</v>
      </c>
      <c r="K62" s="33">
        <v>1.1000000000000001</v>
      </c>
      <c r="L62" s="33">
        <v>1.36</v>
      </c>
      <c r="M62" s="33">
        <v>0.4</v>
      </c>
      <c r="N62" s="34" t="s">
        <v>50</v>
      </c>
      <c r="O62" s="34">
        <v>5</v>
      </c>
      <c r="P62" s="34">
        <v>1.83</v>
      </c>
      <c r="Q62" s="34">
        <v>0.55000000000000004</v>
      </c>
      <c r="R62" s="36">
        <v>0.08</v>
      </c>
      <c r="S62" s="39" t="s">
        <v>53</v>
      </c>
      <c r="T62" s="39">
        <v>6</v>
      </c>
      <c r="U62" s="39">
        <v>1.88</v>
      </c>
      <c r="V62" s="38">
        <v>0.54500000000000004</v>
      </c>
      <c r="W62" s="39">
        <v>0.32</v>
      </c>
      <c r="X62" s="34" t="s">
        <v>57</v>
      </c>
      <c r="Y62" s="34">
        <v>4</v>
      </c>
      <c r="Z62" s="34">
        <v>1.83</v>
      </c>
      <c r="AA62" s="34">
        <v>0.52</v>
      </c>
      <c r="AB62" s="36">
        <v>0.12</v>
      </c>
      <c r="AC62" s="39" t="s">
        <v>55</v>
      </c>
      <c r="AD62" s="39">
        <v>5</v>
      </c>
      <c r="AE62" s="39">
        <v>1.88</v>
      </c>
      <c r="AF62" s="39">
        <v>0.53</v>
      </c>
      <c r="AG62" s="39">
        <v>0.48</v>
      </c>
      <c r="AH62" s="5">
        <f t="shared" si="38"/>
        <v>1.4079999999999999</v>
      </c>
      <c r="AI62" s="5">
        <f t="shared" si="39"/>
        <v>0.53520000000000012</v>
      </c>
      <c r="AJ62" s="5">
        <f t="shared" si="40"/>
        <v>1.034479366917302</v>
      </c>
      <c r="AK62" s="5">
        <f t="shared" si="41"/>
        <v>0.39644444444444449</v>
      </c>
      <c r="AL62" s="9">
        <f t="shared" si="42"/>
        <v>0.38323088610827449</v>
      </c>
      <c r="AM62" s="5">
        <f t="shared" si="43"/>
        <v>5.1999999999999993</v>
      </c>
      <c r="AN62" s="5">
        <f t="shared" si="44"/>
        <v>1.01</v>
      </c>
      <c r="AO62" s="5">
        <f t="shared" si="14"/>
        <v>2.4000000000000004</v>
      </c>
      <c r="AP62" s="5">
        <f t="shared" si="45"/>
        <v>1.8699999999999999</v>
      </c>
      <c r="AQ62" s="43">
        <v>-0.48699999999999999</v>
      </c>
      <c r="AR62" s="47" t="s">
        <v>242</v>
      </c>
    </row>
    <row r="63" spans="1:44" ht="20.100000000000001" customHeight="1" x14ac:dyDescent="0.2">
      <c r="A63" s="51">
        <v>4</v>
      </c>
      <c r="B63" s="4">
        <v>10</v>
      </c>
      <c r="C63" s="31" t="s">
        <v>133</v>
      </c>
      <c r="D63" s="32" t="s">
        <v>56</v>
      </c>
      <c r="E63" s="32">
        <v>2</v>
      </c>
      <c r="F63" s="32">
        <v>0.95</v>
      </c>
      <c r="G63" s="32">
        <v>1.44</v>
      </c>
      <c r="H63" s="32">
        <v>0.8</v>
      </c>
      <c r="I63" s="33" t="s">
        <v>43</v>
      </c>
      <c r="J63" s="33">
        <v>3</v>
      </c>
      <c r="K63" s="33">
        <v>1.1000000000000001</v>
      </c>
      <c r="L63" s="33">
        <v>1.36</v>
      </c>
      <c r="M63" s="33">
        <v>0.2</v>
      </c>
      <c r="N63" s="34" t="s">
        <v>50</v>
      </c>
      <c r="O63" s="34">
        <v>5</v>
      </c>
      <c r="P63" s="34">
        <v>1.83</v>
      </c>
      <c r="Q63" s="34">
        <v>0.55000000000000004</v>
      </c>
      <c r="R63" s="36">
        <v>0.04</v>
      </c>
      <c r="S63" s="39" t="s">
        <v>53</v>
      </c>
      <c r="T63" s="39">
        <v>6</v>
      </c>
      <c r="U63" s="39">
        <v>1.88</v>
      </c>
      <c r="V63" s="38">
        <v>0.54500000000000004</v>
      </c>
      <c r="W63" s="39">
        <v>0.16</v>
      </c>
      <c r="X63" s="34" t="s">
        <v>57</v>
      </c>
      <c r="Y63" s="34">
        <v>4</v>
      </c>
      <c r="Z63" s="34">
        <v>1.83</v>
      </c>
      <c r="AA63" s="34">
        <v>0.52</v>
      </c>
      <c r="AB63" s="36">
        <v>0.16</v>
      </c>
      <c r="AC63" s="39" t="s">
        <v>55</v>
      </c>
      <c r="AD63" s="39">
        <v>5</v>
      </c>
      <c r="AE63" s="39">
        <v>1.88</v>
      </c>
      <c r="AF63" s="39">
        <v>0.53</v>
      </c>
      <c r="AG63" s="39">
        <v>0.64</v>
      </c>
      <c r="AH63" s="5">
        <f t="shared" si="38"/>
        <v>1.4239999999999999</v>
      </c>
      <c r="AI63" s="5">
        <f t="shared" si="39"/>
        <v>0.53160000000000007</v>
      </c>
      <c r="AJ63" s="5">
        <f t="shared" si="40"/>
        <v>1.042471413165116</v>
      </c>
      <c r="AK63" s="5">
        <f t="shared" si="41"/>
        <v>0.39377777777777778</v>
      </c>
      <c r="AL63" s="9">
        <f t="shared" si="42"/>
        <v>0.37773484510448413</v>
      </c>
      <c r="AM63" s="5">
        <f t="shared" si="43"/>
        <v>5</v>
      </c>
      <c r="AN63" s="5">
        <f t="shared" si="44"/>
        <v>0.98</v>
      </c>
      <c r="AO63" s="5">
        <f t="shared" si="14"/>
        <v>2.2000000000000002</v>
      </c>
      <c r="AP63" s="5">
        <f t="shared" si="45"/>
        <v>1.87</v>
      </c>
      <c r="AQ63" s="43">
        <v>-0.432</v>
      </c>
      <c r="AR63" s="47" t="s">
        <v>242</v>
      </c>
    </row>
    <row r="64" spans="1:44" ht="20.100000000000001" customHeight="1" x14ac:dyDescent="0.2">
      <c r="A64" s="51">
        <v>4</v>
      </c>
      <c r="B64" s="4">
        <v>11</v>
      </c>
      <c r="C64" s="31" t="s">
        <v>134</v>
      </c>
      <c r="D64" s="32" t="s">
        <v>56</v>
      </c>
      <c r="E64" s="32">
        <v>2</v>
      </c>
      <c r="F64" s="32">
        <v>0.95</v>
      </c>
      <c r="G64" s="32">
        <v>1.44</v>
      </c>
      <c r="H64" s="32">
        <v>0.2</v>
      </c>
      <c r="I64" s="33" t="s">
        <v>43</v>
      </c>
      <c r="J64" s="33">
        <v>3</v>
      </c>
      <c r="K64" s="33">
        <v>1.1000000000000001</v>
      </c>
      <c r="L64" s="33">
        <v>1.36</v>
      </c>
      <c r="M64" s="33">
        <v>0.8</v>
      </c>
      <c r="N64" s="34" t="s">
        <v>50</v>
      </c>
      <c r="O64" s="34">
        <v>5</v>
      </c>
      <c r="P64" s="34">
        <v>1.83</v>
      </c>
      <c r="Q64" s="34">
        <v>0.55000000000000004</v>
      </c>
      <c r="R64" s="36">
        <v>0.08</v>
      </c>
      <c r="S64" s="39" t="s">
        <v>53</v>
      </c>
      <c r="T64" s="39">
        <v>6</v>
      </c>
      <c r="U64" s="39">
        <v>1.88</v>
      </c>
      <c r="V64" s="38">
        <v>0.54500000000000004</v>
      </c>
      <c r="W64" s="39">
        <v>0.72</v>
      </c>
      <c r="X64" s="34" t="s">
        <v>57</v>
      </c>
      <c r="Y64" s="34">
        <v>4</v>
      </c>
      <c r="Z64" s="34">
        <v>1.83</v>
      </c>
      <c r="AA64" s="34">
        <v>0.52</v>
      </c>
      <c r="AB64" s="36">
        <v>0.02</v>
      </c>
      <c r="AC64" s="39" t="s">
        <v>55</v>
      </c>
      <c r="AD64" s="39">
        <v>5</v>
      </c>
      <c r="AE64" s="39">
        <v>1.88</v>
      </c>
      <c r="AF64" s="39">
        <v>0.53</v>
      </c>
      <c r="AG64" s="39">
        <v>0.18</v>
      </c>
      <c r="AH64" s="5">
        <f t="shared" si="38"/>
        <v>1.3760000000000001</v>
      </c>
      <c r="AI64" s="5">
        <f t="shared" si="39"/>
        <v>0.54220000000000002</v>
      </c>
      <c r="AJ64" s="5">
        <f t="shared" si="40"/>
        <v>1.0186941578662552</v>
      </c>
      <c r="AK64" s="5">
        <f t="shared" si="41"/>
        <v>0.40162962962962961</v>
      </c>
      <c r="AL64" s="9">
        <f t="shared" si="42"/>
        <v>0.39425928432816215</v>
      </c>
      <c r="AM64" s="5">
        <f t="shared" si="43"/>
        <v>5.7000000000000011</v>
      </c>
      <c r="AN64" s="5">
        <f t="shared" si="44"/>
        <v>1.07</v>
      </c>
      <c r="AO64" s="5">
        <f t="shared" si="14"/>
        <v>2.8000000000000003</v>
      </c>
      <c r="AP64" s="5">
        <f t="shared" si="45"/>
        <v>1.875</v>
      </c>
      <c r="AQ64" s="43">
        <v>-0.53200000000000003</v>
      </c>
      <c r="AR64" s="47" t="s">
        <v>242</v>
      </c>
    </row>
    <row r="65" spans="1:44" ht="20.100000000000001" customHeight="1" x14ac:dyDescent="0.2">
      <c r="A65" s="51">
        <v>4</v>
      </c>
      <c r="B65" s="4">
        <v>12</v>
      </c>
      <c r="C65" s="31" t="s">
        <v>135</v>
      </c>
      <c r="D65" s="32" t="s">
        <v>56</v>
      </c>
      <c r="E65" s="32">
        <v>2</v>
      </c>
      <c r="F65" s="32">
        <v>0.95</v>
      </c>
      <c r="G65" s="32">
        <v>1.44</v>
      </c>
      <c r="H65" s="32">
        <v>0.4</v>
      </c>
      <c r="I65" s="33" t="s">
        <v>43</v>
      </c>
      <c r="J65" s="33">
        <v>3</v>
      </c>
      <c r="K65" s="33">
        <v>1.1000000000000001</v>
      </c>
      <c r="L65" s="33">
        <v>1.36</v>
      </c>
      <c r="M65" s="33">
        <v>0.6</v>
      </c>
      <c r="N65" s="34" t="s">
        <v>50</v>
      </c>
      <c r="O65" s="34">
        <v>5</v>
      </c>
      <c r="P65" s="34">
        <v>1.83</v>
      </c>
      <c r="Q65" s="34">
        <v>0.55000000000000004</v>
      </c>
      <c r="R65" s="36">
        <v>0.06</v>
      </c>
      <c r="S65" s="39" t="s">
        <v>53</v>
      </c>
      <c r="T65" s="39">
        <v>6</v>
      </c>
      <c r="U65" s="39">
        <v>1.88</v>
      </c>
      <c r="V65" s="38">
        <v>0.54500000000000004</v>
      </c>
      <c r="W65" s="39">
        <v>0.54</v>
      </c>
      <c r="X65" s="34" t="s">
        <v>57</v>
      </c>
      <c r="Y65" s="34">
        <v>4</v>
      </c>
      <c r="Z65" s="34">
        <v>1.83</v>
      </c>
      <c r="AA65" s="34">
        <v>0.52</v>
      </c>
      <c r="AB65" s="36">
        <v>0.04</v>
      </c>
      <c r="AC65" s="39" t="s">
        <v>55</v>
      </c>
      <c r="AD65" s="39">
        <v>5</v>
      </c>
      <c r="AE65" s="39">
        <v>1.88</v>
      </c>
      <c r="AF65" s="39">
        <v>0.53</v>
      </c>
      <c r="AG65" s="39">
        <v>0.36</v>
      </c>
      <c r="AH65" s="5">
        <f t="shared" si="38"/>
        <v>1.3919999999999999</v>
      </c>
      <c r="AI65" s="5">
        <f t="shared" si="39"/>
        <v>0.53890000000000005</v>
      </c>
      <c r="AJ65" s="5">
        <f t="shared" si="40"/>
        <v>1.0264634411633826</v>
      </c>
      <c r="AK65" s="5">
        <f t="shared" si="41"/>
        <v>0.3991851851851852</v>
      </c>
      <c r="AL65" s="9">
        <f t="shared" si="42"/>
        <v>0.38889371913017479</v>
      </c>
      <c r="AM65" s="5">
        <f t="shared" si="43"/>
        <v>5.5</v>
      </c>
      <c r="AN65" s="5">
        <f t="shared" si="44"/>
        <v>1.04</v>
      </c>
      <c r="AO65" s="5">
        <f t="shared" si="14"/>
        <v>2.5999999999999996</v>
      </c>
      <c r="AP65" s="5">
        <f t="shared" si="45"/>
        <v>1.875</v>
      </c>
      <c r="AQ65" s="43">
        <v>-0.53200000000000003</v>
      </c>
      <c r="AR65" s="47" t="s">
        <v>242</v>
      </c>
    </row>
    <row r="66" spans="1:44" ht="20.100000000000001" customHeight="1" x14ac:dyDescent="0.2">
      <c r="A66" s="51">
        <v>4</v>
      </c>
      <c r="B66" s="4">
        <v>13</v>
      </c>
      <c r="C66" s="31" t="s">
        <v>108</v>
      </c>
      <c r="D66" s="17" t="s">
        <v>76</v>
      </c>
      <c r="E66" s="17">
        <v>3</v>
      </c>
      <c r="F66" s="17">
        <v>1.1000000000000001</v>
      </c>
      <c r="G66" s="17">
        <v>1.36</v>
      </c>
      <c r="H66" s="17">
        <v>1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9" t="s">
        <v>86</v>
      </c>
      <c r="O66" s="19">
        <v>6</v>
      </c>
      <c r="P66" s="19">
        <v>1.88</v>
      </c>
      <c r="Q66" s="19">
        <v>0.54500000000000004</v>
      </c>
      <c r="R66" s="20">
        <v>1</v>
      </c>
      <c r="S66" s="21">
        <v>0</v>
      </c>
      <c r="T66" s="21">
        <v>0</v>
      </c>
      <c r="U66" s="21">
        <v>0</v>
      </c>
      <c r="V66" s="21">
        <v>0</v>
      </c>
      <c r="W66" s="22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5">
        <v>1.36</v>
      </c>
      <c r="AI66" s="5">
        <v>0.54500000000000004</v>
      </c>
      <c r="AJ66" s="5">
        <v>1.011218669</v>
      </c>
      <c r="AK66" s="5">
        <v>0.403703704</v>
      </c>
      <c r="AL66" s="9">
        <v>0.39922493100000001</v>
      </c>
      <c r="AM66" s="5">
        <v>6</v>
      </c>
      <c r="AN66" s="5">
        <v>1.1000000000000001</v>
      </c>
      <c r="AO66" s="5">
        <f t="shared" si="14"/>
        <v>3</v>
      </c>
      <c r="AP66" s="5">
        <v>1.88</v>
      </c>
      <c r="AQ66" s="43">
        <v>-0.627</v>
      </c>
      <c r="AR66" s="47" t="s">
        <v>242</v>
      </c>
    </row>
    <row r="67" spans="1:44" ht="20.100000000000001" customHeight="1" x14ac:dyDescent="0.2">
      <c r="A67" s="51">
        <v>4</v>
      </c>
      <c r="B67" s="4">
        <v>14</v>
      </c>
      <c r="C67" s="31" t="s">
        <v>136</v>
      </c>
      <c r="D67" s="32" t="s">
        <v>43</v>
      </c>
      <c r="E67" s="17">
        <v>3</v>
      </c>
      <c r="F67" s="32">
        <v>1.1000000000000001</v>
      </c>
      <c r="G67" s="32">
        <v>1.36</v>
      </c>
      <c r="H67" s="32">
        <v>0.8</v>
      </c>
      <c r="I67" s="33" t="s">
        <v>56</v>
      </c>
      <c r="J67" s="33">
        <v>2</v>
      </c>
      <c r="K67" s="33">
        <v>0.95</v>
      </c>
      <c r="L67" s="33">
        <v>1.44</v>
      </c>
      <c r="M67" s="33">
        <v>0.2</v>
      </c>
      <c r="N67" s="19" t="s">
        <v>86</v>
      </c>
      <c r="O67" s="19">
        <v>6</v>
      </c>
      <c r="P67" s="19">
        <v>1.88</v>
      </c>
      <c r="Q67" s="19">
        <v>0.54500000000000004</v>
      </c>
      <c r="R67" s="20">
        <v>0.8</v>
      </c>
      <c r="S67" s="39" t="s">
        <v>55</v>
      </c>
      <c r="T67" s="39">
        <v>5</v>
      </c>
      <c r="U67" s="39">
        <v>1.88</v>
      </c>
      <c r="V67" s="39">
        <v>0.53</v>
      </c>
      <c r="W67" s="39">
        <v>0.2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5">
        <f>G67*H67+L67*M67</f>
        <v>1.3760000000000001</v>
      </c>
      <c r="AI67" s="5">
        <f t="shared" ref="AI67:AI69" si="46">Q67*R67+V67*W67+AA67*AB67+AF67*AG67</f>
        <v>0.54200000000000004</v>
      </c>
      <c r="AJ67" s="5">
        <f t="shared" ref="AJ67:AJ69" si="47">(AH67+1.35)/SQRT(2)/(AI67+1.35)</f>
        <v>1.0188018422381226</v>
      </c>
      <c r="AK67" s="5">
        <f t="shared" ref="AK67:AK69" si="48">AI67/1.35</f>
        <v>0.40148148148148149</v>
      </c>
      <c r="AL67" s="9">
        <f t="shared" ref="AL67:AL69" si="49">AK67/AJ67</f>
        <v>0.39407219818085487</v>
      </c>
      <c r="AM67" s="5">
        <f t="shared" ref="AM67:AM69" si="50">SUM(O67*R67+T67*W67+Y67*AB67+AD67*AG67)</f>
        <v>5.8000000000000007</v>
      </c>
      <c r="AN67" s="5">
        <f>F67*H67+K67*M67</f>
        <v>1.07</v>
      </c>
      <c r="AO67" s="5">
        <f t="shared" si="14"/>
        <v>2.8000000000000003</v>
      </c>
      <c r="AP67" s="5">
        <f>P67*R67+U67*W67+Z67*AB67+AE67*AG67</f>
        <v>1.88</v>
      </c>
      <c r="AQ67" s="43">
        <v>-0.57199999999999995</v>
      </c>
      <c r="AR67" s="47" t="s">
        <v>242</v>
      </c>
    </row>
    <row r="68" spans="1:44" ht="20.100000000000001" customHeight="1" x14ac:dyDescent="0.2">
      <c r="A68" s="51">
        <v>4</v>
      </c>
      <c r="B68" s="4">
        <v>15</v>
      </c>
      <c r="C68" s="31" t="s">
        <v>137</v>
      </c>
      <c r="D68" s="32" t="s">
        <v>43</v>
      </c>
      <c r="E68" s="17">
        <v>3</v>
      </c>
      <c r="F68" s="32">
        <v>1.1000000000000001</v>
      </c>
      <c r="G68" s="32">
        <v>1.36</v>
      </c>
      <c r="H68" s="32">
        <v>0.6</v>
      </c>
      <c r="I68" s="33" t="s">
        <v>56</v>
      </c>
      <c r="J68" s="33">
        <v>2</v>
      </c>
      <c r="K68" s="33">
        <v>0.95</v>
      </c>
      <c r="L68" s="33">
        <v>1.44</v>
      </c>
      <c r="M68" s="33">
        <v>0.4</v>
      </c>
      <c r="N68" s="19" t="s">
        <v>86</v>
      </c>
      <c r="O68" s="19">
        <v>6</v>
      </c>
      <c r="P68" s="19">
        <v>1.88</v>
      </c>
      <c r="Q68" s="19">
        <v>0.54500000000000004</v>
      </c>
      <c r="R68" s="20">
        <v>0.6</v>
      </c>
      <c r="S68" s="39" t="s">
        <v>55</v>
      </c>
      <c r="T68" s="39">
        <v>5</v>
      </c>
      <c r="U68" s="39">
        <v>1.88</v>
      </c>
      <c r="V68" s="39">
        <v>0.53</v>
      </c>
      <c r="W68" s="39">
        <v>0.4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5">
        <f>G68*H68+L68*M68</f>
        <v>1.3919999999999999</v>
      </c>
      <c r="AI68" s="5">
        <f t="shared" si="46"/>
        <v>0.53900000000000003</v>
      </c>
      <c r="AJ68" s="5">
        <f t="shared" si="47"/>
        <v>1.0264091021776141</v>
      </c>
      <c r="AK68" s="5">
        <f t="shared" si="48"/>
        <v>0.39925925925925926</v>
      </c>
      <c r="AL68" s="9">
        <f t="shared" si="49"/>
        <v>0.3889864756773852</v>
      </c>
      <c r="AM68" s="5">
        <f t="shared" si="50"/>
        <v>5.6</v>
      </c>
      <c r="AN68" s="5">
        <f>F68*H68+K68*M68</f>
        <v>1.04</v>
      </c>
      <c r="AO68" s="5">
        <f t="shared" si="14"/>
        <v>2.5999999999999996</v>
      </c>
      <c r="AP68" s="5">
        <f>P68*R68+U68*W68+Z68*AB68+AE68*AG68</f>
        <v>1.88</v>
      </c>
      <c r="AQ68" s="43">
        <v>-0.52700000000000002</v>
      </c>
      <c r="AR68" s="47" t="s">
        <v>242</v>
      </c>
    </row>
    <row r="69" spans="1:44" ht="20.100000000000001" customHeight="1" x14ac:dyDescent="0.2">
      <c r="A69" s="51">
        <v>4</v>
      </c>
      <c r="B69" s="4">
        <v>16</v>
      </c>
      <c r="C69" s="31" t="s">
        <v>138</v>
      </c>
      <c r="D69" s="32" t="s">
        <v>43</v>
      </c>
      <c r="E69" s="17">
        <v>3</v>
      </c>
      <c r="F69" s="32">
        <v>1.1000000000000001</v>
      </c>
      <c r="G69" s="32">
        <v>1.36</v>
      </c>
      <c r="H69" s="32">
        <v>0.3</v>
      </c>
      <c r="I69" s="33" t="s">
        <v>56</v>
      </c>
      <c r="J69" s="33">
        <v>2</v>
      </c>
      <c r="K69" s="33">
        <v>0.95</v>
      </c>
      <c r="L69" s="33">
        <v>1.44</v>
      </c>
      <c r="M69" s="33">
        <v>0.7</v>
      </c>
      <c r="N69" s="19" t="s">
        <v>86</v>
      </c>
      <c r="O69" s="19">
        <v>6</v>
      </c>
      <c r="P69" s="19">
        <v>1.88</v>
      </c>
      <c r="Q69" s="19">
        <v>0.54500000000000004</v>
      </c>
      <c r="R69" s="20">
        <v>0.3</v>
      </c>
      <c r="S69" s="39" t="s">
        <v>55</v>
      </c>
      <c r="T69" s="39">
        <v>5</v>
      </c>
      <c r="U69" s="39">
        <v>1.88</v>
      </c>
      <c r="V69" s="39">
        <v>0.53</v>
      </c>
      <c r="W69" s="39">
        <v>0.7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5">
        <f>G69*H69+L69*M69</f>
        <v>1.4159999999999999</v>
      </c>
      <c r="AI69" s="5">
        <f t="shared" si="46"/>
        <v>0.53449999999999998</v>
      </c>
      <c r="AJ69" s="5">
        <f t="shared" si="47"/>
        <v>1.0378654055516001</v>
      </c>
      <c r="AK69" s="5">
        <f t="shared" si="48"/>
        <v>0.3959259259259259</v>
      </c>
      <c r="AL69" s="9">
        <f t="shared" si="49"/>
        <v>0.38148099340058544</v>
      </c>
      <c r="AM69" s="5">
        <f t="shared" si="50"/>
        <v>5.3</v>
      </c>
      <c r="AN69" s="5">
        <f>F69*H69+K69*M69</f>
        <v>0.99499999999999988</v>
      </c>
      <c r="AO69" s="5">
        <f t="shared" si="14"/>
        <v>2.2999999999999998</v>
      </c>
      <c r="AP69" s="5">
        <f>P69*R69+U69*W69+Z69*AB69+AE69*AG69</f>
        <v>1.88</v>
      </c>
      <c r="AQ69" s="43">
        <v>-0.49199999999999999</v>
      </c>
      <c r="AR69" s="47" t="s">
        <v>242</v>
      </c>
    </row>
    <row r="70" spans="1:44" ht="20.100000000000001" customHeight="1" x14ac:dyDescent="0.2">
      <c r="B70" s="4"/>
      <c r="C70" s="31"/>
      <c r="D70" s="32"/>
      <c r="E70" s="32"/>
      <c r="F70" s="32"/>
      <c r="G70" s="32"/>
      <c r="H70" s="32"/>
      <c r="I70" s="33"/>
      <c r="J70" s="33"/>
      <c r="K70" s="33"/>
      <c r="L70" s="33"/>
      <c r="M70" s="33"/>
      <c r="N70" s="34"/>
      <c r="O70" s="34"/>
      <c r="P70" s="34"/>
      <c r="Q70" s="34"/>
      <c r="R70" s="35"/>
      <c r="S70" s="39"/>
      <c r="T70" s="39"/>
      <c r="U70" s="39"/>
      <c r="V70" s="39"/>
      <c r="W70" s="38"/>
      <c r="X70" s="35"/>
      <c r="Y70" s="35"/>
      <c r="Z70" s="35"/>
      <c r="AA70" s="35"/>
      <c r="AB70" s="35"/>
      <c r="AC70" s="38"/>
      <c r="AD70" s="38"/>
      <c r="AE70" s="38"/>
      <c r="AF70" s="38"/>
      <c r="AG70" s="38"/>
      <c r="AH70" s="5"/>
      <c r="AI70" s="5"/>
      <c r="AJ70" s="5"/>
      <c r="AK70" s="5"/>
      <c r="AL70" s="9"/>
      <c r="AM70" s="5"/>
      <c r="AN70" s="5"/>
      <c r="AO70" s="5"/>
      <c r="AP70" s="5"/>
      <c r="AQ70" s="43"/>
    </row>
    <row r="71" spans="1:44" ht="20.100000000000001" customHeight="1" x14ac:dyDescent="0.2">
      <c r="A71" s="51">
        <v>5</v>
      </c>
      <c r="B71" s="4">
        <v>1</v>
      </c>
      <c r="C71" s="31" t="s">
        <v>108</v>
      </c>
      <c r="D71" s="17" t="s">
        <v>76</v>
      </c>
      <c r="E71" s="17">
        <v>3</v>
      </c>
      <c r="F71" s="17">
        <v>1.1000000000000001</v>
      </c>
      <c r="G71" s="17">
        <v>1.36</v>
      </c>
      <c r="H71" s="17">
        <v>1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9" t="s">
        <v>86</v>
      </c>
      <c r="O71" s="19">
        <v>6</v>
      </c>
      <c r="P71" s="19">
        <v>1.88</v>
      </c>
      <c r="Q71" s="19">
        <v>0.54500000000000004</v>
      </c>
      <c r="R71" s="20">
        <v>1</v>
      </c>
      <c r="S71" s="21">
        <v>0</v>
      </c>
      <c r="T71" s="21">
        <v>0</v>
      </c>
      <c r="U71" s="21">
        <v>0</v>
      </c>
      <c r="V71" s="21">
        <v>0</v>
      </c>
      <c r="W71" s="22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5">
        <v>1.36</v>
      </c>
      <c r="AI71" s="5">
        <v>0.54500000000000004</v>
      </c>
      <c r="AJ71" s="5">
        <v>1.011218669</v>
      </c>
      <c r="AK71" s="5">
        <v>0.403703704</v>
      </c>
      <c r="AL71" s="9">
        <v>0.39922493100000001</v>
      </c>
      <c r="AM71" s="5">
        <v>6</v>
      </c>
      <c r="AN71" s="5">
        <v>1.1000000000000001</v>
      </c>
      <c r="AO71" s="5">
        <f t="shared" si="14"/>
        <v>3</v>
      </c>
      <c r="AP71" s="5">
        <v>1.88</v>
      </c>
      <c r="AQ71" s="43">
        <v>-0.34100000000000003</v>
      </c>
      <c r="AR71" t="s">
        <v>144</v>
      </c>
    </row>
    <row r="72" spans="1:44" ht="20.100000000000001" customHeight="1" x14ac:dyDescent="0.2">
      <c r="A72" s="51">
        <v>5</v>
      </c>
      <c r="B72" s="4">
        <v>2</v>
      </c>
      <c r="C72" s="31" t="s">
        <v>136</v>
      </c>
      <c r="D72" s="32" t="s">
        <v>43</v>
      </c>
      <c r="E72" s="32">
        <v>3</v>
      </c>
      <c r="F72" s="32">
        <v>1.1000000000000001</v>
      </c>
      <c r="G72" s="32">
        <v>1.36</v>
      </c>
      <c r="H72" s="32">
        <v>0.8</v>
      </c>
      <c r="I72" s="33" t="s">
        <v>56</v>
      </c>
      <c r="J72" s="33">
        <v>2</v>
      </c>
      <c r="K72" s="33">
        <v>0.95</v>
      </c>
      <c r="L72" s="33">
        <v>1.44</v>
      </c>
      <c r="M72" s="33">
        <v>0.2</v>
      </c>
      <c r="N72" s="19" t="s">
        <v>86</v>
      </c>
      <c r="O72" s="19">
        <v>6</v>
      </c>
      <c r="P72" s="19">
        <v>1.88</v>
      </c>
      <c r="Q72" s="19">
        <v>0.54500000000000004</v>
      </c>
      <c r="R72" s="20">
        <v>0.8</v>
      </c>
      <c r="S72" s="39" t="s">
        <v>55</v>
      </c>
      <c r="T72" s="39">
        <v>5</v>
      </c>
      <c r="U72" s="39">
        <v>1.88</v>
      </c>
      <c r="V72" s="39">
        <v>0.53</v>
      </c>
      <c r="W72" s="39">
        <v>0.2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8">
        <v>0</v>
      </c>
      <c r="AD72" s="38">
        <v>0</v>
      </c>
      <c r="AE72" s="38">
        <v>0</v>
      </c>
      <c r="AF72" s="38">
        <v>0</v>
      </c>
      <c r="AG72" s="38">
        <v>0</v>
      </c>
      <c r="AH72" s="5">
        <f>G72*H72+L72*M72</f>
        <v>1.3760000000000001</v>
      </c>
      <c r="AI72" s="5">
        <f t="shared" ref="AI72" si="51">Q72*R72+V72*W72+AA72*AB72+AF72*AG72</f>
        <v>0.54200000000000004</v>
      </c>
      <c r="AJ72" s="5">
        <f t="shared" ref="AJ72" si="52">(AH72+1.35)/SQRT(2)/(AI72+1.35)</f>
        <v>1.0188018422381226</v>
      </c>
      <c r="AK72" s="5">
        <f t="shared" ref="AK72" si="53">AI72/1.35</f>
        <v>0.40148148148148149</v>
      </c>
      <c r="AL72" s="9">
        <f t="shared" ref="AL72" si="54">AK72/AJ72</f>
        <v>0.39407219818085487</v>
      </c>
      <c r="AM72" s="5">
        <f t="shared" ref="AM72" si="55">SUM(O72*R72+T72*W72+Y72*AB72+AD72*AG72)</f>
        <v>5.8000000000000007</v>
      </c>
      <c r="AN72" s="5">
        <f>F72*H72+K72*M72</f>
        <v>1.07</v>
      </c>
      <c r="AO72" s="5">
        <f t="shared" si="14"/>
        <v>2.8000000000000003</v>
      </c>
      <c r="AP72" s="5">
        <f>P72*R72+U72*W72+Z72*AB72+AE72*AG72</f>
        <v>1.88</v>
      </c>
      <c r="AQ72" s="43">
        <v>-0.29299999999999998</v>
      </c>
      <c r="AR72" t="s">
        <v>144</v>
      </c>
    </row>
    <row r="73" spans="1:44" ht="20.100000000000001" customHeight="1" x14ac:dyDescent="0.2">
      <c r="A73" s="51">
        <v>5</v>
      </c>
      <c r="B73" s="4">
        <v>3</v>
      </c>
      <c r="C73" s="31" t="s">
        <v>141</v>
      </c>
      <c r="D73" s="32" t="s">
        <v>43</v>
      </c>
      <c r="E73" s="32">
        <v>3</v>
      </c>
      <c r="F73" s="32">
        <v>1.1000000000000001</v>
      </c>
      <c r="G73" s="32">
        <v>1.36</v>
      </c>
      <c r="H73" s="32">
        <v>0.8</v>
      </c>
      <c r="I73" s="33" t="s">
        <v>143</v>
      </c>
      <c r="J73" s="33">
        <v>2</v>
      </c>
      <c r="K73" s="33">
        <v>1</v>
      </c>
      <c r="L73" s="33">
        <v>1.34</v>
      </c>
      <c r="M73" s="33">
        <v>0.2</v>
      </c>
      <c r="N73" s="19" t="s">
        <v>86</v>
      </c>
      <c r="O73" s="19">
        <v>6</v>
      </c>
      <c r="P73" s="19">
        <v>1.88</v>
      </c>
      <c r="Q73" s="19">
        <v>0.54500000000000004</v>
      </c>
      <c r="R73" s="20">
        <v>0.8</v>
      </c>
      <c r="S73" s="39" t="s">
        <v>55</v>
      </c>
      <c r="T73" s="39">
        <v>5</v>
      </c>
      <c r="U73" s="39">
        <v>1.88</v>
      </c>
      <c r="V73" s="39">
        <v>0.53</v>
      </c>
      <c r="W73" s="39">
        <v>0.2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8">
        <v>0</v>
      </c>
      <c r="AD73" s="38">
        <v>0</v>
      </c>
      <c r="AE73" s="38">
        <v>0</v>
      </c>
      <c r="AF73" s="38">
        <v>0</v>
      </c>
      <c r="AG73" s="38">
        <v>0</v>
      </c>
      <c r="AH73" s="5">
        <f>G73*H73+L73*M73</f>
        <v>1.3560000000000001</v>
      </c>
      <c r="AI73" s="5">
        <f t="shared" ref="AI73:AI74" si="56">Q73*R73+V73*W73+AA73*AB73+AF73*AG73</f>
        <v>0.54200000000000004</v>
      </c>
      <c r="AJ73" s="5">
        <f t="shared" ref="AJ73:AJ74" si="57">(AH73+1.35)/SQRT(2)/(AI73+1.35)</f>
        <v>1.0113271405342483</v>
      </c>
      <c r="AK73" s="5">
        <f t="shared" ref="AK73:AK74" si="58">AI73/1.35</f>
        <v>0.40148148148148149</v>
      </c>
      <c r="AL73" s="9">
        <f t="shared" ref="AL73:AL74" si="59">AK73/AJ73</f>
        <v>0.3969847790986733</v>
      </c>
      <c r="AM73" s="5">
        <f t="shared" ref="AM73:AM74" si="60">SUM(O73*R73+T73*W73+Y73*AB73+AD73*AG73)</f>
        <v>5.8000000000000007</v>
      </c>
      <c r="AN73" s="5">
        <f>F73*H73+K73*M73</f>
        <v>1.08</v>
      </c>
      <c r="AO73" s="5">
        <f t="shared" si="14"/>
        <v>2.8000000000000003</v>
      </c>
      <c r="AP73" s="5">
        <f>P73*R73+U73*W73+Z73*AB73+AE73*AG73</f>
        <v>1.88</v>
      </c>
      <c r="AQ73" s="43">
        <v>-0.32700000000000001</v>
      </c>
      <c r="AR73" t="s">
        <v>241</v>
      </c>
    </row>
    <row r="74" spans="1:44" ht="20.100000000000001" customHeight="1" x14ac:dyDescent="0.2">
      <c r="A74" s="51">
        <v>5</v>
      </c>
      <c r="B74" s="4">
        <v>4</v>
      </c>
      <c r="C74" s="31" t="s">
        <v>137</v>
      </c>
      <c r="D74" s="32" t="s">
        <v>43</v>
      </c>
      <c r="E74" s="32">
        <v>3</v>
      </c>
      <c r="F74" s="32">
        <v>1.1000000000000001</v>
      </c>
      <c r="G74" s="32">
        <v>1.36</v>
      </c>
      <c r="H74" s="32">
        <v>0.6</v>
      </c>
      <c r="I74" s="33" t="s">
        <v>56</v>
      </c>
      <c r="J74" s="33">
        <v>2</v>
      </c>
      <c r="K74" s="33">
        <v>0.95</v>
      </c>
      <c r="L74" s="33">
        <v>1.44</v>
      </c>
      <c r="M74" s="33">
        <v>0.4</v>
      </c>
      <c r="N74" s="19" t="s">
        <v>86</v>
      </c>
      <c r="O74" s="19">
        <v>6</v>
      </c>
      <c r="P74" s="19">
        <v>1.88</v>
      </c>
      <c r="Q74" s="19">
        <v>0.54500000000000004</v>
      </c>
      <c r="R74" s="20">
        <v>0.6</v>
      </c>
      <c r="S74" s="39" t="s">
        <v>55</v>
      </c>
      <c r="T74" s="39">
        <v>5</v>
      </c>
      <c r="U74" s="39">
        <v>1.88</v>
      </c>
      <c r="V74" s="39">
        <v>0.53</v>
      </c>
      <c r="W74" s="39">
        <v>0.4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5">
        <f>G74*H74+L74*M74</f>
        <v>1.3919999999999999</v>
      </c>
      <c r="AI74" s="5">
        <f t="shared" si="56"/>
        <v>0.53900000000000003</v>
      </c>
      <c r="AJ74" s="5">
        <f t="shared" si="57"/>
        <v>1.0264091021776141</v>
      </c>
      <c r="AK74" s="5">
        <f t="shared" si="58"/>
        <v>0.39925925925925926</v>
      </c>
      <c r="AL74" s="9">
        <f t="shared" si="59"/>
        <v>0.3889864756773852</v>
      </c>
      <c r="AM74" s="5">
        <f t="shared" si="60"/>
        <v>5.6</v>
      </c>
      <c r="AN74" s="5">
        <f>F74*H74+K74*M74</f>
        <v>1.04</v>
      </c>
      <c r="AO74" s="5">
        <f t="shared" si="14"/>
        <v>2.5999999999999996</v>
      </c>
      <c r="AP74" s="5">
        <f>P74*R74+U74*W74+Z74*AB74+AE74*AG74</f>
        <v>1.88</v>
      </c>
      <c r="AQ74" s="43">
        <v>-0.27800000000000002</v>
      </c>
      <c r="AR74" t="s">
        <v>241</v>
      </c>
    </row>
    <row r="75" spans="1:44" ht="20.100000000000001" customHeight="1" x14ac:dyDescent="0.2">
      <c r="B75" s="4"/>
      <c r="C75" s="31"/>
      <c r="D75" s="17"/>
      <c r="E75" s="17"/>
      <c r="F75" s="17"/>
      <c r="G75" s="17"/>
      <c r="H75" s="17"/>
      <c r="I75" s="18"/>
      <c r="J75" s="18"/>
      <c r="K75" s="18"/>
      <c r="L75" s="18"/>
      <c r="M75" s="18"/>
      <c r="N75" s="19"/>
      <c r="O75" s="19"/>
      <c r="P75" s="19"/>
      <c r="Q75" s="19"/>
      <c r="R75" s="20"/>
      <c r="S75" s="21"/>
      <c r="T75" s="21"/>
      <c r="U75" s="21"/>
      <c r="V75" s="21"/>
      <c r="W75" s="22"/>
      <c r="X75" s="20"/>
      <c r="Y75" s="20"/>
      <c r="Z75" s="20"/>
      <c r="AA75" s="20"/>
      <c r="AB75" s="20"/>
      <c r="AC75" s="21"/>
      <c r="AD75" s="21"/>
      <c r="AE75" s="21"/>
      <c r="AF75" s="21"/>
      <c r="AG75" s="21"/>
      <c r="AH75" s="5"/>
      <c r="AI75" s="5"/>
      <c r="AJ75" s="5"/>
      <c r="AK75" s="5"/>
      <c r="AL75" s="9"/>
      <c r="AM75" s="5"/>
      <c r="AN75" s="5"/>
      <c r="AO75" s="5"/>
      <c r="AP75" s="5"/>
      <c r="AQ75" s="43"/>
    </row>
    <row r="76" spans="1:44" ht="20.100000000000001" customHeight="1" x14ac:dyDescent="0.2">
      <c r="A76" s="51">
        <v>6</v>
      </c>
      <c r="B76" s="4">
        <v>1</v>
      </c>
      <c r="C76" s="31" t="s">
        <v>142</v>
      </c>
      <c r="D76" s="32" t="s">
        <v>43</v>
      </c>
      <c r="E76" s="32">
        <v>3</v>
      </c>
      <c r="F76" s="32">
        <v>1.1000000000000001</v>
      </c>
      <c r="G76" s="32">
        <v>1.36</v>
      </c>
      <c r="H76" s="32">
        <v>0.8</v>
      </c>
      <c r="I76" s="33" t="s">
        <v>143</v>
      </c>
      <c r="J76" s="33">
        <v>2</v>
      </c>
      <c r="K76" s="33">
        <v>1</v>
      </c>
      <c r="L76" s="33">
        <v>1.34</v>
      </c>
      <c r="M76" s="33">
        <v>0.2</v>
      </c>
      <c r="N76" s="19" t="s">
        <v>86</v>
      </c>
      <c r="O76" s="19">
        <v>6</v>
      </c>
      <c r="P76" s="19">
        <v>1.88</v>
      </c>
      <c r="Q76" s="19">
        <v>0.54500000000000004</v>
      </c>
      <c r="R76" s="20">
        <v>0.8</v>
      </c>
      <c r="S76" s="39" t="s">
        <v>55</v>
      </c>
      <c r="T76" s="39">
        <v>5</v>
      </c>
      <c r="U76" s="39">
        <v>1.88</v>
      </c>
      <c r="V76" s="39">
        <v>0.53</v>
      </c>
      <c r="W76" s="39">
        <v>0.2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8">
        <v>0</v>
      </c>
      <c r="AD76" s="38">
        <v>0</v>
      </c>
      <c r="AE76" s="38">
        <v>0</v>
      </c>
      <c r="AF76" s="38">
        <v>0</v>
      </c>
      <c r="AG76" s="38">
        <v>0</v>
      </c>
      <c r="AH76" s="5">
        <f t="shared" ref="AH76:AH88" si="61">G76*H76+L76*M76</f>
        <v>1.3560000000000001</v>
      </c>
      <c r="AI76" s="5">
        <f t="shared" ref="AI76" si="62">Q76*R76+V76*W76+AA76*AB76+AF76*AG76</f>
        <v>0.54200000000000004</v>
      </c>
      <c r="AJ76" s="5">
        <f t="shared" ref="AJ76" si="63">(AH76+1.35)/SQRT(2)/(AI76+1.35)</f>
        <v>1.0113271405342483</v>
      </c>
      <c r="AK76" s="5">
        <f t="shared" ref="AK76" si="64">AI76/1.35</f>
        <v>0.40148148148148149</v>
      </c>
      <c r="AL76" s="9">
        <f t="shared" ref="AL76" si="65">AK76/AJ76</f>
        <v>0.3969847790986733</v>
      </c>
      <c r="AM76" s="5">
        <f t="shared" ref="AM76" si="66">SUM(O76*R76+T76*W76+Y76*AB76+AD76*AG76)</f>
        <v>5.8000000000000007</v>
      </c>
      <c r="AN76" s="5">
        <f t="shared" ref="AN76:AN88" si="67">F76*H76+K76*M76</f>
        <v>1.08</v>
      </c>
      <c r="AO76" s="5">
        <f t="shared" si="14"/>
        <v>2.8000000000000003</v>
      </c>
      <c r="AP76" s="5">
        <f t="shared" ref="AP76:AP102" si="68">P76*R76+U76*W76+Z76*AB76+AE76*AG76</f>
        <v>1.88</v>
      </c>
      <c r="AQ76" s="43">
        <v>-0.2218</v>
      </c>
      <c r="AR76" s="47" t="s">
        <v>160</v>
      </c>
    </row>
    <row r="77" spans="1:44" ht="20.100000000000001" customHeight="1" x14ac:dyDescent="0.2">
      <c r="A77" s="51">
        <v>6</v>
      </c>
      <c r="B77" s="4">
        <v>2</v>
      </c>
      <c r="C77" s="31" t="s">
        <v>146</v>
      </c>
      <c r="D77" s="32" t="s">
        <v>43</v>
      </c>
      <c r="E77" s="32">
        <v>3</v>
      </c>
      <c r="F77" s="32">
        <v>1.1000000000000001</v>
      </c>
      <c r="G77" s="32">
        <v>1.36</v>
      </c>
      <c r="H77" s="32">
        <v>0.75</v>
      </c>
      <c r="I77" s="33" t="s">
        <v>143</v>
      </c>
      <c r="J77" s="33">
        <v>2</v>
      </c>
      <c r="K77" s="33">
        <v>1</v>
      </c>
      <c r="L77" s="33">
        <v>1.34</v>
      </c>
      <c r="M77" s="33">
        <v>0.25</v>
      </c>
      <c r="N77" s="34" t="s">
        <v>139</v>
      </c>
      <c r="O77" s="34">
        <v>5</v>
      </c>
      <c r="P77" s="34">
        <v>1.83</v>
      </c>
      <c r="Q77" s="34">
        <v>0.55000000000000004</v>
      </c>
      <c r="R77" s="35">
        <v>0.75</v>
      </c>
      <c r="S77" s="39" t="s">
        <v>140</v>
      </c>
      <c r="T77" s="39">
        <v>4</v>
      </c>
      <c r="U77" s="39">
        <v>1.83</v>
      </c>
      <c r="V77" s="39">
        <v>0.52</v>
      </c>
      <c r="W77" s="38">
        <v>0.25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5">
        <f t="shared" si="61"/>
        <v>1.355</v>
      </c>
      <c r="AI77" s="5">
        <f t="shared" ref="AI77" si="69">Q77*R77+V77*W77+AA77*AB77+AF77*AG77</f>
        <v>0.54249999999999998</v>
      </c>
      <c r="AJ77" s="5">
        <f t="shared" ref="AJ77" si="70">(AH77+1.35)/SQRT(2)/(AI77+1.35)</f>
        <v>1.0106863107580506</v>
      </c>
      <c r="AK77" s="5">
        <f t="shared" ref="AK77" si="71">AI77/1.35</f>
        <v>0.40185185185185179</v>
      </c>
      <c r="AL77" s="9">
        <f t="shared" ref="AL77" si="72">AK77/AJ77</f>
        <v>0.3976029432420517</v>
      </c>
      <c r="AM77" s="5">
        <f t="shared" ref="AM77" si="73">SUM(O77*R77+T77*W77+Y77*AB77+AD77*AG77)</f>
        <v>4.75</v>
      </c>
      <c r="AN77" s="5">
        <f t="shared" si="67"/>
        <v>1.0750000000000002</v>
      </c>
      <c r="AO77" s="5">
        <f t="shared" si="14"/>
        <v>2.75</v>
      </c>
      <c r="AP77" s="5">
        <f t="shared" si="68"/>
        <v>1.83</v>
      </c>
      <c r="AQ77" s="43">
        <v>-1.0458000000000001</v>
      </c>
      <c r="AR77" s="47" t="s">
        <v>160</v>
      </c>
    </row>
    <row r="78" spans="1:44" ht="20.100000000000001" customHeight="1" x14ac:dyDescent="0.2">
      <c r="A78" s="51">
        <v>6</v>
      </c>
      <c r="B78" s="4">
        <v>3</v>
      </c>
      <c r="C78" s="31" t="s">
        <v>147</v>
      </c>
      <c r="D78" s="32" t="s">
        <v>43</v>
      </c>
      <c r="E78" s="32">
        <v>3</v>
      </c>
      <c r="F78" s="32">
        <v>1.1000000000000001</v>
      </c>
      <c r="G78" s="32">
        <v>1.36</v>
      </c>
      <c r="H78" s="32">
        <v>1</v>
      </c>
      <c r="I78" s="33"/>
      <c r="J78" s="33"/>
      <c r="K78" s="33"/>
      <c r="L78" s="33"/>
      <c r="M78" s="33"/>
      <c r="N78" s="34" t="s">
        <v>45</v>
      </c>
      <c r="O78" s="34">
        <v>4</v>
      </c>
      <c r="P78" s="34">
        <v>1.55</v>
      </c>
      <c r="Q78" s="34">
        <v>0.57999999999999996</v>
      </c>
      <c r="R78" s="35">
        <v>0.5</v>
      </c>
      <c r="S78" s="39" t="s">
        <v>154</v>
      </c>
      <c r="T78" s="39">
        <v>8</v>
      </c>
      <c r="U78" s="39">
        <v>1.9</v>
      </c>
      <c r="V78" s="39">
        <v>0.54</v>
      </c>
      <c r="W78" s="38">
        <v>0.5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5">
        <f t="shared" si="61"/>
        <v>1.36</v>
      </c>
      <c r="AI78" s="5">
        <f t="shared" ref="AI78:AI102" si="74">Q78*R78+V78*W78+AA78*AB78+AF78*AG78</f>
        <v>0.56000000000000005</v>
      </c>
      <c r="AJ78" s="5">
        <f t="shared" ref="AJ78:AJ102" si="75">(AH78+1.35)/SQRT(2)/(AI78+1.35)</f>
        <v>1.0032771607411222</v>
      </c>
      <c r="AK78" s="5">
        <f t="shared" ref="AK78:AK102" si="76">AI78/1.35</f>
        <v>0.4148148148148148</v>
      </c>
      <c r="AL78" s="9">
        <f t="shared" ref="AL78:AL102" si="77">AK78/AJ78</f>
        <v>0.4134598404576364</v>
      </c>
      <c r="AM78" s="5">
        <f t="shared" ref="AM78:AM102" si="78">SUM(O78*R78+T78*W78+Y78*AB78+AD78*AG78)</f>
        <v>6</v>
      </c>
      <c r="AN78" s="5">
        <f t="shared" si="67"/>
        <v>1.1000000000000001</v>
      </c>
      <c r="AO78" s="5">
        <f t="shared" si="14"/>
        <v>3</v>
      </c>
      <c r="AP78" s="5">
        <f t="shared" si="68"/>
        <v>1.7250000000000001</v>
      </c>
      <c r="AQ78" s="43">
        <v>-1.3978999999999999</v>
      </c>
      <c r="AR78" s="47" t="s">
        <v>159</v>
      </c>
    </row>
    <row r="79" spans="1:44" ht="20.100000000000001" customHeight="1" x14ac:dyDescent="0.2">
      <c r="A79" s="51">
        <v>6</v>
      </c>
      <c r="B79" s="4">
        <v>4</v>
      </c>
      <c r="C79" s="31" t="s">
        <v>148</v>
      </c>
      <c r="D79" s="32" t="s">
        <v>43</v>
      </c>
      <c r="E79" s="32">
        <v>3</v>
      </c>
      <c r="F79" s="32">
        <v>1.1000000000000001</v>
      </c>
      <c r="G79" s="32">
        <v>1.36</v>
      </c>
      <c r="H79" s="32">
        <v>1</v>
      </c>
      <c r="I79" s="33"/>
      <c r="J79" s="33"/>
      <c r="K79" s="33"/>
      <c r="L79" s="33"/>
      <c r="M79" s="33"/>
      <c r="N79" s="34" t="s">
        <v>45</v>
      </c>
      <c r="O79" s="34">
        <v>4</v>
      </c>
      <c r="P79" s="34">
        <v>1.55</v>
      </c>
      <c r="Q79" s="34">
        <v>0.57999999999999996</v>
      </c>
      <c r="R79" s="35">
        <v>1</v>
      </c>
      <c r="S79" s="39"/>
      <c r="T79" s="39"/>
      <c r="U79" s="39"/>
      <c r="V79" s="39"/>
      <c r="W79" s="38"/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8">
        <v>0</v>
      </c>
      <c r="AD79" s="38">
        <v>0</v>
      </c>
      <c r="AE79" s="38">
        <v>0</v>
      </c>
      <c r="AF79" s="38">
        <v>0</v>
      </c>
      <c r="AG79" s="38">
        <v>0</v>
      </c>
      <c r="AH79" s="5">
        <f t="shared" si="61"/>
        <v>1.36</v>
      </c>
      <c r="AI79" s="5">
        <f t="shared" si="74"/>
        <v>0.57999999999999996</v>
      </c>
      <c r="AJ79" s="5">
        <f t="shared" si="75"/>
        <v>0.99288050622567015</v>
      </c>
      <c r="AK79" s="5">
        <f t="shared" si="76"/>
        <v>0.42962962962962958</v>
      </c>
      <c r="AL79" s="9">
        <f t="shared" si="77"/>
        <v>0.4327103079733341</v>
      </c>
      <c r="AM79" s="5">
        <f t="shared" si="78"/>
        <v>4</v>
      </c>
      <c r="AN79" s="5">
        <f t="shared" si="67"/>
        <v>1.1000000000000001</v>
      </c>
      <c r="AO79" s="5">
        <f t="shared" si="14"/>
        <v>3</v>
      </c>
      <c r="AP79" s="5">
        <f t="shared" si="68"/>
        <v>1.55</v>
      </c>
      <c r="AQ79" s="43">
        <v>-1.3009999999999999</v>
      </c>
      <c r="AR79" s="47" t="s">
        <v>159</v>
      </c>
    </row>
    <row r="80" spans="1:44" ht="20.100000000000001" customHeight="1" x14ac:dyDescent="0.2">
      <c r="A80" s="51">
        <v>6</v>
      </c>
      <c r="B80" s="4">
        <v>5</v>
      </c>
      <c r="C80" s="31" t="s">
        <v>149</v>
      </c>
      <c r="D80" s="32" t="s">
        <v>43</v>
      </c>
      <c r="E80" s="32">
        <v>3</v>
      </c>
      <c r="F80" s="32">
        <v>1.1000000000000001</v>
      </c>
      <c r="G80" s="32">
        <v>1.36</v>
      </c>
      <c r="H80" s="32">
        <v>0.5</v>
      </c>
      <c r="I80" s="33" t="s">
        <v>143</v>
      </c>
      <c r="J80" s="33">
        <v>2</v>
      </c>
      <c r="K80" s="33">
        <v>1</v>
      </c>
      <c r="L80" s="33">
        <v>1.34</v>
      </c>
      <c r="M80" s="33">
        <v>0.5</v>
      </c>
      <c r="N80" s="34" t="s">
        <v>139</v>
      </c>
      <c r="O80" s="34">
        <v>5</v>
      </c>
      <c r="P80" s="34">
        <v>1.83</v>
      </c>
      <c r="Q80" s="34">
        <v>0.55000000000000004</v>
      </c>
      <c r="R80" s="35">
        <v>0.5</v>
      </c>
      <c r="S80" s="39" t="s">
        <v>140</v>
      </c>
      <c r="T80" s="39">
        <v>4</v>
      </c>
      <c r="U80" s="39">
        <v>1.83</v>
      </c>
      <c r="V80" s="39">
        <v>0.52</v>
      </c>
      <c r="W80" s="38">
        <v>0.5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5">
        <f t="shared" si="61"/>
        <v>1.35</v>
      </c>
      <c r="AI80" s="5">
        <f t="shared" si="74"/>
        <v>0.53500000000000003</v>
      </c>
      <c r="AJ80" s="5">
        <f t="shared" si="75"/>
        <v>1.0128319942725084</v>
      </c>
      <c r="AK80" s="5">
        <f t="shared" si="76"/>
        <v>0.39629629629629631</v>
      </c>
      <c r="AL80" s="9">
        <f t="shared" si="77"/>
        <v>0.39127545193805408</v>
      </c>
      <c r="AM80" s="5">
        <f t="shared" si="78"/>
        <v>4.5</v>
      </c>
      <c r="AN80" s="5">
        <f t="shared" si="67"/>
        <v>1.05</v>
      </c>
      <c r="AO80" s="5">
        <f t="shared" si="14"/>
        <v>2.5</v>
      </c>
      <c r="AP80" s="5">
        <f t="shared" si="68"/>
        <v>1.83</v>
      </c>
      <c r="AQ80" s="43">
        <v>-4.58E-2</v>
      </c>
      <c r="AR80" s="47" t="s">
        <v>159</v>
      </c>
    </row>
    <row r="81" spans="1:44" ht="20.100000000000001" customHeight="1" x14ac:dyDescent="0.2">
      <c r="A81" s="51">
        <v>6</v>
      </c>
      <c r="B81" s="4">
        <v>6</v>
      </c>
      <c r="C81" s="31" t="s">
        <v>150</v>
      </c>
      <c r="D81" s="32" t="s">
        <v>43</v>
      </c>
      <c r="E81" s="32">
        <v>3</v>
      </c>
      <c r="F81" s="32">
        <v>1.1000000000000001</v>
      </c>
      <c r="G81" s="32">
        <v>1.36</v>
      </c>
      <c r="H81" s="32">
        <v>0.5</v>
      </c>
      <c r="I81" s="33" t="s">
        <v>143</v>
      </c>
      <c r="J81" s="33">
        <v>2</v>
      </c>
      <c r="K81" s="33">
        <v>1</v>
      </c>
      <c r="L81" s="33">
        <v>1.34</v>
      </c>
      <c r="M81" s="33">
        <v>0.5</v>
      </c>
      <c r="N81" s="34" t="s">
        <v>45</v>
      </c>
      <c r="O81" s="34">
        <v>4</v>
      </c>
      <c r="P81" s="34">
        <v>1.55</v>
      </c>
      <c r="Q81" s="34">
        <v>0.57999999999999996</v>
      </c>
      <c r="R81" s="35">
        <v>0.5</v>
      </c>
      <c r="S81" s="39" t="s">
        <v>48</v>
      </c>
      <c r="T81" s="39">
        <v>3</v>
      </c>
      <c r="U81" s="39">
        <v>1.88</v>
      </c>
      <c r="V81" s="39">
        <v>0.53</v>
      </c>
      <c r="W81" s="38">
        <v>0.5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5">
        <f t="shared" si="61"/>
        <v>1.35</v>
      </c>
      <c r="AI81" s="5">
        <f t="shared" si="74"/>
        <v>0.55499999999999994</v>
      </c>
      <c r="AJ81" s="5">
        <f t="shared" si="75"/>
        <v>1.0021985875084924</v>
      </c>
      <c r="AK81" s="5">
        <f t="shared" si="76"/>
        <v>0.41111111111111104</v>
      </c>
      <c r="AL81" s="9">
        <f t="shared" si="77"/>
        <v>0.41020923022167738</v>
      </c>
      <c r="AM81" s="5">
        <f t="shared" si="78"/>
        <v>3.5</v>
      </c>
      <c r="AN81" s="5">
        <f t="shared" si="67"/>
        <v>1.05</v>
      </c>
      <c r="AO81" s="5">
        <f t="shared" si="14"/>
        <v>2.5</v>
      </c>
      <c r="AP81" s="5">
        <f t="shared" si="68"/>
        <v>1.7149999999999999</v>
      </c>
      <c r="AQ81" s="43">
        <v>-1.3978999999999999</v>
      </c>
      <c r="AR81" s="47" t="s">
        <v>159</v>
      </c>
    </row>
    <row r="82" spans="1:44" ht="20.100000000000001" customHeight="1" x14ac:dyDescent="0.2">
      <c r="A82" s="51">
        <v>6</v>
      </c>
      <c r="B82" s="4">
        <v>7</v>
      </c>
      <c r="C82" s="31" t="s">
        <v>151</v>
      </c>
      <c r="D82" s="32" t="s">
        <v>43</v>
      </c>
      <c r="E82" s="32">
        <v>3</v>
      </c>
      <c r="F82" s="32">
        <v>1.1000000000000001</v>
      </c>
      <c r="G82" s="32">
        <v>1.36</v>
      </c>
      <c r="H82" s="32">
        <v>1</v>
      </c>
      <c r="I82" s="33"/>
      <c r="J82" s="33"/>
      <c r="K82" s="33"/>
      <c r="L82" s="33"/>
      <c r="M82" s="33"/>
      <c r="N82" s="34" t="s">
        <v>45</v>
      </c>
      <c r="O82" s="34">
        <v>4</v>
      </c>
      <c r="P82" s="34">
        <v>1.55</v>
      </c>
      <c r="Q82" s="34">
        <v>0.57999999999999996</v>
      </c>
      <c r="R82" s="35">
        <v>0.5</v>
      </c>
      <c r="S82" s="39" t="s">
        <v>84</v>
      </c>
      <c r="T82" s="39">
        <v>7</v>
      </c>
      <c r="U82" s="39">
        <v>1.91</v>
      </c>
      <c r="V82" s="39">
        <v>0.56000000000000005</v>
      </c>
      <c r="W82" s="38">
        <v>0.5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5">
        <f t="shared" si="61"/>
        <v>1.36</v>
      </c>
      <c r="AI82" s="5">
        <f t="shared" si="74"/>
        <v>0.57000000000000006</v>
      </c>
      <c r="AJ82" s="5">
        <f t="shared" si="75"/>
        <v>0.99805175886226227</v>
      </c>
      <c r="AK82" s="5">
        <f t="shared" si="76"/>
        <v>0.42222222222222222</v>
      </c>
      <c r="AL82" s="9">
        <f t="shared" si="77"/>
        <v>0.42304641865822479</v>
      </c>
      <c r="AM82" s="5">
        <f t="shared" si="78"/>
        <v>5.5</v>
      </c>
      <c r="AN82" s="5">
        <f t="shared" si="67"/>
        <v>1.1000000000000001</v>
      </c>
      <c r="AO82" s="5">
        <f t="shared" si="14"/>
        <v>3</v>
      </c>
      <c r="AP82" s="5">
        <f t="shared" si="68"/>
        <v>1.73</v>
      </c>
      <c r="AQ82" s="43">
        <v>-1</v>
      </c>
      <c r="AR82" s="47" t="s">
        <v>159</v>
      </c>
    </row>
    <row r="83" spans="1:44" ht="20.100000000000001" customHeight="1" x14ac:dyDescent="0.2">
      <c r="A83" s="51">
        <v>6</v>
      </c>
      <c r="B83" s="4">
        <v>8</v>
      </c>
      <c r="C83" s="31" t="s">
        <v>108</v>
      </c>
      <c r="D83" s="17" t="s">
        <v>76</v>
      </c>
      <c r="E83" s="32">
        <v>3</v>
      </c>
      <c r="F83" s="17">
        <v>1.1000000000000001</v>
      </c>
      <c r="G83" s="17">
        <v>1.36</v>
      </c>
      <c r="H83" s="17">
        <v>1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9" t="s">
        <v>86</v>
      </c>
      <c r="O83" s="19">
        <v>6</v>
      </c>
      <c r="P83" s="19">
        <v>1.88</v>
      </c>
      <c r="Q83" s="19">
        <v>0.54500000000000004</v>
      </c>
      <c r="R83" s="20">
        <v>1</v>
      </c>
      <c r="S83" s="21">
        <v>0</v>
      </c>
      <c r="T83" s="21">
        <v>0</v>
      </c>
      <c r="U83" s="21">
        <v>0</v>
      </c>
      <c r="V83" s="21">
        <v>0</v>
      </c>
      <c r="W83" s="22"/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5">
        <f t="shared" si="61"/>
        <v>1.36</v>
      </c>
      <c r="AI83" s="5">
        <f t="shared" si="74"/>
        <v>0.54500000000000004</v>
      </c>
      <c r="AJ83" s="5">
        <f t="shared" si="75"/>
        <v>1.0112186686097855</v>
      </c>
      <c r="AK83" s="5">
        <f t="shared" si="76"/>
        <v>0.40370370370370373</v>
      </c>
      <c r="AL83" s="9">
        <f t="shared" si="77"/>
        <v>0.39922493149648042</v>
      </c>
      <c r="AM83" s="5">
        <f t="shared" si="78"/>
        <v>6</v>
      </c>
      <c r="AN83" s="5">
        <f t="shared" si="67"/>
        <v>1.1000000000000001</v>
      </c>
      <c r="AO83" s="5">
        <f t="shared" si="14"/>
        <v>3</v>
      </c>
      <c r="AP83" s="5">
        <f t="shared" si="68"/>
        <v>1.88</v>
      </c>
      <c r="AQ83" s="43">
        <v>-0.85389999999999999</v>
      </c>
      <c r="AR83" s="47" t="s">
        <v>159</v>
      </c>
    </row>
    <row r="84" spans="1:44" ht="20.100000000000001" customHeight="1" x14ac:dyDescent="0.2">
      <c r="A84" s="51">
        <v>6</v>
      </c>
      <c r="B84" s="4">
        <v>9</v>
      </c>
      <c r="C84" s="31" t="s">
        <v>103</v>
      </c>
      <c r="D84" s="17" t="s">
        <v>76</v>
      </c>
      <c r="E84" s="32">
        <v>3</v>
      </c>
      <c r="F84" s="17">
        <v>1.1000000000000001</v>
      </c>
      <c r="G84" s="17">
        <v>1.36</v>
      </c>
      <c r="H84" s="17">
        <v>1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9" t="s">
        <v>92</v>
      </c>
      <c r="O84" s="19">
        <v>3</v>
      </c>
      <c r="P84" s="19">
        <v>1.66</v>
      </c>
      <c r="Q84" s="19">
        <v>0.61499999999999999</v>
      </c>
      <c r="R84" s="20">
        <v>1</v>
      </c>
      <c r="S84" s="21">
        <v>0</v>
      </c>
      <c r="T84" s="21">
        <v>0</v>
      </c>
      <c r="U84" s="21">
        <v>0</v>
      </c>
      <c r="V84" s="21">
        <v>0</v>
      </c>
      <c r="W84" s="22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5">
        <f t="shared" si="61"/>
        <v>1.36</v>
      </c>
      <c r="AI84" s="5">
        <f t="shared" si="74"/>
        <v>0.61499999999999999</v>
      </c>
      <c r="AJ84" s="5">
        <f t="shared" si="75"/>
        <v>0.97519561171274483</v>
      </c>
      <c r="AK84" s="5">
        <f t="shared" si="76"/>
        <v>0.45555555555555549</v>
      </c>
      <c r="AL84" s="9">
        <f t="shared" si="77"/>
        <v>0.46714274560306845</v>
      </c>
      <c r="AM84" s="5">
        <f t="shared" si="78"/>
        <v>3</v>
      </c>
      <c r="AN84" s="5">
        <f t="shared" si="67"/>
        <v>1.1000000000000001</v>
      </c>
      <c r="AO84" s="5">
        <f t="shared" si="14"/>
        <v>3</v>
      </c>
      <c r="AP84" s="5">
        <f t="shared" si="68"/>
        <v>1.66</v>
      </c>
      <c r="AQ84" s="43">
        <v>-1.6990000000000001</v>
      </c>
      <c r="AR84" s="47" t="s">
        <v>159</v>
      </c>
    </row>
    <row r="85" spans="1:44" ht="20.100000000000001" customHeight="1" x14ac:dyDescent="0.2">
      <c r="A85" s="51">
        <v>6</v>
      </c>
      <c r="B85" s="4">
        <v>10</v>
      </c>
      <c r="C85" s="31" t="s">
        <v>107</v>
      </c>
      <c r="D85" s="17" t="s">
        <v>76</v>
      </c>
      <c r="E85" s="32">
        <v>3</v>
      </c>
      <c r="F85" s="17">
        <v>1.1000000000000001</v>
      </c>
      <c r="G85" s="17">
        <v>1.36</v>
      </c>
      <c r="H85" s="17">
        <v>1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9" t="s">
        <v>80</v>
      </c>
      <c r="O85" s="19">
        <v>5</v>
      </c>
      <c r="P85" s="19">
        <v>1.83</v>
      </c>
      <c r="Q85" s="19">
        <v>0.55000000000000004</v>
      </c>
      <c r="R85" s="20">
        <v>1</v>
      </c>
      <c r="S85" s="21">
        <v>0</v>
      </c>
      <c r="T85" s="21">
        <v>0</v>
      </c>
      <c r="U85" s="21">
        <v>0</v>
      </c>
      <c r="V85" s="21">
        <v>0</v>
      </c>
      <c r="W85" s="22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5">
        <f t="shared" si="61"/>
        <v>1.36</v>
      </c>
      <c r="AI85" s="5">
        <f t="shared" si="74"/>
        <v>0.55000000000000004</v>
      </c>
      <c r="AJ85" s="5">
        <f t="shared" si="75"/>
        <v>1.008557566850286</v>
      </c>
      <c r="AK85" s="5">
        <f t="shared" si="76"/>
        <v>0.40740740740740744</v>
      </c>
      <c r="AL85" s="9">
        <f t="shared" si="77"/>
        <v>0.40395057337156887</v>
      </c>
      <c r="AM85" s="5">
        <f t="shared" si="78"/>
        <v>5</v>
      </c>
      <c r="AN85" s="5">
        <f t="shared" si="67"/>
        <v>1.1000000000000001</v>
      </c>
      <c r="AO85" s="5">
        <f t="shared" si="14"/>
        <v>3</v>
      </c>
      <c r="AP85" s="5">
        <f t="shared" si="68"/>
        <v>1.83</v>
      </c>
      <c r="AQ85" s="43">
        <v>-1.3978999999999999</v>
      </c>
      <c r="AR85" s="47" t="s">
        <v>159</v>
      </c>
    </row>
    <row r="86" spans="1:44" ht="20.100000000000001" customHeight="1" x14ac:dyDescent="0.2">
      <c r="A86" s="51">
        <v>6</v>
      </c>
      <c r="B86" s="4">
        <v>11</v>
      </c>
      <c r="C86" s="31" t="s">
        <v>105</v>
      </c>
      <c r="D86" s="17" t="s">
        <v>76</v>
      </c>
      <c r="E86" s="32">
        <v>3</v>
      </c>
      <c r="F86" s="17">
        <v>1.1000000000000001</v>
      </c>
      <c r="G86" s="17">
        <v>1.36</v>
      </c>
      <c r="H86" s="17">
        <v>1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9" t="s">
        <v>82</v>
      </c>
      <c r="O86" s="19">
        <v>4</v>
      </c>
      <c r="P86" s="19">
        <v>1.55</v>
      </c>
      <c r="Q86" s="19">
        <v>0.57999999999999996</v>
      </c>
      <c r="R86" s="20">
        <v>1</v>
      </c>
      <c r="S86" s="21">
        <v>0</v>
      </c>
      <c r="T86" s="21">
        <v>0</v>
      </c>
      <c r="U86" s="21">
        <v>0</v>
      </c>
      <c r="V86" s="21">
        <v>0</v>
      </c>
      <c r="W86" s="22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5">
        <f t="shared" si="61"/>
        <v>1.36</v>
      </c>
      <c r="AI86" s="5">
        <f t="shared" si="74"/>
        <v>0.57999999999999996</v>
      </c>
      <c r="AJ86" s="5">
        <f t="shared" si="75"/>
        <v>0.99288050622567015</v>
      </c>
      <c r="AK86" s="5">
        <f t="shared" si="76"/>
        <v>0.42962962962962958</v>
      </c>
      <c r="AL86" s="9">
        <f t="shared" si="77"/>
        <v>0.4327103079733341</v>
      </c>
      <c r="AM86" s="5">
        <f t="shared" si="78"/>
        <v>4</v>
      </c>
      <c r="AN86" s="5">
        <f t="shared" si="67"/>
        <v>1.1000000000000001</v>
      </c>
      <c r="AO86" s="5">
        <f t="shared" si="14"/>
        <v>3</v>
      </c>
      <c r="AP86" s="5">
        <f t="shared" si="68"/>
        <v>1.55</v>
      </c>
      <c r="AQ86" s="43">
        <v>-1.3009999999999999</v>
      </c>
      <c r="AR86" s="47" t="s">
        <v>159</v>
      </c>
    </row>
    <row r="87" spans="1:44" ht="20.100000000000001" customHeight="1" x14ac:dyDescent="0.2">
      <c r="A87" s="51">
        <v>6</v>
      </c>
      <c r="B87" s="4">
        <v>12</v>
      </c>
      <c r="C87" s="31" t="s">
        <v>111</v>
      </c>
      <c r="D87" s="17" t="s">
        <v>76</v>
      </c>
      <c r="E87" s="32">
        <v>3</v>
      </c>
      <c r="F87" s="17">
        <v>1.1000000000000001</v>
      </c>
      <c r="G87" s="17">
        <v>1.36</v>
      </c>
      <c r="H87" s="17">
        <v>1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9" t="s">
        <v>84</v>
      </c>
      <c r="O87" s="19">
        <v>7</v>
      </c>
      <c r="P87" s="19">
        <v>1.91</v>
      </c>
      <c r="Q87" s="19">
        <v>0.56000000000000005</v>
      </c>
      <c r="R87" s="20">
        <v>1</v>
      </c>
      <c r="S87" s="21">
        <v>0</v>
      </c>
      <c r="T87" s="21">
        <v>0</v>
      </c>
      <c r="U87" s="21">
        <v>0</v>
      </c>
      <c r="V87" s="21">
        <v>0</v>
      </c>
      <c r="W87" s="22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1">
        <v>0</v>
      </c>
      <c r="AD87" s="21">
        <v>0</v>
      </c>
      <c r="AE87" s="21">
        <v>0</v>
      </c>
      <c r="AF87" s="21">
        <v>0</v>
      </c>
      <c r="AG87" s="21">
        <v>0</v>
      </c>
      <c r="AH87" s="5">
        <f t="shared" si="61"/>
        <v>1.36</v>
      </c>
      <c r="AI87" s="5">
        <f t="shared" si="74"/>
        <v>0.56000000000000005</v>
      </c>
      <c r="AJ87" s="5">
        <f t="shared" si="75"/>
        <v>1.0032771607411222</v>
      </c>
      <c r="AK87" s="5">
        <f t="shared" si="76"/>
        <v>0.4148148148148148</v>
      </c>
      <c r="AL87" s="9">
        <f t="shared" si="77"/>
        <v>0.4134598404576364</v>
      </c>
      <c r="AM87" s="5">
        <f t="shared" si="78"/>
        <v>7</v>
      </c>
      <c r="AN87" s="5">
        <f t="shared" si="67"/>
        <v>1.1000000000000001</v>
      </c>
      <c r="AO87" s="5">
        <f t="shared" si="14"/>
        <v>3</v>
      </c>
      <c r="AP87" s="5">
        <f t="shared" si="68"/>
        <v>1.91</v>
      </c>
      <c r="AQ87" s="43">
        <v>-0.79590000000000005</v>
      </c>
      <c r="AR87" s="47" t="s">
        <v>159</v>
      </c>
    </row>
    <row r="88" spans="1:44" ht="20.100000000000001" customHeight="1" x14ac:dyDescent="0.2">
      <c r="A88" s="51">
        <v>6</v>
      </c>
      <c r="B88" s="4">
        <v>13</v>
      </c>
      <c r="C88" s="31" t="s">
        <v>156</v>
      </c>
      <c r="D88" s="32" t="s">
        <v>43</v>
      </c>
      <c r="E88" s="32">
        <v>3</v>
      </c>
      <c r="F88" s="32">
        <v>1.1000000000000001</v>
      </c>
      <c r="G88" s="32">
        <v>1.36</v>
      </c>
      <c r="H88" s="32">
        <v>0.5</v>
      </c>
      <c r="I88" s="33" t="s">
        <v>143</v>
      </c>
      <c r="J88" s="33">
        <v>2</v>
      </c>
      <c r="K88" s="33">
        <v>1</v>
      </c>
      <c r="L88" s="33">
        <v>1.34</v>
      </c>
      <c r="M88" s="33">
        <v>0.5</v>
      </c>
      <c r="N88" s="34" t="s">
        <v>157</v>
      </c>
      <c r="O88" s="34">
        <v>3</v>
      </c>
      <c r="P88" s="34">
        <v>1.66</v>
      </c>
      <c r="Q88" s="34">
        <v>0.61499999999999999</v>
      </c>
      <c r="R88" s="35">
        <v>0.5</v>
      </c>
      <c r="S88" s="39" t="s">
        <v>158</v>
      </c>
      <c r="T88" s="39">
        <v>2</v>
      </c>
      <c r="U88" s="39">
        <v>1.66</v>
      </c>
      <c r="V88" s="39">
        <v>0.55000000000000004</v>
      </c>
      <c r="W88" s="38">
        <v>0.5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v>0</v>
      </c>
      <c r="AH88" s="5">
        <f t="shared" si="61"/>
        <v>1.35</v>
      </c>
      <c r="AI88" s="5">
        <f t="shared" si="74"/>
        <v>0.58250000000000002</v>
      </c>
      <c r="AJ88" s="5">
        <f t="shared" si="75"/>
        <v>0.98793702934213623</v>
      </c>
      <c r="AK88" s="5">
        <f t="shared" si="76"/>
        <v>0.43148148148148147</v>
      </c>
      <c r="AL88" s="9">
        <f t="shared" si="77"/>
        <v>0.4367499837199173</v>
      </c>
      <c r="AM88" s="5">
        <f t="shared" si="78"/>
        <v>2.5</v>
      </c>
      <c r="AN88" s="5">
        <f t="shared" si="67"/>
        <v>1.05</v>
      </c>
      <c r="AO88" s="5">
        <f t="shared" si="14"/>
        <v>2.5</v>
      </c>
      <c r="AP88" s="5">
        <f t="shared" si="68"/>
        <v>1.66</v>
      </c>
      <c r="AQ88" s="43">
        <v>-1.5228999999999999</v>
      </c>
      <c r="AR88" s="47" t="s">
        <v>159</v>
      </c>
    </row>
    <row r="89" spans="1:44" ht="20.100000000000001" customHeight="1" x14ac:dyDescent="0.2">
      <c r="B89" s="4"/>
      <c r="C89" s="31"/>
      <c r="D89" s="17"/>
      <c r="E89" s="17"/>
      <c r="F89" s="17"/>
      <c r="G89" s="17"/>
      <c r="H89" s="17"/>
      <c r="I89" s="18"/>
      <c r="J89" s="18"/>
      <c r="K89" s="18"/>
      <c r="L89" s="18"/>
      <c r="M89" s="18"/>
      <c r="N89" s="19"/>
      <c r="O89" s="19"/>
      <c r="P89" s="19"/>
      <c r="Q89" s="19"/>
      <c r="R89" s="20"/>
      <c r="S89" s="21"/>
      <c r="T89" s="21"/>
      <c r="U89" s="21"/>
      <c r="V89" s="21"/>
      <c r="W89" s="22"/>
      <c r="X89" s="20"/>
      <c r="Y89" s="20"/>
      <c r="Z89" s="20"/>
      <c r="AA89" s="20"/>
      <c r="AB89" s="20"/>
      <c r="AC89" s="21"/>
      <c r="AD89" s="21"/>
      <c r="AE89" s="21"/>
      <c r="AF89" s="21"/>
      <c r="AG89" s="21"/>
      <c r="AH89" s="5"/>
      <c r="AI89" s="5"/>
      <c r="AJ89" s="5"/>
      <c r="AK89" s="5"/>
      <c r="AL89" s="9"/>
      <c r="AM89" s="5"/>
      <c r="AN89" s="5"/>
      <c r="AO89" s="5"/>
      <c r="AP89" s="5"/>
      <c r="AQ89" s="43"/>
    </row>
    <row r="90" spans="1:44" ht="20.100000000000001" customHeight="1" x14ac:dyDescent="0.2">
      <c r="A90" s="51">
        <v>7</v>
      </c>
      <c r="B90" s="4">
        <v>1</v>
      </c>
      <c r="C90" s="31" t="s">
        <v>161</v>
      </c>
      <c r="D90" s="17" t="s">
        <v>115</v>
      </c>
      <c r="E90" s="17">
        <v>2</v>
      </c>
      <c r="F90" s="17">
        <v>0.89</v>
      </c>
      <c r="G90" s="17">
        <v>1.61</v>
      </c>
      <c r="H90" s="17">
        <v>0.5</v>
      </c>
      <c r="I90" s="18" t="s">
        <v>99</v>
      </c>
      <c r="J90" s="18">
        <v>3</v>
      </c>
      <c r="K90" s="18">
        <v>1.2</v>
      </c>
      <c r="L90" s="18">
        <v>1.276</v>
      </c>
      <c r="M90" s="18">
        <v>0.5</v>
      </c>
      <c r="N90" s="19" t="s">
        <v>86</v>
      </c>
      <c r="O90" s="19">
        <v>6</v>
      </c>
      <c r="P90" s="19">
        <v>1.88</v>
      </c>
      <c r="Q90" s="19">
        <v>0.54500000000000004</v>
      </c>
      <c r="R90" s="20">
        <v>0.5</v>
      </c>
      <c r="S90" s="21" t="s">
        <v>87</v>
      </c>
      <c r="T90" s="21">
        <v>5</v>
      </c>
      <c r="U90" s="21">
        <v>1.88</v>
      </c>
      <c r="V90" s="21">
        <v>0.53</v>
      </c>
      <c r="W90" s="22">
        <v>0.5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5">
        <f t="shared" ref="AH90:AH95" si="79">G90*H90+L90*M90</f>
        <v>1.4430000000000001</v>
      </c>
      <c r="AI90" s="5">
        <f t="shared" si="74"/>
        <v>0.53750000000000009</v>
      </c>
      <c r="AJ90" s="5">
        <f t="shared" si="75"/>
        <v>1.0463307231014713</v>
      </c>
      <c r="AK90" s="5">
        <f t="shared" si="76"/>
        <v>0.3981481481481482</v>
      </c>
      <c r="AL90" s="9">
        <f t="shared" si="77"/>
        <v>0.38051845306422916</v>
      </c>
      <c r="AM90" s="5">
        <f t="shared" si="78"/>
        <v>5.5</v>
      </c>
      <c r="AN90" s="5">
        <f t="shared" ref="AN90:AN95" si="80">F90*H90+K90*M90</f>
        <v>1.0449999999999999</v>
      </c>
      <c r="AO90" s="5">
        <f t="shared" si="14"/>
        <v>2.5</v>
      </c>
      <c r="AP90" s="5">
        <f t="shared" si="68"/>
        <v>1.88</v>
      </c>
      <c r="AQ90" s="43">
        <v>-0.33</v>
      </c>
      <c r="AR90" t="s">
        <v>165</v>
      </c>
    </row>
    <row r="91" spans="1:44" ht="20.100000000000001" customHeight="1" x14ac:dyDescent="0.2">
      <c r="A91" s="51">
        <v>7</v>
      </c>
      <c r="B91" s="4">
        <v>2</v>
      </c>
      <c r="C91" s="31" t="s">
        <v>162</v>
      </c>
      <c r="D91" s="17" t="s">
        <v>115</v>
      </c>
      <c r="E91" s="17">
        <v>2</v>
      </c>
      <c r="F91" s="17">
        <v>0.89</v>
      </c>
      <c r="G91" s="17">
        <v>1.61</v>
      </c>
      <c r="H91" s="17">
        <v>0.5</v>
      </c>
      <c r="I91" s="18" t="s">
        <v>101</v>
      </c>
      <c r="J91" s="18">
        <v>3</v>
      </c>
      <c r="K91" s="18">
        <v>1.23</v>
      </c>
      <c r="L91" s="18">
        <v>1.2430000000000001</v>
      </c>
      <c r="M91" s="18">
        <v>0.5</v>
      </c>
      <c r="N91" s="19" t="s">
        <v>86</v>
      </c>
      <c r="O91" s="19">
        <v>6</v>
      </c>
      <c r="P91" s="19">
        <v>1.88</v>
      </c>
      <c r="Q91" s="19">
        <v>0.54500000000000004</v>
      </c>
      <c r="R91" s="20">
        <v>0.5</v>
      </c>
      <c r="S91" s="21" t="s">
        <v>87</v>
      </c>
      <c r="T91" s="21">
        <v>5</v>
      </c>
      <c r="U91" s="21">
        <v>1.88</v>
      </c>
      <c r="V91" s="21">
        <v>0.53</v>
      </c>
      <c r="W91" s="22">
        <v>0.5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5">
        <f t="shared" si="79"/>
        <v>1.4265000000000001</v>
      </c>
      <c r="AI91" s="5">
        <f t="shared" si="74"/>
        <v>0.53750000000000009</v>
      </c>
      <c r="AJ91" s="5">
        <f t="shared" si="75"/>
        <v>1.0401493922990459</v>
      </c>
      <c r="AK91" s="5">
        <f t="shared" si="76"/>
        <v>0.3981481481481482</v>
      </c>
      <c r="AL91" s="9">
        <f t="shared" si="77"/>
        <v>0.38277977288254711</v>
      </c>
      <c r="AM91" s="5">
        <f t="shared" si="78"/>
        <v>5.5</v>
      </c>
      <c r="AN91" s="5">
        <f t="shared" si="80"/>
        <v>1.06</v>
      </c>
      <c r="AO91" s="5">
        <f t="shared" ref="AO91:AO138" si="81">E91*H91+J91*M91</f>
        <v>2.5</v>
      </c>
      <c r="AP91" s="5">
        <f t="shared" si="68"/>
        <v>1.88</v>
      </c>
      <c r="AQ91" s="43">
        <v>-0.30499999999999999</v>
      </c>
      <c r="AR91" t="s">
        <v>165</v>
      </c>
    </row>
    <row r="92" spans="1:44" ht="20.100000000000001" customHeight="1" x14ac:dyDescent="0.2">
      <c r="A92" s="51">
        <v>7</v>
      </c>
      <c r="B92" s="4">
        <v>3</v>
      </c>
      <c r="C92" s="31" t="s">
        <v>163</v>
      </c>
      <c r="D92" s="17" t="s">
        <v>115</v>
      </c>
      <c r="E92" s="17">
        <v>2</v>
      </c>
      <c r="F92" s="17">
        <v>0.89</v>
      </c>
      <c r="G92" s="17">
        <v>1.61</v>
      </c>
      <c r="H92" s="17">
        <v>0.5</v>
      </c>
      <c r="I92" s="18" t="s">
        <v>77</v>
      </c>
      <c r="J92" s="18">
        <v>3</v>
      </c>
      <c r="K92" s="18">
        <v>1.1299999999999999</v>
      </c>
      <c r="L92" s="18">
        <v>1.37</v>
      </c>
      <c r="M92" s="18">
        <v>0.5</v>
      </c>
      <c r="N92" s="19" t="s">
        <v>86</v>
      </c>
      <c r="O92" s="19">
        <v>6</v>
      </c>
      <c r="P92" s="19">
        <v>1.88</v>
      </c>
      <c r="Q92" s="19">
        <v>0.54500000000000004</v>
      </c>
      <c r="R92" s="20">
        <v>0.5</v>
      </c>
      <c r="S92" s="21" t="s">
        <v>87</v>
      </c>
      <c r="T92" s="21">
        <v>5</v>
      </c>
      <c r="U92" s="21">
        <v>1.88</v>
      </c>
      <c r="V92" s="21">
        <v>0.53</v>
      </c>
      <c r="W92" s="22">
        <v>0.5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5">
        <f t="shared" si="79"/>
        <v>1.4900000000000002</v>
      </c>
      <c r="AI92" s="5">
        <f t="shared" si="74"/>
        <v>0.53750000000000009</v>
      </c>
      <c r="AJ92" s="5">
        <f t="shared" si="75"/>
        <v>1.0639381502356531</v>
      </c>
      <c r="AK92" s="5">
        <f t="shared" si="76"/>
        <v>0.3981481481481482</v>
      </c>
      <c r="AL92" s="9">
        <f t="shared" si="77"/>
        <v>0.37422114063675771</v>
      </c>
      <c r="AM92" s="5">
        <f t="shared" si="78"/>
        <v>5.5</v>
      </c>
      <c r="AN92" s="5">
        <f t="shared" si="80"/>
        <v>1.01</v>
      </c>
      <c r="AO92" s="5">
        <f t="shared" si="81"/>
        <v>2.5</v>
      </c>
      <c r="AP92" s="5">
        <f t="shared" si="68"/>
        <v>1.88</v>
      </c>
      <c r="AQ92" s="43">
        <v>-0.28999999999999998</v>
      </c>
      <c r="AR92" t="s">
        <v>165</v>
      </c>
    </row>
    <row r="93" spans="1:44" ht="20.100000000000001" customHeight="1" x14ac:dyDescent="0.2">
      <c r="A93" s="51">
        <v>7</v>
      </c>
      <c r="B93" s="4">
        <v>4</v>
      </c>
      <c r="C93" s="31" t="s">
        <v>164</v>
      </c>
      <c r="D93" s="17" t="s">
        <v>115</v>
      </c>
      <c r="E93" s="17">
        <v>2</v>
      </c>
      <c r="F93" s="17">
        <v>0.89</v>
      </c>
      <c r="G93" s="17">
        <v>1.61</v>
      </c>
      <c r="H93" s="17">
        <v>0.5</v>
      </c>
      <c r="I93" s="18" t="s">
        <v>100</v>
      </c>
      <c r="J93" s="18">
        <v>3</v>
      </c>
      <c r="K93" s="18">
        <v>1.17</v>
      </c>
      <c r="L93" s="18">
        <v>1.24</v>
      </c>
      <c r="M93" s="18">
        <v>0.5</v>
      </c>
      <c r="N93" s="19" t="s">
        <v>86</v>
      </c>
      <c r="O93" s="19">
        <v>6</v>
      </c>
      <c r="P93" s="19">
        <v>1.88</v>
      </c>
      <c r="Q93" s="19">
        <v>0.54500000000000004</v>
      </c>
      <c r="R93" s="20">
        <v>0.5</v>
      </c>
      <c r="S93" s="21" t="s">
        <v>87</v>
      </c>
      <c r="T93" s="21">
        <v>5</v>
      </c>
      <c r="U93" s="21">
        <v>1.88</v>
      </c>
      <c r="V93" s="21">
        <v>0.53</v>
      </c>
      <c r="W93" s="22">
        <v>0.5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5">
        <f t="shared" si="79"/>
        <v>1.425</v>
      </c>
      <c r="AI93" s="5">
        <f t="shared" si="74"/>
        <v>0.53750000000000009</v>
      </c>
      <c r="AJ93" s="5">
        <f t="shared" si="75"/>
        <v>1.039587453135189</v>
      </c>
      <c r="AK93" s="5">
        <f t="shared" si="76"/>
        <v>0.3981481481481482</v>
      </c>
      <c r="AL93" s="9">
        <f t="shared" si="77"/>
        <v>0.38298668086788906</v>
      </c>
      <c r="AM93" s="5">
        <f t="shared" si="78"/>
        <v>5.5</v>
      </c>
      <c r="AN93" s="5">
        <f t="shared" si="80"/>
        <v>1.03</v>
      </c>
      <c r="AO93" s="5">
        <f t="shared" si="81"/>
        <v>2.5</v>
      </c>
      <c r="AP93" s="5">
        <f t="shared" si="68"/>
        <v>1.88</v>
      </c>
      <c r="AQ93" s="43">
        <v>-0.32</v>
      </c>
      <c r="AR93" t="s">
        <v>165</v>
      </c>
    </row>
    <row r="94" spans="1:44" ht="20.100000000000001" customHeight="1" x14ac:dyDescent="0.2">
      <c r="A94" s="51">
        <v>7</v>
      </c>
      <c r="B94" s="4">
        <v>5</v>
      </c>
      <c r="C94" s="31" t="s">
        <v>113</v>
      </c>
      <c r="D94" s="17" t="s">
        <v>76</v>
      </c>
      <c r="E94" s="17">
        <v>3</v>
      </c>
      <c r="F94" s="17">
        <v>1.1000000000000001</v>
      </c>
      <c r="G94" s="17">
        <v>1.36</v>
      </c>
      <c r="H94" s="17">
        <v>0.4</v>
      </c>
      <c r="I94" s="18" t="s">
        <v>78</v>
      </c>
      <c r="J94" s="18">
        <v>2</v>
      </c>
      <c r="K94" s="18">
        <v>0.95</v>
      </c>
      <c r="L94" s="18">
        <v>1.44</v>
      </c>
      <c r="M94" s="18">
        <v>0.6</v>
      </c>
      <c r="N94" s="19" t="s">
        <v>86</v>
      </c>
      <c r="O94" s="19">
        <v>6</v>
      </c>
      <c r="P94" s="19">
        <v>1.88</v>
      </c>
      <c r="Q94" s="19">
        <v>0.54500000000000004</v>
      </c>
      <c r="R94" s="20">
        <v>0.4</v>
      </c>
      <c r="S94" s="21" t="s">
        <v>87</v>
      </c>
      <c r="T94" s="21">
        <v>5</v>
      </c>
      <c r="U94" s="21">
        <v>1.88</v>
      </c>
      <c r="V94" s="21">
        <v>0.53</v>
      </c>
      <c r="W94" s="22">
        <v>0.6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1">
        <v>0</v>
      </c>
      <c r="AD94" s="21">
        <v>0</v>
      </c>
      <c r="AE94" s="21">
        <v>0</v>
      </c>
      <c r="AF94" s="21">
        <v>0</v>
      </c>
      <c r="AG94" s="21">
        <v>0</v>
      </c>
      <c r="AH94" s="5">
        <f t="shared" si="79"/>
        <v>1.4079999999999999</v>
      </c>
      <c r="AI94" s="5">
        <f t="shared" si="74"/>
        <v>0.53600000000000003</v>
      </c>
      <c r="AJ94" s="5">
        <f t="shared" si="75"/>
        <v>1.0340405633682386</v>
      </c>
      <c r="AK94" s="5">
        <f t="shared" si="76"/>
        <v>0.39703703703703702</v>
      </c>
      <c r="AL94" s="9">
        <f t="shared" si="77"/>
        <v>0.3839665977355336</v>
      </c>
      <c r="AM94" s="5">
        <f t="shared" si="78"/>
        <v>5.4</v>
      </c>
      <c r="AN94" s="5">
        <f t="shared" si="80"/>
        <v>1.01</v>
      </c>
      <c r="AO94" s="5">
        <f t="shared" si="81"/>
        <v>2.4000000000000004</v>
      </c>
      <c r="AP94" s="5">
        <f t="shared" si="68"/>
        <v>1.88</v>
      </c>
      <c r="AQ94" s="43">
        <v>-0.35</v>
      </c>
      <c r="AR94" t="s">
        <v>165</v>
      </c>
    </row>
    <row r="95" spans="1:44" ht="20.100000000000001" customHeight="1" x14ac:dyDescent="0.2">
      <c r="A95" s="51">
        <v>7</v>
      </c>
      <c r="B95" s="4">
        <v>6</v>
      </c>
      <c r="C95" s="31" t="s">
        <v>108</v>
      </c>
      <c r="D95" s="17" t="s">
        <v>76</v>
      </c>
      <c r="E95" s="17">
        <v>3</v>
      </c>
      <c r="F95" s="17">
        <v>1.1000000000000001</v>
      </c>
      <c r="G95" s="17">
        <v>1.36</v>
      </c>
      <c r="H95" s="17">
        <v>1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9" t="s">
        <v>86</v>
      </c>
      <c r="O95" s="19">
        <v>6</v>
      </c>
      <c r="P95" s="19">
        <v>1.88</v>
      </c>
      <c r="Q95" s="19">
        <v>0.54500000000000004</v>
      </c>
      <c r="R95" s="20">
        <v>1</v>
      </c>
      <c r="S95" s="21">
        <v>0</v>
      </c>
      <c r="T95" s="21">
        <v>0</v>
      </c>
      <c r="U95" s="21">
        <v>0</v>
      </c>
      <c r="V95" s="21">
        <v>0</v>
      </c>
      <c r="W95" s="22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5">
        <f t="shared" si="79"/>
        <v>1.36</v>
      </c>
      <c r="AI95" s="5">
        <f t="shared" si="74"/>
        <v>0.54500000000000004</v>
      </c>
      <c r="AJ95" s="5">
        <f t="shared" si="75"/>
        <v>1.0112186686097855</v>
      </c>
      <c r="AK95" s="5">
        <f t="shared" si="76"/>
        <v>0.40370370370370373</v>
      </c>
      <c r="AL95" s="9">
        <f t="shared" si="77"/>
        <v>0.39922493149648042</v>
      </c>
      <c r="AM95" s="5">
        <f t="shared" si="78"/>
        <v>6</v>
      </c>
      <c r="AN95" s="5">
        <f t="shared" si="80"/>
        <v>1.1000000000000001</v>
      </c>
      <c r="AO95" s="5">
        <f t="shared" si="81"/>
        <v>3</v>
      </c>
      <c r="AP95" s="5">
        <f t="shared" si="68"/>
        <v>1.88</v>
      </c>
      <c r="AQ95" s="43">
        <v>-0.39500000000000002</v>
      </c>
      <c r="AR95" t="s">
        <v>165</v>
      </c>
    </row>
    <row r="96" spans="1:44" ht="20.100000000000001" customHeight="1" x14ac:dyDescent="0.2">
      <c r="A96" s="51"/>
      <c r="B96" s="4"/>
      <c r="C96" s="31"/>
      <c r="D96" s="17"/>
      <c r="E96" s="17"/>
      <c r="F96" s="17"/>
      <c r="G96" s="17"/>
      <c r="H96" s="17"/>
      <c r="I96" s="18"/>
      <c r="J96" s="18"/>
      <c r="K96" s="18"/>
      <c r="L96" s="18"/>
      <c r="M96" s="18"/>
      <c r="N96" s="19"/>
      <c r="O96" s="19"/>
      <c r="P96" s="19"/>
      <c r="Q96" s="19"/>
      <c r="R96" s="20"/>
      <c r="S96" s="21"/>
      <c r="T96" s="21"/>
      <c r="U96" s="21"/>
      <c r="V96" s="21"/>
      <c r="W96" s="22"/>
      <c r="X96" s="20"/>
      <c r="Y96" s="20"/>
      <c r="Z96" s="20"/>
      <c r="AA96" s="20"/>
      <c r="AB96" s="20"/>
      <c r="AC96" s="21"/>
      <c r="AD96" s="21"/>
      <c r="AE96" s="21"/>
      <c r="AF96" s="21"/>
      <c r="AG96" s="21"/>
      <c r="AH96" s="5"/>
      <c r="AI96" s="5"/>
      <c r="AJ96" s="5"/>
      <c r="AK96" s="5"/>
      <c r="AL96" s="9"/>
      <c r="AM96" s="5"/>
      <c r="AN96" s="5"/>
      <c r="AO96" s="5"/>
      <c r="AP96" s="5"/>
      <c r="AQ96" s="43"/>
    </row>
    <row r="97" spans="1:44" ht="20.100000000000001" customHeight="1" x14ac:dyDescent="0.2">
      <c r="A97" s="51">
        <v>8</v>
      </c>
      <c r="B97" s="4">
        <v>1</v>
      </c>
      <c r="C97" s="31" t="s">
        <v>161</v>
      </c>
      <c r="D97" s="17" t="s">
        <v>115</v>
      </c>
      <c r="E97" s="17">
        <v>2</v>
      </c>
      <c r="F97" s="17">
        <v>0.89</v>
      </c>
      <c r="G97" s="17">
        <v>1.61</v>
      </c>
      <c r="H97" s="17">
        <v>0.5</v>
      </c>
      <c r="I97" s="18" t="s">
        <v>99</v>
      </c>
      <c r="J97" s="18">
        <v>3</v>
      </c>
      <c r="K97" s="18">
        <v>1.2</v>
      </c>
      <c r="L97" s="18">
        <v>1.276</v>
      </c>
      <c r="M97" s="18">
        <v>0.5</v>
      </c>
      <c r="N97" s="19" t="s">
        <v>86</v>
      </c>
      <c r="O97" s="19">
        <v>6</v>
      </c>
      <c r="P97" s="19">
        <v>1.88</v>
      </c>
      <c r="Q97" s="19">
        <v>0.54500000000000004</v>
      </c>
      <c r="R97" s="20">
        <v>0.5</v>
      </c>
      <c r="S97" s="21" t="s">
        <v>87</v>
      </c>
      <c r="T97" s="21">
        <v>5</v>
      </c>
      <c r="U97" s="21">
        <v>1.88</v>
      </c>
      <c r="V97" s="21">
        <v>0.53</v>
      </c>
      <c r="W97" s="22">
        <v>0.5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1">
        <v>0</v>
      </c>
      <c r="AD97" s="21">
        <v>0</v>
      </c>
      <c r="AE97" s="21">
        <v>0</v>
      </c>
      <c r="AF97" s="21">
        <v>0</v>
      </c>
      <c r="AG97" s="21">
        <v>0</v>
      </c>
      <c r="AH97" s="5">
        <f t="shared" ref="AH97:AH102" si="82">G97*H97+L97*M97</f>
        <v>1.4430000000000001</v>
      </c>
      <c r="AI97" s="5">
        <f t="shared" si="74"/>
        <v>0.53750000000000009</v>
      </c>
      <c r="AJ97" s="5">
        <f t="shared" si="75"/>
        <v>1.0463307231014713</v>
      </c>
      <c r="AK97" s="5">
        <f t="shared" si="76"/>
        <v>0.3981481481481482</v>
      </c>
      <c r="AL97" s="9">
        <f t="shared" si="77"/>
        <v>0.38051845306422916</v>
      </c>
      <c r="AM97" s="5">
        <f t="shared" si="78"/>
        <v>5.5</v>
      </c>
      <c r="AN97" s="5">
        <f t="shared" ref="AN97:AN102" si="83">F97*H97+K97*M97</f>
        <v>1.0449999999999999</v>
      </c>
      <c r="AO97" s="5">
        <f t="shared" si="81"/>
        <v>2.5</v>
      </c>
      <c r="AP97" s="5">
        <f t="shared" si="68"/>
        <v>1.88</v>
      </c>
      <c r="AQ97" s="43">
        <v>0.43140000000000001</v>
      </c>
      <c r="AR97" t="s">
        <v>166</v>
      </c>
    </row>
    <row r="98" spans="1:44" ht="20.100000000000001" customHeight="1" x14ac:dyDescent="0.2">
      <c r="A98" s="51">
        <v>8</v>
      </c>
      <c r="B98" s="4">
        <v>2</v>
      </c>
      <c r="C98" s="31" t="s">
        <v>162</v>
      </c>
      <c r="D98" s="17" t="s">
        <v>115</v>
      </c>
      <c r="E98" s="17">
        <v>2</v>
      </c>
      <c r="F98" s="17">
        <v>0.89</v>
      </c>
      <c r="G98" s="17">
        <v>1.61</v>
      </c>
      <c r="H98" s="17">
        <v>0.5</v>
      </c>
      <c r="I98" s="18" t="s">
        <v>101</v>
      </c>
      <c r="J98" s="18">
        <v>3</v>
      </c>
      <c r="K98" s="18">
        <v>1.23</v>
      </c>
      <c r="L98" s="18">
        <v>1.2430000000000001</v>
      </c>
      <c r="M98" s="18">
        <v>0.5</v>
      </c>
      <c r="N98" s="19" t="s">
        <v>86</v>
      </c>
      <c r="O98" s="19">
        <v>6</v>
      </c>
      <c r="P98" s="19">
        <v>1.88</v>
      </c>
      <c r="Q98" s="19">
        <v>0.54500000000000004</v>
      </c>
      <c r="R98" s="20">
        <v>0.5</v>
      </c>
      <c r="S98" s="21" t="s">
        <v>87</v>
      </c>
      <c r="T98" s="21">
        <v>5</v>
      </c>
      <c r="U98" s="21">
        <v>1.88</v>
      </c>
      <c r="V98" s="21">
        <v>0.53</v>
      </c>
      <c r="W98" s="22">
        <v>0.5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5">
        <f t="shared" si="82"/>
        <v>1.4265000000000001</v>
      </c>
      <c r="AI98" s="5">
        <f t="shared" si="74"/>
        <v>0.53750000000000009</v>
      </c>
      <c r="AJ98" s="5">
        <f t="shared" si="75"/>
        <v>1.0401493922990459</v>
      </c>
      <c r="AK98" s="5">
        <f t="shared" si="76"/>
        <v>0.3981481481481482</v>
      </c>
      <c r="AL98" s="9">
        <f t="shared" si="77"/>
        <v>0.38277977288254711</v>
      </c>
      <c r="AM98" s="5">
        <f t="shared" si="78"/>
        <v>5.5</v>
      </c>
      <c r="AN98" s="5">
        <f t="shared" si="83"/>
        <v>1.06</v>
      </c>
      <c r="AO98" s="5">
        <f t="shared" si="81"/>
        <v>2.5</v>
      </c>
      <c r="AP98" s="5">
        <f t="shared" si="68"/>
        <v>1.88</v>
      </c>
      <c r="AQ98" s="43">
        <v>0.69899999999999995</v>
      </c>
      <c r="AR98" t="s">
        <v>166</v>
      </c>
    </row>
    <row r="99" spans="1:44" ht="20.100000000000001" customHeight="1" x14ac:dyDescent="0.2">
      <c r="A99" s="51">
        <v>8</v>
      </c>
      <c r="B99" s="4">
        <v>3</v>
      </c>
      <c r="C99" s="31" t="s">
        <v>163</v>
      </c>
      <c r="D99" s="17" t="s">
        <v>115</v>
      </c>
      <c r="E99" s="17">
        <v>2</v>
      </c>
      <c r="F99" s="17">
        <v>0.89</v>
      </c>
      <c r="G99" s="17">
        <v>1.61</v>
      </c>
      <c r="H99" s="17">
        <v>0.5</v>
      </c>
      <c r="I99" s="18" t="s">
        <v>77</v>
      </c>
      <c r="J99" s="18">
        <v>3</v>
      </c>
      <c r="K99" s="18">
        <v>1.1299999999999999</v>
      </c>
      <c r="L99" s="18">
        <v>1.37</v>
      </c>
      <c r="M99" s="18">
        <v>0.5</v>
      </c>
      <c r="N99" s="19" t="s">
        <v>86</v>
      </c>
      <c r="O99" s="19">
        <v>6</v>
      </c>
      <c r="P99" s="19">
        <v>1.88</v>
      </c>
      <c r="Q99" s="19">
        <v>0.54500000000000004</v>
      </c>
      <c r="R99" s="20">
        <v>0.5</v>
      </c>
      <c r="S99" s="21" t="s">
        <v>87</v>
      </c>
      <c r="T99" s="21">
        <v>5</v>
      </c>
      <c r="U99" s="21">
        <v>1.88</v>
      </c>
      <c r="V99" s="21">
        <v>0.53</v>
      </c>
      <c r="W99" s="22">
        <v>0.5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5">
        <f t="shared" si="82"/>
        <v>1.4900000000000002</v>
      </c>
      <c r="AI99" s="5">
        <f t="shared" si="74"/>
        <v>0.53750000000000009</v>
      </c>
      <c r="AJ99" s="5">
        <f t="shared" si="75"/>
        <v>1.0639381502356531</v>
      </c>
      <c r="AK99" s="5">
        <f t="shared" si="76"/>
        <v>0.3981481481481482</v>
      </c>
      <c r="AL99" s="9">
        <f t="shared" si="77"/>
        <v>0.37422114063675771</v>
      </c>
      <c r="AM99" s="5">
        <f t="shared" si="78"/>
        <v>5.5</v>
      </c>
      <c r="AN99" s="5">
        <f t="shared" si="83"/>
        <v>1.01</v>
      </c>
      <c r="AO99" s="5">
        <f t="shared" si="81"/>
        <v>2.5</v>
      </c>
      <c r="AP99" s="5">
        <f t="shared" si="68"/>
        <v>1.88</v>
      </c>
      <c r="AQ99" s="43">
        <v>0.96089999999999998</v>
      </c>
      <c r="AR99" t="s">
        <v>166</v>
      </c>
    </row>
    <row r="100" spans="1:44" ht="20.100000000000001" customHeight="1" x14ac:dyDescent="0.2">
      <c r="A100" s="51">
        <v>8</v>
      </c>
      <c r="B100" s="4">
        <v>4</v>
      </c>
      <c r="C100" s="31" t="s">
        <v>164</v>
      </c>
      <c r="D100" s="17" t="s">
        <v>115</v>
      </c>
      <c r="E100" s="17">
        <v>2</v>
      </c>
      <c r="F100" s="17">
        <v>0.89</v>
      </c>
      <c r="G100" s="17">
        <v>1.61</v>
      </c>
      <c r="H100" s="17">
        <v>0.5</v>
      </c>
      <c r="I100" s="18" t="s">
        <v>100</v>
      </c>
      <c r="J100" s="18">
        <v>3</v>
      </c>
      <c r="K100" s="18">
        <v>1.17</v>
      </c>
      <c r="L100" s="18">
        <v>1.24</v>
      </c>
      <c r="M100" s="18">
        <v>0.5</v>
      </c>
      <c r="N100" s="19" t="s">
        <v>86</v>
      </c>
      <c r="O100" s="19">
        <v>6</v>
      </c>
      <c r="P100" s="19">
        <v>1.88</v>
      </c>
      <c r="Q100" s="19">
        <v>0.54500000000000004</v>
      </c>
      <c r="R100" s="20">
        <v>0.5</v>
      </c>
      <c r="S100" s="21" t="s">
        <v>87</v>
      </c>
      <c r="T100" s="21">
        <v>5</v>
      </c>
      <c r="U100" s="21">
        <v>1.88</v>
      </c>
      <c r="V100" s="21">
        <v>0.53</v>
      </c>
      <c r="W100" s="22">
        <v>0.5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5">
        <f t="shared" si="82"/>
        <v>1.425</v>
      </c>
      <c r="AI100" s="5">
        <f t="shared" si="74"/>
        <v>0.53750000000000009</v>
      </c>
      <c r="AJ100" s="5">
        <f t="shared" si="75"/>
        <v>1.039587453135189</v>
      </c>
      <c r="AK100" s="5">
        <f t="shared" si="76"/>
        <v>0.3981481481481482</v>
      </c>
      <c r="AL100" s="9">
        <f t="shared" si="77"/>
        <v>0.38298668086788906</v>
      </c>
      <c r="AM100" s="5">
        <f t="shared" si="78"/>
        <v>5.5</v>
      </c>
      <c r="AN100" s="5">
        <f t="shared" si="83"/>
        <v>1.03</v>
      </c>
      <c r="AO100" s="5">
        <f t="shared" si="81"/>
        <v>2.5</v>
      </c>
      <c r="AP100" s="5">
        <f t="shared" si="68"/>
        <v>1.88</v>
      </c>
      <c r="AQ100" s="43">
        <v>0.55269999999999997</v>
      </c>
      <c r="AR100" t="s">
        <v>166</v>
      </c>
    </row>
    <row r="101" spans="1:44" ht="20.100000000000001" customHeight="1" x14ac:dyDescent="0.2">
      <c r="A101" s="51">
        <v>8</v>
      </c>
      <c r="B101" s="4">
        <v>5</v>
      </c>
      <c r="C101" s="31" t="s">
        <v>113</v>
      </c>
      <c r="D101" s="17" t="s">
        <v>76</v>
      </c>
      <c r="E101" s="17">
        <v>3</v>
      </c>
      <c r="F101" s="17">
        <v>1.1000000000000001</v>
      </c>
      <c r="G101" s="17">
        <v>1.36</v>
      </c>
      <c r="H101" s="17">
        <v>0.4</v>
      </c>
      <c r="I101" s="18" t="s">
        <v>78</v>
      </c>
      <c r="J101" s="18">
        <v>2</v>
      </c>
      <c r="K101" s="18">
        <v>0.95</v>
      </c>
      <c r="L101" s="18">
        <v>1.44</v>
      </c>
      <c r="M101" s="18">
        <v>0.6</v>
      </c>
      <c r="N101" s="19" t="s">
        <v>86</v>
      </c>
      <c r="O101" s="19">
        <v>6</v>
      </c>
      <c r="P101" s="19">
        <v>1.88</v>
      </c>
      <c r="Q101" s="19">
        <v>0.54500000000000004</v>
      </c>
      <c r="R101" s="20">
        <v>0.4</v>
      </c>
      <c r="S101" s="21" t="s">
        <v>87</v>
      </c>
      <c r="T101" s="21">
        <v>5</v>
      </c>
      <c r="U101" s="21">
        <v>1.88</v>
      </c>
      <c r="V101" s="21">
        <v>0.53</v>
      </c>
      <c r="W101" s="22">
        <v>0.6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5">
        <f t="shared" si="82"/>
        <v>1.4079999999999999</v>
      </c>
      <c r="AI101" s="5">
        <f t="shared" si="74"/>
        <v>0.53600000000000003</v>
      </c>
      <c r="AJ101" s="5">
        <f t="shared" si="75"/>
        <v>1.0340405633682386</v>
      </c>
      <c r="AK101" s="5">
        <f t="shared" si="76"/>
        <v>0.39703703703703702</v>
      </c>
      <c r="AL101" s="9">
        <f t="shared" si="77"/>
        <v>0.3839665977355336</v>
      </c>
      <c r="AM101" s="5">
        <f t="shared" si="78"/>
        <v>5.4</v>
      </c>
      <c r="AN101" s="5">
        <f t="shared" si="83"/>
        <v>1.01</v>
      </c>
      <c r="AO101" s="5">
        <f t="shared" si="81"/>
        <v>2.4000000000000004</v>
      </c>
      <c r="AP101" s="5">
        <f t="shared" si="68"/>
        <v>1.88</v>
      </c>
      <c r="AQ101" s="43">
        <v>-0.30980000000000002</v>
      </c>
      <c r="AR101" t="s">
        <v>166</v>
      </c>
    </row>
    <row r="102" spans="1:44" ht="19.5" customHeight="1" x14ac:dyDescent="0.2">
      <c r="A102" s="51">
        <v>8</v>
      </c>
      <c r="B102" s="4">
        <v>6</v>
      </c>
      <c r="C102" s="31" t="s">
        <v>108</v>
      </c>
      <c r="D102" s="17" t="s">
        <v>76</v>
      </c>
      <c r="E102" s="17">
        <v>3</v>
      </c>
      <c r="F102" s="17">
        <v>1.1000000000000001</v>
      </c>
      <c r="G102" s="17">
        <v>1.36</v>
      </c>
      <c r="H102" s="17">
        <v>1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9" t="s">
        <v>86</v>
      </c>
      <c r="O102" s="19">
        <v>6</v>
      </c>
      <c r="P102" s="19">
        <v>1.88</v>
      </c>
      <c r="Q102" s="19">
        <v>0.54500000000000004</v>
      </c>
      <c r="R102" s="20">
        <v>1</v>
      </c>
      <c r="S102" s="21">
        <v>0</v>
      </c>
      <c r="T102" s="21">
        <v>0</v>
      </c>
      <c r="U102" s="21">
        <v>0</v>
      </c>
      <c r="V102" s="21">
        <v>0</v>
      </c>
      <c r="W102" s="22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5">
        <f t="shared" si="82"/>
        <v>1.36</v>
      </c>
      <c r="AI102" s="5">
        <f t="shared" si="74"/>
        <v>0.54500000000000004</v>
      </c>
      <c r="AJ102" s="5">
        <f t="shared" si="75"/>
        <v>1.0112186686097855</v>
      </c>
      <c r="AK102" s="5">
        <f t="shared" si="76"/>
        <v>0.40370370370370373</v>
      </c>
      <c r="AL102" s="9">
        <f t="shared" si="77"/>
        <v>0.39922493149648042</v>
      </c>
      <c r="AM102" s="5">
        <f t="shared" si="78"/>
        <v>6</v>
      </c>
      <c r="AN102" s="5">
        <f t="shared" si="83"/>
        <v>1.1000000000000001</v>
      </c>
      <c r="AO102" s="5">
        <f t="shared" si="81"/>
        <v>3</v>
      </c>
      <c r="AP102" s="5">
        <f t="shared" si="68"/>
        <v>1.88</v>
      </c>
      <c r="AQ102" s="43">
        <v>-0.85389999999999999</v>
      </c>
      <c r="AR102" t="s">
        <v>166</v>
      </c>
    </row>
    <row r="103" spans="1:44" ht="20.100000000000001" customHeight="1" x14ac:dyDescent="0.2">
      <c r="B103" s="4"/>
      <c r="C103" s="31"/>
      <c r="D103" s="17"/>
      <c r="E103" s="17"/>
      <c r="F103" s="17"/>
      <c r="G103" s="17"/>
      <c r="H103" s="17"/>
      <c r="I103" s="18"/>
      <c r="J103" s="18"/>
      <c r="K103" s="18"/>
      <c r="L103" s="18"/>
      <c r="M103" s="18"/>
      <c r="N103" s="19"/>
      <c r="O103" s="19"/>
      <c r="P103" s="19"/>
      <c r="Q103" s="19"/>
      <c r="R103" s="20"/>
      <c r="S103" s="21"/>
      <c r="T103" s="21"/>
      <c r="U103" s="21"/>
      <c r="V103" s="21"/>
      <c r="W103" s="22"/>
      <c r="X103" s="20"/>
      <c r="Y103" s="20"/>
      <c r="Z103" s="20"/>
      <c r="AA103" s="20"/>
      <c r="AB103" s="20"/>
      <c r="AC103" s="21"/>
      <c r="AD103" s="21"/>
      <c r="AE103" s="21"/>
      <c r="AF103" s="21"/>
      <c r="AG103" s="21"/>
      <c r="AH103" s="5"/>
      <c r="AI103" s="5"/>
      <c r="AJ103" s="5"/>
      <c r="AK103" s="5"/>
      <c r="AL103" s="9"/>
      <c r="AM103" s="5"/>
      <c r="AN103" s="5"/>
      <c r="AO103" s="5"/>
      <c r="AP103" s="5"/>
      <c r="AQ103" s="43"/>
    </row>
    <row r="104" spans="1:44" ht="20.100000000000001" customHeight="1" x14ac:dyDescent="0.2">
      <c r="A104" s="51">
        <v>9</v>
      </c>
      <c r="B104" s="4">
        <v>1</v>
      </c>
      <c r="C104" s="31" t="s">
        <v>170</v>
      </c>
      <c r="D104" s="17" t="s">
        <v>76</v>
      </c>
      <c r="E104" s="17">
        <v>3</v>
      </c>
      <c r="F104" s="17">
        <v>1.1000000000000001</v>
      </c>
      <c r="G104" s="17">
        <v>1.36</v>
      </c>
      <c r="H104" s="17">
        <v>1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9" t="s">
        <v>92</v>
      </c>
      <c r="O104" s="19">
        <v>3</v>
      </c>
      <c r="P104" s="19">
        <v>1.66</v>
      </c>
      <c r="Q104" s="19">
        <v>0.61499999999999999</v>
      </c>
      <c r="R104" s="20">
        <v>1</v>
      </c>
      <c r="S104" s="21">
        <v>0</v>
      </c>
      <c r="T104" s="21">
        <v>0</v>
      </c>
      <c r="U104" s="21">
        <v>0</v>
      </c>
      <c r="V104" s="21">
        <v>0</v>
      </c>
      <c r="W104" s="22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5">
        <f t="shared" ref="AH104:AH113" si="84">G104*H104+L104*M104</f>
        <v>1.36</v>
      </c>
      <c r="AI104" s="5">
        <f t="shared" ref="AI104:AI109" si="85">Q104*R104+V104*W104+AA104*AB104+AF104*AG104</f>
        <v>0.61499999999999999</v>
      </c>
      <c r="AJ104" s="5">
        <f t="shared" ref="AJ104:AJ109" si="86">(AH104+1.35)/SQRT(2)/(AI104+1.35)</f>
        <v>0.97519561171274483</v>
      </c>
      <c r="AK104" s="5">
        <f t="shared" ref="AK104:AK109" si="87">AI104/1.35</f>
        <v>0.45555555555555549</v>
      </c>
      <c r="AL104" s="9">
        <f t="shared" ref="AL104:AL109" si="88">AK104/AJ104</f>
        <v>0.46714274560306845</v>
      </c>
      <c r="AM104" s="5">
        <f t="shared" ref="AM104:AM109" si="89">SUM(O104*R104+T104*W104+Y104*AB104+AD104*AG104)</f>
        <v>3</v>
      </c>
      <c r="AN104" s="5">
        <f t="shared" ref="AN104:AN113" si="90">F104*H104+K104*M104</f>
        <v>1.1000000000000001</v>
      </c>
      <c r="AO104" s="5">
        <f t="shared" si="81"/>
        <v>3</v>
      </c>
      <c r="AP104" s="5">
        <f t="shared" ref="AP104:AP109" si="91">P104*R104+U104*W104+Z104*AB104+AE104*AG104</f>
        <v>1.66</v>
      </c>
      <c r="AQ104" s="43" t="s">
        <v>178</v>
      </c>
      <c r="AR104" t="s">
        <v>185</v>
      </c>
    </row>
    <row r="105" spans="1:44" ht="20.100000000000001" customHeight="1" x14ac:dyDescent="0.2">
      <c r="A105" s="51">
        <v>9</v>
      </c>
      <c r="B105" s="4">
        <v>2</v>
      </c>
      <c r="C105" s="31" t="s">
        <v>171</v>
      </c>
      <c r="D105" s="17" t="s">
        <v>76</v>
      </c>
      <c r="E105" s="17">
        <v>3</v>
      </c>
      <c r="F105" s="17">
        <v>1.1000000000000001</v>
      </c>
      <c r="G105" s="17">
        <v>1.36</v>
      </c>
      <c r="H105" s="17">
        <v>1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9" t="s">
        <v>82</v>
      </c>
      <c r="O105" s="19">
        <v>4</v>
      </c>
      <c r="P105" s="19">
        <v>1.55</v>
      </c>
      <c r="Q105" s="19">
        <v>0.57999999999999996</v>
      </c>
      <c r="R105" s="20">
        <v>1</v>
      </c>
      <c r="S105" s="21">
        <v>0</v>
      </c>
      <c r="T105" s="21">
        <v>0</v>
      </c>
      <c r="U105" s="21">
        <v>0</v>
      </c>
      <c r="V105" s="21">
        <v>0</v>
      </c>
      <c r="W105" s="22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5">
        <f t="shared" si="84"/>
        <v>1.36</v>
      </c>
      <c r="AI105" s="5">
        <f t="shared" si="85"/>
        <v>0.57999999999999996</v>
      </c>
      <c r="AJ105" s="5">
        <f t="shared" si="86"/>
        <v>0.99288050622567015</v>
      </c>
      <c r="AK105" s="5">
        <f t="shared" si="87"/>
        <v>0.42962962962962958</v>
      </c>
      <c r="AL105" s="9">
        <f t="shared" si="88"/>
        <v>0.4327103079733341</v>
      </c>
      <c r="AM105" s="5">
        <f t="shared" si="89"/>
        <v>4</v>
      </c>
      <c r="AN105" s="5">
        <f t="shared" si="90"/>
        <v>1.1000000000000001</v>
      </c>
      <c r="AO105" s="5">
        <f t="shared" si="81"/>
        <v>3</v>
      </c>
      <c r="AP105" s="5">
        <f t="shared" si="91"/>
        <v>1.55</v>
      </c>
      <c r="AQ105" s="43" t="s">
        <v>179</v>
      </c>
      <c r="AR105" t="s">
        <v>185</v>
      </c>
    </row>
    <row r="106" spans="1:44" ht="20.100000000000001" customHeight="1" x14ac:dyDescent="0.2">
      <c r="A106" s="51">
        <v>9</v>
      </c>
      <c r="B106" s="4">
        <v>3</v>
      </c>
      <c r="C106" s="31" t="s">
        <v>107</v>
      </c>
      <c r="D106" s="17" t="s">
        <v>76</v>
      </c>
      <c r="E106" s="17">
        <v>3</v>
      </c>
      <c r="F106" s="17">
        <v>1.1000000000000001</v>
      </c>
      <c r="G106" s="17">
        <v>1.36</v>
      </c>
      <c r="H106" s="17">
        <v>1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9" t="s">
        <v>80</v>
      </c>
      <c r="O106" s="19">
        <v>5</v>
      </c>
      <c r="P106" s="19">
        <v>1.83</v>
      </c>
      <c r="Q106" s="19">
        <v>0.55000000000000004</v>
      </c>
      <c r="R106" s="20">
        <v>1</v>
      </c>
      <c r="S106" s="21">
        <v>0</v>
      </c>
      <c r="T106" s="21">
        <v>0</v>
      </c>
      <c r="U106" s="21">
        <v>0</v>
      </c>
      <c r="V106" s="21">
        <v>0</v>
      </c>
      <c r="W106" s="22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5">
        <f t="shared" si="84"/>
        <v>1.36</v>
      </c>
      <c r="AI106" s="5">
        <f t="shared" si="85"/>
        <v>0.55000000000000004</v>
      </c>
      <c r="AJ106" s="5">
        <f t="shared" si="86"/>
        <v>1.008557566850286</v>
      </c>
      <c r="AK106" s="5">
        <f t="shared" si="87"/>
        <v>0.40740740740740744</v>
      </c>
      <c r="AL106" s="9">
        <f t="shared" si="88"/>
        <v>0.40395057337156887</v>
      </c>
      <c r="AM106" s="5">
        <f t="shared" si="89"/>
        <v>5</v>
      </c>
      <c r="AN106" s="5">
        <f t="shared" si="90"/>
        <v>1.1000000000000001</v>
      </c>
      <c r="AO106" s="5">
        <f t="shared" si="81"/>
        <v>3</v>
      </c>
      <c r="AP106" s="5">
        <f t="shared" si="91"/>
        <v>1.83</v>
      </c>
      <c r="AQ106" s="43" t="s">
        <v>180</v>
      </c>
      <c r="AR106" t="s">
        <v>184</v>
      </c>
    </row>
    <row r="107" spans="1:44" ht="20.100000000000001" customHeight="1" x14ac:dyDescent="0.2">
      <c r="A107" s="51">
        <v>9</v>
      </c>
      <c r="B107" s="4">
        <v>4</v>
      </c>
      <c r="C107" s="31" t="s">
        <v>108</v>
      </c>
      <c r="D107" s="17" t="s">
        <v>76</v>
      </c>
      <c r="E107" s="17">
        <v>3</v>
      </c>
      <c r="F107" s="17">
        <v>1.1000000000000001</v>
      </c>
      <c r="G107" s="17">
        <v>1.36</v>
      </c>
      <c r="H107" s="17">
        <v>1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9" t="s">
        <v>86</v>
      </c>
      <c r="O107" s="19">
        <v>6</v>
      </c>
      <c r="P107" s="19">
        <v>1.88</v>
      </c>
      <c r="Q107" s="19">
        <v>0.54500000000000004</v>
      </c>
      <c r="R107" s="20">
        <v>1</v>
      </c>
      <c r="S107" s="21">
        <v>0</v>
      </c>
      <c r="T107" s="21">
        <v>0</v>
      </c>
      <c r="U107" s="21">
        <v>0</v>
      </c>
      <c r="V107" s="21">
        <v>0</v>
      </c>
      <c r="W107" s="22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5">
        <f t="shared" si="84"/>
        <v>1.36</v>
      </c>
      <c r="AI107" s="5">
        <f t="shared" si="85"/>
        <v>0.54500000000000004</v>
      </c>
      <c r="AJ107" s="5">
        <f t="shared" si="86"/>
        <v>1.0112186686097855</v>
      </c>
      <c r="AK107" s="5">
        <f t="shared" si="87"/>
        <v>0.40370370370370373</v>
      </c>
      <c r="AL107" s="9">
        <f t="shared" si="88"/>
        <v>0.39922493149648042</v>
      </c>
      <c r="AM107" s="5">
        <f t="shared" si="89"/>
        <v>6</v>
      </c>
      <c r="AN107" s="5">
        <f t="shared" si="90"/>
        <v>1.1000000000000001</v>
      </c>
      <c r="AO107" s="5">
        <f t="shared" si="81"/>
        <v>3</v>
      </c>
      <c r="AP107" s="5">
        <f t="shared" si="91"/>
        <v>1.88</v>
      </c>
      <c r="AQ107" s="43" t="s">
        <v>181</v>
      </c>
      <c r="AR107" t="s">
        <v>184</v>
      </c>
    </row>
    <row r="108" spans="1:44" ht="20.100000000000001" customHeight="1" x14ac:dyDescent="0.2">
      <c r="A108" s="51">
        <v>9</v>
      </c>
      <c r="B108" s="4">
        <v>5</v>
      </c>
      <c r="C108" s="31" t="s">
        <v>172</v>
      </c>
      <c r="D108" s="17" t="s">
        <v>76</v>
      </c>
      <c r="E108" s="17">
        <v>3</v>
      </c>
      <c r="F108" s="17">
        <v>1.1000000000000001</v>
      </c>
      <c r="G108" s="17">
        <v>1.36</v>
      </c>
      <c r="H108" s="17">
        <v>1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9" t="s">
        <v>84</v>
      </c>
      <c r="O108" s="19">
        <v>7</v>
      </c>
      <c r="P108" s="19">
        <v>1.91</v>
      </c>
      <c r="Q108" s="19">
        <v>0.56000000000000005</v>
      </c>
      <c r="R108" s="20">
        <v>1</v>
      </c>
      <c r="S108" s="21">
        <v>0</v>
      </c>
      <c r="T108" s="21">
        <v>0</v>
      </c>
      <c r="U108" s="21">
        <v>0</v>
      </c>
      <c r="V108" s="21">
        <v>0</v>
      </c>
      <c r="W108" s="22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5">
        <f t="shared" si="84"/>
        <v>1.36</v>
      </c>
      <c r="AI108" s="5">
        <f t="shared" si="85"/>
        <v>0.56000000000000005</v>
      </c>
      <c r="AJ108" s="5">
        <f t="shared" si="86"/>
        <v>1.0032771607411222</v>
      </c>
      <c r="AK108" s="5">
        <f t="shared" si="87"/>
        <v>0.4148148148148148</v>
      </c>
      <c r="AL108" s="9">
        <f t="shared" si="88"/>
        <v>0.4134598404576364</v>
      </c>
      <c r="AM108" s="5">
        <f t="shared" si="89"/>
        <v>7</v>
      </c>
      <c r="AN108" s="5">
        <f t="shared" si="90"/>
        <v>1.1000000000000001</v>
      </c>
      <c r="AO108" s="5">
        <f t="shared" si="81"/>
        <v>3</v>
      </c>
      <c r="AP108" s="5">
        <f t="shared" si="91"/>
        <v>1.91</v>
      </c>
      <c r="AQ108" s="43" t="s">
        <v>182</v>
      </c>
      <c r="AR108" t="s">
        <v>184</v>
      </c>
    </row>
    <row r="109" spans="1:44" ht="20.100000000000001" customHeight="1" x14ac:dyDescent="0.2">
      <c r="A109" s="51">
        <v>9</v>
      </c>
      <c r="B109" s="4">
        <v>6</v>
      </c>
      <c r="C109" s="31" t="s">
        <v>173</v>
      </c>
      <c r="D109" s="17" t="s">
        <v>76</v>
      </c>
      <c r="E109" s="17">
        <v>3</v>
      </c>
      <c r="F109" s="17">
        <v>1.1000000000000001</v>
      </c>
      <c r="G109" s="17">
        <v>1.36</v>
      </c>
      <c r="H109" s="17">
        <v>0.8</v>
      </c>
      <c r="I109" s="18" t="s">
        <v>78</v>
      </c>
      <c r="J109" s="18">
        <v>2</v>
      </c>
      <c r="K109" s="18">
        <v>0.95</v>
      </c>
      <c r="L109" s="18">
        <v>1.44</v>
      </c>
      <c r="M109" s="18">
        <v>0.2</v>
      </c>
      <c r="N109" s="19" t="s">
        <v>86</v>
      </c>
      <c r="O109" s="19">
        <v>6</v>
      </c>
      <c r="P109" s="19">
        <v>1.88</v>
      </c>
      <c r="Q109" s="19">
        <v>0.54500000000000004</v>
      </c>
      <c r="R109" s="20">
        <v>0.8</v>
      </c>
      <c r="S109" s="21" t="s">
        <v>87</v>
      </c>
      <c r="T109" s="21">
        <v>5</v>
      </c>
      <c r="U109" s="21">
        <v>1.88</v>
      </c>
      <c r="V109" s="21">
        <v>0.53</v>
      </c>
      <c r="W109" s="22">
        <v>0.2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5">
        <f t="shared" si="84"/>
        <v>1.3760000000000001</v>
      </c>
      <c r="AI109" s="5">
        <f t="shared" si="85"/>
        <v>0.54200000000000004</v>
      </c>
      <c r="AJ109" s="5">
        <f t="shared" si="86"/>
        <v>1.0188018422381226</v>
      </c>
      <c r="AK109" s="5">
        <f t="shared" si="87"/>
        <v>0.40148148148148149</v>
      </c>
      <c r="AL109" s="9">
        <f t="shared" si="88"/>
        <v>0.39407219818085487</v>
      </c>
      <c r="AM109" s="5">
        <f t="shared" si="89"/>
        <v>5.8000000000000007</v>
      </c>
      <c r="AN109" s="5">
        <f t="shared" si="90"/>
        <v>1.07</v>
      </c>
      <c r="AO109" s="5">
        <f t="shared" si="81"/>
        <v>2.8000000000000003</v>
      </c>
      <c r="AP109" s="5">
        <f t="shared" si="91"/>
        <v>1.88</v>
      </c>
      <c r="AQ109" s="43" t="s">
        <v>183</v>
      </c>
      <c r="AR109" t="s">
        <v>184</v>
      </c>
    </row>
    <row r="110" spans="1:44" ht="20.100000000000001" customHeight="1" x14ac:dyDescent="0.2">
      <c r="A110" s="51">
        <v>9</v>
      </c>
      <c r="B110" s="4">
        <v>7</v>
      </c>
      <c r="C110" s="31" t="s">
        <v>174</v>
      </c>
      <c r="D110" s="17" t="s">
        <v>76</v>
      </c>
      <c r="E110" s="17">
        <v>3</v>
      </c>
      <c r="F110" s="17">
        <v>1.1000000000000001</v>
      </c>
      <c r="G110" s="17">
        <v>1.36</v>
      </c>
      <c r="H110" s="17">
        <v>0.5</v>
      </c>
      <c r="I110" s="18" t="s">
        <v>78</v>
      </c>
      <c r="J110" s="18">
        <v>2</v>
      </c>
      <c r="K110" s="18">
        <v>0.95</v>
      </c>
      <c r="L110" s="18">
        <v>1.44</v>
      </c>
      <c r="M110" s="18">
        <v>0.5</v>
      </c>
      <c r="N110" s="19" t="s">
        <v>86</v>
      </c>
      <c r="O110" s="19">
        <v>6</v>
      </c>
      <c r="P110" s="19">
        <v>1.88</v>
      </c>
      <c r="Q110" s="19">
        <v>0.54500000000000004</v>
      </c>
      <c r="R110" s="20">
        <v>0.5</v>
      </c>
      <c r="S110" s="21" t="s">
        <v>87</v>
      </c>
      <c r="T110" s="21">
        <v>5</v>
      </c>
      <c r="U110" s="21">
        <v>1.88</v>
      </c>
      <c r="V110" s="21">
        <v>0.53</v>
      </c>
      <c r="W110" s="22">
        <v>0.5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5">
        <f t="shared" si="84"/>
        <v>1.4</v>
      </c>
      <c r="AI110" s="5">
        <f t="shared" ref="AI110:AI113" si="92">Q110*R110+V110*W110+AA110*AB110+AF110*AG110</f>
        <v>0.53750000000000009</v>
      </c>
      <c r="AJ110" s="5">
        <f t="shared" ref="AJ110:AJ113" si="93">(AH110+1.35)/SQRT(2)/(AI110+1.35)</f>
        <v>1.0302218004042414</v>
      </c>
      <c r="AK110" s="5">
        <f t="shared" ref="AK110:AK113" si="94">AI110/1.35</f>
        <v>0.3981481481481482</v>
      </c>
      <c r="AL110" s="9">
        <f t="shared" ref="AL110:AL113" si="95">AK110/AJ110</f>
        <v>0.38646837796668804</v>
      </c>
      <c r="AM110" s="5">
        <f t="shared" ref="AM110:AM113" si="96">SUM(O110*R110+T110*W110+Y110*AB110+AD110*AG110)</f>
        <v>5.5</v>
      </c>
      <c r="AN110" s="5">
        <f t="shared" si="90"/>
        <v>1.0249999999999999</v>
      </c>
      <c r="AO110" s="5">
        <f t="shared" si="81"/>
        <v>2.5</v>
      </c>
      <c r="AP110" s="5">
        <f t="shared" ref="AP110:AP113" si="97">P110*R110+U110*W110+Z110*AB110+AE110*AG110</f>
        <v>1.88</v>
      </c>
      <c r="AQ110" s="43">
        <v>0.64</v>
      </c>
      <c r="AR110" t="s">
        <v>184</v>
      </c>
    </row>
    <row r="111" spans="1:44" ht="20.100000000000001" customHeight="1" x14ac:dyDescent="0.2">
      <c r="A111" s="51">
        <v>9</v>
      </c>
      <c r="B111" s="4">
        <v>8</v>
      </c>
      <c r="C111" s="31" t="s">
        <v>175</v>
      </c>
      <c r="D111" s="17" t="s">
        <v>115</v>
      </c>
      <c r="E111" s="17">
        <v>2</v>
      </c>
      <c r="F111" s="17">
        <v>0.89</v>
      </c>
      <c r="G111" s="17">
        <v>1.61</v>
      </c>
      <c r="H111" s="17">
        <v>0.5</v>
      </c>
      <c r="I111" s="18" t="s">
        <v>99</v>
      </c>
      <c r="J111" s="18">
        <v>3</v>
      </c>
      <c r="K111" s="18">
        <v>1.2</v>
      </c>
      <c r="L111" s="18">
        <v>1.276</v>
      </c>
      <c r="M111" s="18">
        <v>0.5</v>
      </c>
      <c r="N111" s="19" t="s">
        <v>86</v>
      </c>
      <c r="O111" s="19">
        <v>6</v>
      </c>
      <c r="P111" s="19">
        <v>1.88</v>
      </c>
      <c r="Q111" s="19">
        <v>0.54500000000000004</v>
      </c>
      <c r="R111" s="20">
        <v>0.5</v>
      </c>
      <c r="S111" s="21" t="s">
        <v>87</v>
      </c>
      <c r="T111" s="21">
        <v>5</v>
      </c>
      <c r="U111" s="21">
        <v>1.88</v>
      </c>
      <c r="V111" s="21">
        <v>0.53</v>
      </c>
      <c r="W111" s="22">
        <v>0.5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1">
        <v>0</v>
      </c>
      <c r="AD111" s="21">
        <v>0</v>
      </c>
      <c r="AE111" s="21">
        <v>0</v>
      </c>
      <c r="AF111" s="21">
        <v>0</v>
      </c>
      <c r="AG111" s="21">
        <v>0</v>
      </c>
      <c r="AH111" s="5">
        <f t="shared" si="84"/>
        <v>1.4430000000000001</v>
      </c>
      <c r="AI111" s="5">
        <f t="shared" si="92"/>
        <v>0.53750000000000009</v>
      </c>
      <c r="AJ111" s="5">
        <f t="shared" si="93"/>
        <v>1.0463307231014713</v>
      </c>
      <c r="AK111" s="5">
        <f t="shared" si="94"/>
        <v>0.3981481481481482</v>
      </c>
      <c r="AL111" s="9">
        <f t="shared" si="95"/>
        <v>0.38051845306422916</v>
      </c>
      <c r="AM111" s="5">
        <f t="shared" si="96"/>
        <v>5.5</v>
      </c>
      <c r="AN111" s="5">
        <f t="shared" si="90"/>
        <v>1.0449999999999999</v>
      </c>
      <c r="AO111" s="5">
        <f t="shared" si="81"/>
        <v>2.5</v>
      </c>
      <c r="AP111" s="5">
        <f t="shared" si="97"/>
        <v>1.88</v>
      </c>
      <c r="AQ111" s="43">
        <v>0.39</v>
      </c>
      <c r="AR111" t="s">
        <v>184</v>
      </c>
    </row>
    <row r="112" spans="1:44" ht="20.100000000000001" customHeight="1" x14ac:dyDescent="0.2">
      <c r="A112" s="51">
        <v>9</v>
      </c>
      <c r="B112" s="4">
        <v>9</v>
      </c>
      <c r="C112" s="31" t="s">
        <v>176</v>
      </c>
      <c r="D112" s="17" t="s">
        <v>115</v>
      </c>
      <c r="E112" s="17">
        <v>2</v>
      </c>
      <c r="F112" s="17">
        <v>0.89</v>
      </c>
      <c r="G112" s="17">
        <v>1.61</v>
      </c>
      <c r="H112" s="17">
        <v>0.5</v>
      </c>
      <c r="I112" s="18" t="s">
        <v>100</v>
      </c>
      <c r="J112" s="18">
        <v>3</v>
      </c>
      <c r="K112" s="18">
        <v>1.17</v>
      </c>
      <c r="L112" s="18">
        <v>1.24</v>
      </c>
      <c r="M112" s="18">
        <v>0.5</v>
      </c>
      <c r="N112" s="19" t="s">
        <v>86</v>
      </c>
      <c r="O112" s="19">
        <v>6</v>
      </c>
      <c r="P112" s="19">
        <v>1.88</v>
      </c>
      <c r="Q112" s="19">
        <v>0.54500000000000004</v>
      </c>
      <c r="R112" s="20">
        <v>0.5</v>
      </c>
      <c r="S112" s="21" t="s">
        <v>87</v>
      </c>
      <c r="T112" s="21">
        <v>5</v>
      </c>
      <c r="U112" s="21">
        <v>1.88</v>
      </c>
      <c r="V112" s="21">
        <v>0.53</v>
      </c>
      <c r="W112" s="22">
        <v>0.5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5">
        <f t="shared" si="84"/>
        <v>1.425</v>
      </c>
      <c r="AI112" s="5">
        <f t="shared" si="92"/>
        <v>0.53750000000000009</v>
      </c>
      <c r="AJ112" s="5">
        <f t="shared" si="93"/>
        <v>1.039587453135189</v>
      </c>
      <c r="AK112" s="5">
        <f t="shared" si="94"/>
        <v>0.3981481481481482</v>
      </c>
      <c r="AL112" s="9">
        <f t="shared" si="95"/>
        <v>0.38298668086788906</v>
      </c>
      <c r="AM112" s="5">
        <f t="shared" si="96"/>
        <v>5.5</v>
      </c>
      <c r="AN112" s="5">
        <f t="shared" si="90"/>
        <v>1.03</v>
      </c>
      <c r="AO112" s="5">
        <f t="shared" si="81"/>
        <v>2.5</v>
      </c>
      <c r="AP112" s="5">
        <f t="shared" si="97"/>
        <v>1.88</v>
      </c>
      <c r="AQ112" s="43">
        <v>0.5</v>
      </c>
      <c r="AR112" t="s">
        <v>184</v>
      </c>
    </row>
    <row r="113" spans="1:44" ht="20.100000000000001" customHeight="1" x14ac:dyDescent="0.2">
      <c r="A113" s="51">
        <v>9</v>
      </c>
      <c r="B113" s="4">
        <v>10</v>
      </c>
      <c r="C113" s="31" t="s">
        <v>177</v>
      </c>
      <c r="D113" s="17" t="s">
        <v>115</v>
      </c>
      <c r="E113" s="17">
        <v>2</v>
      </c>
      <c r="F113" s="17">
        <v>0.89</v>
      </c>
      <c r="G113" s="17">
        <v>1.61</v>
      </c>
      <c r="H113" s="17">
        <v>0.5</v>
      </c>
      <c r="I113" s="18" t="s">
        <v>77</v>
      </c>
      <c r="J113" s="18">
        <v>3</v>
      </c>
      <c r="K113" s="18">
        <v>1.1299999999999999</v>
      </c>
      <c r="L113" s="18">
        <v>1.37</v>
      </c>
      <c r="M113" s="18">
        <v>0.5</v>
      </c>
      <c r="N113" s="19" t="s">
        <v>86</v>
      </c>
      <c r="O113" s="19">
        <v>6</v>
      </c>
      <c r="P113" s="19">
        <v>1.88</v>
      </c>
      <c r="Q113" s="19">
        <v>0.54500000000000004</v>
      </c>
      <c r="R113" s="20">
        <v>0.5</v>
      </c>
      <c r="S113" s="21" t="s">
        <v>87</v>
      </c>
      <c r="T113" s="21">
        <v>5</v>
      </c>
      <c r="U113" s="21">
        <v>1.88</v>
      </c>
      <c r="V113" s="21">
        <v>0.53</v>
      </c>
      <c r="W113" s="22">
        <v>0.5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1">
        <v>0</v>
      </c>
      <c r="AD113" s="21">
        <v>0</v>
      </c>
      <c r="AE113" s="21">
        <v>0</v>
      </c>
      <c r="AF113" s="21">
        <v>0</v>
      </c>
      <c r="AG113" s="21">
        <v>0</v>
      </c>
      <c r="AH113" s="5">
        <f t="shared" si="84"/>
        <v>1.4900000000000002</v>
      </c>
      <c r="AI113" s="5">
        <f t="shared" si="92"/>
        <v>0.53750000000000009</v>
      </c>
      <c r="AJ113" s="5">
        <f t="shared" si="93"/>
        <v>1.0639381502356531</v>
      </c>
      <c r="AK113" s="5">
        <f t="shared" si="94"/>
        <v>0.3981481481481482</v>
      </c>
      <c r="AL113" s="9">
        <f t="shared" si="95"/>
        <v>0.37422114063675771</v>
      </c>
      <c r="AM113" s="5">
        <f t="shared" si="96"/>
        <v>5.5</v>
      </c>
      <c r="AN113" s="5">
        <f t="shared" si="90"/>
        <v>1.01</v>
      </c>
      <c r="AO113" s="5">
        <f t="shared" si="81"/>
        <v>2.5</v>
      </c>
      <c r="AP113" s="5">
        <f t="shared" si="97"/>
        <v>1.88</v>
      </c>
      <c r="AQ113" s="43">
        <v>0.86</v>
      </c>
      <c r="AR113" t="s">
        <v>185</v>
      </c>
    </row>
    <row r="114" spans="1:44" ht="20.100000000000001" customHeight="1" x14ac:dyDescent="0.2">
      <c r="B114" s="4"/>
      <c r="C114" s="31"/>
      <c r="D114" s="17"/>
      <c r="E114" s="17"/>
      <c r="F114" s="17"/>
      <c r="G114" s="17"/>
      <c r="H114" s="17"/>
      <c r="I114" s="18"/>
      <c r="J114" s="18"/>
      <c r="K114" s="18"/>
      <c r="L114" s="18"/>
      <c r="M114" s="18"/>
      <c r="N114" s="19"/>
      <c r="O114" s="19"/>
      <c r="P114" s="19"/>
      <c r="Q114" s="19"/>
      <c r="R114" s="20"/>
      <c r="S114" s="21"/>
      <c r="T114" s="21"/>
      <c r="U114" s="21"/>
      <c r="V114" s="21"/>
      <c r="W114" s="22"/>
      <c r="X114" s="20"/>
      <c r="Y114" s="20"/>
      <c r="Z114" s="20"/>
      <c r="AA114" s="20"/>
      <c r="AB114" s="20"/>
      <c r="AC114" s="21"/>
      <c r="AD114" s="21"/>
      <c r="AE114" s="21"/>
      <c r="AF114" s="21"/>
      <c r="AG114" s="21"/>
      <c r="AH114" s="5"/>
      <c r="AI114" s="5"/>
      <c r="AJ114" s="5"/>
      <c r="AK114" s="5"/>
      <c r="AL114" s="9"/>
      <c r="AM114" s="5"/>
      <c r="AN114" s="5"/>
      <c r="AO114" s="5"/>
      <c r="AP114" s="5"/>
      <c r="AQ114" s="43"/>
    </row>
    <row r="115" spans="1:44" ht="20.100000000000001" customHeight="1" x14ac:dyDescent="0.2">
      <c r="A115" s="51">
        <v>10</v>
      </c>
      <c r="B115" s="4">
        <v>1</v>
      </c>
      <c r="C115" s="31" t="s">
        <v>103</v>
      </c>
      <c r="D115" s="17" t="s">
        <v>76</v>
      </c>
      <c r="E115" s="17">
        <v>3</v>
      </c>
      <c r="F115" s="17">
        <v>1.1000000000000001</v>
      </c>
      <c r="G115" s="17">
        <v>1.36</v>
      </c>
      <c r="H115" s="17">
        <v>1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9" t="s">
        <v>92</v>
      </c>
      <c r="O115" s="19">
        <v>3</v>
      </c>
      <c r="P115" s="19">
        <v>1.66</v>
      </c>
      <c r="Q115" s="19">
        <v>0.61499999999999999</v>
      </c>
      <c r="R115" s="20">
        <v>1</v>
      </c>
      <c r="S115" s="21">
        <v>0</v>
      </c>
      <c r="T115" s="21">
        <v>0</v>
      </c>
      <c r="U115" s="21">
        <v>0</v>
      </c>
      <c r="V115" s="21">
        <v>0</v>
      </c>
      <c r="W115" s="22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1">
        <v>0</v>
      </c>
      <c r="AD115" s="21">
        <v>0</v>
      </c>
      <c r="AE115" s="21">
        <v>0</v>
      </c>
      <c r="AF115" s="21">
        <v>0</v>
      </c>
      <c r="AG115" s="21">
        <v>0</v>
      </c>
      <c r="AH115" s="5">
        <f t="shared" ref="AH115:AH126" si="98">G115*H115+L115*M115</f>
        <v>1.36</v>
      </c>
      <c r="AI115" s="5">
        <f t="shared" ref="AI115:AI116" si="99">Q115*R115+V115*W115+AA115*AB115+AF115*AG115</f>
        <v>0.61499999999999999</v>
      </c>
      <c r="AJ115" s="5">
        <f t="shared" ref="AJ115:AJ116" si="100">(AH115+1.35)/SQRT(2)/(AI115+1.35)</f>
        <v>0.97519561171274483</v>
      </c>
      <c r="AK115" s="5">
        <f t="shared" ref="AK115:AK116" si="101">AI115/1.35</f>
        <v>0.45555555555555549</v>
      </c>
      <c r="AL115" s="9">
        <f t="shared" ref="AL115:AL116" si="102">AK115/AJ115</f>
        <v>0.46714274560306845</v>
      </c>
      <c r="AM115" s="5">
        <f t="shared" ref="AM115:AM116" si="103">SUM(O115*R115+T115*W115+Y115*AB115+AD115*AG115)</f>
        <v>3</v>
      </c>
      <c r="AN115" s="5">
        <f t="shared" ref="AN115:AN126" si="104">F115*H115+K115*M115</f>
        <v>1.1000000000000001</v>
      </c>
      <c r="AO115" s="5">
        <f t="shared" si="81"/>
        <v>3</v>
      </c>
      <c r="AP115" s="5">
        <f t="shared" ref="AP115:AP116" si="105">P115*R115+U115*W115+Z115*AB115+AE115*AG115</f>
        <v>1.66</v>
      </c>
      <c r="AQ115" s="43">
        <v>1.758</v>
      </c>
      <c r="AR115" s="47" t="s">
        <v>188</v>
      </c>
    </row>
    <row r="116" spans="1:44" ht="20.100000000000001" customHeight="1" x14ac:dyDescent="0.2">
      <c r="A116" s="51">
        <v>10</v>
      </c>
      <c r="B116" s="4">
        <v>2</v>
      </c>
      <c r="C116" s="31" t="s">
        <v>105</v>
      </c>
      <c r="D116" s="17" t="s">
        <v>76</v>
      </c>
      <c r="E116" s="17">
        <v>3</v>
      </c>
      <c r="F116" s="17">
        <v>1.1000000000000001</v>
      </c>
      <c r="G116" s="17">
        <v>1.36</v>
      </c>
      <c r="H116" s="17">
        <v>1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9" t="s">
        <v>82</v>
      </c>
      <c r="O116" s="19">
        <v>4</v>
      </c>
      <c r="P116" s="19">
        <v>1.55</v>
      </c>
      <c r="Q116" s="19">
        <v>0.57999999999999996</v>
      </c>
      <c r="R116" s="20">
        <v>1</v>
      </c>
      <c r="S116" s="21">
        <v>0</v>
      </c>
      <c r="T116" s="21">
        <v>0</v>
      </c>
      <c r="U116" s="21">
        <v>0</v>
      </c>
      <c r="V116" s="21">
        <v>0</v>
      </c>
      <c r="W116" s="22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5">
        <f t="shared" si="98"/>
        <v>1.36</v>
      </c>
      <c r="AI116" s="5">
        <f t="shared" si="99"/>
        <v>0.57999999999999996</v>
      </c>
      <c r="AJ116" s="5">
        <f t="shared" si="100"/>
        <v>0.99288050622567015</v>
      </c>
      <c r="AK116" s="5">
        <f t="shared" si="101"/>
        <v>0.42962962962962958</v>
      </c>
      <c r="AL116" s="9">
        <f t="shared" si="102"/>
        <v>0.4327103079733341</v>
      </c>
      <c r="AM116" s="5">
        <f t="shared" si="103"/>
        <v>4</v>
      </c>
      <c r="AN116" s="5">
        <f t="shared" si="104"/>
        <v>1.1000000000000001</v>
      </c>
      <c r="AO116" s="5">
        <f t="shared" si="81"/>
        <v>3</v>
      </c>
      <c r="AP116" s="5">
        <f t="shared" si="105"/>
        <v>1.55</v>
      </c>
      <c r="AQ116" s="43">
        <v>1.633</v>
      </c>
      <c r="AR116" s="47" t="s">
        <v>188</v>
      </c>
    </row>
    <row r="117" spans="1:44" ht="20.100000000000001" customHeight="1" x14ac:dyDescent="0.2">
      <c r="A117" s="51">
        <v>10</v>
      </c>
      <c r="B117" s="4">
        <v>3</v>
      </c>
      <c r="C117" s="8" t="s">
        <v>23</v>
      </c>
      <c r="D117" s="17" t="s">
        <v>43</v>
      </c>
      <c r="E117" s="17">
        <v>3</v>
      </c>
      <c r="F117" s="17">
        <v>1.1000000000000001</v>
      </c>
      <c r="G117" s="17">
        <v>1.36</v>
      </c>
      <c r="H117" s="17">
        <v>1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9" t="s">
        <v>48</v>
      </c>
      <c r="O117" s="19">
        <v>3</v>
      </c>
      <c r="P117" s="19">
        <v>1.55</v>
      </c>
      <c r="Q117" s="19">
        <v>0.53</v>
      </c>
      <c r="R117" s="20">
        <v>0.5</v>
      </c>
      <c r="S117" s="22" t="s">
        <v>49</v>
      </c>
      <c r="T117" s="22">
        <v>8</v>
      </c>
      <c r="U117" s="22">
        <v>1.9</v>
      </c>
      <c r="V117" s="21">
        <v>0.65</v>
      </c>
      <c r="W117" s="22">
        <v>0.5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5">
        <f t="shared" si="98"/>
        <v>1.36</v>
      </c>
      <c r="AI117" s="5">
        <f>Q117*R117+V117*W117+AA117*AB117+AF117*AG117</f>
        <v>0.59000000000000008</v>
      </c>
      <c r="AJ117" s="5">
        <f>(AH117+1.35)/SQRT(2)/(AI117+1.35)</f>
        <v>0.98776256547192964</v>
      </c>
      <c r="AK117" s="5">
        <f>AI117/1.35</f>
        <v>0.43703703703703706</v>
      </c>
      <c r="AL117" s="9">
        <f>AK117/AJ117</f>
        <v>0.44245150840296432</v>
      </c>
      <c r="AM117" s="5">
        <f>SUM(O117*R117+T117*W117+Y117*AB117+AD117*AG117)</f>
        <v>5.5</v>
      </c>
      <c r="AN117" s="5">
        <f t="shared" si="104"/>
        <v>1.1000000000000001</v>
      </c>
      <c r="AO117" s="5">
        <f t="shared" si="81"/>
        <v>3</v>
      </c>
      <c r="AP117" s="5">
        <f>P117*R117+U117*W117+Z117*AB117+AE117*AG117</f>
        <v>1.7250000000000001</v>
      </c>
      <c r="AQ117" s="43">
        <v>1.623</v>
      </c>
      <c r="AR117" s="47" t="s">
        <v>187</v>
      </c>
    </row>
    <row r="118" spans="1:44" ht="20.100000000000001" customHeight="1" x14ac:dyDescent="0.2">
      <c r="A118" s="51">
        <v>10</v>
      </c>
      <c r="B118" s="4">
        <v>4</v>
      </c>
      <c r="C118" s="31" t="s">
        <v>150</v>
      </c>
      <c r="D118" s="32" t="s">
        <v>43</v>
      </c>
      <c r="E118" s="17">
        <v>3</v>
      </c>
      <c r="F118" s="32">
        <v>1.1000000000000001</v>
      </c>
      <c r="G118" s="32">
        <v>1.36</v>
      </c>
      <c r="H118" s="32">
        <v>0.5</v>
      </c>
      <c r="I118" s="33" t="s">
        <v>143</v>
      </c>
      <c r="J118" s="33">
        <v>2</v>
      </c>
      <c r="K118" s="33">
        <v>1</v>
      </c>
      <c r="L118" s="33">
        <v>1.34</v>
      </c>
      <c r="M118" s="33">
        <v>0.5</v>
      </c>
      <c r="N118" s="34" t="s">
        <v>45</v>
      </c>
      <c r="O118" s="34">
        <v>4</v>
      </c>
      <c r="P118" s="34">
        <v>1.55</v>
      </c>
      <c r="Q118" s="34">
        <v>0.57999999999999996</v>
      </c>
      <c r="R118" s="35">
        <v>0.5</v>
      </c>
      <c r="S118" s="39" t="s">
        <v>48</v>
      </c>
      <c r="T118" s="39">
        <v>3</v>
      </c>
      <c r="U118" s="39">
        <v>1.88</v>
      </c>
      <c r="V118" s="39">
        <v>0.53</v>
      </c>
      <c r="W118" s="38">
        <v>0.5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5">
        <f t="shared" si="98"/>
        <v>1.35</v>
      </c>
      <c r="AI118" s="5">
        <f t="shared" ref="AI118:AI126" si="106">Q118*R118+V118*W118+AA118*AB118+AF118*AG118</f>
        <v>0.55499999999999994</v>
      </c>
      <c r="AJ118" s="5">
        <f t="shared" ref="AJ118:AJ126" si="107">(AH118+1.35)/SQRT(2)/(AI118+1.35)</f>
        <v>1.0021985875084924</v>
      </c>
      <c r="AK118" s="5">
        <f t="shared" ref="AK118:AK126" si="108">AI118/1.35</f>
        <v>0.41111111111111104</v>
      </c>
      <c r="AL118" s="9">
        <f t="shared" ref="AL118:AL126" si="109">AK118/AJ118</f>
        <v>0.41020923022167738</v>
      </c>
      <c r="AM118" s="5">
        <f t="shared" ref="AM118:AM126" si="110">SUM(O118*R118+T118*W118+Y118*AB118+AD118*AG118)</f>
        <v>3.5</v>
      </c>
      <c r="AN118" s="5">
        <f t="shared" si="104"/>
        <v>1.05</v>
      </c>
      <c r="AO118" s="5">
        <f t="shared" si="81"/>
        <v>2.5</v>
      </c>
      <c r="AP118" s="5">
        <f t="shared" ref="AP118:AP126" si="111">P118*R118+U118*W118+Z118*AB118+AE118*AG118</f>
        <v>1.7149999999999999</v>
      </c>
      <c r="AQ118" s="43">
        <v>1.5940000000000001</v>
      </c>
      <c r="AR118" s="47" t="s">
        <v>187</v>
      </c>
    </row>
    <row r="119" spans="1:44" ht="20.100000000000001" customHeight="1" x14ac:dyDescent="0.2">
      <c r="A119" s="51">
        <v>10</v>
      </c>
      <c r="B119" s="4">
        <v>5</v>
      </c>
      <c r="C119" s="31" t="s">
        <v>108</v>
      </c>
      <c r="D119" s="17" t="s">
        <v>76</v>
      </c>
      <c r="E119" s="17">
        <v>3</v>
      </c>
      <c r="F119" s="17">
        <v>1.1000000000000001</v>
      </c>
      <c r="G119" s="17">
        <v>1.36</v>
      </c>
      <c r="H119" s="17">
        <v>1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9" t="s">
        <v>86</v>
      </c>
      <c r="O119" s="19">
        <v>6</v>
      </c>
      <c r="P119" s="19">
        <v>1.88</v>
      </c>
      <c r="Q119" s="19">
        <v>0.54500000000000004</v>
      </c>
      <c r="R119" s="20">
        <v>1</v>
      </c>
      <c r="S119" s="21">
        <v>0</v>
      </c>
      <c r="T119" s="21">
        <v>0</v>
      </c>
      <c r="U119" s="21">
        <v>0</v>
      </c>
      <c r="V119" s="21">
        <v>0</v>
      </c>
      <c r="W119" s="22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5">
        <f t="shared" si="98"/>
        <v>1.36</v>
      </c>
      <c r="AI119" s="5">
        <f t="shared" si="106"/>
        <v>0.54500000000000004</v>
      </c>
      <c r="AJ119" s="5">
        <f t="shared" si="107"/>
        <v>1.0112186686097855</v>
      </c>
      <c r="AK119" s="5">
        <f t="shared" si="108"/>
        <v>0.40370370370370373</v>
      </c>
      <c r="AL119" s="9">
        <f t="shared" si="109"/>
        <v>0.39922493149648042</v>
      </c>
      <c r="AM119" s="5">
        <f t="shared" si="110"/>
        <v>6</v>
      </c>
      <c r="AN119" s="5">
        <f t="shared" si="104"/>
        <v>1.1000000000000001</v>
      </c>
      <c r="AO119" s="5">
        <f t="shared" si="81"/>
        <v>3</v>
      </c>
      <c r="AP119" s="5">
        <f t="shared" si="111"/>
        <v>1.88</v>
      </c>
      <c r="AQ119" s="43">
        <v>1.577</v>
      </c>
      <c r="AR119" s="47" t="s">
        <v>187</v>
      </c>
    </row>
    <row r="120" spans="1:44" ht="20.100000000000001" customHeight="1" x14ac:dyDescent="0.2">
      <c r="A120" s="51">
        <v>10</v>
      </c>
      <c r="B120" s="4">
        <v>6</v>
      </c>
      <c r="C120" s="31" t="s">
        <v>111</v>
      </c>
      <c r="D120" s="17" t="s">
        <v>76</v>
      </c>
      <c r="E120" s="17">
        <v>3</v>
      </c>
      <c r="F120" s="17">
        <v>1.1000000000000001</v>
      </c>
      <c r="G120" s="17">
        <v>1.36</v>
      </c>
      <c r="H120" s="17">
        <v>1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9" t="s">
        <v>84</v>
      </c>
      <c r="O120" s="19">
        <v>7</v>
      </c>
      <c r="P120" s="19">
        <v>1.91</v>
      </c>
      <c r="Q120" s="19">
        <v>0.56000000000000005</v>
      </c>
      <c r="R120" s="20">
        <v>1</v>
      </c>
      <c r="S120" s="21">
        <v>0</v>
      </c>
      <c r="T120" s="21">
        <v>0</v>
      </c>
      <c r="U120" s="21">
        <v>0</v>
      </c>
      <c r="V120" s="21">
        <v>0</v>
      </c>
      <c r="W120" s="22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5">
        <f t="shared" si="98"/>
        <v>1.36</v>
      </c>
      <c r="AI120" s="5">
        <f t="shared" si="106"/>
        <v>0.56000000000000005</v>
      </c>
      <c r="AJ120" s="5">
        <f t="shared" si="107"/>
        <v>1.0032771607411222</v>
      </c>
      <c r="AK120" s="5">
        <f t="shared" si="108"/>
        <v>0.4148148148148148</v>
      </c>
      <c r="AL120" s="9">
        <f t="shared" si="109"/>
        <v>0.4134598404576364</v>
      </c>
      <c r="AM120" s="5">
        <f t="shared" si="110"/>
        <v>7</v>
      </c>
      <c r="AN120" s="5">
        <f t="shared" si="104"/>
        <v>1.1000000000000001</v>
      </c>
      <c r="AO120" s="5">
        <f t="shared" si="81"/>
        <v>3</v>
      </c>
      <c r="AP120" s="5">
        <f t="shared" si="111"/>
        <v>1.91</v>
      </c>
      <c r="AQ120" s="43">
        <v>1.5569999999999999</v>
      </c>
      <c r="AR120" s="47" t="s">
        <v>187</v>
      </c>
    </row>
    <row r="121" spans="1:44" ht="20.100000000000001" customHeight="1" x14ac:dyDescent="0.2">
      <c r="A121" s="51">
        <v>10</v>
      </c>
      <c r="B121" s="4">
        <v>7</v>
      </c>
      <c r="C121" s="31" t="s">
        <v>186</v>
      </c>
      <c r="D121" s="32" t="s">
        <v>59</v>
      </c>
      <c r="E121" s="32">
        <v>2</v>
      </c>
      <c r="F121" s="32">
        <v>0.89</v>
      </c>
      <c r="G121" s="32">
        <v>1.61</v>
      </c>
      <c r="H121" s="32">
        <v>0.5</v>
      </c>
      <c r="I121" s="33" t="s">
        <v>56</v>
      </c>
      <c r="J121" s="33">
        <v>2</v>
      </c>
      <c r="K121" s="33">
        <v>0.95</v>
      </c>
      <c r="L121" s="33">
        <v>1.44</v>
      </c>
      <c r="M121" s="33">
        <v>0.5</v>
      </c>
      <c r="N121" s="34" t="s">
        <v>55</v>
      </c>
      <c r="O121" s="34">
        <v>5</v>
      </c>
      <c r="P121" s="34">
        <v>1.88</v>
      </c>
      <c r="Q121" s="34">
        <v>0.53</v>
      </c>
      <c r="R121" s="36">
        <v>0.8</v>
      </c>
      <c r="S121" s="39" t="s">
        <v>57</v>
      </c>
      <c r="T121" s="39">
        <v>4</v>
      </c>
      <c r="U121" s="39">
        <v>1.83</v>
      </c>
      <c r="V121" s="39">
        <v>0.52</v>
      </c>
      <c r="W121" s="39">
        <v>0.2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5">
        <f t="shared" si="98"/>
        <v>1.5249999999999999</v>
      </c>
      <c r="AI121" s="5">
        <f t="shared" si="106"/>
        <v>0.52800000000000002</v>
      </c>
      <c r="AJ121" s="5">
        <f t="shared" si="107"/>
        <v>1.0824984003787668</v>
      </c>
      <c r="AK121" s="5">
        <f t="shared" si="108"/>
        <v>0.39111111111111108</v>
      </c>
      <c r="AL121" s="9">
        <f t="shared" si="109"/>
        <v>0.36130410074902752</v>
      </c>
      <c r="AM121" s="5">
        <f t="shared" si="110"/>
        <v>4.8</v>
      </c>
      <c r="AN121" s="5">
        <f t="shared" si="104"/>
        <v>0.91999999999999993</v>
      </c>
      <c r="AO121" s="5">
        <f t="shared" si="81"/>
        <v>2</v>
      </c>
      <c r="AP121" s="5">
        <f t="shared" si="111"/>
        <v>1.87</v>
      </c>
      <c r="AQ121" s="43">
        <v>1.4830000000000001</v>
      </c>
      <c r="AR121" s="47" t="s">
        <v>187</v>
      </c>
    </row>
    <row r="122" spans="1:44" ht="20.100000000000001" customHeight="1" x14ac:dyDescent="0.2">
      <c r="A122" s="51">
        <v>10</v>
      </c>
      <c r="B122" s="4">
        <v>8</v>
      </c>
      <c r="C122" s="31" t="s">
        <v>30</v>
      </c>
      <c r="D122" s="32" t="s">
        <v>43</v>
      </c>
      <c r="E122" s="32">
        <v>3</v>
      </c>
      <c r="F122" s="32">
        <v>1.1000000000000001</v>
      </c>
      <c r="G122" s="32">
        <v>1.36</v>
      </c>
      <c r="H122" s="32">
        <v>0.5</v>
      </c>
      <c r="I122" s="33" t="s">
        <v>54</v>
      </c>
      <c r="J122" s="33">
        <v>2</v>
      </c>
      <c r="K122" s="33">
        <v>1</v>
      </c>
      <c r="L122" s="33">
        <v>1.34</v>
      </c>
      <c r="M122" s="33">
        <v>0.5</v>
      </c>
      <c r="N122" s="34" t="s">
        <v>53</v>
      </c>
      <c r="O122" s="34">
        <v>6</v>
      </c>
      <c r="P122" s="34">
        <v>1.88</v>
      </c>
      <c r="Q122" s="34">
        <v>0.54500000000000004</v>
      </c>
      <c r="R122" s="35">
        <v>0.5</v>
      </c>
      <c r="S122" s="39" t="s">
        <v>55</v>
      </c>
      <c r="T122" s="39">
        <v>5</v>
      </c>
      <c r="U122" s="39">
        <v>1.88</v>
      </c>
      <c r="V122" s="39">
        <v>0.53</v>
      </c>
      <c r="W122" s="38">
        <v>0.5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5">
        <f t="shared" si="98"/>
        <v>1.35</v>
      </c>
      <c r="AI122" s="5">
        <f t="shared" si="106"/>
        <v>0.53750000000000009</v>
      </c>
      <c r="AJ122" s="5">
        <f t="shared" si="107"/>
        <v>1.011490494942346</v>
      </c>
      <c r="AK122" s="5">
        <f t="shared" si="108"/>
        <v>0.3981481481481482</v>
      </c>
      <c r="AL122" s="9">
        <f t="shared" si="109"/>
        <v>0.393625199780886</v>
      </c>
      <c r="AM122" s="5">
        <f t="shared" si="110"/>
        <v>5.5</v>
      </c>
      <c r="AN122" s="5">
        <f t="shared" si="104"/>
        <v>1.05</v>
      </c>
      <c r="AO122" s="5">
        <f t="shared" si="81"/>
        <v>2.5</v>
      </c>
      <c r="AP122" s="5">
        <f t="shared" si="111"/>
        <v>1.88</v>
      </c>
      <c r="AQ122" s="43">
        <v>1.5249999999999999</v>
      </c>
      <c r="AR122" s="47" t="s">
        <v>187</v>
      </c>
    </row>
    <row r="123" spans="1:44" ht="20.100000000000001" customHeight="1" x14ac:dyDescent="0.2">
      <c r="A123" s="51">
        <v>10</v>
      </c>
      <c r="B123" s="4">
        <v>9</v>
      </c>
      <c r="C123" s="8" t="s">
        <v>21</v>
      </c>
      <c r="D123" s="17" t="s">
        <v>43</v>
      </c>
      <c r="E123" s="32">
        <v>3</v>
      </c>
      <c r="F123" s="17">
        <v>1.1000000000000001</v>
      </c>
      <c r="G123" s="17">
        <v>1.36</v>
      </c>
      <c r="H123" s="17">
        <v>1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9" t="s">
        <v>45</v>
      </c>
      <c r="O123" s="19">
        <v>4</v>
      </c>
      <c r="P123" s="19">
        <v>1.55</v>
      </c>
      <c r="Q123" s="19">
        <v>0.57999999999999996</v>
      </c>
      <c r="R123" s="20">
        <v>0.5</v>
      </c>
      <c r="S123" s="22" t="s">
        <v>46</v>
      </c>
      <c r="T123" s="22">
        <v>7</v>
      </c>
      <c r="U123" s="22">
        <v>1.91</v>
      </c>
      <c r="V123" s="21">
        <v>0.56000000000000005</v>
      </c>
      <c r="W123" s="22">
        <v>0.5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1">
        <v>0</v>
      </c>
      <c r="AD123" s="21">
        <v>0</v>
      </c>
      <c r="AE123" s="21">
        <v>0</v>
      </c>
      <c r="AF123" s="21">
        <v>0</v>
      </c>
      <c r="AG123" s="21">
        <v>0</v>
      </c>
      <c r="AH123" s="5">
        <f t="shared" si="98"/>
        <v>1.36</v>
      </c>
      <c r="AI123" s="5">
        <f t="shared" si="106"/>
        <v>0.57000000000000006</v>
      </c>
      <c r="AJ123" s="5">
        <f t="shared" si="107"/>
        <v>0.99805175886226227</v>
      </c>
      <c r="AK123" s="5">
        <f t="shared" si="108"/>
        <v>0.42222222222222222</v>
      </c>
      <c r="AL123" s="9">
        <f t="shared" si="109"/>
        <v>0.42304641865822479</v>
      </c>
      <c r="AM123" s="5">
        <f t="shared" si="110"/>
        <v>5.5</v>
      </c>
      <c r="AN123" s="5">
        <f t="shared" si="104"/>
        <v>1.1000000000000001</v>
      </c>
      <c r="AO123" s="5">
        <f t="shared" si="81"/>
        <v>3</v>
      </c>
      <c r="AP123" s="5">
        <f t="shared" si="111"/>
        <v>1.73</v>
      </c>
      <c r="AQ123" s="43">
        <v>1.5720000000000001</v>
      </c>
      <c r="AR123" s="47" t="s">
        <v>187</v>
      </c>
    </row>
    <row r="124" spans="1:44" ht="20.100000000000001" customHeight="1" x14ac:dyDescent="0.2">
      <c r="A124" s="51">
        <v>10</v>
      </c>
      <c r="B124" s="4">
        <v>10</v>
      </c>
      <c r="C124" s="31" t="s">
        <v>146</v>
      </c>
      <c r="D124" s="32" t="s">
        <v>43</v>
      </c>
      <c r="E124" s="32">
        <v>3</v>
      </c>
      <c r="F124" s="32">
        <v>1.1000000000000001</v>
      </c>
      <c r="G124" s="32">
        <v>1.36</v>
      </c>
      <c r="H124" s="32">
        <v>0.75</v>
      </c>
      <c r="I124" s="33" t="s">
        <v>143</v>
      </c>
      <c r="J124" s="33">
        <v>2</v>
      </c>
      <c r="K124" s="33">
        <v>1</v>
      </c>
      <c r="L124" s="33">
        <v>1.34</v>
      </c>
      <c r="M124" s="33">
        <v>0.25</v>
      </c>
      <c r="N124" s="34" t="s">
        <v>139</v>
      </c>
      <c r="O124" s="34">
        <v>5</v>
      </c>
      <c r="P124" s="34">
        <v>1.83</v>
      </c>
      <c r="Q124" s="34">
        <v>0.55000000000000004</v>
      </c>
      <c r="R124" s="35">
        <v>0.75</v>
      </c>
      <c r="S124" s="39" t="s">
        <v>140</v>
      </c>
      <c r="T124" s="39">
        <v>4</v>
      </c>
      <c r="U124" s="39">
        <v>1.83</v>
      </c>
      <c r="V124" s="39">
        <v>0.52</v>
      </c>
      <c r="W124" s="38">
        <v>0.25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8">
        <v>0</v>
      </c>
      <c r="AD124" s="38">
        <v>0</v>
      </c>
      <c r="AE124" s="38">
        <v>0</v>
      </c>
      <c r="AF124" s="38">
        <v>0</v>
      </c>
      <c r="AG124" s="38">
        <v>0</v>
      </c>
      <c r="AH124" s="5">
        <f t="shared" si="98"/>
        <v>1.355</v>
      </c>
      <c r="AI124" s="5">
        <f t="shared" si="106"/>
        <v>0.54249999999999998</v>
      </c>
      <c r="AJ124" s="5">
        <f t="shared" si="107"/>
        <v>1.0106863107580506</v>
      </c>
      <c r="AK124" s="5">
        <f t="shared" si="108"/>
        <v>0.40185185185185179</v>
      </c>
      <c r="AL124" s="9">
        <f t="shared" si="109"/>
        <v>0.3976029432420517</v>
      </c>
      <c r="AM124" s="5">
        <f t="shared" si="110"/>
        <v>4.75</v>
      </c>
      <c r="AN124" s="5">
        <f t="shared" si="104"/>
        <v>1.0750000000000002</v>
      </c>
      <c r="AO124" s="5">
        <f t="shared" si="81"/>
        <v>2.75</v>
      </c>
      <c r="AP124" s="5">
        <f t="shared" si="111"/>
        <v>1.83</v>
      </c>
      <c r="AQ124" s="43">
        <v>1.5920000000000001</v>
      </c>
      <c r="AR124" s="47" t="s">
        <v>187</v>
      </c>
    </row>
    <row r="125" spans="1:44" ht="20.100000000000001" customHeight="1" x14ac:dyDescent="0.2">
      <c r="A125" s="51">
        <v>10</v>
      </c>
      <c r="B125" s="4">
        <v>11</v>
      </c>
      <c r="C125" s="31" t="s">
        <v>107</v>
      </c>
      <c r="D125" s="17" t="s">
        <v>76</v>
      </c>
      <c r="E125" s="32">
        <v>3</v>
      </c>
      <c r="F125" s="17">
        <v>1.1000000000000001</v>
      </c>
      <c r="G125" s="17">
        <v>1.36</v>
      </c>
      <c r="H125" s="17">
        <v>1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9" t="s">
        <v>80</v>
      </c>
      <c r="O125" s="19">
        <v>5</v>
      </c>
      <c r="P125" s="19">
        <v>1.83</v>
      </c>
      <c r="Q125" s="19">
        <v>0.55000000000000004</v>
      </c>
      <c r="R125" s="20">
        <v>1</v>
      </c>
      <c r="S125" s="21">
        <v>0</v>
      </c>
      <c r="T125" s="21">
        <v>0</v>
      </c>
      <c r="U125" s="21">
        <v>0</v>
      </c>
      <c r="V125" s="21">
        <v>0</v>
      </c>
      <c r="W125" s="22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1">
        <v>0</v>
      </c>
      <c r="AD125" s="21">
        <v>0</v>
      </c>
      <c r="AE125" s="21">
        <v>0</v>
      </c>
      <c r="AF125" s="21">
        <v>0</v>
      </c>
      <c r="AG125" s="21">
        <v>0</v>
      </c>
      <c r="AH125" s="5">
        <f t="shared" si="98"/>
        <v>1.36</v>
      </c>
      <c r="AI125" s="5">
        <f t="shared" si="106"/>
        <v>0.55000000000000004</v>
      </c>
      <c r="AJ125" s="5">
        <f t="shared" si="107"/>
        <v>1.008557566850286</v>
      </c>
      <c r="AK125" s="5">
        <f t="shared" si="108"/>
        <v>0.40740740740740744</v>
      </c>
      <c r="AL125" s="9">
        <f t="shared" si="109"/>
        <v>0.40395057337156887</v>
      </c>
      <c r="AM125" s="5">
        <f t="shared" si="110"/>
        <v>5</v>
      </c>
      <c r="AN125" s="5">
        <f t="shared" si="104"/>
        <v>1.1000000000000001</v>
      </c>
      <c r="AO125" s="5">
        <f t="shared" si="81"/>
        <v>3</v>
      </c>
      <c r="AP125" s="5">
        <f t="shared" si="111"/>
        <v>1.83</v>
      </c>
      <c r="AQ125" s="43">
        <v>1.611</v>
      </c>
      <c r="AR125" s="47" t="s">
        <v>187</v>
      </c>
    </row>
    <row r="126" spans="1:44" ht="20.100000000000001" customHeight="1" x14ac:dyDescent="0.2">
      <c r="A126" s="51">
        <v>10</v>
      </c>
      <c r="B126" s="4">
        <v>12</v>
      </c>
      <c r="C126" s="31" t="s">
        <v>149</v>
      </c>
      <c r="D126" s="32" t="s">
        <v>43</v>
      </c>
      <c r="E126" s="32">
        <v>3</v>
      </c>
      <c r="F126" s="32">
        <v>1.1000000000000001</v>
      </c>
      <c r="G126" s="32">
        <v>1.36</v>
      </c>
      <c r="H126" s="32">
        <v>0.5</v>
      </c>
      <c r="I126" s="33" t="s">
        <v>143</v>
      </c>
      <c r="J126" s="33">
        <v>2</v>
      </c>
      <c r="K126" s="33">
        <v>1</v>
      </c>
      <c r="L126" s="33">
        <v>1.34</v>
      </c>
      <c r="M126" s="33">
        <v>0.5</v>
      </c>
      <c r="N126" s="34" t="s">
        <v>139</v>
      </c>
      <c r="O126" s="34">
        <v>5</v>
      </c>
      <c r="P126" s="34">
        <v>1.83</v>
      </c>
      <c r="Q126" s="34">
        <v>0.55000000000000004</v>
      </c>
      <c r="R126" s="35">
        <v>0.5</v>
      </c>
      <c r="S126" s="39" t="s">
        <v>140</v>
      </c>
      <c r="T126" s="39">
        <v>4</v>
      </c>
      <c r="U126" s="39">
        <v>1.83</v>
      </c>
      <c r="V126" s="39">
        <v>0.52</v>
      </c>
      <c r="W126" s="38">
        <v>0.5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5">
        <f t="shared" si="98"/>
        <v>1.35</v>
      </c>
      <c r="AI126" s="5">
        <f t="shared" si="106"/>
        <v>0.53500000000000003</v>
      </c>
      <c r="AJ126" s="5">
        <f t="shared" si="107"/>
        <v>1.0128319942725084</v>
      </c>
      <c r="AK126" s="5">
        <f t="shared" si="108"/>
        <v>0.39629629629629631</v>
      </c>
      <c r="AL126" s="9">
        <f t="shared" si="109"/>
        <v>0.39127545193805408</v>
      </c>
      <c r="AM126" s="5">
        <f t="shared" si="110"/>
        <v>4.5</v>
      </c>
      <c r="AN126" s="5">
        <f t="shared" si="104"/>
        <v>1.05</v>
      </c>
      <c r="AO126" s="5">
        <f t="shared" si="81"/>
        <v>2.5</v>
      </c>
      <c r="AP126" s="5">
        <f t="shared" si="111"/>
        <v>1.83</v>
      </c>
      <c r="AQ126" s="43">
        <v>1.54</v>
      </c>
      <c r="AR126" s="47" t="s">
        <v>188</v>
      </c>
    </row>
    <row r="127" spans="1:44" ht="20.100000000000001" customHeight="1" x14ac:dyDescent="0.2">
      <c r="B127" s="4"/>
      <c r="C127" s="31"/>
      <c r="D127" s="17"/>
      <c r="E127" s="17"/>
      <c r="F127" s="17"/>
      <c r="G127" s="17"/>
      <c r="H127" s="17"/>
      <c r="I127" s="18"/>
      <c r="J127" s="18"/>
      <c r="K127" s="18"/>
      <c r="L127" s="18"/>
      <c r="M127" s="18"/>
      <c r="N127" s="19"/>
      <c r="O127" s="19"/>
      <c r="P127" s="19"/>
      <c r="Q127" s="19"/>
      <c r="R127" s="20"/>
      <c r="S127" s="21"/>
      <c r="T127" s="21"/>
      <c r="U127" s="21"/>
      <c r="V127" s="21"/>
      <c r="W127" s="22"/>
      <c r="X127" s="20"/>
      <c r="Y127" s="20"/>
      <c r="Z127" s="20"/>
      <c r="AA127" s="20"/>
      <c r="AB127" s="20"/>
      <c r="AC127" s="21"/>
      <c r="AD127" s="21"/>
      <c r="AE127" s="21"/>
      <c r="AF127" s="21"/>
      <c r="AG127" s="21"/>
      <c r="AH127" s="5"/>
      <c r="AI127" s="5"/>
      <c r="AJ127" s="5"/>
      <c r="AK127" s="5"/>
      <c r="AL127" s="9"/>
      <c r="AM127" s="5"/>
      <c r="AN127" s="5"/>
      <c r="AO127" s="5"/>
      <c r="AP127" s="5"/>
      <c r="AQ127" s="43"/>
    </row>
    <row r="128" spans="1:44" ht="20.100000000000001" customHeight="1" x14ac:dyDescent="0.2">
      <c r="A128" s="51">
        <v>11</v>
      </c>
      <c r="B128" s="4">
        <v>1</v>
      </c>
      <c r="C128" s="31" t="s">
        <v>189</v>
      </c>
      <c r="D128" s="32" t="s">
        <v>43</v>
      </c>
      <c r="E128" s="32">
        <v>3</v>
      </c>
      <c r="F128" s="32">
        <v>1.1000000000000001</v>
      </c>
      <c r="G128" s="32">
        <v>1.36</v>
      </c>
      <c r="H128" s="32">
        <v>0.6</v>
      </c>
      <c r="I128" s="33" t="s">
        <v>56</v>
      </c>
      <c r="J128" s="33">
        <v>2</v>
      </c>
      <c r="K128" s="33">
        <v>0.95</v>
      </c>
      <c r="L128" s="33">
        <v>1.44</v>
      </c>
      <c r="M128" s="33">
        <v>0.4</v>
      </c>
      <c r="N128" s="34" t="s">
        <v>139</v>
      </c>
      <c r="O128" s="34">
        <v>5</v>
      </c>
      <c r="P128" s="34">
        <v>1.83</v>
      </c>
      <c r="Q128" s="34">
        <v>0.55000000000000004</v>
      </c>
      <c r="R128" s="35">
        <v>0.6</v>
      </c>
      <c r="S128" s="39" t="s">
        <v>140</v>
      </c>
      <c r="T128" s="39">
        <v>4</v>
      </c>
      <c r="U128" s="39">
        <v>1.83</v>
      </c>
      <c r="V128" s="39">
        <v>0.52</v>
      </c>
      <c r="W128" s="38">
        <v>0.4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8">
        <v>0</v>
      </c>
      <c r="AD128" s="38">
        <v>0</v>
      </c>
      <c r="AE128" s="38">
        <v>0</v>
      </c>
      <c r="AF128" s="38">
        <v>0</v>
      </c>
      <c r="AG128" s="38">
        <v>0</v>
      </c>
      <c r="AH128" s="5">
        <f t="shared" ref="AH128:AH133" si="112">G128*H128+L128*M128</f>
        <v>1.3919999999999999</v>
      </c>
      <c r="AI128" s="5">
        <f t="shared" ref="AI128:AI129" si="113">Q128*R128+V128*W128+AA128*AB128+AF128*AG128</f>
        <v>0.53800000000000003</v>
      </c>
      <c r="AJ128" s="5">
        <f t="shared" ref="AJ128:AJ129" si="114">(AH128+1.35)/SQRT(2)/(AI128+1.35)</f>
        <v>1.0269527510664793</v>
      </c>
      <c r="AK128" s="5">
        <f t="shared" ref="AK128:AK129" si="115">AI128/1.35</f>
        <v>0.39851851851851849</v>
      </c>
      <c r="AL128" s="9">
        <f t="shared" ref="AL128:AL129" si="116">AK128/AJ128</f>
        <v>0.3880592540451947</v>
      </c>
      <c r="AM128" s="5">
        <f t="shared" ref="AM128:AM129" si="117">SUM(O128*R128+T128*W128+Y128*AB128+AD128*AG128)</f>
        <v>4.5999999999999996</v>
      </c>
      <c r="AN128" s="5">
        <f t="shared" ref="AN128:AN133" si="118">F128*H128+K128*M128</f>
        <v>1.04</v>
      </c>
      <c r="AO128" s="5">
        <f t="shared" si="81"/>
        <v>2.5999999999999996</v>
      </c>
      <c r="AP128" s="5">
        <f t="shared" ref="AP128:AP129" si="119">P128*R128+U128*W128+Z128*AB128+AE128*AG128</f>
        <v>1.83</v>
      </c>
      <c r="AQ128" s="43">
        <v>1.661</v>
      </c>
      <c r="AR128" t="s">
        <v>203</v>
      </c>
    </row>
    <row r="129" spans="1:44" ht="20.100000000000001" customHeight="1" x14ac:dyDescent="0.2">
      <c r="A129" s="51">
        <v>11</v>
      </c>
      <c r="B129" s="4">
        <v>2</v>
      </c>
      <c r="C129" s="31" t="s">
        <v>190</v>
      </c>
      <c r="D129" s="32" t="s">
        <v>43</v>
      </c>
      <c r="E129" s="32">
        <v>3</v>
      </c>
      <c r="F129" s="32">
        <v>1.1000000000000001</v>
      </c>
      <c r="G129" s="32">
        <v>1.36</v>
      </c>
      <c r="H129" s="32">
        <v>0.6</v>
      </c>
      <c r="I129" s="33" t="s">
        <v>56</v>
      </c>
      <c r="J129" s="33">
        <v>2</v>
      </c>
      <c r="K129" s="33">
        <v>0.95</v>
      </c>
      <c r="L129" s="33">
        <v>1.44</v>
      </c>
      <c r="M129" s="33">
        <v>0.4</v>
      </c>
      <c r="N129" s="34" t="s">
        <v>50</v>
      </c>
      <c r="O129" s="34">
        <v>5</v>
      </c>
      <c r="P129" s="34">
        <v>1.83</v>
      </c>
      <c r="Q129" s="34">
        <v>0.55000000000000004</v>
      </c>
      <c r="R129" s="36">
        <v>0.48</v>
      </c>
      <c r="S129" s="39" t="s">
        <v>53</v>
      </c>
      <c r="T129" s="39">
        <v>6</v>
      </c>
      <c r="U129" s="39">
        <v>1.88</v>
      </c>
      <c r="V129" s="38">
        <v>0.54500000000000004</v>
      </c>
      <c r="W129" s="39">
        <v>0.12</v>
      </c>
      <c r="X129" s="34" t="s">
        <v>57</v>
      </c>
      <c r="Y129" s="34">
        <v>4</v>
      </c>
      <c r="Z129" s="34">
        <v>1.83</v>
      </c>
      <c r="AA129" s="34">
        <v>0.52</v>
      </c>
      <c r="AB129" s="36">
        <v>0.32</v>
      </c>
      <c r="AC129" s="39" t="s">
        <v>55</v>
      </c>
      <c r="AD129" s="39">
        <v>5</v>
      </c>
      <c r="AE129" s="39">
        <v>1.88</v>
      </c>
      <c r="AF129" s="39">
        <v>0.53</v>
      </c>
      <c r="AG129" s="39">
        <v>0.08</v>
      </c>
      <c r="AH129" s="5">
        <f t="shared" si="112"/>
        <v>1.3919999999999999</v>
      </c>
      <c r="AI129" s="5">
        <f t="shared" si="113"/>
        <v>0.53820000000000001</v>
      </c>
      <c r="AJ129" s="5">
        <f t="shared" si="114"/>
        <v>1.0268439752216467</v>
      </c>
      <c r="AK129" s="5">
        <f t="shared" si="115"/>
        <v>0.39866666666666667</v>
      </c>
      <c r="AL129" s="9">
        <f t="shared" si="116"/>
        <v>0.38824463724453712</v>
      </c>
      <c r="AM129" s="5">
        <f t="shared" si="117"/>
        <v>4.8000000000000007</v>
      </c>
      <c r="AN129" s="5">
        <f t="shared" si="118"/>
        <v>1.04</v>
      </c>
      <c r="AO129" s="5">
        <f t="shared" si="81"/>
        <v>2.5999999999999996</v>
      </c>
      <c r="AP129" s="5">
        <f t="shared" si="119"/>
        <v>1.84</v>
      </c>
      <c r="AQ129" s="43">
        <v>1.6240000000000001</v>
      </c>
      <c r="AR129" t="s">
        <v>203</v>
      </c>
    </row>
    <row r="130" spans="1:44" ht="20.100000000000001" customHeight="1" x14ac:dyDescent="0.2">
      <c r="A130" s="51">
        <v>11</v>
      </c>
      <c r="B130" s="4">
        <v>3</v>
      </c>
      <c r="C130" s="31" t="s">
        <v>191</v>
      </c>
      <c r="D130" s="32" t="s">
        <v>43</v>
      </c>
      <c r="E130" s="32">
        <v>3</v>
      </c>
      <c r="F130" s="32">
        <v>1.1000000000000001</v>
      </c>
      <c r="G130" s="32">
        <v>1.36</v>
      </c>
      <c r="H130" s="32">
        <v>0.6</v>
      </c>
      <c r="I130" s="33" t="s">
        <v>56</v>
      </c>
      <c r="J130" s="33">
        <v>2</v>
      </c>
      <c r="K130" s="33">
        <v>0.95</v>
      </c>
      <c r="L130" s="33">
        <v>1.44</v>
      </c>
      <c r="M130" s="33">
        <v>0.4</v>
      </c>
      <c r="N130" s="34" t="s">
        <v>50</v>
      </c>
      <c r="O130" s="34">
        <v>5</v>
      </c>
      <c r="P130" s="34">
        <v>1.83</v>
      </c>
      <c r="Q130" s="34">
        <v>0.55000000000000004</v>
      </c>
      <c r="R130" s="36">
        <v>0.36</v>
      </c>
      <c r="S130" s="39" t="s">
        <v>53</v>
      </c>
      <c r="T130" s="39">
        <v>6</v>
      </c>
      <c r="U130" s="39">
        <v>1.88</v>
      </c>
      <c r="V130" s="38">
        <v>0.54500000000000004</v>
      </c>
      <c r="W130" s="39">
        <v>0.24</v>
      </c>
      <c r="X130" s="34" t="s">
        <v>57</v>
      </c>
      <c r="Y130" s="34">
        <v>4</v>
      </c>
      <c r="Z130" s="34">
        <v>1.83</v>
      </c>
      <c r="AA130" s="34">
        <v>0.52</v>
      </c>
      <c r="AB130" s="36">
        <v>0.24</v>
      </c>
      <c r="AC130" s="39" t="s">
        <v>55</v>
      </c>
      <c r="AD130" s="39">
        <v>5</v>
      </c>
      <c r="AE130" s="39">
        <v>1.88</v>
      </c>
      <c r="AF130" s="39">
        <v>0.53</v>
      </c>
      <c r="AG130" s="39">
        <v>0.16</v>
      </c>
      <c r="AH130" s="5">
        <f t="shared" si="112"/>
        <v>1.3919999999999999</v>
      </c>
      <c r="AI130" s="5">
        <f t="shared" ref="AI130" si="120">Q130*R130+V130*W130+AA130*AB130+AF130*AG130</f>
        <v>0.53839999999999999</v>
      </c>
      <c r="AJ130" s="5">
        <f t="shared" ref="AJ130" si="121">(AH130+1.35)/SQRT(2)/(AI130+1.35)</f>
        <v>1.0267352224176622</v>
      </c>
      <c r="AK130" s="5">
        <f t="shared" ref="AK130" si="122">AI130/1.35</f>
        <v>0.39881481481481479</v>
      </c>
      <c r="AL130" s="9">
        <f t="shared" ref="AL130" si="123">AK130/AJ130</f>
        <v>0.38843005100742733</v>
      </c>
      <c r="AM130" s="5">
        <f t="shared" ref="AM130" si="124">SUM(O130*R130+T130*W130+Y130*AB130+AD130*AG130)</f>
        <v>4.9999999999999991</v>
      </c>
      <c r="AN130" s="5">
        <f t="shared" si="118"/>
        <v>1.04</v>
      </c>
      <c r="AO130" s="5">
        <f t="shared" si="81"/>
        <v>2.5999999999999996</v>
      </c>
      <c r="AP130" s="5">
        <f t="shared" ref="AP130" si="125">P130*R130+U130*W130+Z130*AB130+AE130*AG130</f>
        <v>1.8499999999999999</v>
      </c>
      <c r="AQ130" s="43">
        <v>1.6140000000000001</v>
      </c>
      <c r="AR130" t="s">
        <v>203</v>
      </c>
    </row>
    <row r="131" spans="1:44" ht="20.100000000000001" customHeight="1" x14ac:dyDescent="0.2">
      <c r="A131" s="51">
        <v>11</v>
      </c>
      <c r="B131" s="4">
        <v>4</v>
      </c>
      <c r="C131" s="31" t="s">
        <v>192</v>
      </c>
      <c r="D131" s="32" t="s">
        <v>43</v>
      </c>
      <c r="E131" s="32">
        <v>3</v>
      </c>
      <c r="F131" s="32">
        <v>1.1000000000000001</v>
      </c>
      <c r="G131" s="32">
        <v>1.36</v>
      </c>
      <c r="H131" s="32">
        <v>0.6</v>
      </c>
      <c r="I131" s="33" t="s">
        <v>56</v>
      </c>
      <c r="J131" s="33">
        <v>2</v>
      </c>
      <c r="K131" s="33">
        <v>0.95</v>
      </c>
      <c r="L131" s="33">
        <v>1.44</v>
      </c>
      <c r="M131" s="33">
        <v>0.4</v>
      </c>
      <c r="N131" s="34" t="s">
        <v>50</v>
      </c>
      <c r="O131" s="34">
        <v>5</v>
      </c>
      <c r="P131" s="34">
        <v>1.83</v>
      </c>
      <c r="Q131" s="34">
        <v>0.55000000000000004</v>
      </c>
      <c r="R131" s="36">
        <v>0.24</v>
      </c>
      <c r="S131" s="39" t="s">
        <v>53</v>
      </c>
      <c r="T131" s="39">
        <v>6</v>
      </c>
      <c r="U131" s="39">
        <v>1.88</v>
      </c>
      <c r="V131" s="38">
        <v>0.54500000000000004</v>
      </c>
      <c r="W131" s="39">
        <v>0.36</v>
      </c>
      <c r="X131" s="34" t="s">
        <v>57</v>
      </c>
      <c r="Y131" s="34">
        <v>4</v>
      </c>
      <c r="Z131" s="34">
        <v>1.83</v>
      </c>
      <c r="AA131" s="34">
        <v>0.52</v>
      </c>
      <c r="AB131" s="36">
        <v>0.16</v>
      </c>
      <c r="AC131" s="39" t="s">
        <v>55</v>
      </c>
      <c r="AD131" s="39">
        <v>5</v>
      </c>
      <c r="AE131" s="39">
        <v>1.88</v>
      </c>
      <c r="AF131" s="39">
        <v>0.53</v>
      </c>
      <c r="AG131" s="39">
        <v>0.24</v>
      </c>
      <c r="AH131" s="5">
        <f t="shared" si="112"/>
        <v>1.3919999999999999</v>
      </c>
      <c r="AI131" s="5">
        <f t="shared" ref="AI131:AI133" si="126">Q131*R131+V131*W131+AA131*AB131+AF131*AG131</f>
        <v>0.53860000000000008</v>
      </c>
      <c r="AJ131" s="5">
        <f t="shared" ref="AJ131:AJ133" si="127">(AH131+1.35)/SQRT(2)/(AI131+1.35)</f>
        <v>1.026626492647206</v>
      </c>
      <c r="AK131" s="5">
        <f t="shared" ref="AK131:AK133" si="128">AI131/1.35</f>
        <v>0.39896296296296302</v>
      </c>
      <c r="AL131" s="9">
        <f t="shared" ref="AL131:AL133" si="129">AK131/AJ131</f>
        <v>0.38861549533386552</v>
      </c>
      <c r="AM131" s="5">
        <f t="shared" ref="AM131:AM133" si="130">SUM(O131*R131+T131*W131+Y131*AB131+AD131*AG131)</f>
        <v>5.2</v>
      </c>
      <c r="AN131" s="5">
        <f t="shared" si="118"/>
        <v>1.04</v>
      </c>
      <c r="AO131" s="5">
        <f t="shared" si="81"/>
        <v>2.5999999999999996</v>
      </c>
      <c r="AP131" s="5">
        <f t="shared" ref="AP131:AP133" si="131">P131*R131+U131*W131+Z131*AB131+AE131*AG131</f>
        <v>1.8599999999999999</v>
      </c>
      <c r="AQ131" s="43">
        <v>1.603</v>
      </c>
      <c r="AR131" t="s">
        <v>203</v>
      </c>
    </row>
    <row r="132" spans="1:44" ht="20.100000000000001" customHeight="1" x14ac:dyDescent="0.2">
      <c r="A132" s="51">
        <v>11</v>
      </c>
      <c r="B132" s="4">
        <v>5</v>
      </c>
      <c r="C132" s="31" t="s">
        <v>193</v>
      </c>
      <c r="D132" s="32" t="s">
        <v>43</v>
      </c>
      <c r="E132" s="32">
        <v>3</v>
      </c>
      <c r="F132" s="32">
        <v>1.1000000000000001</v>
      </c>
      <c r="G132" s="32">
        <v>1.36</v>
      </c>
      <c r="H132" s="32">
        <v>0.6</v>
      </c>
      <c r="I132" s="33" t="s">
        <v>56</v>
      </c>
      <c r="J132" s="33">
        <v>2</v>
      </c>
      <c r="K132" s="33">
        <v>0.95</v>
      </c>
      <c r="L132" s="33">
        <v>1.44</v>
      </c>
      <c r="M132" s="33">
        <v>0.4</v>
      </c>
      <c r="N132" s="34" t="s">
        <v>50</v>
      </c>
      <c r="O132" s="34">
        <v>5</v>
      </c>
      <c r="P132" s="34">
        <v>1.83</v>
      </c>
      <c r="Q132" s="34">
        <v>0.55000000000000004</v>
      </c>
      <c r="R132" s="36">
        <v>0.12</v>
      </c>
      <c r="S132" s="39" t="s">
        <v>53</v>
      </c>
      <c r="T132" s="39">
        <v>6</v>
      </c>
      <c r="U132" s="39">
        <v>1.88</v>
      </c>
      <c r="V132" s="38">
        <v>0.54500000000000004</v>
      </c>
      <c r="W132" s="39">
        <v>0.48</v>
      </c>
      <c r="X132" s="34" t="s">
        <v>57</v>
      </c>
      <c r="Y132" s="34">
        <v>4</v>
      </c>
      <c r="Z132" s="34">
        <v>1.83</v>
      </c>
      <c r="AA132" s="34">
        <v>0.52</v>
      </c>
      <c r="AB132" s="36">
        <v>0.08</v>
      </c>
      <c r="AC132" s="39" t="s">
        <v>55</v>
      </c>
      <c r="AD132" s="39">
        <v>5</v>
      </c>
      <c r="AE132" s="39">
        <v>1.88</v>
      </c>
      <c r="AF132" s="39">
        <v>0.53</v>
      </c>
      <c r="AG132" s="39">
        <v>0.32</v>
      </c>
      <c r="AH132" s="5">
        <f t="shared" si="112"/>
        <v>1.3919999999999999</v>
      </c>
      <c r="AI132" s="5">
        <f t="shared" si="126"/>
        <v>0.53880000000000006</v>
      </c>
      <c r="AJ132" s="5">
        <f t="shared" si="127"/>
        <v>1.0265177859029611</v>
      </c>
      <c r="AK132" s="5">
        <f t="shared" si="128"/>
        <v>0.39911111111111114</v>
      </c>
      <c r="AL132" s="9">
        <f t="shared" si="129"/>
        <v>0.38880097022385152</v>
      </c>
      <c r="AM132" s="5">
        <f t="shared" si="130"/>
        <v>5.4</v>
      </c>
      <c r="AN132" s="5">
        <f t="shared" si="118"/>
        <v>1.04</v>
      </c>
      <c r="AO132" s="5">
        <f t="shared" si="81"/>
        <v>2.5999999999999996</v>
      </c>
      <c r="AP132" s="5">
        <f t="shared" si="131"/>
        <v>1.87</v>
      </c>
      <c r="AQ132" s="43">
        <v>1.5860000000000001</v>
      </c>
      <c r="AR132" t="s">
        <v>203</v>
      </c>
    </row>
    <row r="133" spans="1:44" ht="20.100000000000001" customHeight="1" x14ac:dyDescent="0.2">
      <c r="A133" s="51">
        <v>11</v>
      </c>
      <c r="B133" s="4">
        <v>6</v>
      </c>
      <c r="C133" s="31" t="s">
        <v>194</v>
      </c>
      <c r="D133" s="32" t="s">
        <v>43</v>
      </c>
      <c r="E133" s="32">
        <v>3</v>
      </c>
      <c r="F133" s="32">
        <v>1.1000000000000001</v>
      </c>
      <c r="G133" s="32">
        <v>1.36</v>
      </c>
      <c r="H133" s="32">
        <v>0.6</v>
      </c>
      <c r="I133" s="33" t="s">
        <v>56</v>
      </c>
      <c r="J133" s="33">
        <v>2</v>
      </c>
      <c r="K133" s="33">
        <v>0.95</v>
      </c>
      <c r="L133" s="33">
        <v>1.44</v>
      </c>
      <c r="M133" s="33">
        <v>0.4</v>
      </c>
      <c r="N133" s="19" t="s">
        <v>86</v>
      </c>
      <c r="O133" s="19">
        <v>6</v>
      </c>
      <c r="P133" s="19">
        <v>1.88</v>
      </c>
      <c r="Q133" s="19">
        <v>0.54500000000000004</v>
      </c>
      <c r="R133" s="20">
        <v>0.6</v>
      </c>
      <c r="S133" s="39" t="s">
        <v>55</v>
      </c>
      <c r="T133" s="39">
        <v>5</v>
      </c>
      <c r="U133" s="39">
        <v>1.88</v>
      </c>
      <c r="V133" s="39">
        <v>0.53</v>
      </c>
      <c r="W133" s="38">
        <v>0.4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5">
        <f t="shared" si="112"/>
        <v>1.3919999999999999</v>
      </c>
      <c r="AI133" s="5">
        <f t="shared" si="126"/>
        <v>0.53900000000000003</v>
      </c>
      <c r="AJ133" s="5">
        <f t="shared" si="127"/>
        <v>1.0264091021776141</v>
      </c>
      <c r="AK133" s="5">
        <f t="shared" si="128"/>
        <v>0.39925925925925926</v>
      </c>
      <c r="AL133" s="9">
        <f t="shared" si="129"/>
        <v>0.3889864756773852</v>
      </c>
      <c r="AM133" s="5">
        <f t="shared" si="130"/>
        <v>5.6</v>
      </c>
      <c r="AN133" s="5">
        <f t="shared" si="118"/>
        <v>1.04</v>
      </c>
      <c r="AO133" s="5">
        <f t="shared" si="81"/>
        <v>2.5999999999999996</v>
      </c>
      <c r="AP133" s="5">
        <f t="shared" si="131"/>
        <v>1.88</v>
      </c>
      <c r="AQ133" s="43">
        <v>1.6519999999999999</v>
      </c>
      <c r="AR133" t="s">
        <v>203</v>
      </c>
    </row>
    <row r="134" spans="1:44" ht="20.100000000000001" customHeight="1" x14ac:dyDescent="0.2">
      <c r="B134" s="4"/>
      <c r="C134" s="31"/>
      <c r="D134" s="17"/>
      <c r="E134" s="17"/>
      <c r="F134" s="17"/>
      <c r="G134" s="17"/>
      <c r="H134" s="17"/>
      <c r="I134" s="18"/>
      <c r="J134" s="18"/>
      <c r="K134" s="18"/>
      <c r="L134" s="18"/>
      <c r="M134" s="18"/>
      <c r="N134" s="19"/>
      <c r="O134" s="19"/>
      <c r="P134" s="19"/>
      <c r="Q134" s="19"/>
      <c r="R134" s="20"/>
      <c r="S134" s="21"/>
      <c r="T134" s="21"/>
      <c r="U134" s="21"/>
      <c r="V134" s="21"/>
      <c r="W134" s="22"/>
      <c r="X134" s="20"/>
      <c r="Y134" s="20"/>
      <c r="Z134" s="20"/>
      <c r="AA134" s="20"/>
      <c r="AB134" s="20"/>
      <c r="AC134" s="21"/>
      <c r="AD134" s="21"/>
      <c r="AE134" s="21"/>
      <c r="AF134" s="21"/>
      <c r="AG134" s="21"/>
      <c r="AH134" s="5"/>
      <c r="AI134" s="5"/>
      <c r="AJ134" s="5"/>
      <c r="AK134" s="5"/>
      <c r="AL134" s="9"/>
      <c r="AM134" s="5"/>
      <c r="AN134" s="5"/>
      <c r="AO134" s="5"/>
      <c r="AP134" s="5"/>
      <c r="AQ134" s="43"/>
    </row>
    <row r="135" spans="1:44" ht="20.100000000000001" customHeight="1" x14ac:dyDescent="0.2">
      <c r="A135" s="51">
        <v>12</v>
      </c>
      <c r="B135" s="4">
        <v>1</v>
      </c>
      <c r="C135" s="31" t="s">
        <v>196</v>
      </c>
      <c r="D135" s="17" t="s">
        <v>76</v>
      </c>
      <c r="E135" s="17">
        <v>3</v>
      </c>
      <c r="F135" s="17">
        <v>1.1000000000000001</v>
      </c>
      <c r="G135" s="17">
        <v>1.36</v>
      </c>
      <c r="H135" s="17">
        <v>1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9" t="s">
        <v>86</v>
      </c>
      <c r="O135" s="19">
        <v>6</v>
      </c>
      <c r="P135" s="19">
        <v>1.88</v>
      </c>
      <c r="Q135" s="19">
        <v>0.54500000000000004</v>
      </c>
      <c r="R135" s="20">
        <v>1</v>
      </c>
      <c r="S135" s="21">
        <v>0</v>
      </c>
      <c r="T135" s="21">
        <v>0</v>
      </c>
      <c r="U135" s="21">
        <v>0</v>
      </c>
      <c r="V135" s="21">
        <v>0</v>
      </c>
      <c r="W135" s="22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1">
        <v>0</v>
      </c>
      <c r="AD135" s="21">
        <v>0</v>
      </c>
      <c r="AE135" s="21">
        <v>0</v>
      </c>
      <c r="AF135" s="21">
        <v>0</v>
      </c>
      <c r="AG135" s="21">
        <v>0</v>
      </c>
      <c r="AH135" s="5">
        <f t="shared" ref="AH135:AH146" si="132">G135*H135+L135*M135</f>
        <v>1.36</v>
      </c>
      <c r="AI135" s="5">
        <f t="shared" ref="AI135:AI136" si="133">Q135*R135+V135*W135+AA135*AB135+AF135*AG135</f>
        <v>0.54500000000000004</v>
      </c>
      <c r="AJ135" s="5">
        <f t="shared" ref="AJ135:AJ136" si="134">(AH135+1.35)/SQRT(2)/(AI135+1.35)</f>
        <v>1.0112186686097855</v>
      </c>
      <c r="AK135" s="5">
        <f t="shared" ref="AK135:AK136" si="135">AI135/1.35</f>
        <v>0.40370370370370373</v>
      </c>
      <c r="AL135" s="9">
        <f t="shared" ref="AL135:AL136" si="136">AK135/AJ135</f>
        <v>0.39922493149648042</v>
      </c>
      <c r="AM135" s="5">
        <f t="shared" ref="AM135:AM136" si="137">SUM(O135*R135+T135*W135+Y135*AB135+AD135*AG135)</f>
        <v>6</v>
      </c>
      <c r="AN135" s="5">
        <f t="shared" ref="AN135:AN140" si="138">F135*H135+K135*M135</f>
        <v>1.1000000000000001</v>
      </c>
      <c r="AO135" s="5">
        <f t="shared" si="81"/>
        <v>3</v>
      </c>
      <c r="AP135" s="5">
        <f t="shared" ref="AP135:AP136" si="139">P135*R135+U135*W135+Z135*AB135+AE135*AG135</f>
        <v>1.88</v>
      </c>
      <c r="AQ135" s="43">
        <v>4.35466</v>
      </c>
      <c r="AR135" t="s">
        <v>202</v>
      </c>
    </row>
    <row r="136" spans="1:44" ht="20.100000000000001" customHeight="1" x14ac:dyDescent="0.2">
      <c r="A136" s="51">
        <v>12</v>
      </c>
      <c r="B136" s="4">
        <v>2</v>
      </c>
      <c r="C136" s="31" t="s">
        <v>197</v>
      </c>
      <c r="D136" s="32" t="s">
        <v>43</v>
      </c>
      <c r="E136" s="17">
        <v>3</v>
      </c>
      <c r="F136" s="32">
        <v>1.1000000000000001</v>
      </c>
      <c r="G136" s="32">
        <v>1.36</v>
      </c>
      <c r="H136" s="32">
        <v>0.8</v>
      </c>
      <c r="I136" s="33" t="s">
        <v>56</v>
      </c>
      <c r="J136" s="33">
        <v>2</v>
      </c>
      <c r="K136" s="33">
        <v>0.95</v>
      </c>
      <c r="L136" s="33">
        <v>1.44</v>
      </c>
      <c r="M136" s="33">
        <v>0.2</v>
      </c>
      <c r="N136" s="34" t="s">
        <v>53</v>
      </c>
      <c r="O136" s="34">
        <v>6</v>
      </c>
      <c r="P136" s="34">
        <v>1.88</v>
      </c>
      <c r="Q136" s="34">
        <v>0.54500000000000004</v>
      </c>
      <c r="R136" s="35">
        <v>0.8</v>
      </c>
      <c r="S136" s="39" t="s">
        <v>55</v>
      </c>
      <c r="T136" s="39">
        <v>5</v>
      </c>
      <c r="U136" s="39">
        <v>1.88</v>
      </c>
      <c r="V136" s="39">
        <v>0.53</v>
      </c>
      <c r="W136" s="38">
        <v>0.2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8">
        <v>0</v>
      </c>
      <c r="AD136" s="38">
        <v>0</v>
      </c>
      <c r="AE136" s="38">
        <v>0</v>
      </c>
      <c r="AF136" s="38">
        <v>0</v>
      </c>
      <c r="AG136" s="38">
        <v>0</v>
      </c>
      <c r="AH136" s="5">
        <f t="shared" si="132"/>
        <v>1.3760000000000001</v>
      </c>
      <c r="AI136" s="5">
        <f t="shared" si="133"/>
        <v>0.54200000000000004</v>
      </c>
      <c r="AJ136" s="5">
        <f t="shared" si="134"/>
        <v>1.0188018422381226</v>
      </c>
      <c r="AK136" s="5">
        <f t="shared" si="135"/>
        <v>0.40148148148148149</v>
      </c>
      <c r="AL136" s="9">
        <f t="shared" si="136"/>
        <v>0.39407219818085487</v>
      </c>
      <c r="AM136" s="5">
        <f t="shared" si="137"/>
        <v>5.8000000000000007</v>
      </c>
      <c r="AN136" s="5">
        <f t="shared" si="138"/>
        <v>1.07</v>
      </c>
      <c r="AO136" s="5">
        <f t="shared" si="81"/>
        <v>2.8000000000000003</v>
      </c>
      <c r="AP136" s="5">
        <f t="shared" si="139"/>
        <v>1.88</v>
      </c>
      <c r="AQ136" s="43">
        <v>7.8458199999999998</v>
      </c>
      <c r="AR136" t="s">
        <v>202</v>
      </c>
    </row>
    <row r="137" spans="1:44" ht="20.100000000000001" customHeight="1" x14ac:dyDescent="0.2">
      <c r="A137" s="51">
        <v>12</v>
      </c>
      <c r="B137" s="4">
        <v>3</v>
      </c>
      <c r="C137" s="31" t="s">
        <v>198</v>
      </c>
      <c r="D137" s="32" t="s">
        <v>43</v>
      </c>
      <c r="E137" s="17">
        <v>3</v>
      </c>
      <c r="F137" s="32">
        <v>1.1000000000000001</v>
      </c>
      <c r="G137" s="32">
        <v>1.36</v>
      </c>
      <c r="H137" s="32">
        <v>0.6</v>
      </c>
      <c r="I137" s="33" t="s">
        <v>56</v>
      </c>
      <c r="J137" s="33">
        <v>2</v>
      </c>
      <c r="K137" s="33">
        <v>0.95</v>
      </c>
      <c r="L137" s="33">
        <v>1.44</v>
      </c>
      <c r="M137" s="33">
        <v>0.4</v>
      </c>
      <c r="N137" s="34" t="s">
        <v>53</v>
      </c>
      <c r="O137" s="34">
        <v>6</v>
      </c>
      <c r="P137" s="34">
        <v>1.88</v>
      </c>
      <c r="Q137" s="34">
        <v>0.54500000000000004</v>
      </c>
      <c r="R137" s="35">
        <v>0.6</v>
      </c>
      <c r="S137" s="39" t="s">
        <v>55</v>
      </c>
      <c r="T137" s="39">
        <v>5</v>
      </c>
      <c r="U137" s="39">
        <v>1.88</v>
      </c>
      <c r="V137" s="39">
        <v>0.53</v>
      </c>
      <c r="W137" s="38">
        <v>0.4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8">
        <v>0</v>
      </c>
      <c r="AD137" s="38">
        <v>0</v>
      </c>
      <c r="AE137" s="38">
        <v>0</v>
      </c>
      <c r="AF137" s="38">
        <v>0</v>
      </c>
      <c r="AG137" s="38">
        <v>0</v>
      </c>
      <c r="AH137" s="5">
        <f t="shared" si="132"/>
        <v>1.3919999999999999</v>
      </c>
      <c r="AI137" s="5">
        <f t="shared" ref="AI137:AI140" si="140">Q137*R137+V137*W137+AA137*AB137+AF137*AG137</f>
        <v>0.53900000000000003</v>
      </c>
      <c r="AJ137" s="5">
        <f t="shared" ref="AJ137:AJ140" si="141">(AH137+1.35)/SQRT(2)/(AI137+1.35)</f>
        <v>1.0264091021776141</v>
      </c>
      <c r="AK137" s="5">
        <f t="shared" ref="AK137:AK140" si="142">AI137/1.35</f>
        <v>0.39925925925925926</v>
      </c>
      <c r="AL137" s="9">
        <f t="shared" ref="AL137:AL140" si="143">AK137/AJ137</f>
        <v>0.3889864756773852</v>
      </c>
      <c r="AM137" s="5">
        <f t="shared" ref="AM137:AM140" si="144">SUM(O137*R137+T137*W137+Y137*AB137+AD137*AG137)</f>
        <v>5.6</v>
      </c>
      <c r="AN137" s="5">
        <f t="shared" si="138"/>
        <v>1.04</v>
      </c>
      <c r="AO137" s="5">
        <f t="shared" si="81"/>
        <v>2.5999999999999996</v>
      </c>
      <c r="AP137" s="5">
        <f t="shared" ref="AP137:AP140" si="145">P137*R137+U137*W137+Z137*AB137+AE137*AG137</f>
        <v>1.88</v>
      </c>
      <c r="AQ137" s="43">
        <v>11.70797</v>
      </c>
      <c r="AR137" t="s">
        <v>201</v>
      </c>
    </row>
    <row r="138" spans="1:44" ht="20.100000000000001" customHeight="1" x14ac:dyDescent="0.2">
      <c r="A138" s="51">
        <v>12</v>
      </c>
      <c r="B138" s="4">
        <v>4</v>
      </c>
      <c r="C138" s="31" t="s">
        <v>199</v>
      </c>
      <c r="D138" s="32" t="s">
        <v>43</v>
      </c>
      <c r="E138" s="17">
        <v>3</v>
      </c>
      <c r="F138" s="32">
        <v>1.1000000000000001</v>
      </c>
      <c r="G138" s="32">
        <v>1.36</v>
      </c>
      <c r="H138" s="32">
        <v>0.4</v>
      </c>
      <c r="I138" s="33" t="s">
        <v>56</v>
      </c>
      <c r="J138" s="33">
        <v>2</v>
      </c>
      <c r="K138" s="33">
        <v>0.95</v>
      </c>
      <c r="L138" s="33">
        <v>1.44</v>
      </c>
      <c r="M138" s="33">
        <v>0.6</v>
      </c>
      <c r="N138" s="34" t="s">
        <v>53</v>
      </c>
      <c r="O138" s="34">
        <v>6</v>
      </c>
      <c r="P138" s="34">
        <v>1.88</v>
      </c>
      <c r="Q138" s="34">
        <v>0.54500000000000004</v>
      </c>
      <c r="R138" s="35">
        <v>0.4</v>
      </c>
      <c r="S138" s="39" t="s">
        <v>55</v>
      </c>
      <c r="T138" s="39">
        <v>5</v>
      </c>
      <c r="U138" s="39">
        <v>1.88</v>
      </c>
      <c r="V138" s="39">
        <v>0.53</v>
      </c>
      <c r="W138" s="38">
        <v>0.6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8">
        <v>0</v>
      </c>
      <c r="AD138" s="38">
        <v>0</v>
      </c>
      <c r="AE138" s="38">
        <v>0</v>
      </c>
      <c r="AF138" s="38">
        <v>0</v>
      </c>
      <c r="AG138" s="38">
        <v>0</v>
      </c>
      <c r="AH138" s="5">
        <f t="shared" si="132"/>
        <v>1.4079999999999999</v>
      </c>
      <c r="AI138" s="5">
        <f t="shared" si="140"/>
        <v>0.53600000000000003</v>
      </c>
      <c r="AJ138" s="5">
        <f t="shared" si="141"/>
        <v>1.0340405633682386</v>
      </c>
      <c r="AK138" s="5">
        <f t="shared" si="142"/>
        <v>0.39703703703703702</v>
      </c>
      <c r="AL138" s="9">
        <f t="shared" si="143"/>
        <v>0.3839665977355336</v>
      </c>
      <c r="AM138" s="5">
        <f t="shared" si="144"/>
        <v>5.4</v>
      </c>
      <c r="AN138" s="5">
        <f t="shared" si="138"/>
        <v>1.01</v>
      </c>
      <c r="AO138" s="5">
        <f t="shared" si="81"/>
        <v>2.4000000000000004</v>
      </c>
      <c r="AP138" s="5">
        <f t="shared" si="145"/>
        <v>1.88</v>
      </c>
      <c r="AQ138" s="43">
        <v>12.58314</v>
      </c>
      <c r="AR138" t="s">
        <v>201</v>
      </c>
    </row>
    <row r="139" spans="1:44" ht="20.100000000000001" customHeight="1" x14ac:dyDescent="0.2">
      <c r="A139" s="51">
        <v>12</v>
      </c>
      <c r="B139" s="4">
        <v>5</v>
      </c>
      <c r="C139" s="31" t="s">
        <v>200</v>
      </c>
      <c r="D139" s="32" t="s">
        <v>43</v>
      </c>
      <c r="E139" s="17">
        <v>3</v>
      </c>
      <c r="F139" s="32">
        <v>1.1000000000000001</v>
      </c>
      <c r="G139" s="32">
        <v>1.36</v>
      </c>
      <c r="H139" s="32">
        <v>0.2</v>
      </c>
      <c r="I139" s="33" t="s">
        <v>56</v>
      </c>
      <c r="J139" s="33">
        <v>2</v>
      </c>
      <c r="K139" s="33">
        <v>0.95</v>
      </c>
      <c r="L139" s="33">
        <v>1.44</v>
      </c>
      <c r="M139" s="33">
        <v>0.8</v>
      </c>
      <c r="N139" s="34" t="s">
        <v>53</v>
      </c>
      <c r="O139" s="34">
        <v>6</v>
      </c>
      <c r="P139" s="34">
        <v>1.88</v>
      </c>
      <c r="Q139" s="34">
        <v>0.54500000000000004</v>
      </c>
      <c r="R139" s="35">
        <v>0.2</v>
      </c>
      <c r="S139" s="39" t="s">
        <v>55</v>
      </c>
      <c r="T139" s="39">
        <v>5</v>
      </c>
      <c r="U139" s="39">
        <v>1.88</v>
      </c>
      <c r="V139" s="39">
        <v>0.53</v>
      </c>
      <c r="W139" s="38">
        <v>0.8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8">
        <v>0</v>
      </c>
      <c r="AD139" s="38">
        <v>0</v>
      </c>
      <c r="AE139" s="38">
        <v>0</v>
      </c>
      <c r="AF139" s="38">
        <v>0</v>
      </c>
      <c r="AG139" s="38">
        <v>0</v>
      </c>
      <c r="AH139" s="5">
        <f t="shared" si="132"/>
        <v>1.4239999999999999</v>
      </c>
      <c r="AI139" s="5">
        <f t="shared" si="140"/>
        <v>0.53300000000000003</v>
      </c>
      <c r="AJ139" s="5">
        <f t="shared" si="141"/>
        <v>1.0416963414824656</v>
      </c>
      <c r="AK139" s="5">
        <f t="shared" si="142"/>
        <v>0.39481481481481479</v>
      </c>
      <c r="AL139" s="9">
        <f t="shared" si="143"/>
        <v>0.37901142501176821</v>
      </c>
      <c r="AM139" s="5">
        <f t="shared" si="144"/>
        <v>5.2</v>
      </c>
      <c r="AN139" s="5">
        <f t="shared" si="138"/>
        <v>0.98</v>
      </c>
      <c r="AO139" s="5">
        <f t="shared" ref="AO139:AO140" si="146">E139*H139+J139*M139</f>
        <v>2.2000000000000002</v>
      </c>
      <c r="AP139" s="5">
        <f t="shared" si="145"/>
        <v>1.88</v>
      </c>
      <c r="AQ139" s="43">
        <v>16.80678</v>
      </c>
      <c r="AR139" t="s">
        <v>201</v>
      </c>
    </row>
    <row r="140" spans="1:44" ht="20.100000000000001" customHeight="1" x14ac:dyDescent="0.2">
      <c r="A140" s="51">
        <v>12</v>
      </c>
      <c r="B140" s="4">
        <v>6</v>
      </c>
      <c r="C140" s="31" t="s">
        <v>195</v>
      </c>
      <c r="D140" s="32"/>
      <c r="E140" s="32"/>
      <c r="F140" s="32"/>
      <c r="G140" s="32"/>
      <c r="H140" s="32"/>
      <c r="I140" s="33" t="s">
        <v>56</v>
      </c>
      <c r="J140" s="33">
        <v>2</v>
      </c>
      <c r="K140" s="33">
        <v>0.95</v>
      </c>
      <c r="L140" s="33">
        <v>1.44</v>
      </c>
      <c r="M140" s="33">
        <v>1</v>
      </c>
      <c r="N140" s="34"/>
      <c r="O140" s="34"/>
      <c r="P140" s="34"/>
      <c r="Q140" s="34"/>
      <c r="R140" s="35"/>
      <c r="S140" s="39" t="s">
        <v>55</v>
      </c>
      <c r="T140" s="39">
        <v>5</v>
      </c>
      <c r="U140" s="39">
        <v>1.88</v>
      </c>
      <c r="V140" s="39">
        <v>0.53</v>
      </c>
      <c r="W140" s="38">
        <v>1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8">
        <v>0</v>
      </c>
      <c r="AD140" s="38">
        <v>0</v>
      </c>
      <c r="AE140" s="38">
        <v>0</v>
      </c>
      <c r="AF140" s="38">
        <v>0</v>
      </c>
      <c r="AG140" s="38">
        <v>0</v>
      </c>
      <c r="AH140" s="5">
        <f t="shared" si="132"/>
        <v>1.44</v>
      </c>
      <c r="AI140" s="5">
        <f t="shared" si="140"/>
        <v>0.53</v>
      </c>
      <c r="AJ140" s="5">
        <f t="shared" si="141"/>
        <v>1.0493765529310997</v>
      </c>
      <c r="AK140" s="5">
        <f t="shared" si="142"/>
        <v>0.3925925925925926</v>
      </c>
      <c r="AL140" s="9">
        <f t="shared" si="143"/>
        <v>0.37411984429803585</v>
      </c>
      <c r="AM140" s="5">
        <f t="shared" si="144"/>
        <v>5</v>
      </c>
      <c r="AN140" s="5">
        <f t="shared" si="138"/>
        <v>0.95</v>
      </c>
      <c r="AO140" s="5">
        <f t="shared" si="146"/>
        <v>2</v>
      </c>
      <c r="AP140" s="5">
        <f t="shared" si="145"/>
        <v>1.88</v>
      </c>
      <c r="AQ140" s="43">
        <v>28.38372</v>
      </c>
      <c r="AR140" t="s">
        <v>201</v>
      </c>
    </row>
    <row r="141" spans="1:44" ht="20.100000000000001" customHeight="1" x14ac:dyDescent="0.2">
      <c r="B141" s="4"/>
      <c r="C141" s="31"/>
      <c r="D141" s="17"/>
      <c r="E141" s="17"/>
      <c r="F141" s="17"/>
      <c r="G141" s="17"/>
      <c r="H141" s="17"/>
      <c r="I141" s="18"/>
      <c r="J141" s="18"/>
      <c r="K141" s="18"/>
      <c r="L141" s="18"/>
      <c r="M141" s="18"/>
      <c r="N141" s="19"/>
      <c r="O141" s="19"/>
      <c r="P141" s="19"/>
      <c r="Q141" s="19"/>
      <c r="R141" s="20"/>
      <c r="S141" s="21"/>
      <c r="T141" s="21"/>
      <c r="U141" s="21"/>
      <c r="V141" s="21"/>
      <c r="W141" s="22"/>
      <c r="X141" s="20"/>
      <c r="Y141" s="20"/>
      <c r="Z141" s="20"/>
      <c r="AA141" s="20"/>
      <c r="AB141" s="20"/>
      <c r="AC141" s="21"/>
      <c r="AD141" s="21"/>
      <c r="AE141" s="21"/>
      <c r="AF141" s="21"/>
      <c r="AG141" s="21"/>
      <c r="AH141" s="5"/>
      <c r="AI141" s="5"/>
      <c r="AJ141" s="5"/>
      <c r="AK141" s="5"/>
      <c r="AL141" s="9"/>
      <c r="AM141" s="5"/>
      <c r="AN141" s="5"/>
      <c r="AO141" s="5"/>
      <c r="AP141" s="5"/>
      <c r="AQ141" s="43"/>
    </row>
    <row r="142" spans="1:44" ht="20.100000000000001" customHeight="1" x14ac:dyDescent="0.2">
      <c r="A142" s="51">
        <v>13</v>
      </c>
      <c r="B142" s="4">
        <v>1</v>
      </c>
      <c r="C142" s="31" t="s">
        <v>207</v>
      </c>
      <c r="D142" s="17" t="s">
        <v>76</v>
      </c>
      <c r="E142" s="17">
        <v>3</v>
      </c>
      <c r="F142" s="17">
        <v>1.1000000000000001</v>
      </c>
      <c r="G142" s="17">
        <v>1.36</v>
      </c>
      <c r="H142" s="17">
        <v>0.6</v>
      </c>
      <c r="I142" s="18" t="s">
        <v>78</v>
      </c>
      <c r="J142" s="18">
        <v>2</v>
      </c>
      <c r="K142" s="18">
        <v>0.95</v>
      </c>
      <c r="L142" s="18">
        <v>1.44</v>
      </c>
      <c r="M142" s="18">
        <v>0.4</v>
      </c>
      <c r="N142" s="19" t="s">
        <v>80</v>
      </c>
      <c r="O142" s="19">
        <v>5</v>
      </c>
      <c r="P142" s="19">
        <v>1.83</v>
      </c>
      <c r="Q142" s="19">
        <v>0.55000000000000004</v>
      </c>
      <c r="R142" s="20">
        <v>0.6</v>
      </c>
      <c r="S142" s="21" t="s">
        <v>81</v>
      </c>
      <c r="T142" s="21">
        <v>4</v>
      </c>
      <c r="U142" s="21">
        <v>1.83</v>
      </c>
      <c r="V142" s="21">
        <v>0.52</v>
      </c>
      <c r="W142" s="22">
        <v>0.4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5">
        <f t="shared" si="132"/>
        <v>1.3919999999999999</v>
      </c>
      <c r="AI142" s="5">
        <f t="shared" ref="AI142:AI146" si="147">Q142*R142+V142*W142+AA142*AB142+AF142*AG142</f>
        <v>0.53800000000000003</v>
      </c>
      <c r="AJ142" s="5">
        <f t="shared" ref="AJ142:AJ146" si="148">(AH142+1.35)/SQRT(2)/(AI142+1.35)</f>
        <v>1.0269527510664793</v>
      </c>
      <c r="AK142" s="5">
        <f t="shared" ref="AK142:AK146" si="149">AI142/1.35</f>
        <v>0.39851851851851849</v>
      </c>
      <c r="AL142" s="9">
        <f t="shared" ref="AL142:AL146" si="150">AK142/AJ142</f>
        <v>0.3880592540451947</v>
      </c>
      <c r="AM142" s="5">
        <f t="shared" ref="AM142:AM146" si="151">SUM(O142*R142+T142*W142+Y142*AB142+AD142*AG142)</f>
        <v>4.5999999999999996</v>
      </c>
      <c r="AN142" s="5">
        <f t="shared" ref="AN142:AN146" si="152">F142*H142+K142*M142</f>
        <v>1.04</v>
      </c>
      <c r="AO142" s="5">
        <f t="shared" ref="AO142:AO146" si="153">E142*H142+J142*M142</f>
        <v>2.5999999999999996</v>
      </c>
      <c r="AP142" s="5">
        <f t="shared" ref="AP142:AP146" si="154">P142*R142+U142*W142+Z142*AB142+AE142*AG142</f>
        <v>1.83</v>
      </c>
      <c r="AQ142" s="43">
        <v>-11.0458</v>
      </c>
      <c r="AR142" t="s">
        <v>244</v>
      </c>
    </row>
    <row r="143" spans="1:44" ht="20.100000000000001" customHeight="1" x14ac:dyDescent="0.2">
      <c r="A143" s="51">
        <v>13</v>
      </c>
      <c r="B143" s="4">
        <v>2</v>
      </c>
      <c r="C143" s="31" t="s">
        <v>124</v>
      </c>
      <c r="D143" s="17" t="s">
        <v>76</v>
      </c>
      <c r="E143" s="17">
        <v>3</v>
      </c>
      <c r="F143" s="17">
        <v>1.1000000000000001</v>
      </c>
      <c r="G143" s="17">
        <v>1.36</v>
      </c>
      <c r="H143" s="17">
        <v>0.4</v>
      </c>
      <c r="I143" s="18" t="s">
        <v>78</v>
      </c>
      <c r="J143" s="18">
        <v>2</v>
      </c>
      <c r="K143" s="18">
        <v>0.95</v>
      </c>
      <c r="L143" s="18">
        <v>1.44</v>
      </c>
      <c r="M143" s="18">
        <v>0.6</v>
      </c>
      <c r="N143" s="19" t="s">
        <v>80</v>
      </c>
      <c r="O143" s="19">
        <v>5</v>
      </c>
      <c r="P143" s="19">
        <v>1.83</v>
      </c>
      <c r="Q143" s="19">
        <v>0.55000000000000004</v>
      </c>
      <c r="R143" s="20">
        <v>0.44</v>
      </c>
      <c r="S143" s="21" t="s">
        <v>81</v>
      </c>
      <c r="T143" s="21">
        <v>4</v>
      </c>
      <c r="U143" s="21">
        <v>1.83</v>
      </c>
      <c r="V143" s="21">
        <v>0.52</v>
      </c>
      <c r="W143" s="22">
        <v>0.56000000000000005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5">
        <f t="shared" si="132"/>
        <v>1.4079999999999999</v>
      </c>
      <c r="AI143" s="5">
        <f t="shared" si="147"/>
        <v>0.53320000000000001</v>
      </c>
      <c r="AJ143" s="5">
        <f t="shared" si="148"/>
        <v>1.0355780068566791</v>
      </c>
      <c r="AK143" s="5">
        <f t="shared" si="149"/>
        <v>0.39496296296296296</v>
      </c>
      <c r="AL143" s="9">
        <f t="shared" si="150"/>
        <v>0.38139373407688121</v>
      </c>
      <c r="AM143" s="5">
        <f t="shared" si="151"/>
        <v>4.4400000000000004</v>
      </c>
      <c r="AN143" s="5">
        <f t="shared" si="152"/>
        <v>1.01</v>
      </c>
      <c r="AO143" s="5">
        <f t="shared" si="153"/>
        <v>2.4000000000000004</v>
      </c>
      <c r="AP143" s="5">
        <f t="shared" si="154"/>
        <v>1.83</v>
      </c>
      <c r="AQ143" s="43">
        <v>-10.9208</v>
      </c>
      <c r="AR143" t="s">
        <v>244</v>
      </c>
    </row>
    <row r="144" spans="1:44" ht="20.100000000000001" customHeight="1" x14ac:dyDescent="0.2">
      <c r="A144" s="51">
        <v>13</v>
      </c>
      <c r="B144" s="4">
        <v>3</v>
      </c>
      <c r="C144" s="31" t="s">
        <v>125</v>
      </c>
      <c r="D144" s="17" t="s">
        <v>76</v>
      </c>
      <c r="E144" s="17">
        <v>3</v>
      </c>
      <c r="F144" s="17">
        <v>1.1000000000000001</v>
      </c>
      <c r="G144" s="17">
        <v>1.36</v>
      </c>
      <c r="H144" s="17">
        <v>0.2</v>
      </c>
      <c r="I144" s="18" t="s">
        <v>78</v>
      </c>
      <c r="J144" s="18">
        <v>2</v>
      </c>
      <c r="K144" s="18">
        <v>0.95</v>
      </c>
      <c r="L144" s="18">
        <v>1.44</v>
      </c>
      <c r="M144" s="18">
        <v>0.8</v>
      </c>
      <c r="N144" s="19" t="s">
        <v>80</v>
      </c>
      <c r="O144" s="19">
        <v>5</v>
      </c>
      <c r="P144" s="19">
        <v>1.83</v>
      </c>
      <c r="Q144" s="19">
        <v>0.55000000000000004</v>
      </c>
      <c r="R144" s="20">
        <v>0.39</v>
      </c>
      <c r="S144" s="21" t="s">
        <v>81</v>
      </c>
      <c r="T144" s="21">
        <v>4</v>
      </c>
      <c r="U144" s="21">
        <v>1.83</v>
      </c>
      <c r="V144" s="21">
        <v>0.52</v>
      </c>
      <c r="W144" s="22">
        <v>0.61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5">
        <f t="shared" si="132"/>
        <v>1.4239999999999999</v>
      </c>
      <c r="AI144" s="5">
        <f t="shared" si="147"/>
        <v>0.53170000000000006</v>
      </c>
      <c r="AJ144" s="5">
        <f t="shared" si="148"/>
        <v>1.0424160126542394</v>
      </c>
      <c r="AK144" s="5">
        <f t="shared" si="149"/>
        <v>0.3938518518518519</v>
      </c>
      <c r="AL144" s="9">
        <f t="shared" si="150"/>
        <v>0.37782598029073949</v>
      </c>
      <c r="AM144" s="5">
        <f t="shared" si="151"/>
        <v>4.3900000000000006</v>
      </c>
      <c r="AN144" s="5">
        <f t="shared" si="152"/>
        <v>0.98</v>
      </c>
      <c r="AO144" s="5">
        <f t="shared" si="153"/>
        <v>2.2000000000000002</v>
      </c>
      <c r="AP144" s="5">
        <f t="shared" si="154"/>
        <v>1.83</v>
      </c>
      <c r="AQ144" s="43">
        <v>-12.3565</v>
      </c>
      <c r="AR144" t="s">
        <v>243</v>
      </c>
    </row>
    <row r="145" spans="1:44" ht="20.100000000000001" customHeight="1" x14ac:dyDescent="0.2">
      <c r="A145" s="51">
        <v>13</v>
      </c>
      <c r="B145" s="4">
        <v>4</v>
      </c>
      <c r="C145" s="31" t="s">
        <v>208</v>
      </c>
      <c r="D145" s="17" t="s">
        <v>76</v>
      </c>
      <c r="E145" s="17">
        <v>3</v>
      </c>
      <c r="F145" s="17">
        <v>1.1000000000000001</v>
      </c>
      <c r="G145" s="17">
        <v>1.36</v>
      </c>
      <c r="H145" s="17">
        <v>0.1</v>
      </c>
      <c r="I145" s="18" t="s">
        <v>78</v>
      </c>
      <c r="J145" s="18">
        <v>2</v>
      </c>
      <c r="K145" s="18">
        <v>0.95</v>
      </c>
      <c r="L145" s="18">
        <v>1.44</v>
      </c>
      <c r="M145" s="18">
        <v>0.9</v>
      </c>
      <c r="N145" s="19" t="s">
        <v>80</v>
      </c>
      <c r="O145" s="19">
        <v>5</v>
      </c>
      <c r="P145" s="19">
        <v>1.83</v>
      </c>
      <c r="Q145" s="19">
        <v>0.55000000000000004</v>
      </c>
      <c r="R145" s="20">
        <v>0.32</v>
      </c>
      <c r="S145" s="21" t="s">
        <v>81</v>
      </c>
      <c r="T145" s="21">
        <v>4</v>
      </c>
      <c r="U145" s="21">
        <v>1.83</v>
      </c>
      <c r="V145" s="21">
        <v>0.52</v>
      </c>
      <c r="W145" s="22">
        <v>0.68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1">
        <v>0</v>
      </c>
      <c r="AD145" s="21">
        <v>0</v>
      </c>
      <c r="AE145" s="21">
        <v>0</v>
      </c>
      <c r="AF145" s="21">
        <v>0</v>
      </c>
      <c r="AG145" s="21">
        <v>0</v>
      </c>
      <c r="AH145" s="5">
        <f t="shared" si="132"/>
        <v>1.4319999999999999</v>
      </c>
      <c r="AI145" s="5">
        <f t="shared" si="147"/>
        <v>0.52960000000000007</v>
      </c>
      <c r="AJ145" s="5">
        <f t="shared" si="148"/>
        <v>1.0465902666849196</v>
      </c>
      <c r="AK145" s="5">
        <f t="shared" si="149"/>
        <v>0.39229629629629631</v>
      </c>
      <c r="AL145" s="9">
        <f t="shared" si="150"/>
        <v>0.37483273902297692</v>
      </c>
      <c r="AM145" s="5">
        <f t="shared" si="151"/>
        <v>4.32</v>
      </c>
      <c r="AN145" s="5">
        <f t="shared" si="152"/>
        <v>0.96499999999999997</v>
      </c>
      <c r="AO145" s="5">
        <f t="shared" si="153"/>
        <v>2.1</v>
      </c>
      <c r="AP145" s="5">
        <f t="shared" si="154"/>
        <v>1.83</v>
      </c>
      <c r="AQ145" s="43">
        <v>-10.699</v>
      </c>
      <c r="AR145" t="s">
        <v>243</v>
      </c>
    </row>
    <row r="146" spans="1:44" ht="20.100000000000001" customHeight="1" x14ac:dyDescent="0.2">
      <c r="A146" s="51">
        <v>13</v>
      </c>
      <c r="B146" s="4">
        <v>5</v>
      </c>
      <c r="C146" s="31" t="s">
        <v>209</v>
      </c>
      <c r="D146" s="17" t="s">
        <v>76</v>
      </c>
      <c r="E146" s="17">
        <v>3</v>
      </c>
      <c r="F146" s="17">
        <v>1.1000000000000001</v>
      </c>
      <c r="G146" s="17">
        <v>1.36</v>
      </c>
      <c r="H146" s="17">
        <v>0.05</v>
      </c>
      <c r="I146" s="18" t="s">
        <v>78</v>
      </c>
      <c r="J146" s="18">
        <v>2</v>
      </c>
      <c r="K146" s="18">
        <v>0.95</v>
      </c>
      <c r="L146" s="18">
        <v>1.44</v>
      </c>
      <c r="M146" s="18">
        <v>0.95</v>
      </c>
      <c r="N146" s="19" t="s">
        <v>80</v>
      </c>
      <c r="O146" s="19">
        <v>5</v>
      </c>
      <c r="P146" s="19">
        <v>1.83</v>
      </c>
      <c r="Q146" s="19">
        <v>0.55000000000000004</v>
      </c>
      <c r="R146" s="20">
        <v>0.42</v>
      </c>
      <c r="S146" s="21" t="s">
        <v>81</v>
      </c>
      <c r="T146" s="21">
        <v>4</v>
      </c>
      <c r="U146" s="21">
        <v>1.83</v>
      </c>
      <c r="V146" s="21">
        <v>0.52</v>
      </c>
      <c r="W146" s="22">
        <v>0.57999999999999996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5">
        <f t="shared" si="132"/>
        <v>1.4359999999999999</v>
      </c>
      <c r="AI146" s="5">
        <f t="shared" si="147"/>
        <v>0.53259999999999996</v>
      </c>
      <c r="AJ146" s="5">
        <f t="shared" si="148"/>
        <v>1.0464248870634874</v>
      </c>
      <c r="AK146" s="5">
        <f t="shared" si="149"/>
        <v>0.39451851851851849</v>
      </c>
      <c r="AL146" s="9">
        <f t="shared" si="150"/>
        <v>0.37701561134084799</v>
      </c>
      <c r="AM146" s="5">
        <f t="shared" si="151"/>
        <v>4.42</v>
      </c>
      <c r="AN146" s="5">
        <f t="shared" si="152"/>
        <v>0.95750000000000002</v>
      </c>
      <c r="AO146" s="5">
        <f t="shared" si="153"/>
        <v>2.0499999999999998</v>
      </c>
      <c r="AP146" s="5">
        <f t="shared" si="154"/>
        <v>1.8299999999999998</v>
      </c>
      <c r="AQ146" s="43">
        <v>-11.9208</v>
      </c>
      <c r="AR146" t="s">
        <v>243</v>
      </c>
    </row>
    <row r="147" spans="1:44" ht="20.100000000000001" customHeight="1" x14ac:dyDescent="0.2">
      <c r="B147" s="4"/>
      <c r="C147" s="31"/>
      <c r="D147" s="17"/>
      <c r="E147" s="17"/>
      <c r="F147" s="17"/>
      <c r="G147" s="17"/>
      <c r="H147" s="17"/>
      <c r="I147" s="18"/>
      <c r="J147" s="18"/>
      <c r="K147" s="18"/>
      <c r="L147" s="18"/>
      <c r="M147" s="18"/>
      <c r="N147" s="19"/>
      <c r="O147" s="19"/>
      <c r="P147" s="19"/>
      <c r="Q147" s="19"/>
      <c r="R147" s="20"/>
      <c r="S147" s="21"/>
      <c r="T147" s="21"/>
      <c r="U147" s="21"/>
      <c r="V147" s="21"/>
      <c r="W147" s="22"/>
      <c r="X147" s="20"/>
      <c r="Y147" s="20"/>
      <c r="Z147" s="20"/>
      <c r="AA147" s="20"/>
      <c r="AB147" s="20"/>
      <c r="AC147" s="21"/>
      <c r="AD147" s="21"/>
      <c r="AE147" s="21"/>
      <c r="AF147" s="21"/>
      <c r="AG147" s="21"/>
      <c r="AH147" s="5"/>
      <c r="AI147" s="5"/>
      <c r="AJ147" s="5"/>
      <c r="AK147" s="5"/>
      <c r="AL147" s="9"/>
      <c r="AM147" s="5"/>
      <c r="AN147" s="5"/>
      <c r="AO147" s="5"/>
      <c r="AP147" s="5"/>
      <c r="AQ147" s="43"/>
    </row>
    <row r="148" spans="1:44" ht="20.100000000000001" customHeight="1" x14ac:dyDescent="0.2">
      <c r="A148" s="51">
        <v>14</v>
      </c>
      <c r="B148" s="4">
        <v>1</v>
      </c>
      <c r="C148" s="31" t="s">
        <v>210</v>
      </c>
      <c r="D148" s="17" t="s">
        <v>230</v>
      </c>
      <c r="E148" s="17">
        <v>2</v>
      </c>
      <c r="F148" s="17">
        <v>1</v>
      </c>
      <c r="G148" s="17">
        <v>1.34</v>
      </c>
      <c r="H148" s="17">
        <v>1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9" t="s">
        <v>91</v>
      </c>
      <c r="O148" s="19">
        <v>1</v>
      </c>
      <c r="P148" s="19">
        <v>1.63</v>
      </c>
      <c r="Q148" s="19">
        <v>0.57999999999999996</v>
      </c>
      <c r="R148" s="20">
        <v>1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5">
        <f t="shared" ref="AH148:AH169" si="155">G148*H148+L148*M148</f>
        <v>1.34</v>
      </c>
      <c r="AI148" s="5">
        <f t="shared" ref="AI148:AI169" si="156">Q148*R148+V148*W148+AA148*AB148+AF148*AG148</f>
        <v>0.57999999999999996</v>
      </c>
      <c r="AJ148" s="5">
        <f t="shared" ref="AJ148:AJ169" si="157">(AH148+1.35)/SQRT(2)/(AI148+1.35)</f>
        <v>0.98555297481441084</v>
      </c>
      <c r="AK148" s="5">
        <f t="shared" ref="AK148:AK169" si="158">AI148/1.35</f>
        <v>0.42962962962962958</v>
      </c>
      <c r="AL148" s="9">
        <f t="shared" ref="AL148:AL169" si="159">AK148/AJ148</f>
        <v>0.43592748498428813</v>
      </c>
      <c r="AM148" s="5">
        <f t="shared" ref="AM148:AM169" si="160">SUM(O148*R148+T148*W148+Y148*AB148+AD148*AG148)</f>
        <v>1</v>
      </c>
      <c r="AN148" s="5">
        <f t="shared" ref="AN148:AN169" si="161">F148*H148+K148*M148</f>
        <v>1</v>
      </c>
      <c r="AO148" s="5">
        <f t="shared" ref="AO148:AO169" si="162">E148*H148+J148*M148</f>
        <v>2</v>
      </c>
      <c r="AP148" s="5">
        <f t="shared" ref="AP148:AP169" si="163">P148*R148+U148*W148+Z148*AB148+AE148*AG148</f>
        <v>1.63</v>
      </c>
      <c r="AQ148" s="43">
        <v>0.49</v>
      </c>
      <c r="AR148" t="s">
        <v>246</v>
      </c>
    </row>
    <row r="149" spans="1:44" ht="20.100000000000001" customHeight="1" x14ac:dyDescent="0.2">
      <c r="A149" s="51">
        <v>14</v>
      </c>
      <c r="B149" s="4">
        <v>2</v>
      </c>
      <c r="C149" s="31" t="s">
        <v>211</v>
      </c>
      <c r="D149" s="17" t="s">
        <v>230</v>
      </c>
      <c r="E149" s="17">
        <v>2</v>
      </c>
      <c r="F149" s="17">
        <v>1</v>
      </c>
      <c r="G149" s="17">
        <v>1.34</v>
      </c>
      <c r="H149" s="17">
        <v>1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9" t="s">
        <v>83</v>
      </c>
      <c r="O149" s="19">
        <v>3</v>
      </c>
      <c r="P149" s="19">
        <v>1.55</v>
      </c>
      <c r="Q149" s="19">
        <v>0.53</v>
      </c>
      <c r="R149" s="20">
        <v>1</v>
      </c>
      <c r="S149" s="21">
        <v>0</v>
      </c>
      <c r="T149" s="21">
        <v>0</v>
      </c>
      <c r="U149" s="21">
        <v>0</v>
      </c>
      <c r="V149" s="21">
        <v>0</v>
      </c>
      <c r="W149" s="21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1">
        <v>0</v>
      </c>
      <c r="AD149" s="21">
        <v>0</v>
      </c>
      <c r="AE149" s="21">
        <v>0</v>
      </c>
      <c r="AF149" s="21">
        <v>0</v>
      </c>
      <c r="AG149" s="21">
        <v>0</v>
      </c>
      <c r="AH149" s="5">
        <f t="shared" si="155"/>
        <v>1.34</v>
      </c>
      <c r="AI149" s="5">
        <f t="shared" si="156"/>
        <v>0.53</v>
      </c>
      <c r="AJ149" s="5">
        <f t="shared" si="157"/>
        <v>1.0117644901020282</v>
      </c>
      <c r="AK149" s="5">
        <f t="shared" si="158"/>
        <v>0.3925925925925926</v>
      </c>
      <c r="AL149" s="9">
        <f t="shared" si="159"/>
        <v>0.3880276452013085</v>
      </c>
      <c r="AM149" s="5">
        <f t="shared" si="160"/>
        <v>3</v>
      </c>
      <c r="AN149" s="5">
        <f t="shared" si="161"/>
        <v>1</v>
      </c>
      <c r="AO149" s="5">
        <f t="shared" si="162"/>
        <v>2</v>
      </c>
      <c r="AP149" s="5">
        <f t="shared" si="163"/>
        <v>1.55</v>
      </c>
      <c r="AQ149" s="43">
        <v>0.54</v>
      </c>
      <c r="AR149" t="s">
        <v>246</v>
      </c>
    </row>
    <row r="150" spans="1:44" ht="20.100000000000001" customHeight="1" x14ac:dyDescent="0.2">
      <c r="A150" s="51">
        <v>14</v>
      </c>
      <c r="B150" s="4">
        <v>3</v>
      </c>
      <c r="C150" s="31" t="s">
        <v>213</v>
      </c>
      <c r="D150" s="17" t="s">
        <v>230</v>
      </c>
      <c r="E150" s="17">
        <v>2</v>
      </c>
      <c r="F150" s="17">
        <v>1</v>
      </c>
      <c r="G150" s="17">
        <v>1.34</v>
      </c>
      <c r="H150" s="17">
        <v>1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9" t="s">
        <v>81</v>
      </c>
      <c r="O150" s="19">
        <v>4</v>
      </c>
      <c r="P150" s="19">
        <v>1.83</v>
      </c>
      <c r="Q150" s="19">
        <v>0.52</v>
      </c>
      <c r="R150" s="20">
        <v>1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5">
        <f t="shared" si="155"/>
        <v>1.34</v>
      </c>
      <c r="AI150" s="5">
        <f t="shared" si="156"/>
        <v>0.52</v>
      </c>
      <c r="AJ150" s="5">
        <f t="shared" si="157"/>
        <v>1.0171749953966913</v>
      </c>
      <c r="AK150" s="5">
        <f t="shared" si="158"/>
        <v>0.38518518518518519</v>
      </c>
      <c r="AL150" s="9">
        <f t="shared" si="159"/>
        <v>0.37868133499975154</v>
      </c>
      <c r="AM150" s="5">
        <f t="shared" si="160"/>
        <v>4</v>
      </c>
      <c r="AN150" s="5">
        <f t="shared" si="161"/>
        <v>1</v>
      </c>
      <c r="AO150" s="5">
        <f t="shared" si="162"/>
        <v>2</v>
      </c>
      <c r="AP150" s="5">
        <f t="shared" si="163"/>
        <v>1.83</v>
      </c>
      <c r="AQ150" s="43">
        <v>0.34</v>
      </c>
      <c r="AR150" t="s">
        <v>245</v>
      </c>
    </row>
    <row r="151" spans="1:44" ht="20.100000000000001" customHeight="1" x14ac:dyDescent="0.2">
      <c r="A151" s="51">
        <v>14</v>
      </c>
      <c r="B151" s="4">
        <v>4</v>
      </c>
      <c r="C151" s="31" t="s">
        <v>214</v>
      </c>
      <c r="D151" s="17" t="s">
        <v>230</v>
      </c>
      <c r="E151" s="17">
        <v>2</v>
      </c>
      <c r="F151" s="17">
        <v>1</v>
      </c>
      <c r="G151" s="17">
        <v>1.34</v>
      </c>
      <c r="H151" s="17">
        <v>1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9" t="s">
        <v>87</v>
      </c>
      <c r="O151" s="19">
        <v>5</v>
      </c>
      <c r="P151" s="19">
        <v>1.88</v>
      </c>
      <c r="Q151" s="19">
        <v>0.53</v>
      </c>
      <c r="R151" s="20">
        <v>1</v>
      </c>
      <c r="S151" s="21">
        <v>0</v>
      </c>
      <c r="T151" s="21">
        <v>0</v>
      </c>
      <c r="U151" s="21">
        <v>0</v>
      </c>
      <c r="V151" s="21">
        <v>0</v>
      </c>
      <c r="W151" s="21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1">
        <v>0</v>
      </c>
      <c r="AD151" s="21">
        <v>0</v>
      </c>
      <c r="AE151" s="21">
        <v>0</v>
      </c>
      <c r="AF151" s="21">
        <v>0</v>
      </c>
      <c r="AG151" s="21">
        <v>0</v>
      </c>
      <c r="AH151" s="5">
        <f t="shared" si="155"/>
        <v>1.34</v>
      </c>
      <c r="AI151" s="5">
        <f t="shared" si="156"/>
        <v>0.53</v>
      </c>
      <c r="AJ151" s="5">
        <f t="shared" si="157"/>
        <v>1.0117644901020282</v>
      </c>
      <c r="AK151" s="5">
        <f t="shared" si="158"/>
        <v>0.3925925925925926</v>
      </c>
      <c r="AL151" s="9">
        <f t="shared" si="159"/>
        <v>0.3880276452013085</v>
      </c>
      <c r="AM151" s="5">
        <f t="shared" si="160"/>
        <v>5</v>
      </c>
      <c r="AN151" s="5">
        <f t="shared" si="161"/>
        <v>1</v>
      </c>
      <c r="AO151" s="5">
        <f t="shared" si="162"/>
        <v>2</v>
      </c>
      <c r="AP151" s="5">
        <f t="shared" si="163"/>
        <v>1.88</v>
      </c>
      <c r="AQ151" s="43">
        <v>0.37</v>
      </c>
      <c r="AR151" t="s">
        <v>245</v>
      </c>
    </row>
    <row r="152" spans="1:44" ht="20.100000000000001" customHeight="1" x14ac:dyDescent="0.2">
      <c r="A152" s="51">
        <v>14</v>
      </c>
      <c r="B152" s="4">
        <v>5</v>
      </c>
      <c r="C152" s="31" t="s">
        <v>104</v>
      </c>
      <c r="D152" s="17" t="s">
        <v>78</v>
      </c>
      <c r="E152" s="17">
        <v>2</v>
      </c>
      <c r="F152" s="17">
        <v>0.95</v>
      </c>
      <c r="G152" s="17">
        <v>1.44</v>
      </c>
      <c r="H152" s="17">
        <v>1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9" t="s">
        <v>93</v>
      </c>
      <c r="O152" s="19">
        <v>2</v>
      </c>
      <c r="P152" s="19">
        <v>1.66</v>
      </c>
      <c r="Q152" s="19">
        <v>0.55000000000000004</v>
      </c>
      <c r="R152" s="20">
        <v>1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5">
        <f t="shared" si="155"/>
        <v>1.44</v>
      </c>
      <c r="AI152" s="5">
        <f t="shared" si="156"/>
        <v>0.55000000000000004</v>
      </c>
      <c r="AJ152" s="5">
        <f t="shared" si="157"/>
        <v>1.0383304839528775</v>
      </c>
      <c r="AK152" s="5">
        <f t="shared" si="158"/>
        <v>0.40740740740740744</v>
      </c>
      <c r="AL152" s="9">
        <f t="shared" si="159"/>
        <v>0.39236776123188227</v>
      </c>
      <c r="AM152" s="5">
        <f t="shared" si="160"/>
        <v>2</v>
      </c>
      <c r="AN152" s="5">
        <f t="shared" si="161"/>
        <v>0.95</v>
      </c>
      <c r="AO152" s="5">
        <f t="shared" si="162"/>
        <v>2</v>
      </c>
      <c r="AP152" s="5">
        <f t="shared" si="163"/>
        <v>1.66</v>
      </c>
      <c r="AQ152" s="43">
        <v>0.48</v>
      </c>
      <c r="AR152" t="s">
        <v>245</v>
      </c>
    </row>
    <row r="153" spans="1:44" ht="20.100000000000001" customHeight="1" x14ac:dyDescent="0.2">
      <c r="A153" s="51">
        <v>14</v>
      </c>
      <c r="B153" s="4">
        <v>6</v>
      </c>
      <c r="C153" s="31" t="s">
        <v>106</v>
      </c>
      <c r="D153" s="17" t="s">
        <v>78</v>
      </c>
      <c r="E153" s="17">
        <v>2</v>
      </c>
      <c r="F153" s="17">
        <v>0.95</v>
      </c>
      <c r="G153" s="17">
        <v>1.44</v>
      </c>
      <c r="H153" s="17">
        <v>1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9" t="s">
        <v>83</v>
      </c>
      <c r="O153" s="19">
        <v>3</v>
      </c>
      <c r="P153" s="19">
        <v>1.55</v>
      </c>
      <c r="Q153" s="19">
        <v>0.53</v>
      </c>
      <c r="R153" s="20">
        <v>1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5">
        <f t="shared" si="155"/>
        <v>1.44</v>
      </c>
      <c r="AI153" s="5">
        <f t="shared" si="156"/>
        <v>0.53</v>
      </c>
      <c r="AJ153" s="5">
        <f t="shared" si="157"/>
        <v>1.0493765529310997</v>
      </c>
      <c r="AK153" s="5">
        <f t="shared" si="158"/>
        <v>0.3925925925925926</v>
      </c>
      <c r="AL153" s="9">
        <f t="shared" si="159"/>
        <v>0.37411984429803585</v>
      </c>
      <c r="AM153" s="5">
        <f t="shared" si="160"/>
        <v>3</v>
      </c>
      <c r="AN153" s="5">
        <f t="shared" si="161"/>
        <v>0.95</v>
      </c>
      <c r="AO153" s="5">
        <f t="shared" si="162"/>
        <v>2</v>
      </c>
      <c r="AP153" s="5">
        <f t="shared" si="163"/>
        <v>1.55</v>
      </c>
      <c r="AQ153" s="43">
        <v>0.36</v>
      </c>
      <c r="AR153" t="s">
        <v>245</v>
      </c>
    </row>
    <row r="154" spans="1:44" ht="20.100000000000001" customHeight="1" x14ac:dyDescent="0.2">
      <c r="A154" s="51">
        <v>14</v>
      </c>
      <c r="B154" s="4">
        <v>7</v>
      </c>
      <c r="C154" s="31" t="s">
        <v>109</v>
      </c>
      <c r="D154" s="17" t="s">
        <v>78</v>
      </c>
      <c r="E154" s="17">
        <v>2</v>
      </c>
      <c r="F154" s="17">
        <v>0.95</v>
      </c>
      <c r="G154" s="17">
        <v>1.44</v>
      </c>
      <c r="H154" s="17">
        <v>1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9" t="s">
        <v>81</v>
      </c>
      <c r="O154" s="19">
        <v>4</v>
      </c>
      <c r="P154" s="19">
        <v>1.83</v>
      </c>
      <c r="Q154" s="19">
        <v>0.52</v>
      </c>
      <c r="R154" s="20">
        <v>1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5">
        <f t="shared" si="155"/>
        <v>1.44</v>
      </c>
      <c r="AI154" s="5">
        <f t="shared" si="156"/>
        <v>0.52</v>
      </c>
      <c r="AJ154" s="5">
        <f t="shared" si="157"/>
        <v>1.0549881922515869</v>
      </c>
      <c r="AK154" s="5">
        <f t="shared" si="158"/>
        <v>0.38518518518518519</v>
      </c>
      <c r="AL154" s="9">
        <f t="shared" si="159"/>
        <v>0.36510852729366722</v>
      </c>
      <c r="AM154" s="5">
        <f t="shared" si="160"/>
        <v>4</v>
      </c>
      <c r="AN154" s="5">
        <f t="shared" si="161"/>
        <v>0.95</v>
      </c>
      <c r="AO154" s="5">
        <f t="shared" si="162"/>
        <v>2</v>
      </c>
      <c r="AP154" s="5">
        <f t="shared" si="163"/>
        <v>1.83</v>
      </c>
      <c r="AQ154" s="43">
        <v>0.33</v>
      </c>
      <c r="AR154" t="s">
        <v>245</v>
      </c>
    </row>
    <row r="155" spans="1:44" ht="20.100000000000001" customHeight="1" x14ac:dyDescent="0.2">
      <c r="A155" s="51">
        <v>14</v>
      </c>
      <c r="B155" s="4">
        <v>8</v>
      </c>
      <c r="C155" s="31" t="s">
        <v>110</v>
      </c>
      <c r="D155" s="17" t="s">
        <v>78</v>
      </c>
      <c r="E155" s="17">
        <v>2</v>
      </c>
      <c r="F155" s="17">
        <v>0.95</v>
      </c>
      <c r="G155" s="17">
        <v>1.44</v>
      </c>
      <c r="H155" s="17">
        <v>1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9" t="s">
        <v>87</v>
      </c>
      <c r="O155" s="19">
        <v>5</v>
      </c>
      <c r="P155" s="19">
        <v>1.88</v>
      </c>
      <c r="Q155" s="19">
        <v>0.53</v>
      </c>
      <c r="R155" s="20">
        <v>1</v>
      </c>
      <c r="S155" s="21">
        <v>0</v>
      </c>
      <c r="T155" s="21">
        <v>0</v>
      </c>
      <c r="U155" s="21">
        <v>0</v>
      </c>
      <c r="V155" s="21">
        <v>0</v>
      </c>
      <c r="W155" s="21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1">
        <v>0</v>
      </c>
      <c r="AD155" s="21">
        <v>0</v>
      </c>
      <c r="AE155" s="21">
        <v>0</v>
      </c>
      <c r="AF155" s="21">
        <v>0</v>
      </c>
      <c r="AG155" s="21">
        <v>0</v>
      </c>
      <c r="AH155" s="5">
        <f t="shared" si="155"/>
        <v>1.44</v>
      </c>
      <c r="AI155" s="5">
        <f t="shared" si="156"/>
        <v>0.53</v>
      </c>
      <c r="AJ155" s="5">
        <f t="shared" si="157"/>
        <v>1.0493765529310997</v>
      </c>
      <c r="AK155" s="5">
        <f t="shared" si="158"/>
        <v>0.3925925925925926</v>
      </c>
      <c r="AL155" s="9">
        <f t="shared" si="159"/>
        <v>0.37411984429803585</v>
      </c>
      <c r="AM155" s="5">
        <f t="shared" si="160"/>
        <v>5</v>
      </c>
      <c r="AN155" s="5">
        <f t="shared" si="161"/>
        <v>0.95</v>
      </c>
      <c r="AO155" s="5">
        <f t="shared" si="162"/>
        <v>2</v>
      </c>
      <c r="AP155" s="5">
        <f t="shared" si="163"/>
        <v>1.88</v>
      </c>
      <c r="AQ155" s="43">
        <v>0.33</v>
      </c>
      <c r="AR155" t="s">
        <v>245</v>
      </c>
    </row>
    <row r="156" spans="1:44" ht="20.100000000000001" customHeight="1" x14ac:dyDescent="0.2">
      <c r="A156" s="51">
        <v>14</v>
      </c>
      <c r="B156" s="4">
        <v>9</v>
      </c>
      <c r="C156" s="31" t="s">
        <v>215</v>
      </c>
      <c r="D156" s="17" t="s">
        <v>231</v>
      </c>
      <c r="E156" s="17">
        <v>3</v>
      </c>
      <c r="F156" s="17">
        <v>1.22</v>
      </c>
      <c r="G156" s="17">
        <v>1.25</v>
      </c>
      <c r="H156" s="17">
        <v>1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9" t="s">
        <v>83</v>
      </c>
      <c r="O156" s="19">
        <v>3</v>
      </c>
      <c r="P156" s="19">
        <v>1.55</v>
      </c>
      <c r="Q156" s="19">
        <v>0.53</v>
      </c>
      <c r="R156" s="20">
        <v>1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  <c r="AH156" s="5">
        <f t="shared" si="155"/>
        <v>1.25</v>
      </c>
      <c r="AI156" s="5">
        <f t="shared" si="156"/>
        <v>0.53</v>
      </c>
      <c r="AJ156" s="5">
        <f t="shared" si="157"/>
        <v>0.97791363355586347</v>
      </c>
      <c r="AK156" s="5">
        <f t="shared" si="158"/>
        <v>0.3925925925925926</v>
      </c>
      <c r="AL156" s="9">
        <f t="shared" si="159"/>
        <v>0.4014593713813539</v>
      </c>
      <c r="AM156" s="5">
        <f t="shared" si="160"/>
        <v>3</v>
      </c>
      <c r="AN156" s="5">
        <f t="shared" si="161"/>
        <v>1.22</v>
      </c>
      <c r="AO156" s="5">
        <f t="shared" si="162"/>
        <v>3</v>
      </c>
      <c r="AP156" s="5">
        <f t="shared" si="163"/>
        <v>1.55</v>
      </c>
      <c r="AQ156" s="43">
        <v>0.56000000000000005</v>
      </c>
      <c r="AR156" t="s">
        <v>245</v>
      </c>
    </row>
    <row r="157" spans="1:44" ht="20.100000000000001" customHeight="1" x14ac:dyDescent="0.2">
      <c r="A157" s="51">
        <v>14</v>
      </c>
      <c r="B157" s="4">
        <v>10</v>
      </c>
      <c r="C157" s="31" t="s">
        <v>216</v>
      </c>
      <c r="D157" s="17" t="s">
        <v>231</v>
      </c>
      <c r="E157" s="17">
        <v>3</v>
      </c>
      <c r="F157" s="17">
        <v>1.22</v>
      </c>
      <c r="G157" s="17">
        <v>1.25</v>
      </c>
      <c r="H157" s="17">
        <v>1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9" t="s">
        <v>81</v>
      </c>
      <c r="O157" s="19">
        <v>4</v>
      </c>
      <c r="P157" s="19">
        <v>1.83</v>
      </c>
      <c r="Q157" s="19">
        <v>0.52</v>
      </c>
      <c r="R157" s="20">
        <v>1</v>
      </c>
      <c r="S157" s="21">
        <v>0</v>
      </c>
      <c r="T157" s="21">
        <v>0</v>
      </c>
      <c r="U157" s="21">
        <v>0</v>
      </c>
      <c r="V157" s="21">
        <v>0</v>
      </c>
      <c r="W157" s="21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1">
        <v>0</v>
      </c>
      <c r="AD157" s="21">
        <v>0</v>
      </c>
      <c r="AE157" s="21">
        <v>0</v>
      </c>
      <c r="AF157" s="21">
        <v>0</v>
      </c>
      <c r="AG157" s="21">
        <v>0</v>
      </c>
      <c r="AH157" s="5">
        <f t="shared" si="155"/>
        <v>1.25</v>
      </c>
      <c r="AI157" s="5">
        <f t="shared" si="156"/>
        <v>0.52</v>
      </c>
      <c r="AJ157" s="5">
        <f t="shared" si="157"/>
        <v>0.98314311822728528</v>
      </c>
      <c r="AK157" s="5">
        <f t="shared" si="158"/>
        <v>0.38518518518518519</v>
      </c>
      <c r="AL157" s="9">
        <f t="shared" si="159"/>
        <v>0.39178953505743525</v>
      </c>
      <c r="AM157" s="5">
        <f t="shared" si="160"/>
        <v>4</v>
      </c>
      <c r="AN157" s="5">
        <f t="shared" si="161"/>
        <v>1.22</v>
      </c>
      <c r="AO157" s="5">
        <f t="shared" si="162"/>
        <v>3</v>
      </c>
      <c r="AP157" s="5">
        <f t="shared" si="163"/>
        <v>1.83</v>
      </c>
      <c r="AQ157" s="43">
        <v>0.5</v>
      </c>
      <c r="AR157" t="s">
        <v>245</v>
      </c>
    </row>
    <row r="158" spans="1:44" ht="20.100000000000001" customHeight="1" x14ac:dyDescent="0.2">
      <c r="A158" s="51">
        <v>14</v>
      </c>
      <c r="B158" s="4">
        <v>11</v>
      </c>
      <c r="C158" s="31" t="s">
        <v>217</v>
      </c>
      <c r="D158" s="17" t="s">
        <v>231</v>
      </c>
      <c r="E158" s="17">
        <v>3</v>
      </c>
      <c r="F158" s="17">
        <v>1.22</v>
      </c>
      <c r="G158" s="17">
        <v>1.25</v>
      </c>
      <c r="H158" s="17">
        <v>1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9" t="s">
        <v>87</v>
      </c>
      <c r="O158" s="19">
        <v>5</v>
      </c>
      <c r="P158" s="19">
        <v>1.88</v>
      </c>
      <c r="Q158" s="19">
        <v>0.53</v>
      </c>
      <c r="R158" s="20">
        <v>1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0</v>
      </c>
      <c r="AH158" s="5">
        <f t="shared" si="155"/>
        <v>1.25</v>
      </c>
      <c r="AI158" s="5">
        <f t="shared" si="156"/>
        <v>0.53</v>
      </c>
      <c r="AJ158" s="5">
        <f t="shared" si="157"/>
        <v>0.97791363355586347</v>
      </c>
      <c r="AK158" s="5">
        <f t="shared" si="158"/>
        <v>0.3925925925925926</v>
      </c>
      <c r="AL158" s="9">
        <f t="shared" si="159"/>
        <v>0.4014593713813539</v>
      </c>
      <c r="AM158" s="5">
        <f t="shared" si="160"/>
        <v>5</v>
      </c>
      <c r="AN158" s="5">
        <f t="shared" si="161"/>
        <v>1.22</v>
      </c>
      <c r="AO158" s="5">
        <f t="shared" si="162"/>
        <v>3</v>
      </c>
      <c r="AP158" s="5">
        <f t="shared" si="163"/>
        <v>1.88</v>
      </c>
      <c r="AQ158" s="43">
        <v>0.39</v>
      </c>
      <c r="AR158" t="s">
        <v>245</v>
      </c>
    </row>
    <row r="159" spans="1:44" ht="20.100000000000001" customHeight="1" x14ac:dyDescent="0.2">
      <c r="A159" s="51">
        <v>14</v>
      </c>
      <c r="B159" s="4">
        <v>12</v>
      </c>
      <c r="C159" s="31" t="s">
        <v>218</v>
      </c>
      <c r="D159" s="17" t="s">
        <v>231</v>
      </c>
      <c r="E159" s="17">
        <v>3</v>
      </c>
      <c r="F159" s="17">
        <v>1.22</v>
      </c>
      <c r="G159" s="17">
        <v>1.25</v>
      </c>
      <c r="H159" s="17">
        <v>1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9" t="s">
        <v>85</v>
      </c>
      <c r="O159" s="19">
        <v>6</v>
      </c>
      <c r="P159" s="19">
        <v>1.91</v>
      </c>
      <c r="Q159" s="19">
        <v>0.48</v>
      </c>
      <c r="R159" s="20">
        <v>1</v>
      </c>
      <c r="S159" s="21">
        <v>0</v>
      </c>
      <c r="T159" s="21">
        <v>0</v>
      </c>
      <c r="U159" s="21">
        <v>0</v>
      </c>
      <c r="V159" s="21">
        <v>0</v>
      </c>
      <c r="W159" s="21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1">
        <v>0</v>
      </c>
      <c r="AD159" s="21">
        <v>0</v>
      </c>
      <c r="AE159" s="21">
        <v>0</v>
      </c>
      <c r="AF159" s="21">
        <v>0</v>
      </c>
      <c r="AG159" s="21">
        <v>0</v>
      </c>
      <c r="AH159" s="5">
        <f t="shared" si="155"/>
        <v>1.25</v>
      </c>
      <c r="AI159" s="5">
        <f t="shared" si="156"/>
        <v>0.48</v>
      </c>
      <c r="AJ159" s="5">
        <f t="shared" si="157"/>
        <v>1.0046325852923625</v>
      </c>
      <c r="AK159" s="5">
        <f t="shared" si="158"/>
        <v>0.35555555555555551</v>
      </c>
      <c r="AL159" s="9">
        <f t="shared" si="159"/>
        <v>0.35391600945542068</v>
      </c>
      <c r="AM159" s="5">
        <f t="shared" si="160"/>
        <v>6</v>
      </c>
      <c r="AN159" s="5">
        <f t="shared" si="161"/>
        <v>1.22</v>
      </c>
      <c r="AO159" s="5">
        <f t="shared" si="162"/>
        <v>3</v>
      </c>
      <c r="AP159" s="5">
        <f t="shared" si="163"/>
        <v>1.91</v>
      </c>
      <c r="AQ159" s="43">
        <v>0.41</v>
      </c>
      <c r="AR159" t="s">
        <v>245</v>
      </c>
    </row>
    <row r="160" spans="1:44" ht="20.100000000000001" customHeight="1" x14ac:dyDescent="0.2">
      <c r="A160" s="51">
        <v>14</v>
      </c>
      <c r="B160" s="4">
        <v>13</v>
      </c>
      <c r="C160" s="31" t="s">
        <v>105</v>
      </c>
      <c r="D160" s="17" t="s">
        <v>76</v>
      </c>
      <c r="E160" s="32">
        <v>3</v>
      </c>
      <c r="F160" s="17">
        <v>1.1000000000000001</v>
      </c>
      <c r="G160" s="17">
        <v>1.36</v>
      </c>
      <c r="H160" s="17">
        <v>1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9" t="s">
        <v>83</v>
      </c>
      <c r="O160" s="19">
        <v>3</v>
      </c>
      <c r="P160" s="19">
        <v>1.55</v>
      </c>
      <c r="Q160" s="19">
        <v>0.53</v>
      </c>
      <c r="R160" s="20">
        <v>1</v>
      </c>
      <c r="S160" s="21">
        <v>0</v>
      </c>
      <c r="T160" s="21">
        <v>0</v>
      </c>
      <c r="U160" s="21">
        <v>0</v>
      </c>
      <c r="V160" s="21">
        <v>0</v>
      </c>
      <c r="W160" s="21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5">
        <f t="shared" si="155"/>
        <v>1.36</v>
      </c>
      <c r="AI160" s="5">
        <f t="shared" si="156"/>
        <v>0.53</v>
      </c>
      <c r="AJ160" s="5">
        <f t="shared" si="157"/>
        <v>1.0192869026678424</v>
      </c>
      <c r="AK160" s="5">
        <f t="shared" si="158"/>
        <v>0.3925925925925926</v>
      </c>
      <c r="AL160" s="9">
        <f t="shared" si="159"/>
        <v>0.38516397254299634</v>
      </c>
      <c r="AM160" s="5">
        <f t="shared" si="160"/>
        <v>3</v>
      </c>
      <c r="AN160" s="5">
        <f t="shared" si="161"/>
        <v>1.1000000000000001</v>
      </c>
      <c r="AO160" s="5">
        <f t="shared" si="162"/>
        <v>3</v>
      </c>
      <c r="AP160" s="5">
        <f t="shared" si="163"/>
        <v>1.55</v>
      </c>
      <c r="AQ160" s="43">
        <v>0.51</v>
      </c>
      <c r="AR160" t="s">
        <v>245</v>
      </c>
    </row>
    <row r="161" spans="1:44" ht="20.100000000000001" customHeight="1" x14ac:dyDescent="0.2">
      <c r="A161" s="51">
        <v>14</v>
      </c>
      <c r="B161" s="4">
        <v>14</v>
      </c>
      <c r="C161" s="31" t="s">
        <v>107</v>
      </c>
      <c r="D161" s="17" t="s">
        <v>76</v>
      </c>
      <c r="E161" s="32">
        <v>3</v>
      </c>
      <c r="F161" s="17">
        <v>1.1000000000000001</v>
      </c>
      <c r="G161" s="17">
        <v>1.36</v>
      </c>
      <c r="H161" s="17">
        <v>1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9" t="s">
        <v>81</v>
      </c>
      <c r="O161" s="19">
        <v>4</v>
      </c>
      <c r="P161" s="19">
        <v>1.83</v>
      </c>
      <c r="Q161" s="19">
        <v>0.52</v>
      </c>
      <c r="R161" s="20">
        <v>1</v>
      </c>
      <c r="S161" s="21">
        <v>0</v>
      </c>
      <c r="T161" s="21">
        <v>0</v>
      </c>
      <c r="U161" s="21">
        <v>0</v>
      </c>
      <c r="V161" s="21">
        <v>0</v>
      </c>
      <c r="W161" s="21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1">
        <v>0</v>
      </c>
      <c r="AD161" s="21">
        <v>0</v>
      </c>
      <c r="AE161" s="21">
        <v>0</v>
      </c>
      <c r="AF161" s="21">
        <v>0</v>
      </c>
      <c r="AG161" s="21">
        <v>0</v>
      </c>
      <c r="AH161" s="5">
        <f t="shared" si="155"/>
        <v>1.36</v>
      </c>
      <c r="AI161" s="5">
        <f t="shared" si="156"/>
        <v>0.52</v>
      </c>
      <c r="AJ161" s="5">
        <f t="shared" si="157"/>
        <v>1.0247376347676702</v>
      </c>
      <c r="AK161" s="5">
        <f t="shared" si="158"/>
        <v>0.38518518518518519</v>
      </c>
      <c r="AL161" s="9">
        <f t="shared" si="159"/>
        <v>0.37588663880049145</v>
      </c>
      <c r="AM161" s="5">
        <f t="shared" si="160"/>
        <v>4</v>
      </c>
      <c r="AN161" s="5">
        <f t="shared" si="161"/>
        <v>1.1000000000000001</v>
      </c>
      <c r="AO161" s="5">
        <f t="shared" si="162"/>
        <v>3</v>
      </c>
      <c r="AP161" s="5">
        <f t="shared" si="163"/>
        <v>1.83</v>
      </c>
      <c r="AQ161" s="43">
        <v>0.41</v>
      </c>
      <c r="AR161" t="s">
        <v>245</v>
      </c>
    </row>
    <row r="162" spans="1:44" ht="20.100000000000001" customHeight="1" x14ac:dyDescent="0.2">
      <c r="A162" s="51">
        <v>14</v>
      </c>
      <c r="B162" s="4">
        <v>15</v>
      </c>
      <c r="C162" s="31" t="s">
        <v>108</v>
      </c>
      <c r="D162" s="17" t="s">
        <v>76</v>
      </c>
      <c r="E162" s="32">
        <v>3</v>
      </c>
      <c r="F162" s="17">
        <v>1.1000000000000001</v>
      </c>
      <c r="G162" s="17">
        <v>1.36</v>
      </c>
      <c r="H162" s="17">
        <v>1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9" t="s">
        <v>87</v>
      </c>
      <c r="O162" s="19">
        <v>5</v>
      </c>
      <c r="P162" s="19">
        <v>1.88</v>
      </c>
      <c r="Q162" s="19">
        <v>0.53</v>
      </c>
      <c r="R162" s="20">
        <v>1</v>
      </c>
      <c r="S162" s="21">
        <v>0</v>
      </c>
      <c r="T162" s="21">
        <v>0</v>
      </c>
      <c r="U162" s="21">
        <v>0</v>
      </c>
      <c r="V162" s="21">
        <v>0</v>
      </c>
      <c r="W162" s="21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1">
        <v>0</v>
      </c>
      <c r="AD162" s="21">
        <v>0</v>
      </c>
      <c r="AE162" s="21">
        <v>0</v>
      </c>
      <c r="AF162" s="21">
        <v>0</v>
      </c>
      <c r="AG162" s="21">
        <v>0</v>
      </c>
      <c r="AH162" s="5">
        <f t="shared" si="155"/>
        <v>1.36</v>
      </c>
      <c r="AI162" s="5">
        <f t="shared" si="156"/>
        <v>0.53</v>
      </c>
      <c r="AJ162" s="5">
        <f t="shared" si="157"/>
        <v>1.0192869026678424</v>
      </c>
      <c r="AK162" s="5">
        <f t="shared" si="158"/>
        <v>0.3925925925925926</v>
      </c>
      <c r="AL162" s="9">
        <f t="shared" si="159"/>
        <v>0.38516397254299634</v>
      </c>
      <c r="AM162" s="5">
        <f t="shared" si="160"/>
        <v>5</v>
      </c>
      <c r="AN162" s="5">
        <f t="shared" si="161"/>
        <v>1.1000000000000001</v>
      </c>
      <c r="AO162" s="5">
        <f t="shared" si="162"/>
        <v>3</v>
      </c>
      <c r="AP162" s="5">
        <f t="shared" si="163"/>
        <v>1.88</v>
      </c>
      <c r="AQ162" s="43">
        <v>0.4</v>
      </c>
      <c r="AR162" t="s">
        <v>245</v>
      </c>
    </row>
    <row r="163" spans="1:44" ht="20.100000000000001" customHeight="1" x14ac:dyDescent="0.2">
      <c r="A163" s="51">
        <v>14</v>
      </c>
      <c r="B163" s="4">
        <v>16</v>
      </c>
      <c r="C163" s="31" t="s">
        <v>111</v>
      </c>
      <c r="D163" s="17" t="s">
        <v>76</v>
      </c>
      <c r="E163" s="32">
        <v>3</v>
      </c>
      <c r="F163" s="17">
        <v>1.1000000000000001</v>
      </c>
      <c r="G163" s="17">
        <v>1.36</v>
      </c>
      <c r="H163" s="17">
        <v>1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9" t="s">
        <v>85</v>
      </c>
      <c r="O163" s="19">
        <v>6</v>
      </c>
      <c r="P163" s="19">
        <v>1.91</v>
      </c>
      <c r="Q163" s="19">
        <v>0.48</v>
      </c>
      <c r="R163" s="20">
        <v>1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5">
        <f t="shared" si="155"/>
        <v>1.36</v>
      </c>
      <c r="AI163" s="5">
        <f t="shared" si="156"/>
        <v>0.48</v>
      </c>
      <c r="AJ163" s="5">
        <f t="shared" si="157"/>
        <v>1.0471362715931931</v>
      </c>
      <c r="AK163" s="5">
        <f t="shared" si="158"/>
        <v>0.35555555555555551</v>
      </c>
      <c r="AL163" s="9">
        <f t="shared" si="159"/>
        <v>0.33955041497568039</v>
      </c>
      <c r="AM163" s="5">
        <f t="shared" si="160"/>
        <v>6</v>
      </c>
      <c r="AN163" s="5">
        <f t="shared" si="161"/>
        <v>1.1000000000000001</v>
      </c>
      <c r="AO163" s="5">
        <f t="shared" si="162"/>
        <v>3</v>
      </c>
      <c r="AP163" s="5">
        <f t="shared" si="163"/>
        <v>1.91</v>
      </c>
      <c r="AQ163" s="43">
        <v>0.37</v>
      </c>
      <c r="AR163" t="s">
        <v>245</v>
      </c>
    </row>
    <row r="164" spans="1:44" ht="20.100000000000001" customHeight="1" x14ac:dyDescent="0.2">
      <c r="A164" s="51">
        <v>14</v>
      </c>
      <c r="B164" s="4">
        <v>17</v>
      </c>
      <c r="C164" s="31" t="s">
        <v>219</v>
      </c>
      <c r="D164" s="17" t="s">
        <v>78</v>
      </c>
      <c r="E164" s="17">
        <v>2</v>
      </c>
      <c r="F164" s="17">
        <v>0.95</v>
      </c>
      <c r="G164" s="17">
        <v>1.44</v>
      </c>
      <c r="H164" s="17">
        <v>1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9" t="s">
        <v>83</v>
      </c>
      <c r="O164" s="19">
        <v>3</v>
      </c>
      <c r="P164" s="19">
        <v>1.55</v>
      </c>
      <c r="Q164" s="19">
        <v>0.53</v>
      </c>
      <c r="R164" s="20">
        <v>0.5</v>
      </c>
      <c r="S164" s="21" t="s">
        <v>81</v>
      </c>
      <c r="T164" s="21">
        <v>4</v>
      </c>
      <c r="U164" s="21">
        <v>1.83</v>
      </c>
      <c r="V164" s="21">
        <v>0.52</v>
      </c>
      <c r="W164" s="22">
        <v>0.5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1">
        <v>0</v>
      </c>
      <c r="AD164" s="21">
        <v>0</v>
      </c>
      <c r="AE164" s="21">
        <v>0</v>
      </c>
      <c r="AF164" s="21">
        <v>0</v>
      </c>
      <c r="AG164" s="21">
        <v>0</v>
      </c>
      <c r="AH164" s="5">
        <f t="shared" si="155"/>
        <v>1.44</v>
      </c>
      <c r="AI164" s="5">
        <f t="shared" si="156"/>
        <v>0.52500000000000002</v>
      </c>
      <c r="AJ164" s="5">
        <f t="shared" si="157"/>
        <v>1.0521748904055825</v>
      </c>
      <c r="AK164" s="5">
        <f t="shared" si="158"/>
        <v>0.3888888888888889</v>
      </c>
      <c r="AL164" s="9">
        <f t="shared" si="159"/>
        <v>0.36960479900730536</v>
      </c>
      <c r="AM164" s="5">
        <f t="shared" si="160"/>
        <v>3.5</v>
      </c>
      <c r="AN164" s="5">
        <f t="shared" si="161"/>
        <v>0.95</v>
      </c>
      <c r="AO164" s="5">
        <f t="shared" si="162"/>
        <v>2</v>
      </c>
      <c r="AP164" s="5">
        <f t="shared" si="163"/>
        <v>1.69</v>
      </c>
      <c r="AQ164" s="43">
        <v>0.37</v>
      </c>
      <c r="AR164" t="s">
        <v>245</v>
      </c>
    </row>
    <row r="165" spans="1:44" ht="20.100000000000001" customHeight="1" x14ac:dyDescent="0.2">
      <c r="A165" s="51">
        <v>14</v>
      </c>
      <c r="B165" s="4">
        <v>18</v>
      </c>
      <c r="C165" s="31" t="s">
        <v>220</v>
      </c>
      <c r="D165" s="17" t="s">
        <v>76</v>
      </c>
      <c r="E165" s="32">
        <v>3</v>
      </c>
      <c r="F165" s="17">
        <v>1.1000000000000001</v>
      </c>
      <c r="G165" s="17">
        <v>1.36</v>
      </c>
      <c r="H165" s="17">
        <v>0.5</v>
      </c>
      <c r="I165" s="18" t="s">
        <v>78</v>
      </c>
      <c r="J165" s="18">
        <v>2</v>
      </c>
      <c r="K165" s="18">
        <v>0.95</v>
      </c>
      <c r="L165" s="18">
        <v>1.44</v>
      </c>
      <c r="M165" s="18">
        <v>0.5</v>
      </c>
      <c r="N165" s="19" t="s">
        <v>80</v>
      </c>
      <c r="O165" s="19">
        <v>5</v>
      </c>
      <c r="P165" s="19">
        <v>1.83</v>
      </c>
      <c r="Q165" s="19">
        <v>0.55000000000000004</v>
      </c>
      <c r="R165" s="20">
        <v>0.5</v>
      </c>
      <c r="S165" s="21" t="s">
        <v>81</v>
      </c>
      <c r="T165" s="21">
        <v>4</v>
      </c>
      <c r="U165" s="21">
        <v>1.83</v>
      </c>
      <c r="V165" s="21">
        <v>0.52</v>
      </c>
      <c r="W165" s="22">
        <v>0.5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1">
        <v>0</v>
      </c>
      <c r="AD165" s="21">
        <v>0</v>
      </c>
      <c r="AE165" s="21">
        <v>0</v>
      </c>
      <c r="AF165" s="21">
        <v>0</v>
      </c>
      <c r="AG165" s="21">
        <v>0</v>
      </c>
      <c r="AH165" s="5">
        <f t="shared" si="155"/>
        <v>1.4</v>
      </c>
      <c r="AI165" s="5">
        <f t="shared" si="156"/>
        <v>0.53500000000000003</v>
      </c>
      <c r="AJ165" s="5">
        <f t="shared" si="157"/>
        <v>1.0315881423145916</v>
      </c>
      <c r="AK165" s="5">
        <f t="shared" si="158"/>
        <v>0.39629629629629631</v>
      </c>
      <c r="AL165" s="9">
        <f t="shared" si="159"/>
        <v>0.38416135281190772</v>
      </c>
      <c r="AM165" s="5">
        <f t="shared" si="160"/>
        <v>4.5</v>
      </c>
      <c r="AN165" s="5">
        <f t="shared" si="161"/>
        <v>1.0249999999999999</v>
      </c>
      <c r="AO165" s="5">
        <f t="shared" si="162"/>
        <v>2.5</v>
      </c>
      <c r="AP165" s="5">
        <f t="shared" si="163"/>
        <v>1.83</v>
      </c>
      <c r="AQ165" s="43">
        <v>0.35</v>
      </c>
      <c r="AR165" t="s">
        <v>245</v>
      </c>
    </row>
    <row r="166" spans="1:44" ht="20.100000000000001" customHeight="1" x14ac:dyDescent="0.2">
      <c r="A166" s="51">
        <v>14</v>
      </c>
      <c r="B166" s="4">
        <v>19</v>
      </c>
      <c r="C166" s="31" t="s">
        <v>221</v>
      </c>
      <c r="D166" s="17" t="s">
        <v>230</v>
      </c>
      <c r="E166" s="17">
        <v>2</v>
      </c>
      <c r="F166" s="17">
        <v>1</v>
      </c>
      <c r="G166" s="17">
        <v>1.34</v>
      </c>
      <c r="H166" s="17">
        <v>1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9" t="s">
        <v>83</v>
      </c>
      <c r="O166" s="19">
        <v>3</v>
      </c>
      <c r="P166" s="19">
        <v>1.55</v>
      </c>
      <c r="Q166" s="19">
        <v>0.53</v>
      </c>
      <c r="R166" s="20">
        <v>0.5</v>
      </c>
      <c r="S166" s="21" t="s">
        <v>81</v>
      </c>
      <c r="T166" s="21">
        <v>4</v>
      </c>
      <c r="U166" s="21">
        <v>1.83</v>
      </c>
      <c r="V166" s="21">
        <v>0.52</v>
      </c>
      <c r="W166" s="22">
        <v>0.5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5">
        <f t="shared" si="155"/>
        <v>1.34</v>
      </c>
      <c r="AI166" s="5">
        <f t="shared" si="156"/>
        <v>0.52500000000000002</v>
      </c>
      <c r="AJ166" s="5">
        <f t="shared" si="157"/>
        <v>1.0144625287423004</v>
      </c>
      <c r="AK166" s="5">
        <f t="shared" si="158"/>
        <v>0.3888888888888889</v>
      </c>
      <c r="AL166" s="9">
        <f t="shared" si="159"/>
        <v>0.38334475436073667</v>
      </c>
      <c r="AM166" s="5">
        <f t="shared" si="160"/>
        <v>3.5</v>
      </c>
      <c r="AN166" s="5">
        <f t="shared" si="161"/>
        <v>1</v>
      </c>
      <c r="AO166" s="5">
        <f t="shared" si="162"/>
        <v>2</v>
      </c>
      <c r="AP166" s="5">
        <f t="shared" si="163"/>
        <v>1.69</v>
      </c>
      <c r="AQ166" s="43">
        <v>0.37</v>
      </c>
      <c r="AR166" t="s">
        <v>245</v>
      </c>
    </row>
    <row r="167" spans="1:44" ht="20.100000000000001" customHeight="1" x14ac:dyDescent="0.2">
      <c r="A167" s="51">
        <v>14</v>
      </c>
      <c r="B167" s="4">
        <v>20</v>
      </c>
      <c r="C167" s="31" t="s">
        <v>222</v>
      </c>
      <c r="D167" s="17" t="s">
        <v>76</v>
      </c>
      <c r="E167" s="32">
        <v>3</v>
      </c>
      <c r="F167" s="17">
        <v>1.1000000000000001</v>
      </c>
      <c r="G167" s="17">
        <v>1.36</v>
      </c>
      <c r="H167" s="17">
        <v>0.5</v>
      </c>
      <c r="I167" s="18" t="s">
        <v>153</v>
      </c>
      <c r="J167" s="18">
        <v>2</v>
      </c>
      <c r="K167" s="18">
        <v>1</v>
      </c>
      <c r="L167" s="18">
        <v>1.34</v>
      </c>
      <c r="M167" s="18">
        <v>0.5</v>
      </c>
      <c r="N167" s="19" t="s">
        <v>80</v>
      </c>
      <c r="O167" s="19">
        <v>5</v>
      </c>
      <c r="P167" s="19">
        <v>1.83</v>
      </c>
      <c r="Q167" s="19">
        <v>0.55000000000000004</v>
      </c>
      <c r="R167" s="20">
        <v>0.5</v>
      </c>
      <c r="S167" s="21" t="s">
        <v>81</v>
      </c>
      <c r="T167" s="21">
        <v>4</v>
      </c>
      <c r="U167" s="21">
        <v>1.83</v>
      </c>
      <c r="V167" s="21">
        <v>0.52</v>
      </c>
      <c r="W167" s="22">
        <v>0.5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1">
        <v>0</v>
      </c>
      <c r="AD167" s="21">
        <v>0</v>
      </c>
      <c r="AE167" s="21">
        <v>0</v>
      </c>
      <c r="AF167" s="21">
        <v>0</v>
      </c>
      <c r="AG167" s="21">
        <v>0</v>
      </c>
      <c r="AH167" s="5">
        <f t="shared" si="155"/>
        <v>1.35</v>
      </c>
      <c r="AI167" s="5">
        <f t="shared" si="156"/>
        <v>0.53500000000000003</v>
      </c>
      <c r="AJ167" s="5">
        <f t="shared" si="157"/>
        <v>1.0128319942725084</v>
      </c>
      <c r="AK167" s="5">
        <f t="shared" si="158"/>
        <v>0.39629629629629631</v>
      </c>
      <c r="AL167" s="9">
        <f t="shared" si="159"/>
        <v>0.39127545193805408</v>
      </c>
      <c r="AM167" s="5">
        <f t="shared" si="160"/>
        <v>4.5</v>
      </c>
      <c r="AN167" s="5">
        <f t="shared" si="161"/>
        <v>1.05</v>
      </c>
      <c r="AO167" s="5">
        <f t="shared" si="162"/>
        <v>2.5</v>
      </c>
      <c r="AP167" s="5">
        <f t="shared" si="163"/>
        <v>1.83</v>
      </c>
      <c r="AQ167" s="43">
        <v>0.35</v>
      </c>
      <c r="AR167" t="s">
        <v>245</v>
      </c>
    </row>
    <row r="168" spans="1:44" ht="20.100000000000001" customHeight="1" x14ac:dyDescent="0.2">
      <c r="A168" s="51">
        <v>14</v>
      </c>
      <c r="B168" s="4">
        <v>21</v>
      </c>
      <c r="C168" s="31" t="s">
        <v>232</v>
      </c>
      <c r="D168" s="17" t="s">
        <v>76</v>
      </c>
      <c r="E168" s="32">
        <v>3</v>
      </c>
      <c r="F168" s="17">
        <v>1.1000000000000001</v>
      </c>
      <c r="G168" s="17">
        <v>1.36</v>
      </c>
      <c r="H168" s="17">
        <v>0.5</v>
      </c>
      <c r="I168" s="18" t="s">
        <v>78</v>
      </c>
      <c r="J168" s="18">
        <v>2</v>
      </c>
      <c r="K168" s="18">
        <v>0.95</v>
      </c>
      <c r="L168" s="18">
        <v>1.44</v>
      </c>
      <c r="M168" s="18">
        <v>0.5</v>
      </c>
      <c r="N168" s="34" t="s">
        <v>45</v>
      </c>
      <c r="O168" s="34">
        <v>4</v>
      </c>
      <c r="P168" s="34">
        <v>1.55</v>
      </c>
      <c r="Q168" s="34">
        <v>0.57999999999999996</v>
      </c>
      <c r="R168" s="35">
        <v>0.5</v>
      </c>
      <c r="S168" s="39" t="s">
        <v>48</v>
      </c>
      <c r="T168" s="39">
        <v>3</v>
      </c>
      <c r="U168" s="39">
        <v>1.88</v>
      </c>
      <c r="V168" s="39">
        <v>0.53</v>
      </c>
      <c r="W168" s="38">
        <v>0.5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1">
        <v>0</v>
      </c>
      <c r="AD168" s="21">
        <v>0</v>
      </c>
      <c r="AE168" s="21">
        <v>0</v>
      </c>
      <c r="AF168" s="21">
        <v>0</v>
      </c>
      <c r="AG168" s="21">
        <v>0</v>
      </c>
      <c r="AH168" s="5">
        <f t="shared" si="155"/>
        <v>1.4</v>
      </c>
      <c r="AI168" s="5">
        <f t="shared" si="156"/>
        <v>0.55499999999999994</v>
      </c>
      <c r="AJ168" s="5">
        <f t="shared" si="157"/>
        <v>1.0207578206105017</v>
      </c>
      <c r="AK168" s="5">
        <f t="shared" si="158"/>
        <v>0.41111111111111104</v>
      </c>
      <c r="AL168" s="9">
        <f t="shared" si="159"/>
        <v>0.40275088058128317</v>
      </c>
      <c r="AM168" s="5">
        <f t="shared" si="160"/>
        <v>3.5</v>
      </c>
      <c r="AN168" s="5">
        <f t="shared" si="161"/>
        <v>1.0249999999999999</v>
      </c>
      <c r="AO168" s="5">
        <f t="shared" si="162"/>
        <v>2.5</v>
      </c>
      <c r="AP168" s="5">
        <f t="shared" si="163"/>
        <v>1.7149999999999999</v>
      </c>
      <c r="AQ168" s="43">
        <v>0.44</v>
      </c>
      <c r="AR168" t="s">
        <v>245</v>
      </c>
    </row>
    <row r="169" spans="1:44" ht="20.100000000000001" customHeight="1" x14ac:dyDescent="0.2">
      <c r="A169" s="51">
        <v>14</v>
      </c>
      <c r="B169" s="4">
        <v>22</v>
      </c>
      <c r="C169" s="31" t="s">
        <v>212</v>
      </c>
      <c r="D169" s="17" t="s">
        <v>76</v>
      </c>
      <c r="E169" s="32">
        <v>3</v>
      </c>
      <c r="F169" s="17">
        <v>1.1000000000000001</v>
      </c>
      <c r="G169" s="17">
        <v>1.36</v>
      </c>
      <c r="H169" s="17">
        <v>1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9" t="s">
        <v>80</v>
      </c>
      <c r="O169" s="19">
        <v>5</v>
      </c>
      <c r="P169" s="19">
        <v>1.83</v>
      </c>
      <c r="Q169" s="19">
        <v>0.55000000000000004</v>
      </c>
      <c r="R169" s="20">
        <v>0.5</v>
      </c>
      <c r="S169" s="21" t="s">
        <v>82</v>
      </c>
      <c r="T169" s="21">
        <v>4</v>
      </c>
      <c r="U169" s="21">
        <v>1.55</v>
      </c>
      <c r="V169" s="21">
        <v>0.57999999999999996</v>
      </c>
      <c r="W169" s="22">
        <v>0.5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1">
        <v>0</v>
      </c>
      <c r="AD169" s="21">
        <v>0</v>
      </c>
      <c r="AE169" s="21">
        <v>0</v>
      </c>
      <c r="AF169" s="21">
        <v>0</v>
      </c>
      <c r="AG169" s="21">
        <v>0</v>
      </c>
      <c r="AH169" s="5">
        <f t="shared" si="155"/>
        <v>1.36</v>
      </c>
      <c r="AI169" s="5">
        <f t="shared" si="156"/>
        <v>0.56499999999999995</v>
      </c>
      <c r="AJ169" s="5">
        <f t="shared" si="157"/>
        <v>1.0006576381282213</v>
      </c>
      <c r="AK169" s="5">
        <f t="shared" si="158"/>
        <v>0.41851851851851846</v>
      </c>
      <c r="AL169" s="9">
        <f t="shared" si="159"/>
        <v>0.41824346566861537</v>
      </c>
      <c r="AM169" s="5">
        <f t="shared" si="160"/>
        <v>4.5</v>
      </c>
      <c r="AN169" s="5">
        <f t="shared" si="161"/>
        <v>1.1000000000000001</v>
      </c>
      <c r="AO169" s="5">
        <f t="shared" si="162"/>
        <v>3</v>
      </c>
      <c r="AP169" s="5">
        <f t="shared" si="163"/>
        <v>1.69</v>
      </c>
      <c r="AQ169" s="43">
        <v>0.49</v>
      </c>
      <c r="AR169" t="s">
        <v>245</v>
      </c>
    </row>
    <row r="170" spans="1:44" ht="20.100000000000001" customHeight="1" x14ac:dyDescent="0.2">
      <c r="B170" s="4"/>
      <c r="C170" s="31"/>
      <c r="D170" s="17"/>
      <c r="E170" s="17"/>
      <c r="F170" s="17"/>
      <c r="G170" s="17"/>
      <c r="H170" s="17"/>
      <c r="I170" s="18"/>
      <c r="J170" s="18"/>
      <c r="K170" s="18"/>
      <c r="L170" s="18"/>
      <c r="M170" s="18"/>
      <c r="N170" s="19"/>
      <c r="O170" s="19"/>
      <c r="P170" s="19"/>
      <c r="Q170" s="19"/>
      <c r="R170" s="20"/>
      <c r="S170" s="21"/>
      <c r="T170" s="21"/>
      <c r="U170" s="21"/>
      <c r="V170" s="21"/>
      <c r="W170" s="22"/>
      <c r="X170" s="20"/>
      <c r="Y170" s="20"/>
      <c r="Z170" s="20"/>
      <c r="AA170" s="20"/>
      <c r="AB170" s="20"/>
      <c r="AC170" s="21"/>
      <c r="AD170" s="21"/>
      <c r="AE170" s="21"/>
      <c r="AF170" s="21"/>
      <c r="AG170" s="21"/>
      <c r="AH170" s="5"/>
      <c r="AI170" s="5"/>
      <c r="AJ170" s="5"/>
      <c r="AK170" s="5"/>
      <c r="AL170" s="9"/>
      <c r="AM170" s="5"/>
      <c r="AN170" s="5"/>
      <c r="AO170" s="5"/>
      <c r="AP170" s="5"/>
      <c r="AQ170" s="43"/>
    </row>
    <row r="171" spans="1:44" ht="20.100000000000001" customHeight="1" x14ac:dyDescent="0.2">
      <c r="A171" s="51">
        <v>15</v>
      </c>
      <c r="B171" s="4">
        <v>1</v>
      </c>
      <c r="C171" s="31" t="s">
        <v>223</v>
      </c>
      <c r="D171" s="17" t="s">
        <v>235</v>
      </c>
      <c r="E171" s="17">
        <v>3</v>
      </c>
      <c r="F171" s="17">
        <v>1.1399999999999999</v>
      </c>
      <c r="G171" s="17">
        <v>1.53</v>
      </c>
      <c r="H171" s="17">
        <v>0.5</v>
      </c>
      <c r="I171" s="18" t="s">
        <v>233</v>
      </c>
      <c r="J171" s="18">
        <v>2</v>
      </c>
      <c r="K171" s="18">
        <v>0.91749999999999998</v>
      </c>
      <c r="L171" s="18">
        <v>1.5425</v>
      </c>
      <c r="M171" s="18">
        <v>0.5</v>
      </c>
      <c r="N171" s="19" t="s">
        <v>86</v>
      </c>
      <c r="O171" s="19">
        <v>6</v>
      </c>
      <c r="P171" s="19">
        <v>1.88</v>
      </c>
      <c r="Q171" s="19">
        <v>0.54500000000000004</v>
      </c>
      <c r="R171" s="20">
        <v>1</v>
      </c>
      <c r="S171" s="21">
        <v>0</v>
      </c>
      <c r="T171" s="21">
        <v>0</v>
      </c>
      <c r="U171" s="21">
        <v>0</v>
      </c>
      <c r="V171" s="21">
        <v>0</v>
      </c>
      <c r="W171" s="22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1">
        <v>0</v>
      </c>
      <c r="AD171" s="21">
        <v>0</v>
      </c>
      <c r="AE171" s="21">
        <v>0</v>
      </c>
      <c r="AF171" s="21">
        <v>0</v>
      </c>
      <c r="AG171" s="21">
        <v>0</v>
      </c>
      <c r="AH171" s="5">
        <f t="shared" ref="AH171:AH180" si="164">G171*H171+L171*M171</f>
        <v>1.5362499999999999</v>
      </c>
      <c r="AI171" s="5">
        <f t="shared" ref="AI171:AI180" si="165">Q171*R171+V171*W171+AA171*AB171+AF171*AG171</f>
        <v>0.54500000000000004</v>
      </c>
      <c r="AJ171" s="5">
        <f t="shared" ref="AJ171:AJ180" si="166">(AH171+1.35)/SQRT(2)/(AI171+1.35)</f>
        <v>1.0769851964114365</v>
      </c>
      <c r="AK171" s="5">
        <f t="shared" ref="AK171:AK180" si="167">AI171/1.35</f>
        <v>0.40370370370370373</v>
      </c>
      <c r="AL171" s="9">
        <f t="shared" ref="AL171:AL180" si="168">AK171/AJ171</f>
        <v>0.37484610285161091</v>
      </c>
      <c r="AM171" s="5">
        <f t="shared" ref="AM171:AM180" si="169">SUM(O171*R171+T171*W171+Y171*AB171+AD171*AG171)</f>
        <v>6</v>
      </c>
      <c r="AN171" s="5">
        <f t="shared" ref="AN171:AN180" si="170">F171*H171+K171*M171</f>
        <v>1.0287500000000001</v>
      </c>
      <c r="AO171" s="5">
        <f t="shared" ref="AO171:AO180" si="171">E171*H171+J171*M171</f>
        <v>2.5</v>
      </c>
      <c r="AP171" s="5">
        <f t="shared" ref="AP171:AP180" si="172">P171*R171+U171*W171+Z171*AB171+AE171*AG171</f>
        <v>1.88</v>
      </c>
      <c r="AQ171" s="43">
        <v>1.6519999999999999</v>
      </c>
      <c r="AR171" t="s">
        <v>236</v>
      </c>
    </row>
    <row r="172" spans="1:44" ht="20.100000000000001" customHeight="1" x14ac:dyDescent="0.2">
      <c r="A172" s="51">
        <v>15</v>
      </c>
      <c r="B172" s="4">
        <v>2</v>
      </c>
      <c r="C172" s="31" t="s">
        <v>224</v>
      </c>
      <c r="D172" s="17" t="s">
        <v>235</v>
      </c>
      <c r="E172" s="17">
        <v>3</v>
      </c>
      <c r="F172" s="17">
        <v>1.1399999999999999</v>
      </c>
      <c r="G172" s="17">
        <v>1.53</v>
      </c>
      <c r="H172" s="17">
        <v>0.5</v>
      </c>
      <c r="I172" s="18" t="s">
        <v>233</v>
      </c>
      <c r="J172" s="18">
        <v>2</v>
      </c>
      <c r="K172" s="18">
        <v>0.91749999999999998</v>
      </c>
      <c r="L172" s="18">
        <v>1.5425</v>
      </c>
      <c r="M172" s="18">
        <v>0.5</v>
      </c>
      <c r="N172" s="19" t="s">
        <v>86</v>
      </c>
      <c r="O172" s="19">
        <v>6</v>
      </c>
      <c r="P172" s="19">
        <v>1.88</v>
      </c>
      <c r="Q172" s="19">
        <v>0.54500000000000004</v>
      </c>
      <c r="R172" s="20">
        <v>0.5</v>
      </c>
      <c r="S172" s="21" t="s">
        <v>80</v>
      </c>
      <c r="T172" s="21">
        <v>5</v>
      </c>
      <c r="U172" s="21">
        <v>1.83</v>
      </c>
      <c r="V172" s="21">
        <v>0.55000000000000004</v>
      </c>
      <c r="W172" s="22">
        <v>0.5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0</v>
      </c>
      <c r="AH172" s="5">
        <f t="shared" si="164"/>
        <v>1.5362499999999999</v>
      </c>
      <c r="AI172" s="5">
        <f t="shared" si="165"/>
        <v>0.5475000000000001</v>
      </c>
      <c r="AJ172" s="5">
        <f t="shared" si="166"/>
        <v>1.0755662435834901</v>
      </c>
      <c r="AK172" s="5">
        <f t="shared" si="167"/>
        <v>0.40555555555555561</v>
      </c>
      <c r="AL172" s="9">
        <f t="shared" si="168"/>
        <v>0.37706236875225496</v>
      </c>
      <c r="AM172" s="5">
        <f t="shared" si="169"/>
        <v>5.5</v>
      </c>
      <c r="AN172" s="5">
        <f t="shared" si="170"/>
        <v>1.0287500000000001</v>
      </c>
      <c r="AO172" s="5">
        <f t="shared" si="171"/>
        <v>2.5</v>
      </c>
      <c r="AP172" s="5">
        <f t="shared" si="172"/>
        <v>1.855</v>
      </c>
      <c r="AQ172" s="43">
        <v>1.627</v>
      </c>
      <c r="AR172" t="s">
        <v>236</v>
      </c>
    </row>
    <row r="173" spans="1:44" ht="20.100000000000001" customHeight="1" x14ac:dyDescent="0.2">
      <c r="A173" s="51">
        <v>15</v>
      </c>
      <c r="B173" s="4">
        <v>3</v>
      </c>
      <c r="C173" s="31" t="s">
        <v>225</v>
      </c>
      <c r="D173" s="17" t="s">
        <v>234</v>
      </c>
      <c r="E173" s="17">
        <v>3</v>
      </c>
      <c r="F173" s="17">
        <v>1.1399999999999999</v>
      </c>
      <c r="G173" s="17">
        <v>1.53</v>
      </c>
      <c r="H173" s="17">
        <v>0.5</v>
      </c>
      <c r="I173" s="18" t="s">
        <v>233</v>
      </c>
      <c r="J173" s="18">
        <v>2</v>
      </c>
      <c r="K173" s="18">
        <v>0.91749999999999998</v>
      </c>
      <c r="L173" s="18">
        <v>1.5425</v>
      </c>
      <c r="M173" s="18">
        <v>0.5</v>
      </c>
      <c r="N173" s="19" t="s">
        <v>86</v>
      </c>
      <c r="O173" s="19">
        <v>6</v>
      </c>
      <c r="P173" s="19">
        <v>1.88</v>
      </c>
      <c r="Q173" s="19">
        <v>0.54500000000000004</v>
      </c>
      <c r="R173" s="20">
        <v>0.5</v>
      </c>
      <c r="S173" s="21" t="s">
        <v>82</v>
      </c>
      <c r="T173" s="21">
        <v>4</v>
      </c>
      <c r="U173" s="21">
        <v>1.55</v>
      </c>
      <c r="V173" s="21">
        <v>0.57999999999999996</v>
      </c>
      <c r="W173" s="22">
        <v>0.5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5">
        <f t="shared" si="164"/>
        <v>1.5362499999999999</v>
      </c>
      <c r="AI173" s="5">
        <f t="shared" si="165"/>
        <v>0.5625</v>
      </c>
      <c r="AJ173" s="5">
        <f t="shared" si="166"/>
        <v>1.0671304299083255</v>
      </c>
      <c r="AK173" s="5">
        <f t="shared" si="167"/>
        <v>0.41666666666666663</v>
      </c>
      <c r="AL173" s="9">
        <f t="shared" si="168"/>
        <v>0.39045523863700654</v>
      </c>
      <c r="AM173" s="5">
        <f t="shared" si="169"/>
        <v>5</v>
      </c>
      <c r="AN173" s="5">
        <f t="shared" si="170"/>
        <v>1.0287500000000001</v>
      </c>
      <c r="AO173" s="5">
        <f t="shared" si="171"/>
        <v>2.5</v>
      </c>
      <c r="AP173" s="5">
        <f t="shared" si="172"/>
        <v>1.7149999999999999</v>
      </c>
      <c r="AQ173" s="43">
        <v>1.6339999999999999</v>
      </c>
      <c r="AR173" t="s">
        <v>236</v>
      </c>
    </row>
    <row r="174" spans="1:44" ht="20.100000000000001" customHeight="1" x14ac:dyDescent="0.2">
      <c r="A174" s="51">
        <v>15</v>
      </c>
      <c r="B174" s="4">
        <v>4</v>
      </c>
      <c r="C174" s="31" t="s">
        <v>226</v>
      </c>
      <c r="D174" s="17" t="s">
        <v>234</v>
      </c>
      <c r="E174" s="17">
        <v>3</v>
      </c>
      <c r="F174" s="17">
        <v>1.1399999999999999</v>
      </c>
      <c r="G174" s="17">
        <v>1.53</v>
      </c>
      <c r="H174" s="17">
        <v>0.5</v>
      </c>
      <c r="I174" s="18" t="s">
        <v>233</v>
      </c>
      <c r="J174" s="18">
        <v>2</v>
      </c>
      <c r="K174" s="18">
        <v>0.91749999999999998</v>
      </c>
      <c r="L174" s="18">
        <v>1.5425</v>
      </c>
      <c r="M174" s="18">
        <v>0.5</v>
      </c>
      <c r="N174" s="19" t="s">
        <v>86</v>
      </c>
      <c r="O174" s="19">
        <v>6</v>
      </c>
      <c r="P174" s="19">
        <v>1.88</v>
      </c>
      <c r="Q174" s="19">
        <v>0.54500000000000004</v>
      </c>
      <c r="R174" s="20">
        <v>0.5</v>
      </c>
      <c r="S174" s="22" t="s">
        <v>46</v>
      </c>
      <c r="T174" s="22">
        <v>7</v>
      </c>
      <c r="U174" s="22">
        <v>1.91</v>
      </c>
      <c r="V174" s="21">
        <v>0.56000000000000005</v>
      </c>
      <c r="W174" s="22">
        <v>0.5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5">
        <f t="shared" si="164"/>
        <v>1.5362499999999999</v>
      </c>
      <c r="AI174" s="5">
        <f t="shared" si="165"/>
        <v>0.55249999999999999</v>
      </c>
      <c r="AJ174" s="5">
        <f t="shared" si="166"/>
        <v>1.0727395254663192</v>
      </c>
      <c r="AK174" s="5">
        <f t="shared" si="167"/>
        <v>0.40925925925925921</v>
      </c>
      <c r="AL174" s="9">
        <f t="shared" si="168"/>
        <v>0.38150851119366974</v>
      </c>
      <c r="AM174" s="5">
        <f t="shared" si="169"/>
        <v>6.5</v>
      </c>
      <c r="AN174" s="5">
        <f t="shared" si="170"/>
        <v>1.0287500000000001</v>
      </c>
      <c r="AO174" s="5">
        <f t="shared" si="171"/>
        <v>2.5</v>
      </c>
      <c r="AP174" s="5">
        <f t="shared" si="172"/>
        <v>1.895</v>
      </c>
      <c r="AQ174" s="43">
        <v>1.637</v>
      </c>
      <c r="AR174" t="s">
        <v>236</v>
      </c>
    </row>
    <row r="175" spans="1:44" ht="20.100000000000001" customHeight="1" x14ac:dyDescent="0.2">
      <c r="A175" s="51">
        <v>15</v>
      </c>
      <c r="B175" s="4">
        <v>5</v>
      </c>
      <c r="C175" s="31" t="s">
        <v>227</v>
      </c>
      <c r="D175" s="17" t="s">
        <v>234</v>
      </c>
      <c r="E175" s="17">
        <v>3</v>
      </c>
      <c r="F175" s="17">
        <v>1.1399999999999999</v>
      </c>
      <c r="G175" s="17">
        <v>1.53</v>
      </c>
      <c r="H175" s="17">
        <v>0.5</v>
      </c>
      <c r="I175" s="18" t="s">
        <v>233</v>
      </c>
      <c r="J175" s="18">
        <v>2</v>
      </c>
      <c r="K175" s="18">
        <v>0.91749999999999998</v>
      </c>
      <c r="L175" s="18">
        <v>1.5425</v>
      </c>
      <c r="M175" s="18">
        <v>0.5</v>
      </c>
      <c r="N175" s="19" t="s">
        <v>86</v>
      </c>
      <c r="O175" s="19">
        <v>6</v>
      </c>
      <c r="P175" s="19">
        <v>1.88</v>
      </c>
      <c r="Q175" s="19">
        <v>0.54500000000000004</v>
      </c>
      <c r="R175" s="20">
        <v>0.5</v>
      </c>
      <c r="S175" s="21" t="s">
        <v>112</v>
      </c>
      <c r="T175" s="21">
        <v>2</v>
      </c>
      <c r="U175" s="21">
        <v>1.63</v>
      </c>
      <c r="V175" s="21">
        <v>0.54</v>
      </c>
      <c r="W175" s="22">
        <v>0.5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1">
        <v>0</v>
      </c>
      <c r="AD175" s="21">
        <v>0</v>
      </c>
      <c r="AE175" s="21">
        <v>0</v>
      </c>
      <c r="AF175" s="21">
        <v>0</v>
      </c>
      <c r="AG175" s="21">
        <v>0</v>
      </c>
      <c r="AH175" s="5">
        <f t="shared" si="164"/>
        <v>1.5362499999999999</v>
      </c>
      <c r="AI175" s="5">
        <f t="shared" si="165"/>
        <v>0.54249999999999998</v>
      </c>
      <c r="AJ175" s="5">
        <f t="shared" si="166"/>
        <v>1.0784078981240013</v>
      </c>
      <c r="AK175" s="5">
        <f t="shared" si="167"/>
        <v>0.40185185185185179</v>
      </c>
      <c r="AL175" s="9">
        <f t="shared" si="168"/>
        <v>0.372634373831009</v>
      </c>
      <c r="AM175" s="5">
        <f t="shared" si="169"/>
        <v>4</v>
      </c>
      <c r="AN175" s="5">
        <f t="shared" si="170"/>
        <v>1.0287500000000001</v>
      </c>
      <c r="AO175" s="5">
        <f t="shared" si="171"/>
        <v>2.5</v>
      </c>
      <c r="AP175" s="5">
        <f t="shared" si="172"/>
        <v>1.7549999999999999</v>
      </c>
      <c r="AQ175" s="43">
        <v>1.6830000000000001</v>
      </c>
      <c r="AR175" t="s">
        <v>236</v>
      </c>
    </row>
    <row r="176" spans="1:44" ht="20.100000000000001" customHeight="1" x14ac:dyDescent="0.2">
      <c r="B176" s="4"/>
      <c r="C176" s="31"/>
      <c r="D176" s="17"/>
      <c r="E176" s="17"/>
      <c r="F176" s="17"/>
      <c r="G176" s="17"/>
      <c r="H176" s="17"/>
      <c r="I176" s="18"/>
      <c r="J176" s="18"/>
      <c r="K176" s="18"/>
      <c r="L176" s="18"/>
      <c r="M176" s="18"/>
      <c r="N176" s="19"/>
      <c r="O176" s="19"/>
      <c r="P176" s="19"/>
      <c r="Q176" s="19"/>
      <c r="R176" s="20"/>
      <c r="S176" s="21"/>
      <c r="T176" s="21"/>
      <c r="U176" s="21"/>
      <c r="V176" s="21"/>
      <c r="W176" s="22"/>
      <c r="X176" s="20"/>
      <c r="Y176" s="20"/>
      <c r="Z176" s="20"/>
      <c r="AA176" s="20"/>
      <c r="AB176" s="20"/>
      <c r="AC176" s="21"/>
      <c r="AD176" s="21"/>
      <c r="AE176" s="21"/>
      <c r="AF176" s="21"/>
      <c r="AG176" s="21"/>
      <c r="AH176" s="5"/>
      <c r="AI176" s="5"/>
      <c r="AJ176" s="5"/>
      <c r="AK176" s="5"/>
      <c r="AL176" s="9"/>
      <c r="AM176" s="5"/>
      <c r="AN176" s="5"/>
      <c r="AO176" s="5"/>
      <c r="AP176" s="5"/>
      <c r="AQ176" s="43"/>
    </row>
    <row r="177" spans="1:44" ht="20.100000000000001" customHeight="1" x14ac:dyDescent="0.2">
      <c r="A177" s="51">
        <v>16</v>
      </c>
      <c r="B177" s="4">
        <v>1</v>
      </c>
      <c r="C177" s="31" t="s">
        <v>111</v>
      </c>
      <c r="D177" s="17" t="s">
        <v>76</v>
      </c>
      <c r="E177" s="32">
        <v>3</v>
      </c>
      <c r="F177" s="17">
        <v>1.1000000000000001</v>
      </c>
      <c r="G177" s="17">
        <v>1.36</v>
      </c>
      <c r="H177" s="17">
        <v>1</v>
      </c>
      <c r="I177" s="18"/>
      <c r="J177" s="18"/>
      <c r="K177" s="18"/>
      <c r="L177" s="18"/>
      <c r="M177" s="18"/>
      <c r="N177" s="19" t="s">
        <v>46</v>
      </c>
      <c r="O177" s="19">
        <v>7</v>
      </c>
      <c r="P177" s="19">
        <v>1.91</v>
      </c>
      <c r="Q177" s="19">
        <v>0.56000000000000005</v>
      </c>
      <c r="R177" s="20">
        <v>1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1">
        <v>0</v>
      </c>
      <c r="AD177" s="21">
        <v>0</v>
      </c>
      <c r="AE177" s="21">
        <v>0</v>
      </c>
      <c r="AF177" s="21">
        <v>0</v>
      </c>
      <c r="AG177" s="21">
        <v>0</v>
      </c>
      <c r="AH177" s="5">
        <f t="shared" si="164"/>
        <v>1.36</v>
      </c>
      <c r="AI177" s="5">
        <f t="shared" si="165"/>
        <v>0.56000000000000005</v>
      </c>
      <c r="AJ177" s="5">
        <f t="shared" si="166"/>
        <v>1.0032771607411222</v>
      </c>
      <c r="AK177" s="5">
        <f t="shared" si="167"/>
        <v>0.4148148148148148</v>
      </c>
      <c r="AL177" s="9">
        <f t="shared" si="168"/>
        <v>0.4134598404576364</v>
      </c>
      <c r="AM177" s="5">
        <f t="shared" si="169"/>
        <v>7</v>
      </c>
      <c r="AN177" s="5">
        <f t="shared" si="170"/>
        <v>1.1000000000000001</v>
      </c>
      <c r="AO177" s="5">
        <f t="shared" si="171"/>
        <v>3</v>
      </c>
      <c r="AP177" s="5">
        <f t="shared" si="172"/>
        <v>1.91</v>
      </c>
      <c r="AQ177" s="43">
        <v>0.42599999999999999</v>
      </c>
      <c r="AR177" t="s">
        <v>237</v>
      </c>
    </row>
    <row r="178" spans="1:44" ht="20.100000000000001" customHeight="1" x14ac:dyDescent="0.2">
      <c r="A178" s="51">
        <v>16</v>
      </c>
      <c r="B178" s="4">
        <v>2</v>
      </c>
      <c r="C178" s="31" t="s">
        <v>228</v>
      </c>
      <c r="D178" s="17" t="s">
        <v>43</v>
      </c>
      <c r="E178" s="17">
        <v>3</v>
      </c>
      <c r="F178" s="17">
        <v>1.1000000000000001</v>
      </c>
      <c r="G178" s="17">
        <v>1.36</v>
      </c>
      <c r="H178" s="17">
        <v>1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9" t="s">
        <v>46</v>
      </c>
      <c r="O178" s="19">
        <v>7</v>
      </c>
      <c r="P178" s="19">
        <v>1.91</v>
      </c>
      <c r="Q178" s="19">
        <v>0.56000000000000005</v>
      </c>
      <c r="R178" s="20">
        <v>0.5</v>
      </c>
      <c r="S178" s="22" t="s">
        <v>50</v>
      </c>
      <c r="T178" s="22">
        <v>5</v>
      </c>
      <c r="U178" s="22">
        <v>1.83</v>
      </c>
      <c r="V178" s="21">
        <v>0.55000000000000004</v>
      </c>
      <c r="W178" s="22">
        <v>0.5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5">
        <f t="shared" si="164"/>
        <v>1.36</v>
      </c>
      <c r="AI178" s="5">
        <f t="shared" si="165"/>
        <v>0.55500000000000005</v>
      </c>
      <c r="AJ178" s="5">
        <f t="shared" si="166"/>
        <v>1.0059104341288942</v>
      </c>
      <c r="AK178" s="5">
        <f t="shared" si="167"/>
        <v>0.41111111111111109</v>
      </c>
      <c r="AL178" s="9">
        <f t="shared" si="168"/>
        <v>0.40869554302528749</v>
      </c>
      <c r="AM178" s="5">
        <f t="shared" si="169"/>
        <v>6</v>
      </c>
      <c r="AN178" s="5">
        <f t="shared" si="170"/>
        <v>1.1000000000000001</v>
      </c>
      <c r="AO178" s="5">
        <f t="shared" si="171"/>
        <v>3</v>
      </c>
      <c r="AP178" s="5">
        <f t="shared" si="172"/>
        <v>1.87</v>
      </c>
      <c r="AQ178" s="43">
        <v>0.34</v>
      </c>
      <c r="AR178" t="s">
        <v>237</v>
      </c>
    </row>
    <row r="179" spans="1:44" ht="20.100000000000001" customHeight="1" x14ac:dyDescent="0.2">
      <c r="A179" s="51">
        <v>16</v>
      </c>
      <c r="B179" s="4">
        <v>3</v>
      </c>
      <c r="C179" s="31" t="s">
        <v>229</v>
      </c>
      <c r="D179" s="32" t="s">
        <v>43</v>
      </c>
      <c r="E179" s="32">
        <v>3</v>
      </c>
      <c r="F179" s="32">
        <v>1.1000000000000001</v>
      </c>
      <c r="G179" s="32">
        <v>1.36</v>
      </c>
      <c r="H179" s="32">
        <v>0.4</v>
      </c>
      <c r="I179" s="33" t="s">
        <v>56</v>
      </c>
      <c r="J179" s="33">
        <v>2</v>
      </c>
      <c r="K179" s="33">
        <v>0.95</v>
      </c>
      <c r="L179" s="33">
        <v>1.44</v>
      </c>
      <c r="M179" s="33">
        <v>0.6</v>
      </c>
      <c r="N179" s="34" t="s">
        <v>50</v>
      </c>
      <c r="O179" s="34">
        <v>5</v>
      </c>
      <c r="P179" s="34">
        <v>1.83</v>
      </c>
      <c r="Q179" s="34">
        <v>0.55000000000000004</v>
      </c>
      <c r="R179" s="36">
        <v>0.32</v>
      </c>
      <c r="S179" s="39" t="s">
        <v>53</v>
      </c>
      <c r="T179" s="39">
        <v>6</v>
      </c>
      <c r="U179" s="39">
        <v>1.88</v>
      </c>
      <c r="V179" s="38">
        <v>0.54500000000000004</v>
      </c>
      <c r="W179" s="39">
        <v>0.08</v>
      </c>
      <c r="X179" s="34" t="s">
        <v>57</v>
      </c>
      <c r="Y179" s="34">
        <v>4</v>
      </c>
      <c r="Z179" s="34">
        <v>1.83</v>
      </c>
      <c r="AA179" s="34">
        <v>0.52</v>
      </c>
      <c r="AB179" s="36">
        <v>0.48</v>
      </c>
      <c r="AC179" s="39" t="s">
        <v>55</v>
      </c>
      <c r="AD179" s="39">
        <v>5</v>
      </c>
      <c r="AE179" s="39">
        <v>1.88</v>
      </c>
      <c r="AF179" s="39">
        <v>0.53</v>
      </c>
      <c r="AG179" s="39">
        <v>0.12</v>
      </c>
      <c r="AH179" s="5">
        <f t="shared" si="164"/>
        <v>1.4079999999999999</v>
      </c>
      <c r="AI179" s="5">
        <f t="shared" si="165"/>
        <v>0.53280000000000005</v>
      </c>
      <c r="AJ179" s="5">
        <f t="shared" si="166"/>
        <v>1.0357980149312185</v>
      </c>
      <c r="AK179" s="5">
        <f t="shared" si="167"/>
        <v>0.39466666666666667</v>
      </c>
      <c r="AL179" s="9">
        <f t="shared" si="168"/>
        <v>0.38102666830547482</v>
      </c>
      <c r="AM179" s="5">
        <f t="shared" si="169"/>
        <v>4.5999999999999996</v>
      </c>
      <c r="AN179" s="5">
        <f t="shared" si="170"/>
        <v>1.01</v>
      </c>
      <c r="AO179" s="5">
        <f t="shared" si="171"/>
        <v>2.4000000000000004</v>
      </c>
      <c r="AP179" s="5">
        <f t="shared" si="172"/>
        <v>1.8399999999999999</v>
      </c>
      <c r="AQ179" s="43">
        <v>0.32</v>
      </c>
      <c r="AR179" t="s">
        <v>237</v>
      </c>
    </row>
    <row r="180" spans="1:44" ht="20.100000000000001" customHeight="1" x14ac:dyDescent="0.2">
      <c r="A180" s="51">
        <v>16</v>
      </c>
      <c r="B180" s="4">
        <v>4</v>
      </c>
      <c r="C180" s="31" t="s">
        <v>107</v>
      </c>
      <c r="D180" s="17" t="s">
        <v>76</v>
      </c>
      <c r="E180" s="32">
        <v>3</v>
      </c>
      <c r="F180" s="17">
        <v>1.1000000000000001</v>
      </c>
      <c r="G180" s="17">
        <v>1.36</v>
      </c>
      <c r="H180" s="17">
        <v>1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9" t="s">
        <v>80</v>
      </c>
      <c r="O180" s="19">
        <v>5</v>
      </c>
      <c r="P180" s="19">
        <v>1.83</v>
      </c>
      <c r="Q180" s="19">
        <v>0.55000000000000004</v>
      </c>
      <c r="R180" s="20">
        <v>1</v>
      </c>
      <c r="S180" s="21">
        <v>0</v>
      </c>
      <c r="T180" s="21">
        <v>0</v>
      </c>
      <c r="U180" s="21">
        <v>0</v>
      </c>
      <c r="V180" s="21">
        <v>0</v>
      </c>
      <c r="W180" s="21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5">
        <f t="shared" si="164"/>
        <v>1.36</v>
      </c>
      <c r="AI180" s="5">
        <f t="shared" si="165"/>
        <v>0.55000000000000004</v>
      </c>
      <c r="AJ180" s="5">
        <f t="shared" si="166"/>
        <v>1.008557566850286</v>
      </c>
      <c r="AK180" s="5">
        <f t="shared" si="167"/>
        <v>0.40740740740740744</v>
      </c>
      <c r="AL180" s="9">
        <f t="shared" si="168"/>
        <v>0.40395057337156887</v>
      </c>
      <c r="AM180" s="5">
        <f t="shared" si="169"/>
        <v>5</v>
      </c>
      <c r="AN180" s="5">
        <f t="shared" si="170"/>
        <v>1.1000000000000001</v>
      </c>
      <c r="AO180" s="5">
        <f t="shared" si="171"/>
        <v>3</v>
      </c>
      <c r="AP180" s="5">
        <f t="shared" si="172"/>
        <v>1.83</v>
      </c>
      <c r="AQ180" s="43">
        <v>0.47299999999999998</v>
      </c>
      <c r="AR180" t="s">
        <v>237</v>
      </c>
    </row>
    <row r="181" spans="1:44" ht="20.100000000000001" customHeight="1" x14ac:dyDescent="0.2">
      <c r="B181" s="4"/>
      <c r="C181" s="31"/>
      <c r="D181" s="32"/>
      <c r="E181" s="32"/>
      <c r="F181" s="32"/>
      <c r="G181" s="32"/>
      <c r="H181" s="32"/>
      <c r="I181" s="33"/>
      <c r="J181" s="33"/>
      <c r="K181" s="33"/>
      <c r="L181" s="33"/>
      <c r="M181" s="33"/>
      <c r="N181" s="34"/>
      <c r="O181" s="34"/>
      <c r="P181" s="34"/>
      <c r="Q181" s="34"/>
      <c r="R181" s="36"/>
      <c r="S181" s="39"/>
      <c r="T181" s="39"/>
      <c r="U181" s="39"/>
      <c r="V181" s="38"/>
      <c r="W181" s="39"/>
      <c r="X181" s="34"/>
      <c r="Y181" s="34"/>
      <c r="Z181" s="34"/>
      <c r="AA181" s="34"/>
      <c r="AB181" s="36"/>
      <c r="AC181" s="39"/>
      <c r="AD181" s="39"/>
      <c r="AE181" s="39"/>
      <c r="AF181" s="39"/>
      <c r="AG181" s="39"/>
      <c r="AH181" s="5"/>
      <c r="AI181" s="5"/>
      <c r="AJ181" s="5"/>
      <c r="AK181" s="5"/>
      <c r="AL181" s="9"/>
      <c r="AM181" s="5"/>
      <c r="AN181" s="5"/>
      <c r="AO181" s="5"/>
      <c r="AP181" s="5"/>
      <c r="AQ181" s="43"/>
    </row>
    <row r="182" spans="1:44" ht="20.100000000000001" customHeight="1" x14ac:dyDescent="0.2">
      <c r="B182" s="4"/>
      <c r="C182" s="31"/>
      <c r="D182" s="17"/>
      <c r="E182" s="17"/>
      <c r="F182" s="17"/>
      <c r="G182" s="17"/>
      <c r="H182" s="17"/>
      <c r="I182" s="18"/>
      <c r="J182" s="18"/>
      <c r="K182" s="18"/>
      <c r="L182" s="18"/>
      <c r="M182" s="18"/>
      <c r="N182" s="19"/>
      <c r="O182" s="19"/>
      <c r="P182" s="19"/>
      <c r="Q182" s="19"/>
      <c r="R182" s="20"/>
      <c r="S182" s="21"/>
      <c r="T182" s="21"/>
      <c r="U182" s="21"/>
      <c r="V182" s="21"/>
      <c r="W182" s="22"/>
      <c r="X182" s="20"/>
      <c r="Y182" s="20"/>
      <c r="Z182" s="20"/>
      <c r="AA182" s="20"/>
      <c r="AB182" s="20"/>
      <c r="AC182" s="21"/>
      <c r="AD182" s="21"/>
      <c r="AE182" s="21"/>
      <c r="AF182" s="21"/>
      <c r="AG182" s="21"/>
      <c r="AH182" s="5"/>
      <c r="AI182" s="5"/>
      <c r="AJ182" s="5"/>
      <c r="AK182" s="5"/>
      <c r="AL182" s="9"/>
      <c r="AM182" s="5"/>
      <c r="AN182" s="5"/>
      <c r="AO182" s="5"/>
      <c r="AP182" s="5"/>
      <c r="AQ182" s="43"/>
    </row>
    <row r="183" spans="1:44" ht="20.100000000000001" customHeight="1" x14ac:dyDescent="0.2">
      <c r="B183" s="4"/>
      <c r="C183" s="31"/>
      <c r="D183" s="17"/>
      <c r="E183" s="17"/>
      <c r="F183" s="17"/>
      <c r="G183" s="17"/>
      <c r="H183" s="17"/>
      <c r="I183" s="18"/>
      <c r="J183" s="18"/>
      <c r="K183" s="18"/>
      <c r="L183" s="18"/>
      <c r="M183" s="18"/>
      <c r="N183" s="19"/>
      <c r="O183" s="19"/>
      <c r="P183" s="19"/>
      <c r="Q183" s="19"/>
      <c r="R183" s="20"/>
      <c r="S183" s="21"/>
      <c r="T183" s="21"/>
      <c r="U183" s="21"/>
      <c r="V183" s="21"/>
      <c r="W183" s="22"/>
      <c r="X183" s="20"/>
      <c r="Y183" s="20"/>
      <c r="Z183" s="20"/>
      <c r="AA183" s="20"/>
      <c r="AB183" s="20"/>
      <c r="AC183" s="21"/>
      <c r="AD183" s="21"/>
      <c r="AE183" s="21"/>
      <c r="AF183" s="21"/>
      <c r="AG183" s="21"/>
      <c r="AH183" s="5"/>
      <c r="AI183" s="5"/>
      <c r="AJ183" s="5"/>
      <c r="AK183" s="5"/>
      <c r="AL183" s="9"/>
      <c r="AM183" s="5"/>
      <c r="AN183" s="5"/>
      <c r="AO183" s="5"/>
      <c r="AP183" s="5"/>
      <c r="AQ183" s="43"/>
    </row>
    <row r="184" spans="1:44" ht="20.100000000000001" customHeight="1" x14ac:dyDescent="0.2">
      <c r="B184" s="4"/>
      <c r="C184" s="31"/>
      <c r="D184" s="17"/>
      <c r="E184" s="17"/>
      <c r="F184" s="17"/>
      <c r="G184" s="17"/>
      <c r="H184" s="17"/>
      <c r="I184" s="18"/>
      <c r="J184" s="18"/>
      <c r="K184" s="18"/>
      <c r="L184" s="18"/>
      <c r="M184" s="18"/>
      <c r="N184" s="19"/>
      <c r="O184" s="19"/>
      <c r="P184" s="19"/>
      <c r="Q184" s="19"/>
      <c r="R184" s="20"/>
      <c r="S184" s="21"/>
      <c r="T184" s="21"/>
      <c r="U184" s="21"/>
      <c r="V184" s="21"/>
      <c r="W184" s="22"/>
      <c r="X184" s="20"/>
      <c r="Y184" s="20"/>
      <c r="Z184" s="20"/>
      <c r="AA184" s="20"/>
      <c r="AB184" s="20"/>
      <c r="AC184" s="21"/>
      <c r="AD184" s="21"/>
      <c r="AE184" s="21"/>
      <c r="AF184" s="21"/>
      <c r="AG184" s="21"/>
      <c r="AH184" s="5"/>
      <c r="AI184" s="5"/>
      <c r="AJ184" s="5"/>
      <c r="AK184" s="5"/>
      <c r="AL184" s="9"/>
      <c r="AM184" s="5"/>
      <c r="AN184" s="5"/>
      <c r="AO184" s="5"/>
      <c r="AP184" s="5"/>
      <c r="AQ184" s="43"/>
    </row>
    <row r="185" spans="1:44" ht="20.100000000000001" customHeight="1" x14ac:dyDescent="0.2">
      <c r="B185" s="4"/>
      <c r="C185" s="31"/>
      <c r="D185" s="17"/>
      <c r="E185" s="17"/>
      <c r="F185" s="17"/>
      <c r="G185" s="17"/>
      <c r="H185" s="17"/>
      <c r="I185" s="18"/>
      <c r="J185" s="18"/>
      <c r="K185" s="18"/>
      <c r="L185" s="18"/>
      <c r="M185" s="18"/>
      <c r="N185" s="19"/>
      <c r="O185" s="19"/>
      <c r="P185" s="19"/>
      <c r="Q185" s="19"/>
      <c r="R185" s="20"/>
      <c r="S185" s="21"/>
      <c r="T185" s="21"/>
      <c r="U185" s="21"/>
      <c r="V185" s="21"/>
      <c r="W185" s="22"/>
      <c r="X185" s="20"/>
      <c r="Y185" s="20"/>
      <c r="Z185" s="20"/>
      <c r="AA185" s="20"/>
      <c r="AB185" s="20"/>
      <c r="AC185" s="21"/>
      <c r="AD185" s="21"/>
      <c r="AE185" s="21"/>
      <c r="AF185" s="21"/>
      <c r="AG185" s="21"/>
      <c r="AH185" s="5"/>
      <c r="AI185" s="5"/>
      <c r="AJ185" s="5"/>
      <c r="AK185" s="5"/>
      <c r="AL185" s="9"/>
      <c r="AM185" s="5"/>
      <c r="AN185" s="5"/>
      <c r="AO185" s="5"/>
      <c r="AP185" s="5"/>
      <c r="AQ185" s="43"/>
    </row>
    <row r="186" spans="1:44" ht="20.100000000000001" customHeight="1" x14ac:dyDescent="0.2">
      <c r="B186" s="4"/>
      <c r="C186" s="31"/>
      <c r="D186" s="17"/>
      <c r="E186" s="17"/>
      <c r="F186" s="17"/>
      <c r="G186" s="17"/>
      <c r="H186" s="17"/>
      <c r="I186" s="18"/>
      <c r="J186" s="18"/>
      <c r="K186" s="18"/>
      <c r="L186" s="18"/>
      <c r="M186" s="18"/>
      <c r="N186" s="19"/>
      <c r="O186" s="19"/>
      <c r="P186" s="19"/>
      <c r="Q186" s="19"/>
      <c r="R186" s="20"/>
      <c r="S186" s="21"/>
      <c r="T186" s="21"/>
      <c r="U186" s="21"/>
      <c r="V186" s="21"/>
      <c r="W186" s="22"/>
      <c r="X186" s="20"/>
      <c r="Y186" s="20"/>
      <c r="Z186" s="20"/>
      <c r="AA186" s="20"/>
      <c r="AB186" s="20"/>
      <c r="AC186" s="21"/>
      <c r="AD186" s="21"/>
      <c r="AE186" s="21"/>
      <c r="AF186" s="21"/>
      <c r="AG186" s="21"/>
      <c r="AH186" s="5"/>
      <c r="AI186" s="5"/>
      <c r="AJ186" s="5"/>
      <c r="AK186" s="5"/>
      <c r="AL186" s="9"/>
      <c r="AM186" s="5"/>
      <c r="AN186" s="5"/>
      <c r="AO186" s="5"/>
      <c r="AP186" s="5"/>
      <c r="AQ186" s="43"/>
    </row>
    <row r="187" spans="1:44" ht="20.100000000000001" customHeight="1" x14ac:dyDescent="0.2">
      <c r="B187" s="4"/>
      <c r="C187" s="31"/>
      <c r="D187" s="17"/>
      <c r="E187" s="17"/>
      <c r="F187" s="17"/>
      <c r="G187" s="17"/>
      <c r="H187" s="17"/>
      <c r="I187" s="18"/>
      <c r="J187" s="18"/>
      <c r="K187" s="18"/>
      <c r="L187" s="18"/>
      <c r="M187" s="18"/>
      <c r="N187" s="19"/>
      <c r="O187" s="19"/>
      <c r="P187" s="19"/>
      <c r="Q187" s="19"/>
      <c r="R187" s="20"/>
      <c r="S187" s="21"/>
      <c r="T187" s="21"/>
      <c r="U187" s="21"/>
      <c r="V187" s="21"/>
      <c r="W187" s="22"/>
      <c r="X187" s="20"/>
      <c r="Y187" s="20"/>
      <c r="Z187" s="20"/>
      <c r="AA187" s="20"/>
      <c r="AB187" s="20"/>
      <c r="AC187" s="21"/>
      <c r="AD187" s="21"/>
      <c r="AE187" s="21"/>
      <c r="AF187" s="21"/>
      <c r="AG187" s="21"/>
      <c r="AH187" s="5"/>
      <c r="AI187" s="5"/>
      <c r="AJ187" s="5"/>
      <c r="AK187" s="5"/>
      <c r="AL187" s="9"/>
      <c r="AM187" s="5"/>
      <c r="AN187" s="5"/>
      <c r="AO187" s="5"/>
      <c r="AP187" s="5"/>
      <c r="AQ187" s="43"/>
    </row>
    <row r="188" spans="1:44" ht="20.100000000000001" customHeight="1" x14ac:dyDescent="0.2">
      <c r="B188" s="4"/>
      <c r="C188" s="31"/>
      <c r="D188" s="17"/>
      <c r="E188" s="17"/>
      <c r="F188" s="17"/>
      <c r="G188" s="17"/>
      <c r="H188" s="17"/>
      <c r="I188" s="18"/>
      <c r="J188" s="18"/>
      <c r="K188" s="18"/>
      <c r="L188" s="18"/>
      <c r="M188" s="18"/>
      <c r="N188" s="19"/>
      <c r="O188" s="19"/>
      <c r="P188" s="19"/>
      <c r="Q188" s="19"/>
      <c r="R188" s="20"/>
      <c r="S188" s="21"/>
      <c r="T188" s="21"/>
      <c r="U188" s="21"/>
      <c r="V188" s="21"/>
      <c r="W188" s="22"/>
      <c r="X188" s="20"/>
      <c r="Y188" s="20"/>
      <c r="Z188" s="20"/>
      <c r="AA188" s="20"/>
      <c r="AB188" s="20"/>
      <c r="AC188" s="21"/>
      <c r="AD188" s="21"/>
      <c r="AE188" s="21"/>
      <c r="AF188" s="21"/>
      <c r="AG188" s="21"/>
      <c r="AH188" s="5"/>
      <c r="AI188" s="5"/>
      <c r="AJ188" s="5"/>
      <c r="AK188" s="5"/>
      <c r="AL188" s="9"/>
      <c r="AM188" s="5"/>
      <c r="AN188" s="5"/>
      <c r="AO188" s="5"/>
      <c r="AP188" s="5"/>
      <c r="AQ188" s="43"/>
    </row>
    <row r="189" spans="1:44" ht="20.100000000000001" customHeight="1" x14ac:dyDescent="0.2">
      <c r="B189" s="4"/>
      <c r="C189" s="31"/>
      <c r="D189" s="17"/>
      <c r="E189" s="17"/>
      <c r="F189" s="17"/>
      <c r="G189" s="17"/>
      <c r="H189" s="17"/>
      <c r="I189" s="18"/>
      <c r="J189" s="18"/>
      <c r="K189" s="18"/>
      <c r="L189" s="18"/>
      <c r="M189" s="18"/>
      <c r="N189" s="19"/>
      <c r="O189" s="19"/>
      <c r="P189" s="19"/>
      <c r="Q189" s="19"/>
      <c r="R189" s="20"/>
      <c r="S189" s="21"/>
      <c r="T189" s="21"/>
      <c r="U189" s="21"/>
      <c r="V189" s="21"/>
      <c r="W189" s="22"/>
      <c r="X189" s="20"/>
      <c r="Y189" s="20"/>
      <c r="Z189" s="20"/>
      <c r="AA189" s="20"/>
      <c r="AB189" s="20"/>
      <c r="AC189" s="21"/>
      <c r="AD189" s="21"/>
      <c r="AE189" s="21"/>
      <c r="AF189" s="21"/>
      <c r="AG189" s="21"/>
      <c r="AH189" s="5"/>
      <c r="AI189" s="5"/>
      <c r="AJ189" s="5"/>
      <c r="AK189" s="5"/>
      <c r="AL189" s="9"/>
      <c r="AM189" s="5"/>
      <c r="AN189" s="5"/>
      <c r="AO189" s="5"/>
      <c r="AP189" s="5"/>
      <c r="AQ189" s="43"/>
    </row>
    <row r="190" spans="1:44" ht="20.100000000000001" customHeight="1" x14ac:dyDescent="0.2">
      <c r="B190" s="4"/>
      <c r="C190" s="31"/>
      <c r="D190" s="17"/>
      <c r="E190" s="17"/>
      <c r="F190" s="17"/>
      <c r="G190" s="17"/>
      <c r="H190" s="17"/>
      <c r="I190" s="18"/>
      <c r="J190" s="18"/>
      <c r="K190" s="18"/>
      <c r="L190" s="18"/>
      <c r="M190" s="18"/>
      <c r="N190" s="19"/>
      <c r="O190" s="19"/>
      <c r="P190" s="19"/>
      <c r="Q190" s="19"/>
      <c r="R190" s="20"/>
      <c r="S190" s="21"/>
      <c r="T190" s="21"/>
      <c r="U190" s="21"/>
      <c r="V190" s="21"/>
      <c r="W190" s="22"/>
      <c r="X190" s="20"/>
      <c r="Y190" s="20"/>
      <c r="Z190" s="20"/>
      <c r="AA190" s="20"/>
      <c r="AB190" s="20"/>
      <c r="AC190" s="21"/>
      <c r="AD190" s="21"/>
      <c r="AE190" s="21"/>
      <c r="AF190" s="21"/>
      <c r="AG190" s="21"/>
      <c r="AH190" s="5"/>
      <c r="AI190" s="5"/>
      <c r="AJ190" s="5"/>
      <c r="AK190" s="5"/>
      <c r="AL190" s="9"/>
      <c r="AM190" s="5"/>
      <c r="AN190" s="5"/>
      <c r="AO190" s="5"/>
      <c r="AP190" s="5"/>
      <c r="AQ190" s="43"/>
    </row>
    <row r="192" spans="1:44" ht="24.95" customHeight="1" x14ac:dyDescent="0.2">
      <c r="C192" s="23" t="s">
        <v>247</v>
      </c>
      <c r="D192" s="23" t="s">
        <v>69</v>
      </c>
      <c r="E192" s="23"/>
      <c r="F192" s="40" t="s">
        <v>70</v>
      </c>
      <c r="G192" s="24" t="s">
        <v>67</v>
      </c>
      <c r="H192" s="63" t="s">
        <v>66</v>
      </c>
      <c r="I192" s="64"/>
      <c r="J192" s="49"/>
      <c r="L192" s="41" t="s">
        <v>71</v>
      </c>
    </row>
    <row r="193" spans="3:12" ht="19.5" x14ac:dyDescent="0.2">
      <c r="C193" s="46" t="s">
        <v>76</v>
      </c>
      <c r="D193" s="25">
        <v>1.36</v>
      </c>
      <c r="E193" s="25"/>
      <c r="F193" s="25">
        <v>1.1000000000000001</v>
      </c>
      <c r="G193" s="25"/>
      <c r="H193" s="65">
        <v>3</v>
      </c>
      <c r="I193" s="66"/>
      <c r="J193" s="27"/>
      <c r="L193" s="41" t="s">
        <v>72</v>
      </c>
    </row>
    <row r="194" spans="3:12" ht="19.5" x14ac:dyDescent="0.2">
      <c r="C194" s="46" t="s">
        <v>77</v>
      </c>
      <c r="D194" s="25" t="s">
        <v>102</v>
      </c>
      <c r="E194" s="25"/>
      <c r="F194" s="25">
        <v>1.1299999999999999</v>
      </c>
      <c r="G194" s="26"/>
      <c r="H194" s="62">
        <v>3</v>
      </c>
      <c r="I194" s="55"/>
      <c r="J194" s="27"/>
      <c r="L194" s="41" t="s">
        <v>74</v>
      </c>
    </row>
    <row r="195" spans="3:12" ht="19.5" x14ac:dyDescent="0.2">
      <c r="C195" s="46" t="s">
        <v>78</v>
      </c>
      <c r="D195" s="25">
        <v>1.44</v>
      </c>
      <c r="E195" s="25"/>
      <c r="F195" s="25">
        <v>0.95</v>
      </c>
      <c r="G195" s="26"/>
      <c r="H195" s="62">
        <v>2</v>
      </c>
      <c r="I195" s="55"/>
      <c r="J195" s="27"/>
    </row>
    <row r="196" spans="3:12" ht="19.5" x14ac:dyDescent="0.2">
      <c r="C196" s="46" t="s">
        <v>79</v>
      </c>
      <c r="D196" s="25">
        <v>1.61</v>
      </c>
      <c r="E196" s="25"/>
      <c r="F196" s="25">
        <v>0.89</v>
      </c>
      <c r="G196" s="26"/>
      <c r="H196" s="62">
        <v>2</v>
      </c>
      <c r="I196" s="55"/>
      <c r="J196" s="27"/>
    </row>
    <row r="197" spans="3:12" ht="19.5" x14ac:dyDescent="0.2">
      <c r="C197" s="46" t="s">
        <v>152</v>
      </c>
      <c r="D197" s="25">
        <v>1.88</v>
      </c>
      <c r="E197" s="25"/>
      <c r="F197" s="25">
        <v>0.79</v>
      </c>
      <c r="G197" s="26"/>
      <c r="H197" s="62">
        <v>1</v>
      </c>
      <c r="I197" s="55"/>
      <c r="J197" s="27"/>
    </row>
    <row r="198" spans="3:12" ht="19.5" x14ac:dyDescent="0.2">
      <c r="C198" s="46" t="s">
        <v>153</v>
      </c>
      <c r="D198" s="25">
        <v>1.34</v>
      </c>
      <c r="E198" s="25"/>
      <c r="F198" s="25">
        <v>1</v>
      </c>
      <c r="G198" s="26"/>
      <c r="H198" s="62">
        <v>2</v>
      </c>
      <c r="I198" s="55"/>
      <c r="J198" s="27"/>
    </row>
    <row r="199" spans="3:12" ht="19.5" x14ac:dyDescent="0.2">
      <c r="C199" s="46" t="s">
        <v>80</v>
      </c>
      <c r="D199" s="25">
        <v>0.55000000000000004</v>
      </c>
      <c r="E199" s="25"/>
      <c r="F199" s="25">
        <v>1.83</v>
      </c>
      <c r="G199" s="25">
        <v>5</v>
      </c>
      <c r="H199" s="62"/>
      <c r="I199" s="55"/>
      <c r="J199" s="27"/>
    </row>
    <row r="200" spans="3:12" ht="19.5" x14ac:dyDescent="0.2">
      <c r="C200" s="46" t="s">
        <v>81</v>
      </c>
      <c r="D200" s="25">
        <v>0.52</v>
      </c>
      <c r="E200" s="25"/>
      <c r="F200" s="25">
        <v>1.83</v>
      </c>
      <c r="G200" s="25">
        <v>4</v>
      </c>
      <c r="H200" s="54"/>
      <c r="I200" s="55"/>
      <c r="J200" s="27"/>
    </row>
    <row r="201" spans="3:12" ht="19.5" x14ac:dyDescent="0.2">
      <c r="C201" s="46" t="s">
        <v>82</v>
      </c>
      <c r="D201" s="25">
        <v>0.57999999999999996</v>
      </c>
      <c r="E201" s="25"/>
      <c r="F201" s="25">
        <v>1.55</v>
      </c>
      <c r="G201" s="25">
        <v>4</v>
      </c>
      <c r="H201" s="54"/>
      <c r="I201" s="55"/>
      <c r="J201" s="27"/>
    </row>
    <row r="202" spans="3:12" ht="19.5" x14ac:dyDescent="0.2">
      <c r="C202" s="46" t="s">
        <v>83</v>
      </c>
      <c r="D202" s="25">
        <v>0.53</v>
      </c>
      <c r="E202" s="25"/>
      <c r="F202" s="25">
        <v>1.55</v>
      </c>
      <c r="G202" s="25">
        <v>3</v>
      </c>
      <c r="H202" s="54"/>
      <c r="I202" s="55"/>
      <c r="J202" s="27"/>
    </row>
    <row r="203" spans="3:12" ht="19.5" x14ac:dyDescent="0.2">
      <c r="C203" s="46" t="s">
        <v>84</v>
      </c>
      <c r="D203" s="25">
        <v>0.56000000000000005</v>
      </c>
      <c r="E203" s="25"/>
      <c r="F203" s="25">
        <v>1.91</v>
      </c>
      <c r="G203" s="25">
        <v>7</v>
      </c>
      <c r="H203" s="26"/>
      <c r="I203" s="27"/>
      <c r="J203" s="27"/>
    </row>
    <row r="204" spans="3:12" ht="19.5" x14ac:dyDescent="0.2">
      <c r="C204" s="25" t="s">
        <v>85</v>
      </c>
      <c r="D204" s="25">
        <v>0.48</v>
      </c>
      <c r="E204" s="25"/>
      <c r="F204" s="25">
        <v>1.91</v>
      </c>
      <c r="G204" s="25">
        <v>6</v>
      </c>
      <c r="H204" s="26"/>
      <c r="I204" s="27"/>
      <c r="J204" s="27"/>
    </row>
    <row r="205" spans="3:12" ht="19.5" x14ac:dyDescent="0.2">
      <c r="C205" s="25" t="s">
        <v>86</v>
      </c>
      <c r="D205" s="25">
        <v>0.54500000000000004</v>
      </c>
      <c r="E205" s="25"/>
      <c r="F205" s="25">
        <v>1.88</v>
      </c>
      <c r="G205" s="25">
        <v>6</v>
      </c>
      <c r="H205" s="26"/>
      <c r="I205" s="27"/>
      <c r="J205" s="27"/>
    </row>
    <row r="206" spans="3:12" ht="19.5" x14ac:dyDescent="0.2">
      <c r="C206" s="25" t="s">
        <v>87</v>
      </c>
      <c r="D206" s="25">
        <v>0.53</v>
      </c>
      <c r="E206" s="25"/>
      <c r="F206" s="25">
        <v>1.88</v>
      </c>
      <c r="G206" s="25">
        <v>5</v>
      </c>
      <c r="H206" s="26"/>
      <c r="I206" s="27"/>
      <c r="J206" s="27"/>
    </row>
    <row r="207" spans="3:12" ht="19.5" x14ac:dyDescent="0.2">
      <c r="C207" s="25" t="s">
        <v>88</v>
      </c>
      <c r="D207" s="25">
        <v>0.67</v>
      </c>
      <c r="E207" s="25"/>
      <c r="F207" s="25">
        <v>1.54</v>
      </c>
      <c r="G207" s="25">
        <v>1</v>
      </c>
      <c r="H207" s="26"/>
      <c r="I207" s="27"/>
      <c r="J207" s="27"/>
    </row>
    <row r="208" spans="3:12" ht="19.5" x14ac:dyDescent="0.2">
      <c r="C208" s="25" t="s">
        <v>89</v>
      </c>
      <c r="D208" s="25">
        <v>0.60499999999999998</v>
      </c>
      <c r="E208" s="25"/>
      <c r="F208" s="25">
        <v>1.54</v>
      </c>
      <c r="G208" s="25">
        <v>0</v>
      </c>
      <c r="H208" s="26"/>
      <c r="I208" s="27"/>
      <c r="J208" s="27"/>
    </row>
    <row r="209" spans="3:10" ht="19.5" x14ac:dyDescent="0.2">
      <c r="C209" s="25" t="s">
        <v>90</v>
      </c>
      <c r="D209" s="25">
        <v>0.64</v>
      </c>
      <c r="E209" s="25"/>
      <c r="F209" s="25">
        <v>1.63</v>
      </c>
      <c r="G209" s="25">
        <v>2</v>
      </c>
      <c r="H209" s="26"/>
      <c r="I209" s="27"/>
      <c r="J209" s="27"/>
    </row>
    <row r="210" spans="3:10" ht="19.5" x14ac:dyDescent="0.2">
      <c r="C210" s="25" t="s">
        <v>91</v>
      </c>
      <c r="D210" s="25">
        <v>0.57999999999999996</v>
      </c>
      <c r="E210" s="25"/>
      <c r="F210" s="25">
        <v>1.63</v>
      </c>
      <c r="G210" s="25">
        <v>1</v>
      </c>
      <c r="H210" s="26"/>
      <c r="I210" s="27"/>
      <c r="J210" s="27"/>
    </row>
    <row r="211" spans="3:10" ht="19.5" x14ac:dyDescent="0.2">
      <c r="C211" s="25" t="s">
        <v>92</v>
      </c>
      <c r="D211" s="25">
        <v>0.61499999999999999</v>
      </c>
      <c r="E211" s="25"/>
      <c r="F211" s="25">
        <v>1.66</v>
      </c>
      <c r="G211" s="25">
        <v>3</v>
      </c>
      <c r="H211" s="26"/>
      <c r="I211" s="27"/>
      <c r="J211" s="27"/>
    </row>
    <row r="212" spans="3:10" ht="19.5" x14ac:dyDescent="0.2">
      <c r="C212" s="25" t="s">
        <v>93</v>
      </c>
      <c r="D212" s="25">
        <v>0.55000000000000004</v>
      </c>
      <c r="E212" s="25"/>
      <c r="F212" s="25">
        <v>1.66</v>
      </c>
      <c r="G212" s="25">
        <v>2</v>
      </c>
      <c r="H212" s="26"/>
      <c r="I212" s="27"/>
      <c r="J212" s="27"/>
    </row>
    <row r="213" spans="3:10" ht="19.5" x14ac:dyDescent="0.2">
      <c r="C213" s="25" t="s">
        <v>94</v>
      </c>
      <c r="D213" s="25">
        <v>0.68</v>
      </c>
      <c r="E213" s="25"/>
      <c r="F213" s="25">
        <v>2.2000000000000002</v>
      </c>
      <c r="G213" s="25">
        <v>5</v>
      </c>
      <c r="H213" s="26"/>
      <c r="I213" s="27"/>
      <c r="J213" s="27"/>
    </row>
    <row r="214" spans="3:10" ht="19.5" x14ac:dyDescent="0.2">
      <c r="C214" s="25" t="s">
        <v>95</v>
      </c>
      <c r="D214" s="25">
        <v>0.62</v>
      </c>
      <c r="E214" s="25"/>
      <c r="F214" s="25">
        <v>2.2000000000000002</v>
      </c>
      <c r="G214" s="25">
        <v>4</v>
      </c>
      <c r="H214" s="26"/>
      <c r="I214" s="27"/>
      <c r="J214" s="27"/>
    </row>
    <row r="215" spans="3:10" ht="19.5" x14ac:dyDescent="0.2">
      <c r="C215" s="25" t="s">
        <v>96</v>
      </c>
      <c r="D215" s="25">
        <v>0.62</v>
      </c>
      <c r="E215" s="25"/>
      <c r="F215" s="25">
        <v>1.81</v>
      </c>
      <c r="G215" s="25">
        <v>7</v>
      </c>
      <c r="H215" s="26"/>
      <c r="I215" s="27"/>
      <c r="J215" s="27"/>
    </row>
    <row r="216" spans="3:10" ht="19.5" x14ac:dyDescent="0.2">
      <c r="C216" s="25" t="s">
        <v>97</v>
      </c>
      <c r="D216" s="25">
        <v>0.53</v>
      </c>
      <c r="E216" s="25"/>
      <c r="F216" s="25">
        <v>2.0099999999999998</v>
      </c>
      <c r="G216" s="25">
        <v>6</v>
      </c>
      <c r="H216" s="26"/>
      <c r="I216" s="27"/>
      <c r="J216" s="27"/>
    </row>
    <row r="217" spans="3:10" ht="19.5" x14ac:dyDescent="0.2">
      <c r="C217" s="25" t="s">
        <v>155</v>
      </c>
      <c r="D217" s="25">
        <v>0.54</v>
      </c>
      <c r="E217" s="25"/>
      <c r="F217" s="25">
        <v>1.9</v>
      </c>
      <c r="G217" s="25">
        <v>8</v>
      </c>
      <c r="H217" s="26"/>
      <c r="I217" s="27"/>
      <c r="J217" s="27"/>
    </row>
    <row r="218" spans="3:10" ht="19.5" x14ac:dyDescent="0.2">
      <c r="C218" s="25" t="s">
        <v>98</v>
      </c>
      <c r="D218" s="25">
        <v>0.65</v>
      </c>
      <c r="E218" s="25"/>
      <c r="F218" s="25">
        <v>1.9</v>
      </c>
      <c r="G218" s="25">
        <v>9</v>
      </c>
      <c r="H218" s="26"/>
      <c r="I218" s="27"/>
      <c r="J218" s="27"/>
    </row>
    <row r="219" spans="3:10" ht="19.5" x14ac:dyDescent="0.2">
      <c r="C219" s="25" t="s">
        <v>99</v>
      </c>
      <c r="D219" s="25">
        <v>1.276</v>
      </c>
      <c r="E219" s="25"/>
      <c r="F219" s="25">
        <v>1.2</v>
      </c>
      <c r="G219" s="25">
        <v>5</v>
      </c>
      <c r="H219" s="26"/>
      <c r="I219" s="27"/>
      <c r="J219" s="27"/>
    </row>
    <row r="220" spans="3:10" ht="19.5" x14ac:dyDescent="0.2">
      <c r="C220" s="25" t="s">
        <v>100</v>
      </c>
      <c r="D220" s="25">
        <v>1.24</v>
      </c>
      <c r="E220" s="25"/>
      <c r="F220" s="25">
        <v>1.17</v>
      </c>
      <c r="G220" s="25">
        <v>3</v>
      </c>
      <c r="H220" s="26"/>
      <c r="I220" s="27"/>
      <c r="J220" s="27"/>
    </row>
    <row r="221" spans="3:10" ht="19.5" x14ac:dyDescent="0.2">
      <c r="C221" s="25" t="s">
        <v>101</v>
      </c>
      <c r="D221" s="25">
        <v>1.2430000000000001</v>
      </c>
      <c r="E221" s="25"/>
      <c r="F221" s="25">
        <v>1.23</v>
      </c>
      <c r="G221" s="25">
        <v>8</v>
      </c>
      <c r="H221" s="26"/>
      <c r="I221" s="27"/>
      <c r="J221" s="27"/>
    </row>
    <row r="222" spans="3:10" ht="19.5" x14ac:dyDescent="0.2">
      <c r="C222" s="25" t="s">
        <v>167</v>
      </c>
      <c r="D222" s="25">
        <v>1.34</v>
      </c>
      <c r="E222" s="25"/>
      <c r="F222" s="25">
        <v>1.1200000000000001</v>
      </c>
      <c r="G222" s="25"/>
      <c r="H222" s="26"/>
      <c r="I222" s="27"/>
      <c r="J222" s="27"/>
    </row>
    <row r="223" spans="3:10" ht="19.5" x14ac:dyDescent="0.2">
      <c r="C223" s="25" t="s">
        <v>168</v>
      </c>
      <c r="D223" s="25">
        <v>1.34</v>
      </c>
      <c r="E223" s="25"/>
      <c r="F223" s="25">
        <v>1.1200000000000001</v>
      </c>
      <c r="G223" s="25"/>
      <c r="H223" s="26"/>
      <c r="I223" s="27"/>
      <c r="J223" s="27"/>
    </row>
    <row r="224" spans="3:10" ht="19.5" x14ac:dyDescent="0.2">
      <c r="C224" s="25" t="s">
        <v>169</v>
      </c>
      <c r="D224" s="25">
        <v>1.27</v>
      </c>
      <c r="E224" s="25"/>
      <c r="F224" s="25">
        <v>1.1399999999999999</v>
      </c>
      <c r="G224" s="25"/>
      <c r="H224" s="26"/>
      <c r="I224" s="27"/>
      <c r="J224" s="27"/>
    </row>
    <row r="225" spans="3:10" ht="19.5" x14ac:dyDescent="0.2">
      <c r="C225" s="25" t="s">
        <v>231</v>
      </c>
      <c r="D225" s="25">
        <v>1.25</v>
      </c>
      <c r="E225" s="25"/>
      <c r="F225" s="25">
        <v>1.22</v>
      </c>
      <c r="G225" s="25"/>
      <c r="H225" s="26"/>
      <c r="I225" s="27"/>
      <c r="J225" s="27"/>
    </row>
    <row r="226" spans="3:10" ht="19.5" x14ac:dyDescent="0.2">
      <c r="C226" s="28"/>
      <c r="D226" s="28"/>
      <c r="E226" s="28"/>
      <c r="F226" s="28"/>
      <c r="G226" s="28"/>
      <c r="H226" s="28"/>
      <c r="I226" s="29"/>
      <c r="J226" s="29"/>
    </row>
  </sheetData>
  <mergeCells count="16">
    <mergeCell ref="AH1:AQ1"/>
    <mergeCell ref="H197:I197"/>
    <mergeCell ref="H198:I198"/>
    <mergeCell ref="H199:I199"/>
    <mergeCell ref="H200:I200"/>
    <mergeCell ref="H192:I192"/>
    <mergeCell ref="H193:I193"/>
    <mergeCell ref="H194:I194"/>
    <mergeCell ref="H195:I195"/>
    <mergeCell ref="H196:I196"/>
    <mergeCell ref="B1:B2"/>
    <mergeCell ref="H202:I202"/>
    <mergeCell ref="C1:C2"/>
    <mergeCell ref="D1:M1"/>
    <mergeCell ref="N1:AG1"/>
    <mergeCell ref="H201:I201"/>
  </mergeCells>
  <phoneticPr fontId="1" type="noConversion"/>
  <pageMargins left="0.7" right="0.7" top="0.75" bottom="0.75" header="0.3" footer="0.3"/>
  <pageSetup paperSize="9" orientation="landscape" r:id="rId1"/>
  <ignoredErrors>
    <ignoredError sqref="AH226:AH1048576 AH202:AH20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2023-03-07T11:20:07Z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2023-03-07T06:29:12Z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c38eec6f-c701-46c4-b94f-53bc0b34c857</vt:lpwstr>
  </property>
  <property fmtid="{D5CDD505-2E9C-101B-9397-08002B2CF9AE}" pid="7" name="MSIP_Label_defa4170-0d19-0005-0004-bc88714345d2_ActionId">
    <vt:lpwstr>9eeb03e2-f0a2-419c-be1e-5b23db0ed352</vt:lpwstr>
  </property>
  <property fmtid="{D5CDD505-2E9C-101B-9397-08002B2CF9AE}" pid="8" name="MSIP_Label_defa4170-0d19-0005-0004-bc88714345d2_ContentBits">
    <vt:lpwstr>0</vt:lpwstr>
  </property>
</Properties>
</file>