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211"/>
  <workbookPr/>
  <mc:AlternateContent xmlns:mc="http://schemas.openxmlformats.org/markup-compatibility/2006">
    <mc:Choice Requires="x15">
      <x15ac:absPath xmlns:x15ac="http://schemas.microsoft.com/office/spreadsheetml/2010/11/ac" url="/Users/UR/Desktop/Weihnachten_2022/LZ_MF_UR_Steric/Submission_ChemSci_II/Submission/"/>
    </mc:Choice>
  </mc:AlternateContent>
  <xr:revisionPtr revIDLastSave="0" documentId="13_ncr:1_{293024CB-2B6E-114D-AC2C-9BA3B4739F23}" xr6:coauthVersionLast="47" xr6:coauthVersionMax="47" xr10:uidLastSave="{00000000-0000-0000-0000-000000000000}"/>
  <bookViews>
    <workbookView xWindow="0" yWindow="760" windowWidth="34560" windowHeight="20400" xr2:uid="{00000000-000D-0000-FFFF-FFFF00000000}"/>
  </bookViews>
  <sheets>
    <sheet name="Tabelle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" i="1" l="1"/>
  <c r="K7" i="1" l="1"/>
  <c r="Q7" i="1" s="1"/>
  <c r="H7" i="1"/>
  <c r="E7" i="1"/>
  <c r="N7" i="1" s="1"/>
  <c r="D7" i="1"/>
  <c r="C7" i="1"/>
  <c r="I7" i="1" l="1"/>
  <c r="J7" i="1" s="1"/>
  <c r="E21" i="1" s="1"/>
  <c r="F7" i="1"/>
  <c r="O7" i="1"/>
  <c r="P7" i="1" s="1"/>
  <c r="I21" i="1" s="1"/>
  <c r="L7" i="1"/>
  <c r="M7" i="1" s="1"/>
  <c r="G21" i="1" s="1"/>
  <c r="R7" i="1"/>
  <c r="S7" i="1" s="1"/>
  <c r="K21" i="1" s="1"/>
  <c r="G7" i="1" l="1"/>
  <c r="C21" i="1" s="1"/>
</calcChain>
</file>

<file path=xl/sharedStrings.xml><?xml version="1.0" encoding="utf-8"?>
<sst xmlns="http://schemas.openxmlformats.org/spreadsheetml/2006/main" count="32" uniqueCount="32">
  <si>
    <t>V_s</t>
  </si>
  <si>
    <t>V_sc</t>
  </si>
  <si>
    <t>V_seg</t>
  </si>
  <si>
    <t>%V_seg</t>
  </si>
  <si>
    <t>%V_bur_LB</t>
  </si>
  <si>
    <t>%V_bur_all_seg</t>
  </si>
  <si>
    <t>V_bcl</t>
  </si>
  <si>
    <t>%V_bcl</t>
  </si>
  <si>
    <t>%V_bur_all_bcl</t>
  </si>
  <si>
    <t>V_cl</t>
  </si>
  <si>
    <t>%V_cl</t>
  </si>
  <si>
    <t>%V_bur_all_cl</t>
  </si>
  <si>
    <t>V_hseg</t>
  </si>
  <si>
    <t>%V_hseg</t>
  </si>
  <si>
    <t>%V_bur_all_hseg</t>
  </si>
  <si>
    <t>V_hbcl</t>
  </si>
  <si>
    <t>%V_hbcl</t>
  </si>
  <si>
    <t>%V_bur_all_hbcl</t>
  </si>
  <si>
    <t>Parameter and Input</t>
  </si>
  <si>
    <t>r / Å</t>
  </si>
  <si>
    <t>h / Å</t>
  </si>
  <si>
    <t>required input in blue</t>
  </si>
  <si>
    <t>d_LA  / Å</t>
  </si>
  <si>
    <t>d_LB  / Å</t>
  </si>
  <si>
    <t>Equations</t>
  </si>
  <si>
    <t>Results</t>
  </si>
  <si>
    <t>Design 1, V_seg</t>
  </si>
  <si>
    <t>Design 2, V_bcl</t>
  </si>
  <si>
    <t>Design 4, V_hseg</t>
  </si>
  <si>
    <t>Design 5, V_hbcl</t>
  </si>
  <si>
    <t>Design 3, V_cl</t>
  </si>
  <si>
    <t>%V_Bur_LA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</si>
</sst>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6" x14ac:knownFonts="1"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9" fontId="2" fillId="0" borderId="0" applyFont="0" applyFill="0" applyBorder="0" applyAlignment="0" applyProtection="0"/>
  </cellStyleXfs>
  <cellXfs count="25">
    <xf numFmtId="0" fontId="0" fillId="0" borderId="0" xfId="0"/>
    <xf numFmtId="0" fontId="1" fillId="0" borderId="0" xfId="0" applyFont="1"/>
    <xf numFmtId="0" fontId="0" fillId="0" borderId="0" xfId="0" applyAlignment="1">
      <alignment horizontal="center"/>
    </xf>
    <xf numFmtId="0" fontId="0" fillId="3" borderId="0" xfId="0" applyFill="1" applyAlignment="1">
      <alignment horizontal="center"/>
    </xf>
    <xf numFmtId="0" fontId="1" fillId="0" borderId="1" xfId="0" applyFont="1" applyBorder="1"/>
    <xf numFmtId="0" fontId="0" fillId="0" borderId="4" xfId="0" applyBorder="1"/>
    <xf numFmtId="0" fontId="0" fillId="0" borderId="6" xfId="0" applyBorder="1"/>
    <xf numFmtId="0" fontId="0" fillId="0" borderId="2" xfId="0" applyBorder="1" applyAlignment="1">
      <alignment horizontal="center"/>
    </xf>
    <xf numFmtId="0" fontId="0" fillId="0" borderId="2" xfId="0" applyBorder="1"/>
    <xf numFmtId="0" fontId="0" fillId="0" borderId="3" xfId="0" applyBorder="1" applyAlignment="1">
      <alignment horizontal="center"/>
    </xf>
    <xf numFmtId="0" fontId="0" fillId="2" borderId="6" xfId="0" applyFill="1" applyBorder="1"/>
    <xf numFmtId="0" fontId="0" fillId="0" borderId="7" xfId="0" applyBorder="1" applyAlignment="1" applyProtection="1">
      <alignment horizontal="center"/>
      <protection locked="0"/>
    </xf>
    <xf numFmtId="0" fontId="0" fillId="0" borderId="7" xfId="0" applyBorder="1" applyAlignment="1">
      <alignment horizontal="center"/>
    </xf>
    <xf numFmtId="0" fontId="0" fillId="0" borderId="7" xfId="0" applyBorder="1"/>
    <xf numFmtId="0" fontId="3" fillId="2" borderId="7" xfId="0" applyFont="1" applyFill="1" applyBorder="1" applyAlignment="1" applyProtection="1">
      <alignment horizontal="center"/>
      <protection locked="0"/>
    </xf>
    <xf numFmtId="0" fontId="3" fillId="2" borderId="8" xfId="0" applyFont="1" applyFill="1" applyBorder="1" applyAlignment="1" applyProtection="1">
      <alignment horizontal="center"/>
      <protection locked="0"/>
    </xf>
    <xf numFmtId="164" fontId="3" fillId="2" borderId="7" xfId="0" applyNumberFormat="1" applyFont="1" applyFill="1" applyBorder="1" applyAlignment="1" applyProtection="1">
      <alignment horizontal="center"/>
      <protection locked="0"/>
    </xf>
    <xf numFmtId="0" fontId="5" fillId="0" borderId="7" xfId="0" applyFont="1" applyBorder="1"/>
    <xf numFmtId="0" fontId="0" fillId="0" borderId="2" xfId="0" applyBorder="1" applyAlignment="1">
      <alignment horizontal="center"/>
    </xf>
    <xf numFmtId="10" fontId="4" fillId="0" borderId="7" xfId="1" applyNumberFormat="1" applyFont="1" applyBorder="1" applyAlignment="1">
      <alignment horizontal="center"/>
    </xf>
    <xf numFmtId="0" fontId="0" fillId="0" borderId="3" xfId="0" applyBorder="1" applyAlignment="1">
      <alignment horizontal="center"/>
    </xf>
    <xf numFmtId="10" fontId="4" fillId="0" borderId="8" xfId="1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5" xfId="0" applyBorder="1" applyAlignment="1">
      <alignment horizontal="center"/>
    </xf>
    <xf numFmtId="10" fontId="4" fillId="0" borderId="7" xfId="0" applyNumberFormat="1" applyFont="1" applyBorder="1" applyAlignment="1">
      <alignment horizontal="center"/>
    </xf>
  </cellXfs>
  <cellStyles count="2">
    <cellStyle name="Prozent" xfId="1" builtinId="5"/>
    <cellStyle name="Standard" xfId="0" builtinId="0"/>
  </cellStyles>
  <dxfs count="3"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224118</xdr:colOff>
      <xdr:row>11</xdr:row>
      <xdr:rowOff>27239</xdr:rowOff>
    </xdr:from>
    <xdr:to>
      <xdr:col>3</xdr:col>
      <xdr:colOff>862853</xdr:colOff>
      <xdr:row>20</xdr:row>
      <xdr:rowOff>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42" t="41170" r="63729" b="33768"/>
        <a:stretch/>
      </xdr:blipFill>
      <xdr:spPr>
        <a:xfrm>
          <a:off x="2618975" y="2367668"/>
          <a:ext cx="1686485" cy="1687261"/>
        </a:xfrm>
        <a:prstGeom prst="rect">
          <a:avLst/>
        </a:prstGeom>
      </xdr:spPr>
    </xdr:pic>
    <xdr:clientData/>
  </xdr:twoCellAnchor>
  <xdr:twoCellAnchor editAs="oneCell">
    <xdr:from>
      <xdr:col>4</xdr:col>
      <xdr:colOff>212911</xdr:colOff>
      <xdr:row>11</xdr:row>
      <xdr:rowOff>33618</xdr:rowOff>
    </xdr:from>
    <xdr:to>
      <xdr:col>5</xdr:col>
      <xdr:colOff>851558</xdr:colOff>
      <xdr:row>20</xdr:row>
      <xdr:rowOff>2572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332" t="41109" r="35121" b="33896"/>
        <a:stretch/>
      </xdr:blipFill>
      <xdr:spPr>
        <a:xfrm>
          <a:off x="4717676" y="2353236"/>
          <a:ext cx="1692000" cy="1683454"/>
        </a:xfrm>
        <a:prstGeom prst="rect">
          <a:avLst/>
        </a:prstGeom>
      </xdr:spPr>
    </xdr:pic>
    <xdr:clientData/>
  </xdr:twoCellAnchor>
  <xdr:twoCellAnchor editAs="oneCell">
    <xdr:from>
      <xdr:col>6</xdr:col>
      <xdr:colOff>212911</xdr:colOff>
      <xdr:row>10</xdr:row>
      <xdr:rowOff>190499</xdr:rowOff>
    </xdr:from>
    <xdr:to>
      <xdr:col>7</xdr:col>
      <xdr:colOff>851558</xdr:colOff>
      <xdr:row>19</xdr:row>
      <xdr:rowOff>185177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167" t="40982" r="6430" b="33769"/>
        <a:stretch/>
      </xdr:blipFill>
      <xdr:spPr>
        <a:xfrm>
          <a:off x="6824382" y="2319617"/>
          <a:ext cx="1692000" cy="1709178"/>
        </a:xfrm>
        <a:prstGeom prst="rect">
          <a:avLst/>
        </a:prstGeom>
      </xdr:spPr>
    </xdr:pic>
    <xdr:clientData/>
  </xdr:twoCellAnchor>
  <xdr:twoCellAnchor editAs="oneCell">
    <xdr:from>
      <xdr:col>8</xdr:col>
      <xdr:colOff>212912</xdr:colOff>
      <xdr:row>11</xdr:row>
      <xdr:rowOff>22412</xdr:rowOff>
    </xdr:from>
    <xdr:to>
      <xdr:col>9</xdr:col>
      <xdr:colOff>851559</xdr:colOff>
      <xdr:row>19</xdr:row>
      <xdr:rowOff>181909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41" t="68388" r="63668" b="6490"/>
        <a:stretch/>
      </xdr:blipFill>
      <xdr:spPr>
        <a:xfrm>
          <a:off x="8931088" y="2342030"/>
          <a:ext cx="1692000" cy="1683497"/>
        </a:xfrm>
        <a:prstGeom prst="rect">
          <a:avLst/>
        </a:prstGeom>
      </xdr:spPr>
    </xdr:pic>
    <xdr:clientData/>
  </xdr:twoCellAnchor>
  <xdr:twoCellAnchor editAs="absolute">
    <xdr:from>
      <xdr:col>10</xdr:col>
      <xdr:colOff>235323</xdr:colOff>
      <xdr:row>11</xdr:row>
      <xdr:rowOff>6402</xdr:rowOff>
    </xdr:from>
    <xdr:to>
      <xdr:col>11</xdr:col>
      <xdr:colOff>873970</xdr:colOff>
      <xdr:row>19</xdr:row>
      <xdr:rowOff>165856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332" t="68388" r="35121" b="6617"/>
        <a:stretch/>
      </xdr:blipFill>
      <xdr:spPr>
        <a:xfrm>
          <a:off x="11060205" y="2353235"/>
          <a:ext cx="1692000" cy="16834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S21"/>
  <sheetViews>
    <sheetView tabSelected="1" zoomScale="153" zoomScaleNormal="153" workbookViewId="0">
      <selection activeCell="J4" sqref="J4"/>
    </sheetView>
  </sheetViews>
  <sheetFormatPr baseColWidth="10" defaultRowHeight="15" x14ac:dyDescent="0.2"/>
  <cols>
    <col min="2" max="2" width="24.5" customWidth="1"/>
    <col min="3" max="19" width="15.6640625" customWidth="1"/>
  </cols>
  <sheetData>
    <row r="1" spans="2:19" ht="16" thickBot="1" x14ac:dyDescent="0.25"/>
    <row r="2" spans="2:19" ht="20" customHeight="1" x14ac:dyDescent="0.2">
      <c r="B2" s="4" t="s">
        <v>18</v>
      </c>
      <c r="C2" s="7" t="s">
        <v>19</v>
      </c>
      <c r="D2" s="7" t="s">
        <v>20</v>
      </c>
      <c r="E2" s="8"/>
      <c r="F2" s="7" t="s">
        <v>31</v>
      </c>
      <c r="G2" s="7" t="s">
        <v>4</v>
      </c>
      <c r="H2" s="8"/>
      <c r="I2" s="7" t="s">
        <v>22</v>
      </c>
      <c r="J2" s="9" t="s">
        <v>23</v>
      </c>
    </row>
    <row r="3" spans="2:19" ht="20" customHeight="1" thickBot="1" x14ac:dyDescent="0.3">
      <c r="B3" s="10" t="s">
        <v>21</v>
      </c>
      <c r="C3" s="11">
        <v>3.5</v>
      </c>
      <c r="D3" s="12">
        <f>IF(AND(F3&gt;0.5, G3&gt;0.5),0, IF(G3&gt;0.5, I3/2, IF(F3&gt;0.5, J3/2,((I3+J3)/4))))</f>
        <v>0.87999999999999989</v>
      </c>
      <c r="E3" s="13"/>
      <c r="F3" s="16">
        <v>0.33</v>
      </c>
      <c r="G3" s="16">
        <v>0.33</v>
      </c>
      <c r="H3" s="17"/>
      <c r="I3" s="14">
        <v>1.41</v>
      </c>
      <c r="J3" s="15">
        <v>2.11</v>
      </c>
    </row>
    <row r="6" spans="2:19" ht="20" customHeight="1" x14ac:dyDescent="0.2">
      <c r="B6" s="1" t="s">
        <v>24</v>
      </c>
      <c r="C6" s="2" t="s">
        <v>0</v>
      </c>
      <c r="D6" s="2" t="s">
        <v>1</v>
      </c>
      <c r="E6" s="2" t="s">
        <v>2</v>
      </c>
      <c r="F6" s="2" t="s">
        <v>3</v>
      </c>
      <c r="G6" s="3" t="s">
        <v>5</v>
      </c>
      <c r="H6" s="2" t="s">
        <v>6</v>
      </c>
      <c r="I6" s="2" t="s">
        <v>7</v>
      </c>
      <c r="J6" s="3" t="s">
        <v>8</v>
      </c>
      <c r="K6" s="2" t="s">
        <v>9</v>
      </c>
      <c r="L6" s="2" t="s">
        <v>10</v>
      </c>
      <c r="M6" s="3" t="s">
        <v>11</v>
      </c>
      <c r="N6" s="2" t="s">
        <v>12</v>
      </c>
      <c r="O6" s="2" t="s">
        <v>13</v>
      </c>
      <c r="P6" s="3" t="s">
        <v>14</v>
      </c>
      <c r="Q6" s="2" t="s">
        <v>15</v>
      </c>
      <c r="R6" s="2" t="s">
        <v>16</v>
      </c>
      <c r="S6" s="3" t="s">
        <v>17</v>
      </c>
    </row>
    <row r="7" spans="2:19" ht="20" customHeight="1" x14ac:dyDescent="0.2">
      <c r="C7" s="2">
        <f>((4*PI()/3)*(C3)^3)</f>
        <v>179.59438003021648</v>
      </c>
      <c r="D7" s="2">
        <f>PI()/3*D3^2*(3*C3-D3)</f>
        <v>7.8013369186807262</v>
      </c>
      <c r="E7" s="2">
        <f>PI()*D3/3*(6*C3^2-2*D3^2 )</f>
        <v>66.30546599217783</v>
      </c>
      <c r="F7" s="2">
        <f>E7/C7</f>
        <v>0.36919566180758012</v>
      </c>
      <c r="G7" s="3">
        <f>F3+G3+F7</f>
        <v>1.0291956618075802</v>
      </c>
      <c r="H7" s="2">
        <f>PI()*D3*(C3^2-D3^2)+(4*PI()*D3^3)/3</f>
        <v>34.580004615307011</v>
      </c>
      <c r="I7" s="2">
        <f>H7/C7</f>
        <v>0.19254502623906705</v>
      </c>
      <c r="J7" s="3">
        <f>F3+G3+I7</f>
        <v>0.85254502623906703</v>
      </c>
      <c r="K7" s="2">
        <f>PI()*D3*(((3*C3^2-D3^2 ))/3+((C3^2-D3^2))/2+(2*D3^2)/3)</f>
        <v>50.442735303742424</v>
      </c>
      <c r="L7" s="2">
        <f>K7/C7</f>
        <v>0.28087034402332361</v>
      </c>
      <c r="M7" s="3">
        <f>F3+G3+L7</f>
        <v>0.9408703440233237</v>
      </c>
      <c r="N7" s="2" t="b">
        <f>IF(AND(F3&gt;0.5, G3&gt;0.5),E7/2, IF(G3&gt;0.5, (E7/2)-(C7*(G3-0.5))*0.5, IF(F3&gt;0.5, (E7/2)-(C7*(F3-0.5))*0.5)))</f>
        <v>0</v>
      </c>
      <c r="O7" s="2">
        <f>N7/C7</f>
        <v>0</v>
      </c>
      <c r="P7" s="3">
        <f>F3+G3+O7</f>
        <v>0.66</v>
      </c>
      <c r="Q7" s="2" t="b">
        <f>IF(AND(F3&gt;0.5, G3&gt;0.5),K7/2, IF(G3&gt;0.5, (K7/2)-(C7*(G3-0.5))*0.5, IF(F3&gt;0.5, (K7/2)-(C7*(F3-0.5))*0.5)))</f>
        <v>0</v>
      </c>
      <c r="R7" s="2">
        <f>Q7/C7</f>
        <v>0</v>
      </c>
      <c r="S7" s="3">
        <f>F3+G3+R7</f>
        <v>0.66</v>
      </c>
    </row>
    <row r="10" spans="2:19" ht="16" thickBot="1" x14ac:dyDescent="0.25"/>
    <row r="11" spans="2:19" x14ac:dyDescent="0.2">
      <c r="B11" s="4" t="s">
        <v>25</v>
      </c>
      <c r="C11" s="18" t="s">
        <v>26</v>
      </c>
      <c r="D11" s="18"/>
      <c r="E11" s="18" t="s">
        <v>27</v>
      </c>
      <c r="F11" s="18"/>
      <c r="G11" s="18" t="s">
        <v>30</v>
      </c>
      <c r="H11" s="18"/>
      <c r="I11" s="18" t="s">
        <v>28</v>
      </c>
      <c r="J11" s="18"/>
      <c r="K11" s="18" t="s">
        <v>29</v>
      </c>
      <c r="L11" s="20"/>
    </row>
    <row r="12" spans="2:19" x14ac:dyDescent="0.2">
      <c r="B12" s="5"/>
      <c r="C12" s="22"/>
      <c r="D12" s="22"/>
      <c r="E12" s="22"/>
      <c r="F12" s="22"/>
      <c r="G12" s="22"/>
      <c r="H12" s="22"/>
      <c r="I12" s="22"/>
      <c r="J12" s="22"/>
      <c r="K12" s="22"/>
      <c r="L12" s="23"/>
    </row>
    <row r="13" spans="2:19" x14ac:dyDescent="0.2">
      <c r="B13" s="5"/>
      <c r="C13" s="22"/>
      <c r="D13" s="22"/>
      <c r="E13" s="22"/>
      <c r="F13" s="22"/>
      <c r="G13" s="22"/>
      <c r="H13" s="22"/>
      <c r="I13" s="22"/>
      <c r="J13" s="22"/>
      <c r="K13" s="22"/>
      <c r="L13" s="23"/>
    </row>
    <row r="14" spans="2:19" x14ac:dyDescent="0.2">
      <c r="B14" s="5"/>
      <c r="C14" s="22"/>
      <c r="D14" s="22"/>
      <c r="E14" s="22"/>
      <c r="F14" s="22"/>
      <c r="G14" s="22"/>
      <c r="H14" s="22"/>
      <c r="I14" s="22"/>
      <c r="J14" s="22"/>
      <c r="K14" s="22"/>
      <c r="L14" s="23"/>
    </row>
    <row r="15" spans="2:19" x14ac:dyDescent="0.2">
      <c r="B15" s="5"/>
      <c r="C15" s="22"/>
      <c r="D15" s="22"/>
      <c r="E15" s="22"/>
      <c r="F15" s="22"/>
      <c r="G15" s="22"/>
      <c r="H15" s="22"/>
      <c r="I15" s="22"/>
      <c r="J15" s="22"/>
      <c r="K15" s="22"/>
      <c r="L15" s="23"/>
    </row>
    <row r="16" spans="2:19" x14ac:dyDescent="0.2">
      <c r="B16" s="5"/>
      <c r="C16" s="22"/>
      <c r="D16" s="22"/>
      <c r="E16" s="22"/>
      <c r="F16" s="22"/>
      <c r="G16" s="22"/>
      <c r="H16" s="22"/>
      <c r="I16" s="22"/>
      <c r="J16" s="22"/>
      <c r="K16" s="22"/>
      <c r="L16" s="23"/>
    </row>
    <row r="17" spans="2:12" x14ac:dyDescent="0.2">
      <c r="B17" s="5"/>
      <c r="C17" s="22"/>
      <c r="D17" s="22"/>
      <c r="E17" s="22"/>
      <c r="F17" s="22"/>
      <c r="G17" s="22"/>
      <c r="H17" s="22"/>
      <c r="I17" s="22"/>
      <c r="J17" s="22"/>
      <c r="K17" s="22"/>
      <c r="L17" s="23"/>
    </row>
    <row r="18" spans="2:12" x14ac:dyDescent="0.2">
      <c r="B18" s="5"/>
      <c r="C18" s="22"/>
      <c r="D18" s="22"/>
      <c r="E18" s="22"/>
      <c r="F18" s="22"/>
      <c r="G18" s="22"/>
      <c r="H18" s="22"/>
      <c r="I18" s="22"/>
      <c r="J18" s="22"/>
      <c r="K18" s="22"/>
      <c r="L18" s="23"/>
    </row>
    <row r="19" spans="2:12" x14ac:dyDescent="0.2">
      <c r="B19" s="5"/>
      <c r="C19" s="22"/>
      <c r="D19" s="22"/>
      <c r="E19" s="22"/>
      <c r="F19" s="22"/>
      <c r="G19" s="22"/>
      <c r="H19" s="22"/>
      <c r="I19" s="22"/>
      <c r="J19" s="22"/>
      <c r="K19" s="22"/>
      <c r="L19" s="23"/>
    </row>
    <row r="20" spans="2:12" x14ac:dyDescent="0.2">
      <c r="B20" s="5"/>
      <c r="C20" s="22"/>
      <c r="D20" s="22"/>
      <c r="E20" s="22"/>
      <c r="F20" s="22"/>
      <c r="G20" s="22"/>
      <c r="H20" s="22"/>
      <c r="I20" s="22"/>
      <c r="J20" s="22"/>
      <c r="K20" s="22"/>
      <c r="L20" s="23"/>
    </row>
    <row r="21" spans="2:12" ht="22" thickBot="1" x14ac:dyDescent="0.3">
      <c r="B21" s="6"/>
      <c r="C21" s="24">
        <f>G7</f>
        <v>1.0291956618075802</v>
      </c>
      <c r="D21" s="24"/>
      <c r="E21" s="19">
        <f>J7</f>
        <v>0.85254502623906703</v>
      </c>
      <c r="F21" s="19"/>
      <c r="G21" s="19">
        <f>M7</f>
        <v>0.9408703440233237</v>
      </c>
      <c r="H21" s="19"/>
      <c r="I21" s="19">
        <f>P7</f>
        <v>0.66</v>
      </c>
      <c r="J21" s="19"/>
      <c r="K21" s="19">
        <f>S7</f>
        <v>0.66</v>
      </c>
      <c r="L21" s="21"/>
    </row>
  </sheetData>
  <sheetProtection sheet="1" objects="1" scenarios="1"/>
  <mergeCells count="15">
    <mergeCell ref="I11:J11"/>
    <mergeCell ref="I21:J21"/>
    <mergeCell ref="K11:L11"/>
    <mergeCell ref="K21:L21"/>
    <mergeCell ref="C12:D20"/>
    <mergeCell ref="E12:F20"/>
    <mergeCell ref="G12:H20"/>
    <mergeCell ref="I12:J20"/>
    <mergeCell ref="K12:L20"/>
    <mergeCell ref="C11:D11"/>
    <mergeCell ref="C21:D21"/>
    <mergeCell ref="E11:F11"/>
    <mergeCell ref="E21:F21"/>
    <mergeCell ref="G11:H11"/>
    <mergeCell ref="G21:H21"/>
  </mergeCells>
  <conditionalFormatting sqref="C21:L21">
    <cfRule type="cellIs" dxfId="2" priority="3" operator="greaterThan">
      <formula>1.09</formula>
    </cfRule>
    <cfRule type="cellIs" dxfId="1" priority="2" operator="lessThan">
      <formula>0.91</formula>
    </cfRule>
    <cfRule type="cellIs" dxfId="0" priority="1" operator="between">
      <formula>0.91</formula>
      <formula>1.09</formula>
    </cfRule>
  </conditionalFormatting>
  <pageMargins left="0.7" right="0.7" top="0.78740157499999996" bottom="0.78740157499999996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" id="{8AE06D55-D1A0-4016-ABC9-A6AFC415CDF7}">
            <x14:iconSet custom="1">
              <x14:cfvo type="percent">
                <xm:f>0</xm:f>
              </x14:cfvo>
              <x14:cfvo type="num">
                <xm:f>0.91</xm:f>
              </x14:cfvo>
              <x14:cfvo type="num">
                <xm:f>1.0900000000000001</xm:f>
              </x14:cfvo>
              <x14:cfIcon iconSet="3TrafficLights1" iconId="2"/>
              <x14:cfIcon iconSet="3TrafficLights1" iconId="1"/>
              <x14:cfIcon iconSet="3TrafficLights1" iconId="0"/>
            </x14:iconSet>
          </x14:cfRule>
          <xm:sqref>G7 J7 M7</xm:sqref>
        </x14:conditionalFormatting>
        <x14:conditionalFormatting xmlns:xm="http://schemas.microsoft.com/office/excel/2006/main">
          <x14:cfRule type="iconSet" priority="5" id="{0B07CEDE-04C8-4F5D-A4EF-FF3932F50DE3}">
            <x14:iconSet custom="1">
              <x14:cfvo type="percent">
                <xm:f>0</xm:f>
              </x14:cfvo>
              <x14:cfvo type="num">
                <xm:f>0.95</xm:f>
              </x14:cfvo>
              <x14:cfvo type="num">
                <xm:f>1.05</xm:f>
              </x14:cfvo>
              <x14:cfIcon iconSet="3TrafficLights1" iconId="2"/>
              <x14:cfIcon iconSet="3TrafficLights1" iconId="1"/>
              <x14:cfIcon iconSet="3TrafficLights1" iconId="0"/>
            </x14:iconSet>
          </x14:cfRule>
          <xm:sqref>P7</xm:sqref>
        </x14:conditionalFormatting>
        <x14:conditionalFormatting xmlns:xm="http://schemas.microsoft.com/office/excel/2006/main">
          <x14:cfRule type="iconSet" priority="4" id="{7A53B664-23A6-4E18-82C2-EEC33B281A8F}">
            <x14:iconSet custom="1">
              <x14:cfvo type="percent">
                <xm:f>0</xm:f>
              </x14:cfvo>
              <x14:cfvo type="num">
                <xm:f>0.95</xm:f>
              </x14:cfvo>
              <x14:cfvo type="num">
                <xm:f>1.05</xm:f>
              </x14:cfvo>
              <x14:cfIcon iconSet="3TrafficLights1" iconId="2"/>
              <x14:cfIcon iconSet="3TrafficLights1" iconId="1"/>
              <x14:cfIcon iconSet="3TrafficLights1" iconId="0"/>
            </x14:iconSet>
          </x14:cfRule>
          <xm:sqref>S7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Universitaet Wuerzburg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Ludwig Zapf</dc:creator>
  <cp:lastModifiedBy>Udo Radius</cp:lastModifiedBy>
  <dcterms:created xsi:type="dcterms:W3CDTF">2022-03-11T07:53:40Z</dcterms:created>
  <dcterms:modified xsi:type="dcterms:W3CDTF">2023-01-03T10:46:37Z</dcterms:modified>
</cp:coreProperties>
</file>