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uol.le.ac.uk\root\staff\home\j\jmh84\My Documents\AAA - Tanongsak\"/>
    </mc:Choice>
  </mc:AlternateContent>
  <xr:revisionPtr revIDLastSave="0" documentId="13_ncr:1_{B0229C33-2E07-4D9B-8161-FF4F26071A8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13-03-23" sheetId="1" r:id="rId1"/>
    <sheet name="10-05-23 (repeat)" sheetId="2" r:id="rId2"/>
  </sheets>
  <definedNames>
    <definedName name="A._Cox_Chemistry_Tanongsak_2023_03_10_v1" localSheetId="0">'13-03-23'!$A$1:$AC$56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6" i="2" l="1"/>
  <c r="X30" i="2" s="1"/>
  <c r="X27" i="2"/>
  <c r="X31" i="2" s="1"/>
  <c r="X28" i="2"/>
  <c r="X32" i="2" s="1"/>
  <c r="W28" i="2"/>
  <c r="W32" i="2" s="1"/>
  <c r="W27" i="2"/>
  <c r="W31" i="2" s="1"/>
  <c r="W26" i="2"/>
  <c r="W30" i="2" s="1"/>
  <c r="R54" i="1"/>
  <c r="S54" i="1"/>
  <c r="T54" i="1"/>
  <c r="U54" i="1"/>
  <c r="R55" i="1"/>
  <c r="S55" i="1"/>
  <c r="T55" i="1"/>
  <c r="U55" i="1"/>
  <c r="R56" i="1"/>
  <c r="S56" i="1"/>
  <c r="T56" i="1"/>
  <c r="U56" i="1"/>
  <c r="R49" i="1"/>
  <c r="S49" i="1"/>
  <c r="T49" i="1"/>
  <c r="U49" i="1"/>
  <c r="R50" i="1"/>
  <c r="S50" i="1"/>
  <c r="T50" i="1"/>
  <c r="U50" i="1"/>
  <c r="R51" i="1"/>
  <c r="S51" i="1"/>
  <c r="T51" i="1"/>
  <c r="U51" i="1"/>
  <c r="R43" i="1"/>
  <c r="S43" i="1"/>
  <c r="T43" i="1"/>
  <c r="U43" i="1"/>
  <c r="R44" i="1"/>
  <c r="S44" i="1"/>
  <c r="T44" i="1"/>
  <c r="U44" i="1"/>
  <c r="R45" i="1"/>
  <c r="S45" i="1"/>
  <c r="T45" i="1"/>
  <c r="U45" i="1"/>
  <c r="Q56" i="1"/>
  <c r="Q55" i="1"/>
  <c r="Q54" i="1"/>
  <c r="Q51" i="1"/>
  <c r="Q50" i="1"/>
  <c r="Q49" i="1"/>
  <c r="Q44" i="1"/>
  <c r="Q45" i="1"/>
  <c r="Q43" i="1"/>
  <c r="X36" i="2" l="1"/>
  <c r="W34" i="2" l="1"/>
  <c r="X35" i="2"/>
  <c r="W35" i="2"/>
  <c r="W36" i="2"/>
  <c r="X3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1B08F0A-3BD5-44BC-B03E-5DBCFF8D4FF5}" name="A. Cox_Chemistry_Tanongsak_2023_03_10_v1" type="6" refreshedVersion="7" deleted="1" background="1" saveData="1">
    <textPr codePage="65001" sourceFile="\\uol.le.ac.uk\root\staff\home\a\acc18\My Documents\ICP\235 Tanongsak\A. Cox_Chemistry_Tanongsak_2023_03_10_v1.csv" tab="0" semicolon="1">
      <textFields count="30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<sst xmlns="http://schemas.openxmlformats.org/spreadsheetml/2006/main" count="385" uniqueCount="102">
  <si>
    <t>Sample 1</t>
  </si>
  <si>
    <t>Sample 2</t>
  </si>
  <si>
    <t>Sample 3</t>
  </si>
  <si>
    <t>Sample 4</t>
  </si>
  <si>
    <t>Sample 5</t>
  </si>
  <si>
    <t>Sample 6</t>
  </si>
  <si>
    <t>Sample 7</t>
  </si>
  <si>
    <t>Sample 8</t>
  </si>
  <si>
    <t>Sample 9</t>
  </si>
  <si>
    <t>Sample 10</t>
  </si>
  <si>
    <t>Sample 11</t>
  </si>
  <si>
    <t>Sample 12</t>
  </si>
  <si>
    <t>Sample 13</t>
  </si>
  <si>
    <t>Sample 14</t>
  </si>
  <si>
    <t>Sample 15</t>
  </si>
  <si>
    <t>Sample 16</t>
  </si>
  <si>
    <t>Sample 17</t>
  </si>
  <si>
    <t>Sample 18</t>
  </si>
  <si>
    <t>Sample 19</t>
  </si>
  <si>
    <t>Sample 20</t>
  </si>
  <si>
    <t>Sample 22</t>
  </si>
  <si>
    <t>Sample 23</t>
  </si>
  <si>
    <t>Sample 24</t>
  </si>
  <si>
    <t>Blank 1</t>
  </si>
  <si>
    <t>Blank 2</t>
  </si>
  <si>
    <t>Blank 3</t>
  </si>
  <si>
    <t>2a + 4 50</t>
  </si>
  <si>
    <t>2a + 4 100</t>
  </si>
  <si>
    <t>2a + 4 200</t>
  </si>
  <si>
    <t>2a + 4 500</t>
  </si>
  <si>
    <t>2a + 4 1000</t>
  </si>
  <si>
    <t>2a + 4 2000</t>
  </si>
  <si>
    <t>wash 1</t>
  </si>
  <si>
    <t>wash 2</t>
  </si>
  <si>
    <t>wash 3</t>
  </si>
  <si>
    <t>Raw.Average</t>
  </si>
  <si>
    <t>6Li (STD)</t>
  </si>
  <si>
    <t>Y [cps]</t>
  </si>
  <si>
    <t>6Li (KED)</t>
  </si>
  <si>
    <t>7Li (STD)</t>
  </si>
  <si>
    <t>7Li (KED)</t>
  </si>
  <si>
    <t>27Al (STD)</t>
  </si>
  <si>
    <t>27Al (KED)</t>
  </si>
  <si>
    <t>31P (STD)</t>
  </si>
  <si>
    <t>31P (KED)</t>
  </si>
  <si>
    <t>44Ca (STD)</t>
  </si>
  <si>
    <t>44Ca (KED)</t>
  </si>
  <si>
    <t>45Sc (STD)</t>
  </si>
  <si>
    <t>45Sc (KED)</t>
  </si>
  <si>
    <t>56Fe (STD)</t>
  </si>
  <si>
    <t>56Fe (KED)</t>
  </si>
  <si>
    <t>57Fe (STD)</t>
  </si>
  <si>
    <t>57Fe (KED)</t>
  </si>
  <si>
    <t>103Rh (KED)</t>
  </si>
  <si>
    <t>103Rh (STD)</t>
  </si>
  <si>
    <t>139La (STD)</t>
  </si>
  <si>
    <t>139La (KED)</t>
  </si>
  <si>
    <t>ExtCal.Average</t>
  </si>
  <si>
    <t>Y [ppb]</t>
  </si>
  <si>
    <t>Y [%]</t>
  </si>
  <si>
    <t>ExtCal.LOD</t>
  </si>
  <si>
    <t>Commercial LFP (24.3 mg/25ml and diluted for 200 times)</t>
  </si>
  <si>
    <t>Spent LFP (25.6 mg/25ml and diluted for 200 times)</t>
  </si>
  <si>
    <t>After oxidative leaching (26.9 mg/25ml and diluted for 200 times)</t>
  </si>
  <si>
    <t>Re-Li from the particle after leaching (26.4 mg/25ml and diluted for 200 times)</t>
  </si>
  <si>
    <t>Direct Re-Li (25.3 mg/25ml and diluted for 200 times)</t>
  </si>
  <si>
    <t>Initail solution of FeCl3 in water (1000 times dilution)</t>
  </si>
  <si>
    <t>Solution after oxidative leaching (1000 times dilution)</t>
  </si>
  <si>
    <t>Solution after Re-Li(from particle after oxidative leaching) (1000 times dilution)</t>
  </si>
  <si>
    <t>Solution after direct Re-Li (1000 times dilution)</t>
  </si>
  <si>
    <t>Li</t>
  </si>
  <si>
    <t>P</t>
  </si>
  <si>
    <t>Fe</t>
  </si>
  <si>
    <t>Mass%</t>
  </si>
  <si>
    <t>Mole%</t>
  </si>
  <si>
    <t>Mole ratio compare to Fe</t>
  </si>
  <si>
    <t>Blank 4</t>
  </si>
  <si>
    <t>Blank 5</t>
  </si>
  <si>
    <t>Blank 6</t>
  </si>
  <si>
    <t>4 50</t>
  </si>
  <si>
    <t>4 100</t>
  </si>
  <si>
    <t>4 200</t>
  </si>
  <si>
    <t>4 500</t>
  </si>
  <si>
    <t>4 1000</t>
  </si>
  <si>
    <t>4 2000</t>
  </si>
  <si>
    <t>2a  50</t>
  </si>
  <si>
    <t>2a  100</t>
  </si>
  <si>
    <t>2a  200</t>
  </si>
  <si>
    <t>2a  500</t>
  </si>
  <si>
    <t>2a  1000</t>
  </si>
  <si>
    <t>2a  2000</t>
  </si>
  <si>
    <t>wash run 1</t>
  </si>
  <si>
    <t>wash run 2</t>
  </si>
  <si>
    <t>wash run 3</t>
  </si>
  <si>
    <t>N/A</t>
  </si>
  <si>
    <t>Initial</t>
  </si>
  <si>
    <t>1h</t>
  </si>
  <si>
    <t>wash run 4</t>
  </si>
  <si>
    <t>wash run 5</t>
  </si>
  <si>
    <t>Spent LFP (20.6 mg/25ml and diluted for 200 times)</t>
  </si>
  <si>
    <t>Direct Re-Li (29.6 mg/25ml and diluted for 200 times)</t>
  </si>
  <si>
    <t>Sample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</si>
</sst>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0" fillId="3" borderId="0" xfId="0" applyFill="1"/>
    <xf numFmtId="0" fontId="0" fillId="3" borderId="0" xfId="0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. Cox_Chemistry_Tanongsak_2023_03_10_v1" connectionId="1" xr16:uid="{F9AF2DBE-0380-4A2D-896B-0BD03AF07258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6"/>
  <sheetViews>
    <sheetView workbookViewId="0">
      <pane xSplit="4" ySplit="2" topLeftCell="K3" activePane="bottomRight" state="frozen"/>
      <selection pane="topRight" activeCell="E1" sqref="E1"/>
      <selection pane="bottomLeft" activeCell="A3" sqref="A3"/>
      <selection pane="bottomRight" activeCell="Q9" sqref="Q9"/>
    </sheetView>
  </sheetViews>
  <sheetFormatPr defaultRowHeight="15" x14ac:dyDescent="0.25"/>
  <cols>
    <col min="1" max="1" width="14.42578125" bestFit="1" customWidth="1"/>
    <col min="2" max="2" width="2" bestFit="1" customWidth="1"/>
    <col min="3" max="3" width="11.5703125" bestFit="1" customWidth="1"/>
    <col min="4" max="4" width="7.28515625" bestFit="1" customWidth="1"/>
    <col min="5" max="7" width="12.7109375" bestFit="1" customWidth="1"/>
    <col min="8" max="13" width="12" bestFit="1" customWidth="1"/>
    <col min="14" max="16" width="12.7109375" bestFit="1" customWidth="1"/>
    <col min="17" max="17" width="12.85546875" style="2" bestFit="1" customWidth="1"/>
    <col min="18" max="18" width="12.5703125" style="2" bestFit="1" customWidth="1"/>
    <col min="19" max="19" width="12.85546875" style="2" bestFit="1" customWidth="1"/>
    <col min="20" max="20" width="12.85546875" style="2" customWidth="1"/>
    <col min="21" max="21" width="12.5703125" style="2" bestFit="1" customWidth="1"/>
    <col min="22" max="22" width="12.7109375" style="2" bestFit="1" customWidth="1"/>
    <col min="23" max="23" width="12" style="2" bestFit="1" customWidth="1"/>
    <col min="24" max="25" width="12.7109375" style="2" bestFit="1" customWidth="1"/>
    <col min="26" max="28" width="12.7109375" bestFit="1" customWidth="1"/>
  </cols>
  <sheetData>
    <row r="1" spans="1:28" s="2" customFormat="1" x14ac:dyDescent="0.25">
      <c r="E1" s="2" t="s">
        <v>0</v>
      </c>
      <c r="F1" s="2" t="s">
        <v>1</v>
      </c>
      <c r="G1" s="2" t="s">
        <v>2</v>
      </c>
      <c r="H1" s="2" t="s">
        <v>3</v>
      </c>
      <c r="I1" s="2" t="s">
        <v>4</v>
      </c>
      <c r="J1" s="2" t="s">
        <v>5</v>
      </c>
      <c r="K1" s="2" t="s">
        <v>6</v>
      </c>
      <c r="L1" s="2" t="s">
        <v>7</v>
      </c>
      <c r="M1" s="2" t="s">
        <v>8</v>
      </c>
      <c r="N1" s="2" t="s">
        <v>9</v>
      </c>
      <c r="O1" s="2" t="s">
        <v>10</v>
      </c>
      <c r="P1" s="2" t="s">
        <v>11</v>
      </c>
      <c r="Q1" s="2" t="s">
        <v>12</v>
      </c>
      <c r="R1" s="2" t="s">
        <v>13</v>
      </c>
      <c r="S1" s="2" t="s">
        <v>14</v>
      </c>
      <c r="T1" s="2" t="s">
        <v>15</v>
      </c>
      <c r="U1" s="2" t="s">
        <v>16</v>
      </c>
      <c r="V1" s="2" t="s">
        <v>17</v>
      </c>
      <c r="W1" s="2" t="s">
        <v>18</v>
      </c>
      <c r="X1" s="2" t="s">
        <v>19</v>
      </c>
      <c r="Y1" s="2" t="s">
        <v>101</v>
      </c>
      <c r="Z1" s="2" t="s">
        <v>20</v>
      </c>
      <c r="AA1" s="2" t="s">
        <v>21</v>
      </c>
      <c r="AB1" s="2" t="s">
        <v>22</v>
      </c>
    </row>
    <row r="2" spans="1:28" s="2" customFormat="1" ht="120" x14ac:dyDescent="0.25">
      <c r="E2" s="2" t="s">
        <v>23</v>
      </c>
      <c r="F2" s="2" t="s">
        <v>24</v>
      </c>
      <c r="G2" s="2" t="s">
        <v>25</v>
      </c>
      <c r="H2" s="2" t="s">
        <v>26</v>
      </c>
      <c r="I2" s="2" t="s">
        <v>27</v>
      </c>
      <c r="J2" s="2" t="s">
        <v>28</v>
      </c>
      <c r="K2" s="2" t="s">
        <v>29</v>
      </c>
      <c r="L2" s="2" t="s">
        <v>30</v>
      </c>
      <c r="M2" s="2" t="s">
        <v>31</v>
      </c>
      <c r="N2" s="2" t="s">
        <v>32</v>
      </c>
      <c r="O2" s="2" t="s">
        <v>33</v>
      </c>
      <c r="P2" s="2" t="s">
        <v>34</v>
      </c>
      <c r="Q2" s="1" t="s">
        <v>61</v>
      </c>
      <c r="R2" s="1" t="s">
        <v>62</v>
      </c>
      <c r="S2" s="1" t="s">
        <v>63</v>
      </c>
      <c r="T2" s="1" t="s">
        <v>64</v>
      </c>
      <c r="U2" s="1" t="s">
        <v>65</v>
      </c>
      <c r="V2" s="3" t="s">
        <v>66</v>
      </c>
      <c r="W2" s="3" t="s">
        <v>67</v>
      </c>
      <c r="X2" s="3" t="s">
        <v>68</v>
      </c>
      <c r="Y2" s="3" t="s">
        <v>69</v>
      </c>
      <c r="Z2" s="2" t="s">
        <v>32</v>
      </c>
      <c r="AA2" s="2" t="s">
        <v>33</v>
      </c>
      <c r="AB2" s="2" t="s">
        <v>34</v>
      </c>
    </row>
    <row r="3" spans="1:28" x14ac:dyDescent="0.25">
      <c r="A3" t="s">
        <v>35</v>
      </c>
      <c r="B3">
        <v>0</v>
      </c>
      <c r="C3" t="s">
        <v>36</v>
      </c>
      <c r="D3" t="s">
        <v>37</v>
      </c>
      <c r="E3">
        <v>93.333920004053297</v>
      </c>
      <c r="F3">
        <v>80.000693341653403</v>
      </c>
      <c r="G3">
        <v>106.66773334592</v>
      </c>
      <c r="H3">
        <v>187950.69671223199</v>
      </c>
      <c r="I3">
        <v>366764.31077912397</v>
      </c>
      <c r="J3">
        <v>714952.15062638395</v>
      </c>
      <c r="K3">
        <v>1856212.46825347</v>
      </c>
      <c r="L3">
        <v>3771489.1462383601</v>
      </c>
      <c r="M3">
        <v>7871415.2056505596</v>
      </c>
      <c r="N3">
        <v>1006.7132024520899</v>
      </c>
      <c r="O3">
        <v>520.01280034624995</v>
      </c>
      <c r="P3">
        <v>420.00968026592801</v>
      </c>
      <c r="Q3" s="2">
        <v>782617.06798719498</v>
      </c>
      <c r="R3" s="2">
        <v>612171.06189461204</v>
      </c>
      <c r="S3" s="2">
        <v>13080.2085653798</v>
      </c>
      <c r="T3" s="2">
        <v>449649.47651289601</v>
      </c>
      <c r="U3" s="2">
        <v>648866.78097274899</v>
      </c>
      <c r="V3" s="2">
        <v>6141.5309736088902</v>
      </c>
      <c r="W3" s="2">
        <v>15446975.518105</v>
      </c>
      <c r="X3" s="2">
        <v>43411021.444913603</v>
      </c>
      <c r="Y3" s="2">
        <v>71898497.566422999</v>
      </c>
      <c r="Z3">
        <v>4200.7238074718298</v>
      </c>
      <c r="AA3">
        <v>2006.8392958627701</v>
      </c>
      <c r="AB3">
        <v>1573.44022113191</v>
      </c>
    </row>
    <row r="4" spans="1:28" x14ac:dyDescent="0.25">
      <c r="A4" t="s">
        <v>35</v>
      </c>
      <c r="B4">
        <v>0</v>
      </c>
      <c r="C4" t="s">
        <v>38</v>
      </c>
      <c r="D4" t="s">
        <v>37</v>
      </c>
      <c r="E4">
        <v>0</v>
      </c>
      <c r="F4">
        <v>0</v>
      </c>
      <c r="G4">
        <v>0</v>
      </c>
      <c r="H4">
        <v>60.000346668906602</v>
      </c>
      <c r="I4">
        <v>166.66834668469301</v>
      </c>
      <c r="J4">
        <v>413.34112015957601</v>
      </c>
      <c r="K4">
        <v>740.02274739212999</v>
      </c>
      <c r="L4">
        <v>1420.0885125970001</v>
      </c>
      <c r="M4">
        <v>3100.3965054238502</v>
      </c>
      <c r="N4">
        <v>0</v>
      </c>
      <c r="O4">
        <v>0</v>
      </c>
      <c r="P4">
        <v>0</v>
      </c>
      <c r="Q4" s="2">
        <v>320.005173432535</v>
      </c>
      <c r="R4" s="2">
        <v>213.33578669888001</v>
      </c>
      <c r="S4" s="2">
        <v>6.6666933334399996</v>
      </c>
      <c r="T4" s="2">
        <v>180.00210669770701</v>
      </c>
      <c r="U4" s="2">
        <v>260.00370672906701</v>
      </c>
      <c r="V4" s="2">
        <v>6.6666933334399996</v>
      </c>
      <c r="W4" s="2">
        <v>5828.0626365325597</v>
      </c>
      <c r="X4" s="2">
        <v>17298.743957144801</v>
      </c>
      <c r="Y4" s="2">
        <v>29481.450255187301</v>
      </c>
      <c r="Z4">
        <v>0</v>
      </c>
      <c r="AA4">
        <v>0</v>
      </c>
      <c r="AB4">
        <v>6.6666933334399996</v>
      </c>
    </row>
    <row r="5" spans="1:28" x14ac:dyDescent="0.25">
      <c r="A5" t="s">
        <v>35</v>
      </c>
      <c r="B5">
        <v>0</v>
      </c>
      <c r="C5" t="s">
        <v>39</v>
      </c>
      <c r="D5" t="s">
        <v>37</v>
      </c>
      <c r="E5">
        <v>1206.7277098899899</v>
      </c>
      <c r="F5">
        <v>926.70653523945896</v>
      </c>
      <c r="G5">
        <v>1166.7244563460799</v>
      </c>
      <c r="H5">
        <v>2698897.8934807898</v>
      </c>
      <c r="I5">
        <v>5287330.1223906698</v>
      </c>
      <c r="J5">
        <v>10552012.841833999</v>
      </c>
      <c r="K5">
        <v>26720766.959684402</v>
      </c>
      <c r="L5">
        <v>54823537.404601596</v>
      </c>
      <c r="M5">
        <v>111677124.10948201</v>
      </c>
      <c r="N5">
        <v>12279.4384093996</v>
      </c>
      <c r="O5">
        <v>7068.6989412672101</v>
      </c>
      <c r="P5">
        <v>5594.6064010050504</v>
      </c>
      <c r="Q5" s="2">
        <v>10611985.2124603</v>
      </c>
      <c r="R5" s="2">
        <v>8401171.5085318405</v>
      </c>
      <c r="S5" s="2">
        <v>183085.435970411</v>
      </c>
      <c r="T5" s="2">
        <v>6096670.2822782705</v>
      </c>
      <c r="U5" s="2">
        <v>8866387.6462382209</v>
      </c>
      <c r="V5" s="2">
        <v>68252.697743510507</v>
      </c>
      <c r="W5" s="2">
        <v>208736647.03197601</v>
      </c>
      <c r="X5" s="2">
        <v>596275811.27090204</v>
      </c>
      <c r="Y5" s="2">
        <v>976277741.52463996</v>
      </c>
      <c r="Z5">
        <v>49210.31063059</v>
      </c>
      <c r="AA5">
        <v>21872.646141053301</v>
      </c>
      <c r="AB5">
        <v>18013.023321313402</v>
      </c>
    </row>
    <row r="6" spans="1:28" x14ac:dyDescent="0.25">
      <c r="A6" t="s">
        <v>35</v>
      </c>
      <c r="B6">
        <v>0</v>
      </c>
      <c r="C6" t="s">
        <v>40</v>
      </c>
      <c r="D6" t="s">
        <v>37</v>
      </c>
      <c r="E6">
        <v>0</v>
      </c>
      <c r="F6">
        <v>20.000080000320001</v>
      </c>
      <c r="G6">
        <v>13.333386666879999</v>
      </c>
      <c r="H6">
        <v>2493.5998701657099</v>
      </c>
      <c r="I6">
        <v>4907.6460653832701</v>
      </c>
      <c r="J6">
        <v>9470.2814969823394</v>
      </c>
      <c r="K6">
        <v>24083.269903996501</v>
      </c>
      <c r="L6">
        <v>48387.030258694998</v>
      </c>
      <c r="M6">
        <v>101450.57087490401</v>
      </c>
      <c r="N6">
        <v>26.666773333759998</v>
      </c>
      <c r="O6">
        <v>6.6666933334399996</v>
      </c>
      <c r="P6">
        <v>13.333386666879999</v>
      </c>
      <c r="Q6" s="2">
        <v>9116.6832404831603</v>
      </c>
      <c r="R6" s="2">
        <v>7689.0447661246999</v>
      </c>
      <c r="S6" s="2">
        <v>153.33474668192</v>
      </c>
      <c r="T6" s="2">
        <v>5307.8151867168099</v>
      </c>
      <c r="U6" s="2">
        <v>8002.5979753177498</v>
      </c>
      <c r="V6" s="2">
        <v>66.667253340800102</v>
      </c>
      <c r="W6" s="2">
        <v>180676.742698266</v>
      </c>
      <c r="X6" s="2">
        <v>510352.52343084302</v>
      </c>
      <c r="Y6" s="2">
        <v>836828.55779583601</v>
      </c>
      <c r="Z6">
        <v>46.666906668053301</v>
      </c>
      <c r="AA6">
        <v>33.3334666672</v>
      </c>
      <c r="AB6">
        <v>26.666773333759998</v>
      </c>
    </row>
    <row r="7" spans="1:28" x14ac:dyDescent="0.25">
      <c r="A7" t="s">
        <v>35</v>
      </c>
      <c r="B7">
        <v>0</v>
      </c>
      <c r="C7" t="s">
        <v>41</v>
      </c>
      <c r="D7" t="s">
        <v>37</v>
      </c>
      <c r="E7">
        <v>279839.48609325499</v>
      </c>
      <c r="F7">
        <v>331999.66856916301</v>
      </c>
      <c r="G7">
        <v>330741.38004907599</v>
      </c>
      <c r="H7">
        <v>3897322.5090492601</v>
      </c>
      <c r="I7">
        <v>7061940.63064289</v>
      </c>
      <c r="J7">
        <v>13320936.9588229</v>
      </c>
      <c r="K7">
        <v>33425726.0088735</v>
      </c>
      <c r="L7">
        <v>68917997.010185599</v>
      </c>
      <c r="M7">
        <v>143105050.333408</v>
      </c>
      <c r="N7">
        <v>253050.07998033799</v>
      </c>
      <c r="O7">
        <v>311017.61057522101</v>
      </c>
      <c r="P7">
        <v>316856.97540322802</v>
      </c>
      <c r="Q7" s="2">
        <v>232185.77097902101</v>
      </c>
      <c r="R7" s="2">
        <v>341662.40632244799</v>
      </c>
      <c r="S7" s="2">
        <v>211556.674897772</v>
      </c>
      <c r="T7" s="2">
        <v>251247.84133171101</v>
      </c>
      <c r="U7" s="2">
        <v>326793.40619602299</v>
      </c>
      <c r="V7" s="2">
        <v>1252603.4784953</v>
      </c>
      <c r="W7" s="2">
        <v>3753067.3418646702</v>
      </c>
      <c r="X7" s="2">
        <v>201146.7346575</v>
      </c>
      <c r="Y7" s="2">
        <v>158006.66902641801</v>
      </c>
      <c r="Z7">
        <v>238671.05331285301</v>
      </c>
      <c r="AA7">
        <v>288945.018331495</v>
      </c>
      <c r="AB7">
        <v>291718.59421764099</v>
      </c>
    </row>
    <row r="8" spans="1:28" x14ac:dyDescent="0.25">
      <c r="A8" t="s">
        <v>35</v>
      </c>
      <c r="B8">
        <v>0</v>
      </c>
      <c r="C8" t="s">
        <v>42</v>
      </c>
      <c r="D8" t="s">
        <v>37</v>
      </c>
      <c r="E8">
        <v>666.68773410371102</v>
      </c>
      <c r="F8">
        <v>653.35328069336003</v>
      </c>
      <c r="G8">
        <v>786.69637461638104</v>
      </c>
      <c r="H8">
        <v>9857.2577911553399</v>
      </c>
      <c r="I8">
        <v>17659.204443112001</v>
      </c>
      <c r="J8">
        <v>33531.710789464101</v>
      </c>
      <c r="K8">
        <v>84921.178535462299</v>
      </c>
      <c r="L8">
        <v>168388.27126710801</v>
      </c>
      <c r="M8">
        <v>344788.12561134098</v>
      </c>
      <c r="N8">
        <v>540.01320036449101</v>
      </c>
      <c r="O8">
        <v>680.019787274686</v>
      </c>
      <c r="P8">
        <v>640.01813388310995</v>
      </c>
      <c r="Q8" s="2">
        <v>493.34640041686799</v>
      </c>
      <c r="R8" s="2">
        <v>713.35634747427002</v>
      </c>
      <c r="S8" s="2">
        <v>366.67277344480198</v>
      </c>
      <c r="T8" s="2">
        <v>493.34458695360701</v>
      </c>
      <c r="U8" s="2">
        <v>846.698481266719</v>
      </c>
      <c r="V8" s="2">
        <v>2806.9937730485499</v>
      </c>
      <c r="W8" s="2">
        <v>9163.3813635680999</v>
      </c>
      <c r="X8" s="2">
        <v>446.676453573446</v>
      </c>
      <c r="Y8" s="2">
        <v>300.00568013152298</v>
      </c>
      <c r="Z8">
        <v>506.67786693141898</v>
      </c>
      <c r="AA8">
        <v>720.02298744365396</v>
      </c>
      <c r="AB8">
        <v>726.69144093838395</v>
      </c>
    </row>
    <row r="9" spans="1:28" x14ac:dyDescent="0.25">
      <c r="A9" t="s">
        <v>35</v>
      </c>
      <c r="B9">
        <v>0</v>
      </c>
      <c r="C9" t="s">
        <v>43</v>
      </c>
      <c r="D9" t="s">
        <v>37</v>
      </c>
      <c r="E9">
        <v>76862.6788818559</v>
      </c>
      <c r="F9">
        <v>75341.096490090102</v>
      </c>
      <c r="G9">
        <v>76246.005031590495</v>
      </c>
      <c r="H9">
        <v>259140.85572116199</v>
      </c>
      <c r="I9">
        <v>420196.47261313</v>
      </c>
      <c r="J9">
        <v>739894.18183548399</v>
      </c>
      <c r="K9">
        <v>1555302.06367414</v>
      </c>
      <c r="L9">
        <v>3136305.53954372</v>
      </c>
      <c r="M9">
        <v>6483129.5226516305</v>
      </c>
      <c r="N9">
        <v>76929.933741151297</v>
      </c>
      <c r="O9">
        <v>77640.959487129105</v>
      </c>
      <c r="P9">
        <v>76547.940451964794</v>
      </c>
      <c r="Q9" s="2">
        <v>2661995.0961200101</v>
      </c>
      <c r="R9" s="2">
        <v>2435580.1316990401</v>
      </c>
      <c r="S9" s="2">
        <v>2637600.3760588798</v>
      </c>
      <c r="T9" s="2">
        <v>2556331.64583595</v>
      </c>
      <c r="U9" s="2">
        <v>2282537.3407182102</v>
      </c>
      <c r="V9" s="2">
        <v>91984.583053215596</v>
      </c>
      <c r="W9" s="2">
        <v>976739.93028815405</v>
      </c>
      <c r="X9" s="2">
        <v>1052488.5421264099</v>
      </c>
      <c r="Y9" s="2">
        <v>177931.567694506</v>
      </c>
      <c r="Z9">
        <v>90943.879533437095</v>
      </c>
      <c r="AA9">
        <v>86304.260999920094</v>
      </c>
      <c r="AB9">
        <v>89546.836475809905</v>
      </c>
    </row>
    <row r="10" spans="1:28" x14ac:dyDescent="0.25">
      <c r="A10" t="s">
        <v>35</v>
      </c>
      <c r="B10">
        <v>0</v>
      </c>
      <c r="C10" t="s">
        <v>44</v>
      </c>
      <c r="D10" t="s">
        <v>37</v>
      </c>
      <c r="E10">
        <v>153.33480001525299</v>
      </c>
      <c r="F10">
        <v>126.667760010986</v>
      </c>
      <c r="G10">
        <v>126.667760011626</v>
      </c>
      <c r="H10">
        <v>660.02130744589704</v>
      </c>
      <c r="I10">
        <v>1100.0527759936299</v>
      </c>
      <c r="J10">
        <v>2233.5477288949701</v>
      </c>
      <c r="K10">
        <v>5587.9377873247304</v>
      </c>
      <c r="L10">
        <v>11138.3231017778</v>
      </c>
      <c r="M10">
        <v>23275.1332480032</v>
      </c>
      <c r="N10">
        <v>186.66864002602699</v>
      </c>
      <c r="O10">
        <v>166.66845335712</v>
      </c>
      <c r="P10">
        <v>173.33557336938699</v>
      </c>
      <c r="Q10" s="2">
        <v>8969.9201529611801</v>
      </c>
      <c r="R10" s="2">
        <v>8276.1099309337205</v>
      </c>
      <c r="S10" s="2">
        <v>9283.4836139955896</v>
      </c>
      <c r="T10" s="2">
        <v>9096.6733973821592</v>
      </c>
      <c r="U10" s="2">
        <v>8109.3248272697001</v>
      </c>
      <c r="V10" s="2">
        <v>206.66909336544001</v>
      </c>
      <c r="W10" s="2">
        <v>3020.3811967409902</v>
      </c>
      <c r="X10" s="2">
        <v>3733.9019014229202</v>
      </c>
      <c r="Y10" s="2">
        <v>413.34138684352399</v>
      </c>
      <c r="Z10">
        <v>200.00240003392</v>
      </c>
      <c r="AA10">
        <v>240.00282670442701</v>
      </c>
      <c r="AB10">
        <v>273.33736006965398</v>
      </c>
    </row>
    <row r="11" spans="1:28" x14ac:dyDescent="0.25">
      <c r="A11" t="s">
        <v>35</v>
      </c>
      <c r="B11">
        <v>0</v>
      </c>
      <c r="C11" t="s">
        <v>45</v>
      </c>
      <c r="D11" t="s">
        <v>37</v>
      </c>
      <c r="E11">
        <v>64747.8529254764</v>
      </c>
      <c r="F11">
        <v>57298.000106724401</v>
      </c>
      <c r="G11">
        <v>57438.737601440997</v>
      </c>
      <c r="H11">
        <v>269100.63067657099</v>
      </c>
      <c r="I11">
        <v>450056.25252764998</v>
      </c>
      <c r="J11">
        <v>820550.219022693</v>
      </c>
      <c r="K11">
        <v>1790399.19351825</v>
      </c>
      <c r="L11">
        <v>3623037.6741625099</v>
      </c>
      <c r="M11">
        <v>7442293.92974097</v>
      </c>
      <c r="N11">
        <v>59856.519073257798</v>
      </c>
      <c r="O11">
        <v>51044.372613012201</v>
      </c>
      <c r="P11">
        <v>54498.862934447898</v>
      </c>
      <c r="Q11" s="2">
        <v>59394.353525344697</v>
      </c>
      <c r="R11" s="2">
        <v>66959.090405933399</v>
      </c>
      <c r="S11" s="2">
        <v>62837.814463323899</v>
      </c>
      <c r="T11" s="2">
        <v>63199.566964832004</v>
      </c>
      <c r="U11" s="2">
        <v>61739.188074354097</v>
      </c>
      <c r="V11" s="2">
        <v>58403.011364507503</v>
      </c>
      <c r="W11" s="2">
        <v>96968.538532261096</v>
      </c>
      <c r="X11" s="2">
        <v>98769.697908795293</v>
      </c>
      <c r="Y11" s="2">
        <v>82833.948505545894</v>
      </c>
      <c r="Z11">
        <v>53528.059975342097</v>
      </c>
      <c r="AA11">
        <v>47891.868123339103</v>
      </c>
      <c r="AB11">
        <v>50388.389200235899</v>
      </c>
    </row>
    <row r="12" spans="1:28" x14ac:dyDescent="0.25">
      <c r="A12" t="s">
        <v>35</v>
      </c>
      <c r="B12">
        <v>0</v>
      </c>
      <c r="C12" t="s">
        <v>46</v>
      </c>
      <c r="D12" t="s">
        <v>37</v>
      </c>
      <c r="E12">
        <v>326.67154674485403</v>
      </c>
      <c r="F12">
        <v>260.00429340917401</v>
      </c>
      <c r="G12">
        <v>306.67210676949497</v>
      </c>
      <c r="H12">
        <v>19254.893977539599</v>
      </c>
      <c r="I12">
        <v>35604.2331241754</v>
      </c>
      <c r="J12">
        <v>62341.993008409598</v>
      </c>
      <c r="K12">
        <v>158222.52569442001</v>
      </c>
      <c r="L12">
        <v>317025.98918088502</v>
      </c>
      <c r="M12">
        <v>644475.71093238401</v>
      </c>
      <c r="N12">
        <v>360.006026776108</v>
      </c>
      <c r="O12">
        <v>280.003786726187</v>
      </c>
      <c r="P12">
        <v>333.33904011797603</v>
      </c>
      <c r="Q12" s="2">
        <v>433.343173580273</v>
      </c>
      <c r="R12" s="2">
        <v>620.01768055777802</v>
      </c>
      <c r="S12" s="2">
        <v>460.01021359606</v>
      </c>
      <c r="T12" s="2">
        <v>433.34248022197897</v>
      </c>
      <c r="U12" s="2">
        <v>406.67645364577203</v>
      </c>
      <c r="V12" s="2">
        <v>500.011066930673</v>
      </c>
      <c r="W12" s="2">
        <v>1040.04576210506</v>
      </c>
      <c r="X12" s="2">
        <v>420.00888021216502</v>
      </c>
      <c r="Y12" s="2">
        <v>320.005173426135</v>
      </c>
      <c r="Z12">
        <v>486.67917370593199</v>
      </c>
      <c r="AA12">
        <v>326.67250678901598</v>
      </c>
      <c r="AB12">
        <v>300.00589348469703</v>
      </c>
    </row>
    <row r="13" spans="1:28" x14ac:dyDescent="0.25">
      <c r="A13" t="s">
        <v>35</v>
      </c>
      <c r="B13">
        <v>0</v>
      </c>
      <c r="C13" t="s">
        <v>47</v>
      </c>
      <c r="D13" t="s">
        <v>37</v>
      </c>
      <c r="E13">
        <v>1379008.65638668</v>
      </c>
      <c r="F13">
        <v>1358409.67252454</v>
      </c>
      <c r="G13">
        <v>1354128.1034367599</v>
      </c>
      <c r="H13">
        <v>1344156.4139347901</v>
      </c>
      <c r="I13">
        <v>1265172.9185269501</v>
      </c>
      <c r="J13">
        <v>1236223.8362171799</v>
      </c>
      <c r="K13">
        <v>1288447.3905875499</v>
      </c>
      <c r="L13">
        <v>1372150.8190170701</v>
      </c>
      <c r="M13">
        <v>1524189.01056211</v>
      </c>
      <c r="N13">
        <v>1217368.20945437</v>
      </c>
      <c r="O13">
        <v>1211709.16245365</v>
      </c>
      <c r="P13">
        <v>1234360.1046252099</v>
      </c>
      <c r="Q13" s="2">
        <v>1191205.66902051</v>
      </c>
      <c r="R13" s="2">
        <v>1128878.1333421899</v>
      </c>
      <c r="S13" s="2">
        <v>1100117.6664884</v>
      </c>
      <c r="T13" s="2">
        <v>1068389.67177005</v>
      </c>
      <c r="U13" s="2">
        <v>1066007.52274362</v>
      </c>
      <c r="V13" s="2">
        <v>1166087.98818249</v>
      </c>
      <c r="W13" s="2">
        <v>1120851.66319156</v>
      </c>
      <c r="X13" s="2">
        <v>1205468.2223535001</v>
      </c>
      <c r="Y13" s="2">
        <v>1102519.55818345</v>
      </c>
      <c r="Z13">
        <v>1153412.17121529</v>
      </c>
      <c r="AA13">
        <v>1153268.25508358</v>
      </c>
      <c r="AB13">
        <v>1152565.4376015</v>
      </c>
    </row>
    <row r="14" spans="1:28" x14ac:dyDescent="0.25">
      <c r="A14" t="s">
        <v>35</v>
      </c>
      <c r="B14">
        <v>0</v>
      </c>
      <c r="C14" t="s">
        <v>48</v>
      </c>
      <c r="D14" t="s">
        <v>37</v>
      </c>
      <c r="E14">
        <v>41990.729990596497</v>
      </c>
      <c r="F14">
        <v>40913.751948322802</v>
      </c>
      <c r="G14">
        <v>41923.860854073799</v>
      </c>
      <c r="H14">
        <v>41214.570336541401</v>
      </c>
      <c r="I14">
        <v>40478.995742826402</v>
      </c>
      <c r="J14">
        <v>40311.748120528799</v>
      </c>
      <c r="K14">
        <v>45128.190603119503</v>
      </c>
      <c r="L14">
        <v>54016.656825470702</v>
      </c>
      <c r="M14">
        <v>72006.981435371097</v>
      </c>
      <c r="N14">
        <v>34621.411588398798</v>
      </c>
      <c r="O14">
        <v>35202.993933581201</v>
      </c>
      <c r="P14">
        <v>34307.177011313397</v>
      </c>
      <c r="Q14" s="2">
        <v>34226.992472057602</v>
      </c>
      <c r="R14" s="2">
        <v>33658.736974087798</v>
      </c>
      <c r="S14" s="2">
        <v>31145.599130878301</v>
      </c>
      <c r="T14" s="2">
        <v>31346.092787989601</v>
      </c>
      <c r="U14" s="2">
        <v>31813.870021057399</v>
      </c>
      <c r="V14" s="2">
        <v>34059.719234683798</v>
      </c>
      <c r="W14" s="2">
        <v>33190.798040141599</v>
      </c>
      <c r="X14" s="2">
        <v>33972.8750187271</v>
      </c>
      <c r="Y14" s="2">
        <v>30243.285255177001</v>
      </c>
      <c r="Z14">
        <v>33364.629500220799</v>
      </c>
      <c r="AA14">
        <v>32876.677347591103</v>
      </c>
      <c r="AB14">
        <v>33204.1532032295</v>
      </c>
    </row>
    <row r="15" spans="1:28" x14ac:dyDescent="0.25">
      <c r="A15" t="s">
        <v>35</v>
      </c>
      <c r="B15">
        <v>0</v>
      </c>
      <c r="C15" t="s">
        <v>49</v>
      </c>
      <c r="D15" t="s">
        <v>37</v>
      </c>
      <c r="E15">
        <v>11787494.042321</v>
      </c>
      <c r="F15">
        <v>11641431.1992261</v>
      </c>
      <c r="G15">
        <v>11553131.387476301</v>
      </c>
      <c r="H15">
        <v>17111567.436364502</v>
      </c>
      <c r="I15">
        <v>21552414.4005333</v>
      </c>
      <c r="J15">
        <v>32025217.283193499</v>
      </c>
      <c r="K15">
        <v>66789087.189272799</v>
      </c>
      <c r="L15">
        <v>127337244.141516</v>
      </c>
      <c r="M15">
        <v>248204104.10725999</v>
      </c>
      <c r="N15">
        <v>9021660.8309702296</v>
      </c>
      <c r="O15">
        <v>9045062.8495981693</v>
      </c>
      <c r="P15">
        <v>9203454.5610433407</v>
      </c>
      <c r="Q15" s="2">
        <v>196460699.81235299</v>
      </c>
      <c r="R15" s="2">
        <v>172421461.340608</v>
      </c>
      <c r="S15" s="2">
        <v>196610986.43441999</v>
      </c>
      <c r="T15" s="2">
        <v>185890122.154304</v>
      </c>
      <c r="U15" s="2">
        <v>163627496.44307899</v>
      </c>
      <c r="V15" s="2">
        <v>4248653217.19873</v>
      </c>
      <c r="W15" s="2">
        <v>4162908220.9459801</v>
      </c>
      <c r="X15" s="2">
        <v>150534124.09884301</v>
      </c>
      <c r="Y15" s="2">
        <v>13328031.805169599</v>
      </c>
      <c r="Z15">
        <v>9300658.5554905906</v>
      </c>
      <c r="AA15">
        <v>9012528.3358959202</v>
      </c>
      <c r="AB15">
        <v>8877481.5649844706</v>
      </c>
    </row>
    <row r="16" spans="1:28" x14ac:dyDescent="0.25">
      <c r="A16" t="s">
        <v>35</v>
      </c>
      <c r="B16">
        <v>0</v>
      </c>
      <c r="C16" t="s">
        <v>50</v>
      </c>
      <c r="D16" t="s">
        <v>37</v>
      </c>
      <c r="E16">
        <v>8022.6087259775004</v>
      </c>
      <c r="F16">
        <v>7715.7726562795797</v>
      </c>
      <c r="G16">
        <v>6921.9476505674802</v>
      </c>
      <c r="H16">
        <v>935367.87281534902</v>
      </c>
      <c r="I16">
        <v>1779506.74667889</v>
      </c>
      <c r="J16">
        <v>2906770.4415851599</v>
      </c>
      <c r="K16">
        <v>7251212.5046256697</v>
      </c>
      <c r="L16">
        <v>14693568.1311567</v>
      </c>
      <c r="M16">
        <v>30149516.9511174</v>
      </c>
      <c r="N16">
        <v>7562.3797736517899</v>
      </c>
      <c r="O16">
        <v>7969.3951774492698</v>
      </c>
      <c r="P16">
        <v>6755.1801638207198</v>
      </c>
      <c r="Q16" s="2">
        <v>23202085.479520001</v>
      </c>
      <c r="R16" s="2">
        <v>20616676.1239812</v>
      </c>
      <c r="S16" s="2">
        <v>23470409.6004222</v>
      </c>
      <c r="T16" s="2">
        <v>22132099.5253755</v>
      </c>
      <c r="U16" s="2">
        <v>19461643.809457101</v>
      </c>
      <c r="V16" s="2">
        <v>519067458.18682402</v>
      </c>
      <c r="W16" s="2">
        <v>516649344.72542799</v>
      </c>
      <c r="X16" s="2">
        <v>17334457.394272</v>
      </c>
      <c r="Y16" s="2">
        <v>465401.84809191898</v>
      </c>
      <c r="Z16">
        <v>52992.410168552597</v>
      </c>
      <c r="AA16">
        <v>14822.161231242701</v>
      </c>
      <c r="AB16">
        <v>12646.477704499899</v>
      </c>
    </row>
    <row r="17" spans="1:28" x14ac:dyDescent="0.25">
      <c r="A17" t="s">
        <v>35</v>
      </c>
      <c r="B17">
        <v>0</v>
      </c>
      <c r="C17" t="s">
        <v>51</v>
      </c>
      <c r="D17" t="s">
        <v>37</v>
      </c>
      <c r="E17">
        <v>55161.656032412902</v>
      </c>
      <c r="F17">
        <v>53628.379673193798</v>
      </c>
      <c r="G17">
        <v>54579.121952271002</v>
      </c>
      <c r="H17">
        <v>224500.282887963</v>
      </c>
      <c r="I17">
        <v>371187.750190839</v>
      </c>
      <c r="J17">
        <v>661794.86096966302</v>
      </c>
      <c r="K17">
        <v>1626326.0876926</v>
      </c>
      <c r="L17">
        <v>2919265.5765746101</v>
      </c>
      <c r="M17">
        <v>5896830.1044852799</v>
      </c>
      <c r="N17">
        <v>48567.658188363202</v>
      </c>
      <c r="O17">
        <v>49350.680095844204</v>
      </c>
      <c r="P17">
        <v>48721.5871450696</v>
      </c>
      <c r="Q17" s="2">
        <v>4620340.2885973696</v>
      </c>
      <c r="R17" s="2">
        <v>4032637.04489316</v>
      </c>
      <c r="S17" s="2">
        <v>4642919.6388852503</v>
      </c>
      <c r="T17" s="2">
        <v>4378892.5454417299</v>
      </c>
      <c r="U17" s="2">
        <v>3852816.96141499</v>
      </c>
      <c r="V17" s="2">
        <v>104534314.477648</v>
      </c>
      <c r="W17" s="2">
        <v>102462717.282938</v>
      </c>
      <c r="X17" s="2">
        <v>3533388.9878837001</v>
      </c>
      <c r="Y17" s="2">
        <v>134338.636926665</v>
      </c>
      <c r="Z17">
        <v>58302.563123626598</v>
      </c>
      <c r="AA17">
        <v>49986.626058290902</v>
      </c>
      <c r="AB17">
        <v>49444.599574086897</v>
      </c>
    </row>
    <row r="18" spans="1:28" x14ac:dyDescent="0.25">
      <c r="A18" t="s">
        <v>35</v>
      </c>
      <c r="B18">
        <v>0</v>
      </c>
      <c r="C18" t="s">
        <v>52</v>
      </c>
      <c r="D18" t="s">
        <v>37</v>
      </c>
      <c r="E18">
        <v>180.00184002207999</v>
      </c>
      <c r="F18">
        <v>173.335360027093</v>
      </c>
      <c r="G18">
        <v>180.00189335541299</v>
      </c>
      <c r="H18">
        <v>23709.185733993199</v>
      </c>
      <c r="I18">
        <v>44546.052788682297</v>
      </c>
      <c r="J18">
        <v>85015.220619422107</v>
      </c>
      <c r="K18">
        <v>214377.31416082801</v>
      </c>
      <c r="L18">
        <v>426711.43290406402</v>
      </c>
      <c r="M18">
        <v>867861.23897842795</v>
      </c>
      <c r="N18">
        <v>273.33810676384201</v>
      </c>
      <c r="O18">
        <v>186.66874669397299</v>
      </c>
      <c r="P18">
        <v>153.335333365867</v>
      </c>
      <c r="Q18" s="2">
        <v>669775.33325808297</v>
      </c>
      <c r="R18" s="2">
        <v>594900.122978081</v>
      </c>
      <c r="S18" s="2">
        <v>677456.21816359705</v>
      </c>
      <c r="T18" s="2">
        <v>639119.17507643695</v>
      </c>
      <c r="U18" s="2">
        <v>557632.06562835095</v>
      </c>
      <c r="V18" s="2">
        <v>13327240.369450601</v>
      </c>
      <c r="W18" s="2">
        <v>13436587.274581799</v>
      </c>
      <c r="X18" s="2">
        <v>497770.62258738099</v>
      </c>
      <c r="Y18" s="2">
        <v>12099.230682789601</v>
      </c>
      <c r="Z18">
        <v>1306.7385107569301</v>
      </c>
      <c r="AA18">
        <v>400.00794683434998</v>
      </c>
      <c r="AB18">
        <v>320.00592013312303</v>
      </c>
    </row>
    <row r="19" spans="1:28" x14ac:dyDescent="0.25">
      <c r="A19" t="s">
        <v>35</v>
      </c>
      <c r="B19">
        <v>0</v>
      </c>
      <c r="C19" t="s">
        <v>53</v>
      </c>
      <c r="D19" t="s">
        <v>37</v>
      </c>
      <c r="E19">
        <v>1811623.4437244399</v>
      </c>
      <c r="F19">
        <v>1776921.9918390601</v>
      </c>
      <c r="G19">
        <v>1774802.0726882</v>
      </c>
      <c r="H19">
        <v>1733913.14340664</v>
      </c>
      <c r="I19">
        <v>1646756.6337471399</v>
      </c>
      <c r="J19">
        <v>1549716.01032848</v>
      </c>
      <c r="K19">
        <v>1560451.5372889901</v>
      </c>
      <c r="L19">
        <v>1523458.4681323301</v>
      </c>
      <c r="M19">
        <v>1505152.7759702799</v>
      </c>
      <c r="N19">
        <v>1590113.36265518</v>
      </c>
      <c r="O19">
        <v>1612375.8435073099</v>
      </c>
      <c r="P19">
        <v>1581161.5244774499</v>
      </c>
      <c r="Q19" s="2">
        <v>1539475.6808297699</v>
      </c>
      <c r="R19" s="2">
        <v>1525287.49567566</v>
      </c>
      <c r="S19" s="2">
        <v>1492371.3801688901</v>
      </c>
      <c r="T19" s="2">
        <v>1450862.3648329</v>
      </c>
      <c r="U19" s="2">
        <v>1438460.20322178</v>
      </c>
      <c r="V19" s="2">
        <v>1469595.8643751801</v>
      </c>
      <c r="W19" s="2">
        <v>1415645.8581344499</v>
      </c>
      <c r="X19" s="2">
        <v>1423162.7183171599</v>
      </c>
      <c r="Y19" s="2">
        <v>1296589.1659206001</v>
      </c>
      <c r="Z19">
        <v>1492208.05165054</v>
      </c>
      <c r="AA19">
        <v>1492264.1017670501</v>
      </c>
      <c r="AB19">
        <v>1476064.1335710899</v>
      </c>
    </row>
    <row r="20" spans="1:28" x14ac:dyDescent="0.25">
      <c r="A20" t="s">
        <v>35</v>
      </c>
      <c r="B20">
        <v>0</v>
      </c>
      <c r="C20" t="s">
        <v>54</v>
      </c>
      <c r="D20" t="s">
        <v>37</v>
      </c>
      <c r="E20">
        <v>2102009.5956857898</v>
      </c>
      <c r="F20">
        <v>2203345.3120733299</v>
      </c>
      <c r="G20">
        <v>2284326.3933235998</v>
      </c>
      <c r="H20">
        <v>2170604.3439076301</v>
      </c>
      <c r="I20">
        <v>2167006.6281112698</v>
      </c>
      <c r="J20">
        <v>2184383.2431941801</v>
      </c>
      <c r="K20">
        <v>2221050.2197008501</v>
      </c>
      <c r="L20">
        <v>2220240.50823829</v>
      </c>
      <c r="M20">
        <v>2196030.6613420499</v>
      </c>
      <c r="N20">
        <v>2279115.2186151501</v>
      </c>
      <c r="O20">
        <v>2272099.2917386</v>
      </c>
      <c r="P20">
        <v>2280327.6376545499</v>
      </c>
      <c r="Q20" s="2">
        <v>2235260.4831473702</v>
      </c>
      <c r="R20" s="2">
        <v>2165207.1767429798</v>
      </c>
      <c r="S20" s="2">
        <v>2149265.2956038802</v>
      </c>
      <c r="T20" s="2">
        <v>2076304.1081463301</v>
      </c>
      <c r="U20" s="2">
        <v>2082580.10243041</v>
      </c>
      <c r="V20" s="2">
        <v>2211867.03791503</v>
      </c>
      <c r="W20" s="2">
        <v>2100850.0395230502</v>
      </c>
      <c r="X20" s="2">
        <v>2080631.1773638399</v>
      </c>
      <c r="Y20" s="2">
        <v>1907528.5685905199</v>
      </c>
      <c r="Z20">
        <v>2112532.4261124502</v>
      </c>
      <c r="AA20">
        <v>2187361.85463678</v>
      </c>
      <c r="AB20">
        <v>2189563.6514572199</v>
      </c>
    </row>
    <row r="21" spans="1:28" x14ac:dyDescent="0.25">
      <c r="A21" t="s">
        <v>35</v>
      </c>
      <c r="B21">
        <v>0</v>
      </c>
      <c r="C21" t="s">
        <v>55</v>
      </c>
      <c r="D21" t="s">
        <v>37</v>
      </c>
      <c r="E21">
        <v>2623958.5813885201</v>
      </c>
      <c r="F21">
        <v>2572918.8560396102</v>
      </c>
      <c r="G21">
        <v>2535174.6640840499</v>
      </c>
      <c r="H21">
        <v>2541412.8527378002</v>
      </c>
      <c r="I21">
        <v>2489869.0313360598</v>
      </c>
      <c r="J21">
        <v>2395540.0574504598</v>
      </c>
      <c r="K21">
        <v>2431960.9972673501</v>
      </c>
      <c r="L21">
        <v>2408079.44676458</v>
      </c>
      <c r="M21">
        <v>2436938.9457890298</v>
      </c>
      <c r="N21">
        <v>2455590.4997437</v>
      </c>
      <c r="O21">
        <v>2486781.4430124802</v>
      </c>
      <c r="P21">
        <v>2514884.79795769</v>
      </c>
      <c r="Q21" s="2">
        <v>2471910.6094540302</v>
      </c>
      <c r="R21" s="2">
        <v>2347209.8483854998</v>
      </c>
      <c r="S21" s="2">
        <v>2358615.0215807501</v>
      </c>
      <c r="T21" s="2">
        <v>2322194.0817638701</v>
      </c>
      <c r="U21" s="2">
        <v>2303605.53981581</v>
      </c>
      <c r="V21" s="2">
        <v>2380921.27191843</v>
      </c>
      <c r="W21" s="2">
        <v>2349541.2926298399</v>
      </c>
      <c r="X21" s="2">
        <v>2317153.1212355802</v>
      </c>
      <c r="Y21" s="2">
        <v>2187915.4956915998</v>
      </c>
      <c r="Z21">
        <v>2429440.5170032</v>
      </c>
      <c r="AA21">
        <v>2356976.70940906</v>
      </c>
      <c r="AB21">
        <v>2398627.6457740399</v>
      </c>
    </row>
    <row r="22" spans="1:28" x14ac:dyDescent="0.25">
      <c r="A22" t="s">
        <v>35</v>
      </c>
      <c r="B22">
        <v>0</v>
      </c>
      <c r="C22" t="s">
        <v>56</v>
      </c>
      <c r="D22" t="s">
        <v>37</v>
      </c>
      <c r="E22">
        <v>1588516.4204523901</v>
      </c>
      <c r="F22">
        <v>1565317.3420329799</v>
      </c>
      <c r="G22">
        <v>1559860.81107509</v>
      </c>
      <c r="H22">
        <v>1533987.6278965101</v>
      </c>
      <c r="I22">
        <v>1466172.6077224901</v>
      </c>
      <c r="J22">
        <v>1401184.1302961099</v>
      </c>
      <c r="K22">
        <v>1393143.1179230299</v>
      </c>
      <c r="L22">
        <v>1370270.1292594001</v>
      </c>
      <c r="M22">
        <v>1335002.7623149999</v>
      </c>
      <c r="N22">
        <v>1386927.0334650001</v>
      </c>
      <c r="O22">
        <v>1406752.65260028</v>
      </c>
      <c r="P22">
        <v>1378767.3627879799</v>
      </c>
      <c r="Q22" s="2">
        <v>1356139.35090246</v>
      </c>
      <c r="R22" s="2">
        <v>1348878.7961674901</v>
      </c>
      <c r="S22" s="2">
        <v>1325734.04744211</v>
      </c>
      <c r="T22" s="2">
        <v>1278073.7629048601</v>
      </c>
      <c r="U22" s="2">
        <v>1270366.8932473699</v>
      </c>
      <c r="V22" s="2">
        <v>1290389.84720241</v>
      </c>
      <c r="W22" s="2">
        <v>1284864.57588646</v>
      </c>
      <c r="X22" s="2">
        <v>1286547.6261784199</v>
      </c>
      <c r="Y22" s="2">
        <v>1199882.67428225</v>
      </c>
      <c r="Z22">
        <v>1303269.6586905799</v>
      </c>
      <c r="AA22">
        <v>1283785.7168259199</v>
      </c>
      <c r="AB22">
        <v>1288084.64001778</v>
      </c>
    </row>
    <row r="24" spans="1:28" s="6" customFormat="1" x14ac:dyDescent="0.25">
      <c r="A24" s="6" t="s">
        <v>57</v>
      </c>
      <c r="B24" s="6">
        <v>0</v>
      </c>
      <c r="C24" s="6" t="s">
        <v>36</v>
      </c>
      <c r="D24" s="6" t="s">
        <v>58</v>
      </c>
      <c r="E24" s="6">
        <v>1.0188974968265399E-3</v>
      </c>
      <c r="F24" s="6">
        <v>-3.50448917481794E-3</v>
      </c>
      <c r="G24" s="6">
        <v>2.4855916779914001E-3</v>
      </c>
      <c r="H24" s="6">
        <v>49.231622013309298</v>
      </c>
      <c r="I24" s="6">
        <v>96.239959682296004</v>
      </c>
      <c r="J24" s="6">
        <v>185.15118951116199</v>
      </c>
      <c r="K24" s="6">
        <v>472.780199995332</v>
      </c>
      <c r="L24" s="6">
        <v>961.05094739671199</v>
      </c>
      <c r="M24" s="6">
        <v>2027.97156881724</v>
      </c>
      <c r="N24" s="6">
        <v>0.22586825658329501</v>
      </c>
      <c r="O24" s="6">
        <v>0.10555665858445799</v>
      </c>
      <c r="P24" s="6">
        <v>8.0131811910609793E-2</v>
      </c>
      <c r="Q24" s="7">
        <v>198.06542796432001</v>
      </c>
      <c r="R24" s="7">
        <v>159.95688110187299</v>
      </c>
      <c r="S24" s="7">
        <v>3.41891071678051</v>
      </c>
      <c r="T24" s="7">
        <v>122.503948213908</v>
      </c>
      <c r="U24" s="7">
        <v>176.27491938639301</v>
      </c>
      <c r="V24" s="7">
        <v>1.5467732422968501</v>
      </c>
      <c r="W24" s="7">
        <v>4160.291052435</v>
      </c>
      <c r="X24" s="7">
        <v>11805.5257141777</v>
      </c>
      <c r="Y24" s="7">
        <v>21323.2764689182</v>
      </c>
      <c r="Z24" s="6">
        <v>1.10556233262466</v>
      </c>
      <c r="AA24" s="6">
        <v>0.49562124771774302</v>
      </c>
      <c r="AB24" s="6">
        <v>0.38307139716715599</v>
      </c>
    </row>
    <row r="25" spans="1:28" x14ac:dyDescent="0.25">
      <c r="A25" t="s">
        <v>57</v>
      </c>
      <c r="B25">
        <v>0</v>
      </c>
      <c r="C25" t="s">
        <v>38</v>
      </c>
      <c r="D25" t="s">
        <v>58</v>
      </c>
      <c r="E25">
        <v>0</v>
      </c>
      <c r="F25">
        <v>0</v>
      </c>
      <c r="G25">
        <v>0</v>
      </c>
      <c r="H25">
        <v>34.219686072530799</v>
      </c>
      <c r="I25">
        <v>100.23517595424001</v>
      </c>
      <c r="J25">
        <v>264.25949289721001</v>
      </c>
      <c r="K25">
        <v>469.74459879852702</v>
      </c>
      <c r="L25">
        <v>925.22767665711399</v>
      </c>
      <c r="M25">
        <v>2038.9068117325601</v>
      </c>
      <c r="N25">
        <v>0</v>
      </c>
      <c r="O25">
        <v>0</v>
      </c>
      <c r="P25">
        <v>0</v>
      </c>
      <c r="Q25" s="2">
        <v>205.86765914476899</v>
      </c>
      <c r="R25" s="2">
        <v>138.20850558483801</v>
      </c>
      <c r="S25" s="2">
        <v>4.3981544490184703</v>
      </c>
      <c r="T25" s="2">
        <v>122.423083800854</v>
      </c>
      <c r="U25" s="2">
        <v>178.693934603076</v>
      </c>
      <c r="V25" s="2">
        <v>4.5494892427691003</v>
      </c>
      <c r="W25" s="2">
        <v>4077.48727323618</v>
      </c>
      <c r="X25" s="2">
        <v>12037.267939319399</v>
      </c>
      <c r="Y25" s="2">
        <v>22522.488408052501</v>
      </c>
      <c r="Z25">
        <v>0</v>
      </c>
      <c r="AA25">
        <v>0</v>
      </c>
      <c r="AB25">
        <v>4.5075449315567999</v>
      </c>
    </row>
    <row r="26" spans="1:28" s="4" customFormat="1" x14ac:dyDescent="0.25">
      <c r="A26" s="4" t="s">
        <v>57</v>
      </c>
      <c r="B26" s="4">
        <v>0</v>
      </c>
      <c r="C26" s="4" t="s">
        <v>39</v>
      </c>
      <c r="D26" s="4" t="s">
        <v>58</v>
      </c>
      <c r="E26" s="4">
        <v>2.8412626715075299E-3</v>
      </c>
      <c r="F26" s="4">
        <v>-3.3053998001474302E-3</v>
      </c>
      <c r="G26" s="4">
        <v>4.6413712863989701E-4</v>
      </c>
      <c r="H26" s="4">
        <v>49.613783740562297</v>
      </c>
      <c r="I26" s="4">
        <v>97.2575727897311</v>
      </c>
      <c r="J26" s="4">
        <v>191.580411781176</v>
      </c>
      <c r="K26" s="4">
        <v>477.166866168512</v>
      </c>
      <c r="L26" s="4">
        <v>979.42467783743598</v>
      </c>
      <c r="M26" s="4">
        <v>2016.98468012803</v>
      </c>
      <c r="N26" s="4">
        <v>0.19377119563676001</v>
      </c>
      <c r="O26" s="4">
        <v>0.103518512319257</v>
      </c>
      <c r="P26" s="4">
        <v>7.7385969297354501E-2</v>
      </c>
      <c r="Q26" s="5">
        <v>188.28708234146501</v>
      </c>
      <c r="R26" s="5">
        <v>153.919883809205</v>
      </c>
      <c r="S26" s="5">
        <v>3.3587564840449202</v>
      </c>
      <c r="T26" s="5">
        <v>116.442049083035</v>
      </c>
      <c r="U26" s="5">
        <v>168.878620412092</v>
      </c>
      <c r="V26" s="5">
        <v>1.20411019757713</v>
      </c>
      <c r="W26" s="5">
        <v>3941.7940799070602</v>
      </c>
      <c r="X26" s="5">
        <v>11368.0704836652</v>
      </c>
      <c r="Y26" s="5">
        <v>20299.671604706102</v>
      </c>
      <c r="Z26" s="4">
        <v>0.90581387780016898</v>
      </c>
      <c r="AA26" s="4">
        <v>0.37685581308914601</v>
      </c>
      <c r="AB26" s="4">
        <v>0.30637715828816098</v>
      </c>
    </row>
    <row r="27" spans="1:28" x14ac:dyDescent="0.25">
      <c r="A27" t="s">
        <v>57</v>
      </c>
      <c r="B27">
        <v>0</v>
      </c>
      <c r="C27" t="s">
        <v>40</v>
      </c>
      <c r="D27" t="s">
        <v>58</v>
      </c>
      <c r="E27">
        <v>-0.188574087041705</v>
      </c>
      <c r="F27">
        <v>0.15172375511291</v>
      </c>
      <c r="G27">
        <v>3.6850331928794597E-2</v>
      </c>
      <c r="H27">
        <v>43.174290913262503</v>
      </c>
      <c r="I27">
        <v>89.654933887377794</v>
      </c>
      <c r="J27">
        <v>184.14312482770401</v>
      </c>
      <c r="K27">
        <v>465.15978289756902</v>
      </c>
      <c r="L27">
        <v>957.76755410202395</v>
      </c>
      <c r="M27">
        <v>2032.0998607746201</v>
      </c>
      <c r="N27">
        <v>0.31187441962715701</v>
      </c>
      <c r="O27">
        <v>-6.2559263842708199E-2</v>
      </c>
      <c r="P27">
        <v>6.3932827249791699E-2</v>
      </c>
      <c r="Q27" s="2">
        <v>178.39933803076801</v>
      </c>
      <c r="R27" s="2">
        <v>151.844833797544</v>
      </c>
      <c r="S27" s="2">
        <v>2.90481783881178</v>
      </c>
      <c r="T27" s="2">
        <v>110.080659449652</v>
      </c>
      <c r="U27" s="2">
        <v>167.55832580956101</v>
      </c>
      <c r="V27" s="2">
        <v>1.17921532195231</v>
      </c>
      <c r="W27" s="2">
        <v>3848.4679165736802</v>
      </c>
      <c r="X27" s="2">
        <v>10813.8478193192</v>
      </c>
      <c r="Y27" s="2">
        <v>19461.490449489698</v>
      </c>
      <c r="Z27">
        <v>0.75530099116843397</v>
      </c>
      <c r="AA27">
        <v>0.48591458056393799</v>
      </c>
      <c r="AB27">
        <v>0.35447645259939597</v>
      </c>
    </row>
    <row r="28" spans="1:28" x14ac:dyDescent="0.25">
      <c r="A28" t="s">
        <v>57</v>
      </c>
      <c r="B28">
        <v>0</v>
      </c>
      <c r="C28" t="s">
        <v>41</v>
      </c>
      <c r="D28" t="s">
        <v>58</v>
      </c>
      <c r="E28">
        <v>-0.337043442030384</v>
      </c>
      <c r="F28">
        <v>0.25658649646562198</v>
      </c>
      <c r="G28">
        <v>8.04569455647626E-2</v>
      </c>
      <c r="H28">
        <v>54.9733619201103</v>
      </c>
      <c r="I28">
        <v>103.627419347207</v>
      </c>
      <c r="J28">
        <v>196.94294984636801</v>
      </c>
      <c r="K28">
        <v>493.001447628986</v>
      </c>
      <c r="L28">
        <v>1021.90775547611</v>
      </c>
      <c r="M28">
        <v>2150.59251108332</v>
      </c>
      <c r="N28">
        <v>-1.0689407164086699</v>
      </c>
      <c r="O28">
        <v>-0.21350517401190999</v>
      </c>
      <c r="P28">
        <v>-0.144930117896508</v>
      </c>
      <c r="Q28" s="2">
        <v>-1.30545750391505</v>
      </c>
      <c r="R28" s="2">
        <v>0.47848340425824598</v>
      </c>
      <c r="S28" s="2">
        <v>-1.4854358884758101</v>
      </c>
      <c r="T28" s="2">
        <v>-0.73902206837976103</v>
      </c>
      <c r="U28" s="2">
        <v>0.44921899843368301</v>
      </c>
      <c r="V28" s="2">
        <v>13.988851785496699</v>
      </c>
      <c r="W28" s="2">
        <v>54.355867622225098</v>
      </c>
      <c r="X28" s="2">
        <v>-1.54347041213472</v>
      </c>
      <c r="Y28" s="2">
        <v>-2.0016454792271801</v>
      </c>
      <c r="Z28">
        <v>-0.99381853945151299</v>
      </c>
      <c r="AA28">
        <v>-0.37133744430514398</v>
      </c>
      <c r="AB28">
        <v>-0.333479632059904</v>
      </c>
    </row>
    <row r="29" spans="1:28" x14ac:dyDescent="0.25">
      <c r="A29" t="s">
        <v>57</v>
      </c>
      <c r="B29">
        <v>0</v>
      </c>
      <c r="C29" t="s">
        <v>42</v>
      </c>
      <c r="D29" t="s">
        <v>58</v>
      </c>
      <c r="E29">
        <v>-0.235312857831113</v>
      </c>
      <c r="F29">
        <v>-0.242189015322224</v>
      </c>
      <c r="G29">
        <v>0.47750187315333797</v>
      </c>
      <c r="H29">
        <v>50.091227281519402</v>
      </c>
      <c r="I29">
        <v>97.766858944112698</v>
      </c>
      <c r="J29">
        <v>201.093763707563</v>
      </c>
      <c r="K29">
        <v>511.33375251156099</v>
      </c>
      <c r="L29">
        <v>1042.57638354457</v>
      </c>
      <c r="M29">
        <v>2164.7119452779498</v>
      </c>
      <c r="N29">
        <v>-0.50211885583050497</v>
      </c>
      <c r="O29">
        <v>0.27474072892574303</v>
      </c>
      <c r="P29">
        <v>0.108344538037636</v>
      </c>
      <c r="Q29" s="2">
        <v>-0.68688793516993096</v>
      </c>
      <c r="R29" s="2">
        <v>0.70058694276145606</v>
      </c>
      <c r="S29" s="2">
        <v>-1.3921158007999099</v>
      </c>
      <c r="T29" s="2">
        <v>-0.50313710518342003</v>
      </c>
      <c r="U29" s="2">
        <v>1.8544902579521201</v>
      </c>
      <c r="V29" s="2">
        <v>14.3426069828538</v>
      </c>
      <c r="W29" s="2">
        <v>57.5353889771486</v>
      </c>
      <c r="X29" s="2">
        <v>-0.74843265707966899</v>
      </c>
      <c r="Y29" s="2">
        <v>-1.51995360669797</v>
      </c>
      <c r="Z29">
        <v>-0.50348997889248703</v>
      </c>
      <c r="AA29">
        <v>0.84811017994576099</v>
      </c>
      <c r="AB29">
        <v>0.94217340287204498</v>
      </c>
    </row>
    <row r="30" spans="1:28" s="4" customFormat="1" x14ac:dyDescent="0.25">
      <c r="A30" s="4" t="s">
        <v>57</v>
      </c>
      <c r="B30" s="4">
        <v>0</v>
      </c>
      <c r="C30" s="4" t="s">
        <v>43</v>
      </c>
      <c r="D30" s="4" t="s">
        <v>58</v>
      </c>
      <c r="E30" s="4">
        <v>1.30301274277475</v>
      </c>
      <c r="F30" s="4">
        <v>-0.39295882079389499</v>
      </c>
      <c r="G30" s="4">
        <v>-0.91005392198085799</v>
      </c>
      <c r="H30" s="4">
        <v>62.072738850751598</v>
      </c>
      <c r="I30" s="4">
        <v>116.42213685582399</v>
      </c>
      <c r="J30" s="4">
        <v>220.97440149180699</v>
      </c>
      <c r="K30" s="4">
        <v>483.84575507343902</v>
      </c>
      <c r="L30" s="4">
        <v>1001.63639153679</v>
      </c>
      <c r="M30" s="4">
        <v>2121.2284160294598</v>
      </c>
      <c r="N30" s="4">
        <v>-0.74753732011750695</v>
      </c>
      <c r="O30" s="4">
        <v>-0.44180958853923702</v>
      </c>
      <c r="P30" s="4">
        <v>-0.87677853690615104</v>
      </c>
      <c r="Q30" s="5">
        <v>840.57849652045195</v>
      </c>
      <c r="R30" s="5">
        <v>792.74251334207804</v>
      </c>
      <c r="S30" s="5">
        <v>866.91335433674101</v>
      </c>
      <c r="T30" s="5">
        <v>869.88466111213904</v>
      </c>
      <c r="U30" s="5">
        <v>771.62680100219404</v>
      </c>
      <c r="V30" s="5">
        <v>4.9524495629060503</v>
      </c>
      <c r="W30" s="5">
        <v>312.74701917065101</v>
      </c>
      <c r="X30" s="5">
        <v>342.54303379232999</v>
      </c>
      <c r="Y30" s="5">
        <v>42.534170312043202</v>
      </c>
      <c r="Z30" s="4">
        <v>6.09804630423581</v>
      </c>
      <c r="AA30" s="4">
        <v>3.40155828074808</v>
      </c>
      <c r="AB30" s="4">
        <v>4.4570653166086496</v>
      </c>
    </row>
    <row r="31" spans="1:28" x14ac:dyDescent="0.25">
      <c r="A31" t="s">
        <v>57</v>
      </c>
      <c r="B31">
        <v>0</v>
      </c>
      <c r="C31" t="s">
        <v>44</v>
      </c>
      <c r="D31" t="s">
        <v>58</v>
      </c>
      <c r="E31">
        <v>1.23525664560091</v>
      </c>
      <c r="F31">
        <v>-0.624565773007831</v>
      </c>
      <c r="G31">
        <v>-0.61069087259308996</v>
      </c>
      <c r="H31">
        <v>42.439588797418502</v>
      </c>
      <c r="I31">
        <v>82.718448588380497</v>
      </c>
      <c r="J31">
        <v>190.45775934545401</v>
      </c>
      <c r="K31">
        <v>489.05411596693102</v>
      </c>
      <c r="L31">
        <v>1009.48756584873</v>
      </c>
      <c r="M31">
        <v>2145.9935030287702</v>
      </c>
      <c r="N31">
        <v>5.7676402588631799</v>
      </c>
      <c r="O31">
        <v>3.8015155501827902</v>
      </c>
      <c r="P31">
        <v>4.6891959819087496</v>
      </c>
      <c r="Q31" s="2">
        <v>802.39092819022198</v>
      </c>
      <c r="R31" s="2">
        <v>746.69260879128296</v>
      </c>
      <c r="S31" s="2">
        <v>857.16241771273201</v>
      </c>
      <c r="T31" s="2">
        <v>864.67311926463299</v>
      </c>
      <c r="U31" s="2">
        <v>775.71846684079503</v>
      </c>
      <c r="V31" s="2">
        <v>9.0333601550321898</v>
      </c>
      <c r="W31" s="2">
        <v>287.24795286096497</v>
      </c>
      <c r="X31" s="2">
        <v>355.46427535102202</v>
      </c>
      <c r="Y31" s="2">
        <v>33.885452080577998</v>
      </c>
      <c r="Z31">
        <v>8.1236877510075391</v>
      </c>
      <c r="AA31">
        <v>11.827858764928299</v>
      </c>
      <c r="AB31">
        <v>15.263772207435199</v>
      </c>
    </row>
    <row r="32" spans="1:28" x14ac:dyDescent="0.25">
      <c r="A32" t="s">
        <v>57</v>
      </c>
      <c r="B32">
        <v>0</v>
      </c>
      <c r="C32" t="s">
        <v>45</v>
      </c>
      <c r="D32" t="s">
        <v>58</v>
      </c>
      <c r="E32">
        <v>1.9208437674328001</v>
      </c>
      <c r="F32">
        <v>-0.74890500491033496</v>
      </c>
      <c r="G32">
        <v>-1.17193876252246</v>
      </c>
      <c r="H32">
        <v>55.197176592240403</v>
      </c>
      <c r="I32">
        <v>102.851016752589</v>
      </c>
      <c r="J32">
        <v>197.275197475645</v>
      </c>
      <c r="K32">
        <v>441.13653552282898</v>
      </c>
      <c r="L32">
        <v>908.90437769319601</v>
      </c>
      <c r="M32">
        <v>1904.36449751338</v>
      </c>
      <c r="N32">
        <v>-0.65816807572855396</v>
      </c>
      <c r="O32">
        <v>-2.80898263795028</v>
      </c>
      <c r="P32">
        <v>-1.9975191039994999</v>
      </c>
      <c r="Q32" s="2">
        <v>-0.482513007684305</v>
      </c>
      <c r="R32" s="2">
        <v>1.9834254895933801</v>
      </c>
      <c r="S32" s="2">
        <v>1.02729237773144</v>
      </c>
      <c r="T32" s="2">
        <v>1.7081786435072599</v>
      </c>
      <c r="U32" s="2">
        <v>1.2612914916515701</v>
      </c>
      <c r="V32" s="2">
        <v>-0.57689927529560603</v>
      </c>
      <c r="W32" s="2">
        <v>10.616014341269199</v>
      </c>
      <c r="X32" s="2">
        <v>11.3622655578378</v>
      </c>
      <c r="Y32" s="2">
        <v>9.0626860204194806</v>
      </c>
      <c r="Z32">
        <v>-1.13615003596427</v>
      </c>
      <c r="AA32">
        <v>-3.1311945727216099</v>
      </c>
      <c r="AB32">
        <v>-2.4950626759346899</v>
      </c>
    </row>
    <row r="33" spans="1:28" x14ac:dyDescent="0.25">
      <c r="A33" t="s">
        <v>57</v>
      </c>
      <c r="B33">
        <v>0</v>
      </c>
      <c r="C33" t="s">
        <v>46</v>
      </c>
      <c r="D33" t="s">
        <v>58</v>
      </c>
      <c r="E33">
        <v>6.8701711960091796E-2</v>
      </c>
      <c r="F33">
        <v>-0.100271006280654</v>
      </c>
      <c r="G33">
        <v>3.1569294320562102E-2</v>
      </c>
      <c r="H33">
        <v>53.650333388217</v>
      </c>
      <c r="I33">
        <v>105.20335134462501</v>
      </c>
      <c r="J33">
        <v>196.48574098063301</v>
      </c>
      <c r="K33">
        <v>496.48043894565899</v>
      </c>
      <c r="L33">
        <v>1019.86622294329</v>
      </c>
      <c r="M33">
        <v>2099.3196925515599</v>
      </c>
      <c r="N33">
        <v>0.292412123874216</v>
      </c>
      <c r="O33">
        <v>3.410039170938E-2</v>
      </c>
      <c r="P33">
        <v>0.22017493835553101</v>
      </c>
      <c r="Q33" s="2">
        <v>0.56227889147629495</v>
      </c>
      <c r="R33" s="2">
        <v>1.1746330658981301</v>
      </c>
      <c r="S33" s="2">
        <v>0.69568086041107402</v>
      </c>
      <c r="T33" s="2">
        <v>0.65084156286848305</v>
      </c>
      <c r="U33" s="2">
        <v>0.57137263707904695</v>
      </c>
      <c r="V33" s="2">
        <v>0.85027253541370496</v>
      </c>
      <c r="W33" s="2">
        <v>2.7847187379098801</v>
      </c>
      <c r="X33" s="2">
        <v>0.62943654294021201</v>
      </c>
      <c r="Y33" s="2">
        <v>0.39296659363633302</v>
      </c>
      <c r="Z33">
        <v>0.783161044073588</v>
      </c>
      <c r="AA33">
        <v>0.25784461644161</v>
      </c>
      <c r="AB33">
        <v>0.180258541890256</v>
      </c>
    </row>
    <row r="34" spans="1:28" x14ac:dyDescent="0.25">
      <c r="A34" t="s">
        <v>57</v>
      </c>
      <c r="B34">
        <v>0</v>
      </c>
      <c r="C34" t="s">
        <v>49</v>
      </c>
      <c r="D34" t="s">
        <v>58</v>
      </c>
      <c r="E34">
        <v>5.1476530917702101</v>
      </c>
      <c r="F34">
        <v>-0.62579908377228999</v>
      </c>
      <c r="G34">
        <v>-4.5218540079979004</v>
      </c>
      <c r="H34">
        <v>48.796798279467097</v>
      </c>
      <c r="I34">
        <v>87.755026088498497</v>
      </c>
      <c r="J34">
        <v>175.217246970769</v>
      </c>
      <c r="K34">
        <v>464.73535734347399</v>
      </c>
      <c r="L34">
        <v>977.247257982664</v>
      </c>
      <c r="M34">
        <v>2023.31313571431</v>
      </c>
      <c r="N34">
        <v>-25.864602445988201</v>
      </c>
      <c r="O34">
        <v>-25.438044164971402</v>
      </c>
      <c r="P34">
        <v>-24.401475944430601</v>
      </c>
      <c r="Q34" s="2">
        <v>1550.97021256109</v>
      </c>
      <c r="R34" s="2">
        <v>1395.9299841960201</v>
      </c>
      <c r="S34" s="2">
        <v>1618.3635196328401</v>
      </c>
      <c r="T34" s="2">
        <v>1581.7998162387</v>
      </c>
      <c r="U34" s="2">
        <v>1375.8461657447699</v>
      </c>
      <c r="V34" s="2">
        <v>35989.0790764388</v>
      </c>
      <c r="W34" s="2">
        <v>37132.862358950202</v>
      </c>
      <c r="X34" s="2">
        <v>1259.02300162852</v>
      </c>
      <c r="Y34" s="2">
        <v>31.187648107656099</v>
      </c>
      <c r="Z34">
        <v>-17.256937346480399</v>
      </c>
      <c r="AA34">
        <v>-22.8139784986368</v>
      </c>
      <c r="AB34">
        <v>-24.050724629342302</v>
      </c>
    </row>
    <row r="35" spans="1:28" s="4" customFormat="1" x14ac:dyDescent="0.25">
      <c r="A35" s="4" t="s">
        <v>57</v>
      </c>
      <c r="B35" s="4">
        <v>0</v>
      </c>
      <c r="C35" s="4" t="s">
        <v>50</v>
      </c>
      <c r="D35" s="4" t="s">
        <v>58</v>
      </c>
      <c r="E35" s="4">
        <v>2.0831832377531799E-2</v>
      </c>
      <c r="F35" s="4">
        <v>1.1899330322241801E-2</v>
      </c>
      <c r="G35" s="4">
        <v>-3.2731162699773803E-2</v>
      </c>
      <c r="H35" s="4">
        <v>54.031401277469698</v>
      </c>
      <c r="I35" s="4">
        <v>108.659801038803</v>
      </c>
      <c r="J35" s="4">
        <v>188.922061568137</v>
      </c>
      <c r="K35" s="4">
        <v>468.66159459703601</v>
      </c>
      <c r="L35" s="4">
        <v>973.16038876657399</v>
      </c>
      <c r="M35" s="4">
        <v>2021.8284257267601</v>
      </c>
      <c r="N35" s="4">
        <v>5.3458926998155902E-2</v>
      </c>
      <c r="O35" s="4">
        <v>7.26591673518171E-2</v>
      </c>
      <c r="P35" s="4">
        <v>5.0809352261541102E-3</v>
      </c>
      <c r="Q35" s="5">
        <v>1521.0993453023</v>
      </c>
      <c r="R35" s="5">
        <v>1364.25259083265</v>
      </c>
      <c r="S35" s="5">
        <v>1587.18800187903</v>
      </c>
      <c r="T35" s="5">
        <v>1539.4646057032501</v>
      </c>
      <c r="U35" s="5">
        <v>1365.3518607328399</v>
      </c>
      <c r="V35" s="5">
        <v>35655.636100714597</v>
      </c>
      <c r="W35" s="5">
        <v>36844.7302203094</v>
      </c>
      <c r="X35" s="5">
        <v>1229.1187677969399</v>
      </c>
      <c r="Y35" s="5">
        <v>35.807519749167902</v>
      </c>
      <c r="Z35" s="4">
        <v>3.1588354670856802</v>
      </c>
      <c r="AA35" s="4">
        <v>0.57657131191655298</v>
      </c>
      <c r="AB35" s="4">
        <v>0.438621797287361</v>
      </c>
    </row>
    <row r="36" spans="1:28" x14ac:dyDescent="0.25">
      <c r="A36" t="s">
        <v>57</v>
      </c>
      <c r="B36">
        <v>0</v>
      </c>
      <c r="C36" t="s">
        <v>51</v>
      </c>
      <c r="D36" t="s">
        <v>58</v>
      </c>
      <c r="E36">
        <v>1.0136690236316801</v>
      </c>
      <c r="F36">
        <v>-0.33954565190223202</v>
      </c>
      <c r="G36">
        <v>-0.67412337172945302</v>
      </c>
      <c r="H36">
        <v>59.623126688833601</v>
      </c>
      <c r="I36">
        <v>111.13668814857699</v>
      </c>
      <c r="J36">
        <v>209.48267413093299</v>
      </c>
      <c r="K36">
        <v>532.85831735562101</v>
      </c>
      <c r="L36">
        <v>971.71252360433596</v>
      </c>
      <c r="M36">
        <v>2004.1834788711799</v>
      </c>
      <c r="N36">
        <v>-2.7076190653677301</v>
      </c>
      <c r="O36">
        <v>-2.3978074017734299</v>
      </c>
      <c r="P36">
        <v>-2.6666779170466501</v>
      </c>
      <c r="Q36" s="2">
        <v>1538.30013303907</v>
      </c>
      <c r="R36" s="2">
        <v>1384.23730965154</v>
      </c>
      <c r="S36" s="2">
        <v>1608.6855369958901</v>
      </c>
      <c r="T36" s="2">
        <v>1570.05389525232</v>
      </c>
      <c r="U36" s="2">
        <v>1374.9321404080999</v>
      </c>
      <c r="V36" s="2">
        <v>35586.089101182501</v>
      </c>
      <c r="W36" s="2">
        <v>36726.491509670901</v>
      </c>
      <c r="X36" s="2">
        <v>1260.50328824743</v>
      </c>
      <c r="Y36" s="2">
        <v>34.297586194727401</v>
      </c>
      <c r="Z36">
        <v>2.0988685056304202</v>
      </c>
      <c r="AA36">
        <v>-1.5416077929054799</v>
      </c>
      <c r="AB36">
        <v>-1.75365472263371</v>
      </c>
    </row>
    <row r="37" spans="1:28" x14ac:dyDescent="0.25">
      <c r="A37" t="s">
        <v>57</v>
      </c>
      <c r="B37">
        <v>0</v>
      </c>
      <c r="C37" t="s">
        <v>52</v>
      </c>
      <c r="D37" t="s">
        <v>58</v>
      </c>
      <c r="E37">
        <v>-6.5824797046168599E-4</v>
      </c>
      <c r="F37">
        <v>-6.62408475775568E-3</v>
      </c>
      <c r="G37">
        <v>7.2823327282173101E-3</v>
      </c>
      <c r="H37">
        <v>47.478312879347101</v>
      </c>
      <c r="I37">
        <v>94.285335917341499</v>
      </c>
      <c r="J37">
        <v>191.555872745984</v>
      </c>
      <c r="K37">
        <v>480.17778019703502</v>
      </c>
      <c r="L37">
        <v>979.38677149371802</v>
      </c>
      <c r="M37">
        <v>2016.4553573114299</v>
      </c>
      <c r="N37">
        <v>0.25297405967512998</v>
      </c>
      <c r="O37">
        <v>5.7460154793362E-2</v>
      </c>
      <c r="P37">
        <v>-8.5533067665466301E-3</v>
      </c>
      <c r="Q37" s="2">
        <v>1521.5267785497399</v>
      </c>
      <c r="R37" s="2">
        <v>1364.0210946756299</v>
      </c>
      <c r="S37" s="2">
        <v>1587.3886213436199</v>
      </c>
      <c r="T37" s="2">
        <v>1540.5819392629201</v>
      </c>
      <c r="U37" s="2">
        <v>1355.5929544486601</v>
      </c>
      <c r="V37" s="2">
        <v>31719.5870290563</v>
      </c>
      <c r="W37" s="2">
        <v>33199.974704213499</v>
      </c>
      <c r="X37" s="2">
        <v>1223.0341279265101</v>
      </c>
      <c r="Y37" s="2">
        <v>32.2893328639367</v>
      </c>
      <c r="Z37">
        <v>2.71522260124194</v>
      </c>
      <c r="AA37">
        <v>0.58961249368326496</v>
      </c>
      <c r="AB37">
        <v>0.40875344520546297</v>
      </c>
    </row>
    <row r="38" spans="1:28" x14ac:dyDescent="0.25">
      <c r="A38" t="s">
        <v>57</v>
      </c>
      <c r="B38">
        <v>0</v>
      </c>
      <c r="C38" t="s">
        <v>53</v>
      </c>
      <c r="D38" t="s">
        <v>59</v>
      </c>
      <c r="E38">
        <v>100</v>
      </c>
      <c r="F38">
        <v>98.084510773716005</v>
      </c>
      <c r="G38">
        <v>97.967493125363106</v>
      </c>
      <c r="H38">
        <v>95.710460659636794</v>
      </c>
      <c r="I38">
        <v>90.899498979857</v>
      </c>
      <c r="J38">
        <v>85.542943026973205</v>
      </c>
      <c r="K38">
        <v>86.135534550211304</v>
      </c>
      <c r="L38">
        <v>84.093550092304</v>
      </c>
      <c r="M38">
        <v>83.083092194694899</v>
      </c>
      <c r="N38">
        <v>87.772840882768605</v>
      </c>
      <c r="O38">
        <v>89.001709990708605</v>
      </c>
      <c r="P38">
        <v>87.278707391134702</v>
      </c>
      <c r="Q38" s="2">
        <v>84.977685962422399</v>
      </c>
      <c r="R38" s="2">
        <v>84.194510783095495</v>
      </c>
      <c r="S38" s="2">
        <v>82.377570534238302</v>
      </c>
      <c r="T38" s="2">
        <v>80.086309870782998</v>
      </c>
      <c r="U38" s="2">
        <v>79.401721599744704</v>
      </c>
      <c r="V38" s="2">
        <v>81.120382354618997</v>
      </c>
      <c r="W38" s="2">
        <v>78.142390077713102</v>
      </c>
      <c r="X38" s="2">
        <v>78.5573140625376</v>
      </c>
      <c r="Y38" s="2">
        <v>71.570566742887706</v>
      </c>
      <c r="Z38">
        <v>82.368554945545299</v>
      </c>
      <c r="AA38">
        <v>82.371648862037802</v>
      </c>
      <c r="AB38">
        <v>81.477425051229801</v>
      </c>
    </row>
    <row r="39" spans="1:28" x14ac:dyDescent="0.25">
      <c r="A39" t="s">
        <v>57</v>
      </c>
      <c r="B39">
        <v>0</v>
      </c>
      <c r="C39" t="s">
        <v>54</v>
      </c>
      <c r="D39" t="s">
        <v>59</v>
      </c>
      <c r="E39">
        <v>100</v>
      </c>
      <c r="F39">
        <v>104.82089694526201</v>
      </c>
      <c r="G39">
        <v>108.673452205546</v>
      </c>
      <c r="H39">
        <v>103.263293771951</v>
      </c>
      <c r="I39">
        <v>103.092137759926</v>
      </c>
      <c r="J39">
        <v>103.91880454197</v>
      </c>
      <c r="K39">
        <v>105.66318175993899</v>
      </c>
      <c r="L39">
        <v>105.624660933763</v>
      </c>
      <c r="M39">
        <v>104.47291324688599</v>
      </c>
      <c r="N39">
        <v>108.425538270274</v>
      </c>
      <c r="O39">
        <v>108.09176591780999</v>
      </c>
      <c r="P39">
        <v>108.483217314266</v>
      </c>
      <c r="Q39" s="2">
        <v>106.339214042365</v>
      </c>
      <c r="R39" s="2">
        <v>103.00653152045</v>
      </c>
      <c r="S39" s="2">
        <v>102.24812008542099</v>
      </c>
      <c r="T39" s="2">
        <v>98.777099419897098</v>
      </c>
      <c r="U39" s="2">
        <v>99.075670572805194</v>
      </c>
      <c r="V39" s="2">
        <v>105.226305458105</v>
      </c>
      <c r="W39" s="2">
        <v>99.944835829240702</v>
      </c>
      <c r="X39" s="2">
        <v>98.982953343037593</v>
      </c>
      <c r="Y39" s="2">
        <v>90.747852555267599</v>
      </c>
      <c r="Z39">
        <v>100.50060810608301</v>
      </c>
      <c r="AA39">
        <v>104.060507579326</v>
      </c>
      <c r="AB39">
        <v>104.16525480907001</v>
      </c>
    </row>
    <row r="40" spans="1:28" x14ac:dyDescent="0.25">
      <c r="A40" t="s">
        <v>57</v>
      </c>
      <c r="B40">
        <v>0</v>
      </c>
      <c r="C40" t="s">
        <v>55</v>
      </c>
      <c r="D40" t="s">
        <v>59</v>
      </c>
      <c r="E40">
        <v>100</v>
      </c>
      <c r="F40">
        <v>98.054857812507507</v>
      </c>
      <c r="G40">
        <v>96.616413157806207</v>
      </c>
      <c r="H40">
        <v>96.854152758499694</v>
      </c>
      <c r="I40">
        <v>94.889799290143102</v>
      </c>
      <c r="J40">
        <v>91.294888358443998</v>
      </c>
      <c r="K40">
        <v>92.682903400876995</v>
      </c>
      <c r="L40">
        <v>91.772768969939094</v>
      </c>
      <c r="M40">
        <v>92.872614799410101</v>
      </c>
      <c r="N40">
        <v>93.583432191382698</v>
      </c>
      <c r="O40">
        <v>94.772130194850305</v>
      </c>
      <c r="P40">
        <v>95.8431591030253</v>
      </c>
      <c r="Q40" s="2">
        <v>94.205397409358696</v>
      </c>
      <c r="R40" s="2">
        <v>89.453006805596203</v>
      </c>
      <c r="S40" s="2">
        <v>89.887662035147002</v>
      </c>
      <c r="T40" s="2">
        <v>88.499646992714105</v>
      </c>
      <c r="U40" s="2">
        <v>87.791231010849501</v>
      </c>
      <c r="V40" s="2">
        <v>90.737761213384402</v>
      </c>
      <c r="W40" s="2">
        <v>89.541858979592803</v>
      </c>
      <c r="X40" s="2">
        <v>88.307534184072793</v>
      </c>
      <c r="Y40" s="2">
        <v>83.382242052533201</v>
      </c>
      <c r="Z40">
        <v>92.586846996556304</v>
      </c>
      <c r="AA40">
        <v>89.825225372338593</v>
      </c>
      <c r="AB40">
        <v>91.412557453736795</v>
      </c>
    </row>
    <row r="41" spans="1:28" x14ac:dyDescent="0.25">
      <c r="A41" t="s">
        <v>57</v>
      </c>
      <c r="B41">
        <v>0</v>
      </c>
      <c r="C41" t="s">
        <v>56</v>
      </c>
      <c r="D41" t="s">
        <v>59</v>
      </c>
      <c r="E41">
        <v>100</v>
      </c>
      <c r="F41">
        <v>98.539575787778006</v>
      </c>
      <c r="G41">
        <v>98.196077232293604</v>
      </c>
      <c r="H41">
        <v>96.567313258219002</v>
      </c>
      <c r="I41">
        <v>92.298234304996896</v>
      </c>
      <c r="J41">
        <v>88.207091362459707</v>
      </c>
      <c r="K41">
        <v>87.700894997754105</v>
      </c>
      <c r="L41">
        <v>86.260998729189595</v>
      </c>
      <c r="M41">
        <v>84.040853788266602</v>
      </c>
      <c r="N41">
        <v>87.309581166936894</v>
      </c>
      <c r="O41">
        <v>88.557639977033404</v>
      </c>
      <c r="P41">
        <v>86.795915046022699</v>
      </c>
      <c r="Q41" s="2">
        <v>85.371440511533706</v>
      </c>
      <c r="R41" s="2">
        <v>84.914375375694803</v>
      </c>
      <c r="S41" s="2">
        <v>83.457371316600003</v>
      </c>
      <c r="T41" s="2">
        <v>80.457069656282002</v>
      </c>
      <c r="U41" s="2">
        <v>79.971908183711804</v>
      </c>
      <c r="V41" s="2">
        <v>81.232389579889897</v>
      </c>
      <c r="W41" s="2">
        <v>80.884563693748404</v>
      </c>
      <c r="X41" s="2">
        <v>80.990514773024799</v>
      </c>
      <c r="Y41" s="2">
        <v>75.534798308256697</v>
      </c>
      <c r="Z41">
        <v>82.043197156213793</v>
      </c>
      <c r="AA41">
        <v>80.816647552205396</v>
      </c>
      <c r="AB41">
        <v>81.087272591802801</v>
      </c>
    </row>
    <row r="42" spans="1:28" x14ac:dyDescent="0.25">
      <c r="P42" t="s">
        <v>73</v>
      </c>
    </row>
    <row r="43" spans="1:28" x14ac:dyDescent="0.25">
      <c r="A43" t="s">
        <v>60</v>
      </c>
      <c r="B43">
        <v>0</v>
      </c>
      <c r="C43" t="s">
        <v>36</v>
      </c>
      <c r="D43" t="s">
        <v>58</v>
      </c>
      <c r="H43">
        <v>9.3669595460961E-3</v>
      </c>
      <c r="I43">
        <v>9.3669595460961E-3</v>
      </c>
      <c r="J43">
        <v>9.3669595460961E-3</v>
      </c>
      <c r="K43">
        <v>9.3669595460961E-3</v>
      </c>
      <c r="L43">
        <v>9.3669595460961E-3</v>
      </c>
      <c r="M43">
        <v>9.3669595460961E-3</v>
      </c>
      <c r="P43" t="s">
        <v>70</v>
      </c>
      <c r="Q43" s="2">
        <f>Q26*100/(Q26+Q30+Q35)</f>
        <v>7.3839087180063254</v>
      </c>
      <c r="R43" s="2">
        <f t="shared" ref="R43:U43" si="0">R26*100/(R26+R30+R35)</f>
        <v>6.6605601941024393</v>
      </c>
      <c r="S43" s="2">
        <f t="shared" si="0"/>
        <v>0.13667593083962296</v>
      </c>
      <c r="T43" s="2">
        <f t="shared" si="0"/>
        <v>4.6101215231083552</v>
      </c>
      <c r="U43" s="2">
        <f t="shared" si="0"/>
        <v>7.3238973513069583</v>
      </c>
    </row>
    <row r="44" spans="1:28" x14ac:dyDescent="0.25">
      <c r="A44" t="s">
        <v>60</v>
      </c>
      <c r="B44">
        <v>0</v>
      </c>
      <c r="C44" t="s">
        <v>38</v>
      </c>
      <c r="D44" t="s">
        <v>58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P44" t="s">
        <v>72</v>
      </c>
      <c r="Q44" s="2">
        <f>Q35*100/(Q26+Q30+Q35)</f>
        <v>59.651775241608846</v>
      </c>
      <c r="R44" s="2">
        <f t="shared" ref="R44:U44" si="1">R35*100/(R26+R30+R35)</f>
        <v>59.035169961956875</v>
      </c>
      <c r="S44" s="2">
        <f t="shared" si="1"/>
        <v>64.586521411951324</v>
      </c>
      <c r="T44" s="2">
        <f t="shared" si="1"/>
        <v>60.949794070998387</v>
      </c>
      <c r="U44" s="2">
        <f t="shared" si="1"/>
        <v>59.212331626243426</v>
      </c>
    </row>
    <row r="45" spans="1:28" x14ac:dyDescent="0.25">
      <c r="A45" t="s">
        <v>60</v>
      </c>
      <c r="B45">
        <v>0</v>
      </c>
      <c r="C45" t="s">
        <v>39</v>
      </c>
      <c r="D45" t="s">
        <v>58</v>
      </c>
      <c r="H45">
        <v>9.2985155302739292E-3</v>
      </c>
      <c r="I45">
        <v>9.2985155302739292E-3</v>
      </c>
      <c r="J45">
        <v>9.2985155302739292E-3</v>
      </c>
      <c r="K45">
        <v>9.2985155302739292E-3</v>
      </c>
      <c r="L45">
        <v>9.2985155302739292E-3</v>
      </c>
      <c r="M45">
        <v>9.2985155302739292E-3</v>
      </c>
      <c r="P45" t="s">
        <v>71</v>
      </c>
      <c r="Q45" s="2">
        <f>Q30*100/(Q26+Q30+Q35)</f>
        <v>32.96431604038483</v>
      </c>
      <c r="R45" s="2">
        <f t="shared" ref="R45:U45" si="2">R30*100/(R26+R30+R35)</f>
        <v>34.304269843940695</v>
      </c>
      <c r="S45" s="2">
        <f t="shared" si="2"/>
        <v>35.276802657209046</v>
      </c>
      <c r="T45" s="2">
        <f t="shared" si="2"/>
        <v>34.440084405893245</v>
      </c>
      <c r="U45" s="2">
        <f t="shared" si="2"/>
        <v>33.463771022449606</v>
      </c>
    </row>
    <row r="46" spans="1:28" x14ac:dyDescent="0.25">
      <c r="A46" t="s">
        <v>60</v>
      </c>
      <c r="B46">
        <v>0</v>
      </c>
      <c r="C46" t="s">
        <v>40</v>
      </c>
      <c r="D46" t="s">
        <v>58</v>
      </c>
      <c r="H46">
        <v>0.519347706354778</v>
      </c>
      <c r="I46">
        <v>0.519347706354778</v>
      </c>
      <c r="J46">
        <v>0.519347706354778</v>
      </c>
      <c r="K46">
        <v>0.519347706354778</v>
      </c>
      <c r="L46">
        <v>0.519347706354778</v>
      </c>
      <c r="M46">
        <v>0.519347706354778</v>
      </c>
    </row>
    <row r="47" spans="1:28" x14ac:dyDescent="0.25">
      <c r="A47" t="s">
        <v>60</v>
      </c>
      <c r="B47">
        <v>0</v>
      </c>
      <c r="C47" t="s">
        <v>41</v>
      </c>
      <c r="D47" t="s">
        <v>58</v>
      </c>
      <c r="H47">
        <v>0.91465132391098503</v>
      </c>
      <c r="I47">
        <v>0.91465132391098503</v>
      </c>
      <c r="J47">
        <v>0.91465132391098503</v>
      </c>
      <c r="K47">
        <v>0.91465132391098503</v>
      </c>
      <c r="L47">
        <v>0.91465132391098503</v>
      </c>
      <c r="M47">
        <v>0.91465132391098503</v>
      </c>
    </row>
    <row r="48" spans="1:28" x14ac:dyDescent="0.25">
      <c r="A48" t="s">
        <v>60</v>
      </c>
      <c r="B48">
        <v>0</v>
      </c>
      <c r="C48" t="s">
        <v>42</v>
      </c>
      <c r="D48" t="s">
        <v>58</v>
      </c>
      <c r="H48">
        <v>1.2406291330641599</v>
      </c>
      <c r="I48">
        <v>1.2406291330641599</v>
      </c>
      <c r="J48">
        <v>1.2406291330641599</v>
      </c>
      <c r="K48">
        <v>1.2406291330641599</v>
      </c>
      <c r="L48">
        <v>1.2406291330641599</v>
      </c>
      <c r="M48">
        <v>1.2406291330641599</v>
      </c>
      <c r="P48" t="s">
        <v>74</v>
      </c>
    </row>
    <row r="49" spans="1:21" x14ac:dyDescent="0.25">
      <c r="A49" t="s">
        <v>60</v>
      </c>
      <c r="B49">
        <v>0</v>
      </c>
      <c r="C49" t="s">
        <v>43</v>
      </c>
      <c r="D49" t="s">
        <v>58</v>
      </c>
      <c r="H49">
        <v>3.47304713848487</v>
      </c>
      <c r="I49">
        <v>3.47304713848487</v>
      </c>
      <c r="J49">
        <v>3.47304713848487</v>
      </c>
      <c r="K49">
        <v>3.47304713848487</v>
      </c>
      <c r="L49">
        <v>3.47304713848487</v>
      </c>
      <c r="M49">
        <v>3.47304713848487</v>
      </c>
      <c r="P49" t="s">
        <v>70</v>
      </c>
      <c r="Q49" s="8">
        <f>Q43/6.941</f>
        <v>1.0638105054035911</v>
      </c>
      <c r="R49" s="8">
        <f t="shared" ref="R49:U49" si="3">R43/6.941</f>
        <v>0.9595966278781789</v>
      </c>
      <c r="S49" s="8">
        <f t="shared" si="3"/>
        <v>1.9691100826915855E-2</v>
      </c>
      <c r="T49" s="8">
        <f t="shared" si="3"/>
        <v>0.66418693604788293</v>
      </c>
      <c r="U49" s="8">
        <f t="shared" si="3"/>
        <v>1.0551645802199912</v>
      </c>
    </row>
    <row r="50" spans="1:21" x14ac:dyDescent="0.25">
      <c r="A50" t="s">
        <v>60</v>
      </c>
      <c r="B50">
        <v>0</v>
      </c>
      <c r="C50" t="s">
        <v>44</v>
      </c>
      <c r="D50" t="s">
        <v>58</v>
      </c>
      <c r="H50">
        <v>3.2093583895104798</v>
      </c>
      <c r="I50">
        <v>3.2093583895104798</v>
      </c>
      <c r="J50">
        <v>3.2093583895104798</v>
      </c>
      <c r="K50">
        <v>3.2093583895104798</v>
      </c>
      <c r="L50">
        <v>3.2093583895104798</v>
      </c>
      <c r="M50">
        <v>3.2093583895104798</v>
      </c>
      <c r="P50" t="s">
        <v>72</v>
      </c>
      <c r="Q50" s="8">
        <f>Q44/55.845</f>
        <v>1.0681668052933808</v>
      </c>
      <c r="R50" s="8">
        <f t="shared" ref="R50:U50" si="4">R44/55.845</f>
        <v>1.0571254357947333</v>
      </c>
      <c r="S50" s="8">
        <f t="shared" si="4"/>
        <v>1.1565318544534215</v>
      </c>
      <c r="T50" s="8">
        <f t="shared" si="4"/>
        <v>1.0914100469334478</v>
      </c>
      <c r="U50" s="8">
        <f t="shared" si="4"/>
        <v>1.0602978176424644</v>
      </c>
    </row>
    <row r="51" spans="1:21" x14ac:dyDescent="0.25">
      <c r="A51" t="s">
        <v>60</v>
      </c>
      <c r="B51">
        <v>0</v>
      </c>
      <c r="C51" t="s">
        <v>45</v>
      </c>
      <c r="D51" t="s">
        <v>58</v>
      </c>
      <c r="H51">
        <v>5.0306788575355501</v>
      </c>
      <c r="I51">
        <v>5.0306788575355501</v>
      </c>
      <c r="J51">
        <v>5.0306788575355501</v>
      </c>
      <c r="K51">
        <v>5.0306788575355501</v>
      </c>
      <c r="L51">
        <v>5.0306788575355501</v>
      </c>
      <c r="M51">
        <v>5.0306788575355501</v>
      </c>
      <c r="P51" t="s">
        <v>71</v>
      </c>
      <c r="Q51" s="8">
        <f>Q45/30.947</f>
        <v>1.0651861582830269</v>
      </c>
      <c r="R51" s="8">
        <f t="shared" ref="R51:U51" si="5">R45/30.947</f>
        <v>1.1084845007251332</v>
      </c>
      <c r="S51" s="8">
        <f t="shared" si="5"/>
        <v>1.1399102548618298</v>
      </c>
      <c r="T51" s="8">
        <f t="shared" si="5"/>
        <v>1.1128731187479641</v>
      </c>
      <c r="U51" s="8">
        <f t="shared" si="5"/>
        <v>1.0813252018757749</v>
      </c>
    </row>
    <row r="52" spans="1:21" x14ac:dyDescent="0.25">
      <c r="A52" t="s">
        <v>60</v>
      </c>
      <c r="B52">
        <v>0</v>
      </c>
      <c r="C52" t="s">
        <v>46</v>
      </c>
      <c r="D52" t="s">
        <v>58</v>
      </c>
      <c r="H52">
        <v>0.26639949552891901</v>
      </c>
      <c r="I52">
        <v>0.26639949552891901</v>
      </c>
      <c r="J52">
        <v>0.26639949552891901</v>
      </c>
      <c r="K52">
        <v>0.26639949552891901</v>
      </c>
      <c r="L52">
        <v>0.26639949552891901</v>
      </c>
      <c r="M52">
        <v>0.26639949552891901</v>
      </c>
      <c r="Q52" s="8"/>
      <c r="R52" s="8"/>
      <c r="S52" s="8"/>
      <c r="T52" s="8"/>
      <c r="U52" s="8"/>
    </row>
    <row r="53" spans="1:21" ht="14.25" customHeight="1" x14ac:dyDescent="0.25">
      <c r="A53" t="s">
        <v>60</v>
      </c>
      <c r="B53">
        <v>0</v>
      </c>
      <c r="C53" t="s">
        <v>49</v>
      </c>
      <c r="D53" t="s">
        <v>58</v>
      </c>
      <c r="H53">
        <v>14.595103367996099</v>
      </c>
      <c r="I53">
        <v>14.595103367996099</v>
      </c>
      <c r="J53">
        <v>14.595103367996099</v>
      </c>
      <c r="K53">
        <v>14.595103367996099</v>
      </c>
      <c r="L53">
        <v>14.595103367996099</v>
      </c>
      <c r="M53">
        <v>14.595103367996099</v>
      </c>
      <c r="O53" s="11" t="s">
        <v>75</v>
      </c>
      <c r="P53" s="11"/>
      <c r="Q53" s="8"/>
      <c r="R53" s="8"/>
      <c r="S53" s="8"/>
      <c r="T53" s="8"/>
      <c r="U53" s="8"/>
    </row>
    <row r="54" spans="1:21" x14ac:dyDescent="0.25">
      <c r="A54" t="s">
        <v>60</v>
      </c>
      <c r="B54">
        <v>0</v>
      </c>
      <c r="C54" t="s">
        <v>50</v>
      </c>
      <c r="D54" t="s">
        <v>58</v>
      </c>
      <c r="H54">
        <v>8.6087150103895699E-2</v>
      </c>
      <c r="I54">
        <v>8.6087150103895699E-2</v>
      </c>
      <c r="J54">
        <v>8.6087150103895699E-2</v>
      </c>
      <c r="K54">
        <v>8.6087150103895699E-2</v>
      </c>
      <c r="L54">
        <v>8.6087150103895699E-2</v>
      </c>
      <c r="M54">
        <v>8.6087150103895699E-2</v>
      </c>
      <c r="P54" t="s">
        <v>70</v>
      </c>
      <c r="Q54" s="8">
        <f>Q49/Q50</f>
        <v>0.99592170448641382</v>
      </c>
      <c r="R54" s="8">
        <f t="shared" ref="R54:U54" si="6">R49/R50</f>
        <v>0.90774149915025604</v>
      </c>
      <c r="S54" s="8">
        <f t="shared" si="6"/>
        <v>1.7025990897779373E-2</v>
      </c>
      <c r="T54" s="8">
        <f t="shared" si="6"/>
        <v>0.60855856871948311</v>
      </c>
      <c r="U54" s="8">
        <f t="shared" si="6"/>
        <v>0.99515868340285107</v>
      </c>
    </row>
    <row r="55" spans="1:21" x14ac:dyDescent="0.25">
      <c r="A55" t="s">
        <v>60</v>
      </c>
      <c r="B55">
        <v>0</v>
      </c>
      <c r="C55" t="s">
        <v>51</v>
      </c>
      <c r="D55" t="s">
        <v>58</v>
      </c>
      <c r="H55">
        <v>2.68098173581711</v>
      </c>
      <c r="I55">
        <v>2.68098173581711</v>
      </c>
      <c r="J55">
        <v>2.68098173581711</v>
      </c>
      <c r="K55">
        <v>2.68098173581711</v>
      </c>
      <c r="L55">
        <v>2.68098173581711</v>
      </c>
      <c r="M55">
        <v>2.68098173581711</v>
      </c>
      <c r="P55" t="s">
        <v>72</v>
      </c>
      <c r="Q55" s="8">
        <f>Q50/Q50</f>
        <v>1</v>
      </c>
      <c r="R55" s="8">
        <f t="shared" ref="R55:U55" si="7">R50/R50</f>
        <v>1</v>
      </c>
      <c r="S55" s="8">
        <f t="shared" si="7"/>
        <v>1</v>
      </c>
      <c r="T55" s="8">
        <f t="shared" si="7"/>
        <v>1</v>
      </c>
      <c r="U55" s="8">
        <f t="shared" si="7"/>
        <v>1</v>
      </c>
    </row>
    <row r="56" spans="1:21" x14ac:dyDescent="0.25">
      <c r="A56" t="s">
        <v>60</v>
      </c>
      <c r="B56">
        <v>0</v>
      </c>
      <c r="C56" t="s">
        <v>52</v>
      </c>
      <c r="D56" t="s">
        <v>58</v>
      </c>
      <c r="H56">
        <v>2.0929613387453899E-2</v>
      </c>
      <c r="I56">
        <v>2.0929613387453899E-2</v>
      </c>
      <c r="J56">
        <v>2.0929613387453899E-2</v>
      </c>
      <c r="K56">
        <v>2.0929613387453899E-2</v>
      </c>
      <c r="L56">
        <v>2.0929613387453899E-2</v>
      </c>
      <c r="M56">
        <v>2.0929613387453899E-2</v>
      </c>
      <c r="P56" t="s">
        <v>71</v>
      </c>
      <c r="Q56" s="8">
        <f>Q51/Q50</f>
        <v>0.99720956783567594</v>
      </c>
      <c r="R56" s="8">
        <f t="shared" ref="R56:U56" si="8">R51/R50</f>
        <v>1.0485836999010327</v>
      </c>
      <c r="S56" s="8">
        <f t="shared" si="8"/>
        <v>0.98562806590446483</v>
      </c>
      <c r="T56" s="8">
        <f t="shared" si="8"/>
        <v>1.019665451930575</v>
      </c>
      <c r="U56" s="8">
        <f t="shared" si="8"/>
        <v>1.0198315830547158</v>
      </c>
    </row>
  </sheetData>
  <mergeCells count="1">
    <mergeCell ref="O53:P5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791B1-12F2-452F-A760-62EDE5002F09}">
  <dimension ref="A1:Z43"/>
  <sheetViews>
    <sheetView tabSelected="1" workbookViewId="0">
      <selection activeCell="O40" sqref="O40"/>
    </sheetView>
  </sheetViews>
  <sheetFormatPr defaultRowHeight="15" x14ac:dyDescent="0.25"/>
  <cols>
    <col min="1" max="1" width="15.28515625" customWidth="1"/>
    <col min="2" max="2" width="5.28515625" customWidth="1"/>
    <col min="3" max="3" width="11" customWidth="1"/>
    <col min="25" max="26" width="12.7109375" bestFit="1" customWidth="1"/>
  </cols>
  <sheetData>
    <row r="1" spans="1:26" x14ac:dyDescent="0.25">
      <c r="E1" t="s">
        <v>0</v>
      </c>
      <c r="F1" t="s">
        <v>1</v>
      </c>
      <c r="G1" t="s">
        <v>2</v>
      </c>
      <c r="H1" t="s">
        <v>3</v>
      </c>
      <c r="I1" t="s">
        <v>4</v>
      </c>
      <c r="J1" t="s">
        <v>5</v>
      </c>
      <c r="K1" t="s">
        <v>6</v>
      </c>
      <c r="L1" t="s">
        <v>7</v>
      </c>
      <c r="M1" t="s">
        <v>8</v>
      </c>
      <c r="N1" t="s">
        <v>9</v>
      </c>
      <c r="O1" t="s">
        <v>10</v>
      </c>
      <c r="P1" t="s">
        <v>11</v>
      </c>
      <c r="Q1" t="s">
        <v>12</v>
      </c>
      <c r="R1" t="s">
        <v>13</v>
      </c>
      <c r="S1" t="s">
        <v>14</v>
      </c>
      <c r="T1" t="s">
        <v>15</v>
      </c>
      <c r="U1" t="s">
        <v>16</v>
      </c>
      <c r="V1" t="s">
        <v>17</v>
      </c>
      <c r="W1" t="s">
        <v>18</v>
      </c>
      <c r="X1" t="s">
        <v>19</v>
      </c>
      <c r="Y1" t="s">
        <v>101</v>
      </c>
      <c r="Z1" t="s">
        <v>20</v>
      </c>
    </row>
    <row r="2" spans="1:26" ht="105" x14ac:dyDescent="0.25">
      <c r="E2" s="10" t="s">
        <v>76</v>
      </c>
      <c r="F2" s="10" t="s">
        <v>77</v>
      </c>
      <c r="G2" s="10" t="s">
        <v>78</v>
      </c>
      <c r="H2" s="10" t="s">
        <v>79</v>
      </c>
      <c r="I2" s="10" t="s">
        <v>80</v>
      </c>
      <c r="J2" s="10" t="s">
        <v>81</v>
      </c>
      <c r="K2" s="10" t="s">
        <v>82</v>
      </c>
      <c r="L2" s="10" t="s">
        <v>83</v>
      </c>
      <c r="M2" s="10" t="s">
        <v>84</v>
      </c>
      <c r="N2" s="10" t="s">
        <v>85</v>
      </c>
      <c r="O2" s="10" t="s">
        <v>86</v>
      </c>
      <c r="P2" s="10" t="s">
        <v>87</v>
      </c>
      <c r="Q2" s="10" t="s">
        <v>88</v>
      </c>
      <c r="R2" s="10" t="s">
        <v>89</v>
      </c>
      <c r="S2" s="10" t="s">
        <v>90</v>
      </c>
      <c r="T2" s="10" t="s">
        <v>91</v>
      </c>
      <c r="U2" s="10" t="s">
        <v>92</v>
      </c>
      <c r="V2" s="10" t="s">
        <v>93</v>
      </c>
      <c r="W2" s="1" t="s">
        <v>99</v>
      </c>
      <c r="X2" s="1" t="s">
        <v>100</v>
      </c>
      <c r="Y2" s="10" t="s">
        <v>97</v>
      </c>
      <c r="Z2" s="10" t="s">
        <v>98</v>
      </c>
    </row>
    <row r="3" spans="1:26" x14ac:dyDescent="0.25">
      <c r="A3" t="s">
        <v>35</v>
      </c>
      <c r="B3">
        <v>0</v>
      </c>
      <c r="C3" t="s">
        <v>36</v>
      </c>
      <c r="D3" t="s">
        <v>37</v>
      </c>
      <c r="E3">
        <v>2853.6697472702699</v>
      </c>
      <c r="F3">
        <v>2893.6787623812102</v>
      </c>
      <c r="G3">
        <v>3007.0367664924502</v>
      </c>
      <c r="H3">
        <v>2853.6778037756499</v>
      </c>
      <c r="I3">
        <v>2826.9928917428501</v>
      </c>
      <c r="J3">
        <v>2873.67334787549</v>
      </c>
      <c r="K3">
        <v>2873.67889634224</v>
      </c>
      <c r="L3">
        <v>3047.0517571004898</v>
      </c>
      <c r="M3">
        <v>2833.6603850935498</v>
      </c>
      <c r="N3">
        <v>189852.27314391601</v>
      </c>
      <c r="O3">
        <v>386488.41115057201</v>
      </c>
      <c r="P3">
        <v>747295.25741917698</v>
      </c>
      <c r="Q3">
        <v>2101312.2500293301</v>
      </c>
      <c r="R3">
        <v>4141734.8303690902</v>
      </c>
      <c r="S3">
        <v>8395257.9279742707</v>
      </c>
      <c r="T3">
        <v>4094.0276942862502</v>
      </c>
      <c r="U3">
        <v>3293.78379695686</v>
      </c>
      <c r="V3">
        <v>3040.3843173840701</v>
      </c>
      <c r="W3">
        <v>509890.75849327899</v>
      </c>
      <c r="X3">
        <v>774606.55554717197</v>
      </c>
      <c r="Y3">
        <v>2753.64715688243</v>
      </c>
      <c r="Z3">
        <v>2820.3313738687202</v>
      </c>
    </row>
    <row r="4" spans="1:26" x14ac:dyDescent="0.25">
      <c r="A4" t="s">
        <v>35</v>
      </c>
      <c r="B4">
        <v>0</v>
      </c>
      <c r="C4" t="s">
        <v>39</v>
      </c>
      <c r="D4" t="s">
        <v>37</v>
      </c>
      <c r="E4">
        <v>37476.241774775299</v>
      </c>
      <c r="F4">
        <v>38151.793887174397</v>
      </c>
      <c r="G4">
        <v>38452.5609117684</v>
      </c>
      <c r="H4">
        <v>38800.2547609986</v>
      </c>
      <c r="I4">
        <v>39489.087806313801</v>
      </c>
      <c r="J4">
        <v>39275.065871220599</v>
      </c>
      <c r="K4">
        <v>40331.832606283599</v>
      </c>
      <c r="L4">
        <v>41228.138260466403</v>
      </c>
      <c r="M4">
        <v>36707.238866663902</v>
      </c>
      <c r="N4">
        <v>2813592.09823251</v>
      </c>
      <c r="O4">
        <v>5697225.9669889798</v>
      </c>
      <c r="P4">
        <v>11280361.282852201</v>
      </c>
      <c r="Q4">
        <v>27355904.460455101</v>
      </c>
      <c r="R4">
        <v>54821853.755851001</v>
      </c>
      <c r="S4">
        <v>113210900.001269</v>
      </c>
      <c r="T4">
        <v>53775.568920339902</v>
      </c>
      <c r="U4">
        <v>40906.907810616904</v>
      </c>
      <c r="V4">
        <v>40498.911836634798</v>
      </c>
      <c r="W4">
        <v>7099290.1405389896</v>
      </c>
      <c r="X4">
        <v>10657059.8377425</v>
      </c>
      <c r="Y4">
        <v>34373.996359316603</v>
      </c>
      <c r="Z4">
        <v>35784.569968731201</v>
      </c>
    </row>
    <row r="5" spans="1:26" x14ac:dyDescent="0.25">
      <c r="A5" t="s">
        <v>35</v>
      </c>
      <c r="B5">
        <v>0</v>
      </c>
      <c r="C5" t="s">
        <v>44</v>
      </c>
      <c r="D5" t="s">
        <v>37</v>
      </c>
      <c r="E5">
        <v>126.667706676373</v>
      </c>
      <c r="F5">
        <v>53.3336533354666</v>
      </c>
      <c r="G5">
        <v>53.333813338026701</v>
      </c>
      <c r="H5">
        <v>513.34525364363503</v>
      </c>
      <c r="I5">
        <v>800.02928118725197</v>
      </c>
      <c r="J5">
        <v>1713.4533152265401</v>
      </c>
      <c r="K5">
        <v>4100.68921173326</v>
      </c>
      <c r="L5">
        <v>8115.9920523541296</v>
      </c>
      <c r="M5">
        <v>16417.477355819599</v>
      </c>
      <c r="N5">
        <v>146.66805334911999</v>
      </c>
      <c r="O5">
        <v>126.66760000778601</v>
      </c>
      <c r="P5">
        <v>120.00128001536</v>
      </c>
      <c r="Q5">
        <v>106.66741333952</v>
      </c>
      <c r="R5">
        <v>140.001733363093</v>
      </c>
      <c r="S5">
        <v>100.000826674666</v>
      </c>
      <c r="T5">
        <v>120.001173346773</v>
      </c>
      <c r="U5">
        <v>60.000293334933303</v>
      </c>
      <c r="V5">
        <v>106.667626676693</v>
      </c>
      <c r="W5">
        <v>4934.3224944668</v>
      </c>
      <c r="X5">
        <v>6181.5550377388499</v>
      </c>
      <c r="Y5">
        <v>106.667840014506</v>
      </c>
      <c r="Z5">
        <v>126.6676533424</v>
      </c>
    </row>
    <row r="6" spans="1:26" x14ac:dyDescent="0.25">
      <c r="A6" t="s">
        <v>35</v>
      </c>
      <c r="B6">
        <v>0</v>
      </c>
      <c r="C6" t="s">
        <v>50</v>
      </c>
      <c r="D6" t="s">
        <v>37</v>
      </c>
      <c r="E6">
        <v>21598.665081558302</v>
      </c>
      <c r="F6">
        <v>15102.5168233247</v>
      </c>
      <c r="G6">
        <v>11438.6059970366</v>
      </c>
      <c r="H6">
        <v>22239.8244155789</v>
      </c>
      <c r="I6">
        <v>23882.823520046601</v>
      </c>
      <c r="J6">
        <v>21879.242055840601</v>
      </c>
      <c r="K6">
        <v>43214.706467075703</v>
      </c>
      <c r="L6">
        <v>35650.943235301798</v>
      </c>
      <c r="M6">
        <v>48393.834203031503</v>
      </c>
      <c r="N6">
        <v>643612.31401129498</v>
      </c>
      <c r="O6">
        <v>1269633.9487672499</v>
      </c>
      <c r="P6">
        <v>2397260.72401811</v>
      </c>
      <c r="Q6">
        <v>5930724.3502090098</v>
      </c>
      <c r="R6">
        <v>11551690.213968299</v>
      </c>
      <c r="S6">
        <v>23229026.891623002</v>
      </c>
      <c r="T6">
        <v>18173.286846097701</v>
      </c>
      <c r="U6">
        <v>11058.281013842099</v>
      </c>
      <c r="V6">
        <v>22667.309642873399</v>
      </c>
      <c r="W6">
        <v>13767177.314616</v>
      </c>
      <c r="X6">
        <v>17657114.4597059</v>
      </c>
      <c r="Y6">
        <v>20169.659107660202</v>
      </c>
      <c r="Z6">
        <v>12693.2127345182</v>
      </c>
    </row>
    <row r="7" spans="1:26" x14ac:dyDescent="0.25">
      <c r="A7" t="s">
        <v>35</v>
      </c>
      <c r="B7">
        <v>0</v>
      </c>
      <c r="C7" t="s">
        <v>52</v>
      </c>
      <c r="D7" t="s">
        <v>37</v>
      </c>
      <c r="E7">
        <v>626.68421388417903</v>
      </c>
      <c r="F7">
        <v>326.67197343200201</v>
      </c>
      <c r="G7">
        <v>333.33914679744299</v>
      </c>
      <c r="H7">
        <v>493.343946913926</v>
      </c>
      <c r="I7">
        <v>633.35090718689605</v>
      </c>
      <c r="J7">
        <v>513.34653371019795</v>
      </c>
      <c r="K7">
        <v>1013.37952233634</v>
      </c>
      <c r="L7">
        <v>1093.38464256162</v>
      </c>
      <c r="M7">
        <v>1320.07237746029</v>
      </c>
      <c r="N7">
        <v>16624.430641945401</v>
      </c>
      <c r="O7">
        <v>32402.128237348301</v>
      </c>
      <c r="P7">
        <v>62643.546596523498</v>
      </c>
      <c r="Q7">
        <v>152525.83180844301</v>
      </c>
      <c r="R7">
        <v>293271.31586032698</v>
      </c>
      <c r="S7">
        <v>594030.21832070604</v>
      </c>
      <c r="T7">
        <v>433.34349363147601</v>
      </c>
      <c r="U7">
        <v>273.33714672672102</v>
      </c>
      <c r="V7">
        <v>640.01840057281902</v>
      </c>
      <c r="W7">
        <v>354280.58594021399</v>
      </c>
      <c r="X7">
        <v>455184.87129780499</v>
      </c>
      <c r="Y7">
        <v>473.343973603954</v>
      </c>
      <c r="Z7">
        <v>253.336746727041</v>
      </c>
    </row>
    <row r="8" spans="1:26" x14ac:dyDescent="0.25">
      <c r="A8" t="s">
        <v>35</v>
      </c>
      <c r="B8">
        <v>0</v>
      </c>
      <c r="C8" t="s">
        <v>53</v>
      </c>
      <c r="D8" t="s">
        <v>37</v>
      </c>
      <c r="E8">
        <v>1196147.9517882799</v>
      </c>
      <c r="F8">
        <v>1214028.6912712001</v>
      </c>
      <c r="G8">
        <v>1184419.3872358601</v>
      </c>
      <c r="H8">
        <v>1206564.3053832401</v>
      </c>
      <c r="I8">
        <v>1189881.0391184499</v>
      </c>
      <c r="J8">
        <v>1202355.1220245401</v>
      </c>
      <c r="K8">
        <v>1220019.6707549</v>
      </c>
      <c r="L8">
        <v>1178661.7221653601</v>
      </c>
      <c r="M8">
        <v>1185765.3100947</v>
      </c>
      <c r="N8">
        <v>1208278.33177794</v>
      </c>
      <c r="O8">
        <v>1178785.5077412899</v>
      </c>
      <c r="P8">
        <v>1154556.2430839001</v>
      </c>
      <c r="Q8">
        <v>1114216.14543097</v>
      </c>
      <c r="R8">
        <v>1074509.09272249</v>
      </c>
      <c r="S8">
        <v>1055562.43070045</v>
      </c>
      <c r="T8">
        <v>1098824.15569283</v>
      </c>
      <c r="U8">
        <v>1081472.1152154701</v>
      </c>
      <c r="V8">
        <v>1071087.3211207699</v>
      </c>
      <c r="W8">
        <v>1076997.3772583299</v>
      </c>
      <c r="X8">
        <v>1067394.0872505601</v>
      </c>
      <c r="Y8">
        <v>990600.95045246999</v>
      </c>
      <c r="Z8">
        <v>993612.85151523096</v>
      </c>
    </row>
    <row r="9" spans="1:26" x14ac:dyDescent="0.25">
      <c r="A9" t="s">
        <v>35</v>
      </c>
      <c r="B9">
        <v>0</v>
      </c>
      <c r="C9" t="s">
        <v>54</v>
      </c>
      <c r="D9" t="s">
        <v>37</v>
      </c>
      <c r="E9">
        <v>1696347.9814736899</v>
      </c>
      <c r="F9">
        <v>1727519.77354595</v>
      </c>
      <c r="G9">
        <v>1746149.8873710299</v>
      </c>
      <c r="H9">
        <v>1743155.31928102</v>
      </c>
      <c r="I9">
        <v>1755623.8540799001</v>
      </c>
      <c r="J9">
        <v>1749109.87550513</v>
      </c>
      <c r="K9">
        <v>1767817.9926084201</v>
      </c>
      <c r="L9">
        <v>1779034.5191627999</v>
      </c>
      <c r="M9">
        <v>1752478.96067679</v>
      </c>
      <c r="N9">
        <v>1730756.8512943999</v>
      </c>
      <c r="O9">
        <v>1761579.2968911901</v>
      </c>
      <c r="P9">
        <v>1724992.9173852301</v>
      </c>
      <c r="Q9">
        <v>1671694.0955459401</v>
      </c>
      <c r="R9">
        <v>1633848.6606240601</v>
      </c>
      <c r="S9">
        <v>1624559.3408315601</v>
      </c>
      <c r="T9">
        <v>1647032.2110248599</v>
      </c>
      <c r="U9">
        <v>1615393.3774701699</v>
      </c>
      <c r="V9">
        <v>1599793.9967473701</v>
      </c>
      <c r="W9">
        <v>1625715.54373972</v>
      </c>
      <c r="X9">
        <v>1628252.9916578799</v>
      </c>
      <c r="Y9">
        <v>1526905.4986499599</v>
      </c>
      <c r="Z9">
        <v>1507188.91251227</v>
      </c>
    </row>
    <row r="10" spans="1:26" x14ac:dyDescent="0.25">
      <c r="A10" t="s">
        <v>35</v>
      </c>
      <c r="B10">
        <v>0</v>
      </c>
      <c r="C10" t="s">
        <v>55</v>
      </c>
      <c r="D10" t="s">
        <v>37</v>
      </c>
      <c r="E10">
        <v>2194108.3376941802</v>
      </c>
      <c r="F10">
        <v>2184813.2767894701</v>
      </c>
      <c r="G10">
        <v>2190280.2937745298</v>
      </c>
      <c r="H10">
        <v>2221413.4708878999</v>
      </c>
      <c r="I10">
        <v>2227957.39127</v>
      </c>
      <c r="J10">
        <v>2148278.7386497799</v>
      </c>
      <c r="K10">
        <v>2242710.7888310198</v>
      </c>
      <c r="L10">
        <v>2246789.1389216101</v>
      </c>
      <c r="M10">
        <v>2204950.3777698502</v>
      </c>
      <c r="N10">
        <v>2210446.0576050798</v>
      </c>
      <c r="O10">
        <v>2224966.5402486799</v>
      </c>
      <c r="P10">
        <v>2230839.74517335</v>
      </c>
      <c r="Q10">
        <v>2197031.8968500802</v>
      </c>
      <c r="R10">
        <v>2155330.7477587601</v>
      </c>
      <c r="S10">
        <v>2136833.2778926399</v>
      </c>
      <c r="T10">
        <v>2146938.6285379999</v>
      </c>
      <c r="U10">
        <v>2097986.6779839299</v>
      </c>
      <c r="V10">
        <v>2062287.76496411</v>
      </c>
      <c r="W10">
        <v>2128338.7967264</v>
      </c>
      <c r="X10">
        <v>2081415.4788607</v>
      </c>
      <c r="Y10">
        <v>1964771.7969947399</v>
      </c>
      <c r="Z10">
        <v>1952651.8716315599</v>
      </c>
    </row>
    <row r="11" spans="1:26" x14ac:dyDescent="0.25">
      <c r="A11" t="s">
        <v>35</v>
      </c>
      <c r="B11">
        <v>0</v>
      </c>
      <c r="C11" t="s">
        <v>56</v>
      </c>
      <c r="D11" t="s">
        <v>37</v>
      </c>
      <c r="E11">
        <v>984621.17380329804</v>
      </c>
      <c r="F11">
        <v>997855.88609002496</v>
      </c>
      <c r="G11">
        <v>976215.53112809302</v>
      </c>
      <c r="H11">
        <v>986113.46525087894</v>
      </c>
      <c r="I11">
        <v>965620.94792122301</v>
      </c>
      <c r="J11">
        <v>986644.090297202</v>
      </c>
      <c r="K11">
        <v>980533.81635434297</v>
      </c>
      <c r="L11">
        <v>965013.942220525</v>
      </c>
      <c r="M11">
        <v>960413.91591744195</v>
      </c>
      <c r="N11">
        <v>970007.72977112199</v>
      </c>
      <c r="O11">
        <v>941429.78117944102</v>
      </c>
      <c r="P11">
        <v>938448.73191489198</v>
      </c>
      <c r="Q11">
        <v>921957.53995520005</v>
      </c>
      <c r="R11">
        <v>880217.386632537</v>
      </c>
      <c r="S11">
        <v>880462.23569012899</v>
      </c>
      <c r="T11">
        <v>886836.53658290498</v>
      </c>
      <c r="U11">
        <v>875921.527460029</v>
      </c>
      <c r="V11">
        <v>868841.31373501103</v>
      </c>
      <c r="W11">
        <v>874083.01175863703</v>
      </c>
      <c r="X11">
        <v>865938.477192458</v>
      </c>
      <c r="Y11">
        <v>795734.14901164698</v>
      </c>
      <c r="Z11">
        <v>794260.39087052702</v>
      </c>
    </row>
    <row r="14" spans="1:26" s="6" customFormat="1" x14ac:dyDescent="0.25"/>
    <row r="15" spans="1:26" s="6" customFormat="1" x14ac:dyDescent="0.25">
      <c r="A15" s="6" t="s">
        <v>57</v>
      </c>
      <c r="B15" s="6">
        <v>0</v>
      </c>
      <c r="C15" s="6" t="s">
        <v>36</v>
      </c>
      <c r="D15" s="6" t="s">
        <v>58</v>
      </c>
      <c r="E15" s="6">
        <v>-4.2059937486086602E-3</v>
      </c>
      <c r="F15" s="6">
        <v>-6.9186714351592198E-3</v>
      </c>
      <c r="G15" s="6">
        <v>1.1124665183768E-2</v>
      </c>
      <c r="H15" s="6" t="s">
        <v>94</v>
      </c>
      <c r="I15" s="6" t="s">
        <v>94</v>
      </c>
      <c r="J15" s="6" t="s">
        <v>94</v>
      </c>
      <c r="K15" s="6" t="s">
        <v>94</v>
      </c>
      <c r="L15" s="6" t="s">
        <v>94</v>
      </c>
      <c r="M15" s="6" t="s">
        <v>94</v>
      </c>
      <c r="N15" s="6">
        <v>42.091267937707201</v>
      </c>
      <c r="O15" s="6">
        <v>84.837664919182302</v>
      </c>
      <c r="P15" s="6">
        <v>168.16025970478299</v>
      </c>
      <c r="Q15" s="6">
        <v>489.20433298730899</v>
      </c>
      <c r="R15" s="6">
        <v>987.19716853865498</v>
      </c>
      <c r="S15" s="6">
        <v>2013.2401415689601</v>
      </c>
      <c r="T15" s="6">
        <v>0.30868918507854298</v>
      </c>
      <c r="U15" s="6">
        <v>0.134607868055314</v>
      </c>
      <c r="V15" s="6">
        <v>8.0350271762935105E-2</v>
      </c>
      <c r="W15" s="6">
        <v>121.56293249051301</v>
      </c>
      <c r="X15" s="6">
        <v>184.758371577524</v>
      </c>
      <c r="Y15" s="6">
        <v>4.3709859134103503E-2</v>
      </c>
      <c r="Z15" s="6">
        <v>6.9902804010831598E-2</v>
      </c>
    </row>
    <row r="16" spans="1:26" s="6" customFormat="1" x14ac:dyDescent="0.25">
      <c r="A16" s="6" t="s">
        <v>57</v>
      </c>
      <c r="B16" s="6">
        <v>0</v>
      </c>
      <c r="C16" s="6" t="s">
        <v>39</v>
      </c>
      <c r="D16" s="6" t="s">
        <v>58</v>
      </c>
      <c r="E16" s="6">
        <v>7.3885835319899003E-4</v>
      </c>
      <c r="F16" s="6">
        <v>5.1073498720879398E-4</v>
      </c>
      <c r="G16" s="6">
        <v>-1.2495933404079E-3</v>
      </c>
      <c r="H16" s="6" t="s">
        <v>94</v>
      </c>
      <c r="I16" s="6" t="s">
        <v>94</v>
      </c>
      <c r="J16" s="6" t="s">
        <v>94</v>
      </c>
      <c r="K16" s="6" t="s">
        <v>94</v>
      </c>
      <c r="L16" s="6" t="s">
        <v>94</v>
      </c>
      <c r="M16" s="6" t="s">
        <v>94</v>
      </c>
      <c r="N16" s="6">
        <v>46.534749894458002</v>
      </c>
      <c r="O16" s="6">
        <v>93.200606600168101</v>
      </c>
      <c r="P16" s="6">
        <v>189.100819747694</v>
      </c>
      <c r="Q16" s="6">
        <v>474.15145615159503</v>
      </c>
      <c r="R16" s="6">
        <v>973.03248206000103</v>
      </c>
      <c r="S16" s="6">
        <v>2021.46241387996</v>
      </c>
      <c r="T16" s="6">
        <v>0.30715171489918802</v>
      </c>
      <c r="U16" s="6">
        <v>9.4504992452405803E-2</v>
      </c>
      <c r="V16" s="6">
        <v>9.4427699924371694E-2</v>
      </c>
      <c r="W16" s="6">
        <v>126.070080672068</v>
      </c>
      <c r="X16" s="6">
        <v>189.285856257087</v>
      </c>
      <c r="Y16" s="6">
        <v>1.30931798616396E-2</v>
      </c>
      <c r="Z16" s="6">
        <v>4.8923856118482302E-2</v>
      </c>
    </row>
    <row r="17" spans="1:26" s="6" customFormat="1" x14ac:dyDescent="0.25">
      <c r="A17" s="6" t="s">
        <v>57</v>
      </c>
      <c r="B17" s="6">
        <v>0</v>
      </c>
      <c r="C17" s="6" t="s">
        <v>44</v>
      </c>
      <c r="D17" s="6" t="s">
        <v>58</v>
      </c>
      <c r="E17" s="6">
        <v>5.9803223986166403</v>
      </c>
      <c r="F17" s="6">
        <v>-3.0845482326681202</v>
      </c>
      <c r="G17" s="6">
        <v>-2.8957741659485299</v>
      </c>
      <c r="H17" s="6">
        <v>52.605806903878801</v>
      </c>
      <c r="I17" s="6">
        <v>88.5222612386154</v>
      </c>
      <c r="J17" s="6">
        <v>198.20203090812799</v>
      </c>
      <c r="K17" s="6">
        <v>480.48992456746799</v>
      </c>
      <c r="L17" s="6">
        <v>994.35646716101905</v>
      </c>
      <c r="M17" s="6">
        <v>2008.3878239522801</v>
      </c>
      <c r="N17" s="6" t="s">
        <v>94</v>
      </c>
      <c r="O17" s="6" t="s">
        <v>94</v>
      </c>
      <c r="P17" s="6" t="s">
        <v>94</v>
      </c>
      <c r="Q17" s="6" t="s">
        <v>94</v>
      </c>
      <c r="R17" s="6" t="s">
        <v>94</v>
      </c>
      <c r="S17" s="6" t="s">
        <v>94</v>
      </c>
      <c r="T17" s="6">
        <v>6.58363224819926</v>
      </c>
      <c r="U17" s="6">
        <v>-1.3505424495960801</v>
      </c>
      <c r="V17" s="6">
        <v>5.0448283716549396</v>
      </c>
      <c r="W17" s="6">
        <v>658.68873318031399</v>
      </c>
      <c r="X17" s="6">
        <v>835.02084428954595</v>
      </c>
      <c r="Y17" s="6">
        <v>6.24878861352106</v>
      </c>
      <c r="Z17" s="6">
        <v>9.1677409509655092</v>
      </c>
    </row>
    <row r="18" spans="1:26" s="6" customFormat="1" x14ac:dyDescent="0.25">
      <c r="A18" s="6" t="s">
        <v>57</v>
      </c>
      <c r="B18" s="6">
        <v>0</v>
      </c>
      <c r="C18" s="6" t="s">
        <v>50</v>
      </c>
      <c r="D18" s="6" t="s">
        <v>58</v>
      </c>
      <c r="E18" s="6">
        <v>0.42747342579937297</v>
      </c>
      <c r="F18" s="6">
        <v>-8.6392995243079806E-2</v>
      </c>
      <c r="G18" s="6">
        <v>-0.341080430556293</v>
      </c>
      <c r="H18" s="6" t="s">
        <v>94</v>
      </c>
      <c r="I18" s="6" t="s">
        <v>94</v>
      </c>
      <c r="J18" s="6" t="s">
        <v>94</v>
      </c>
      <c r="K18" s="6" t="s">
        <v>94</v>
      </c>
      <c r="L18" s="6" t="s">
        <v>94</v>
      </c>
      <c r="M18" s="6" t="s">
        <v>94</v>
      </c>
      <c r="N18" s="6">
        <v>47.531930960447603</v>
      </c>
      <c r="O18" s="6">
        <v>97.373576295564405</v>
      </c>
      <c r="P18" s="6">
        <v>188.818335737708</v>
      </c>
      <c r="Q18" s="6">
        <v>485.96458513107802</v>
      </c>
      <c r="R18" s="6">
        <v>982.95054721113399</v>
      </c>
      <c r="S18" s="6">
        <v>2013.3447694491001</v>
      </c>
      <c r="T18" s="6">
        <v>0.28965271739252402</v>
      </c>
      <c r="U18" s="6">
        <v>-0.28960840263824</v>
      </c>
      <c r="V18" s="6">
        <v>0.71135533708327303</v>
      </c>
      <c r="W18" s="6">
        <v>1168.8218612247399</v>
      </c>
      <c r="X18" s="6">
        <v>1512.8441479871001</v>
      </c>
      <c r="Y18" s="6">
        <v>0.63819473842211305</v>
      </c>
      <c r="Z18" s="6">
        <v>-5.5309150534315399E-2</v>
      </c>
    </row>
    <row r="19" spans="1:26" s="6" customFormat="1" x14ac:dyDescent="0.25">
      <c r="A19" s="6" t="s">
        <v>57</v>
      </c>
      <c r="B19" s="6">
        <v>0</v>
      </c>
      <c r="C19" s="6" t="s">
        <v>52</v>
      </c>
      <c r="D19" s="6" t="s">
        <v>58</v>
      </c>
      <c r="E19" s="6">
        <v>0.591555039880166</v>
      </c>
      <c r="F19" s="6">
        <v>-0.32027802799042798</v>
      </c>
      <c r="G19" s="6">
        <v>-0.27127701188973802</v>
      </c>
      <c r="H19" s="6" t="s">
        <v>94</v>
      </c>
      <c r="I19" s="6" t="s">
        <v>94</v>
      </c>
      <c r="J19" s="6" t="s">
        <v>94</v>
      </c>
      <c r="K19" s="6" t="s">
        <v>94</v>
      </c>
      <c r="L19" s="6" t="s">
        <v>94</v>
      </c>
      <c r="M19" s="6" t="s">
        <v>94</v>
      </c>
      <c r="N19" s="6">
        <v>48.012820727658202</v>
      </c>
      <c r="O19" s="6">
        <v>97.204725642138101</v>
      </c>
      <c r="P19" s="6">
        <v>193.09059860245699</v>
      </c>
      <c r="Q19" s="6">
        <v>489.14481640788199</v>
      </c>
      <c r="R19" s="6">
        <v>976.80452561934896</v>
      </c>
      <c r="S19" s="6">
        <v>2015.1919164278099</v>
      </c>
      <c r="T19" s="6">
        <v>0.13031974410951899</v>
      </c>
      <c r="U19" s="6">
        <v>-0.37833753500707501</v>
      </c>
      <c r="V19" s="6">
        <v>0.85810690242700904</v>
      </c>
      <c r="W19" s="6">
        <v>1177.4015618774699</v>
      </c>
      <c r="X19" s="6">
        <v>1526.48083172258</v>
      </c>
      <c r="Y19" s="6">
        <v>0.42712670869507002</v>
      </c>
      <c r="Z19" s="6">
        <v>-0.37378996947510201</v>
      </c>
    </row>
    <row r="20" spans="1:26" s="6" customFormat="1" x14ac:dyDescent="0.25">
      <c r="A20" s="6" t="s">
        <v>57</v>
      </c>
      <c r="B20" s="6">
        <v>0</v>
      </c>
      <c r="C20" s="6" t="s">
        <v>53</v>
      </c>
      <c r="D20" s="6" t="s">
        <v>59</v>
      </c>
      <c r="E20" s="6">
        <v>100</v>
      </c>
      <c r="F20" s="6">
        <v>101.494860184827</v>
      </c>
      <c r="G20" s="6">
        <v>99.019472086635304</v>
      </c>
      <c r="H20" s="6">
        <v>100.870824848998</v>
      </c>
      <c r="I20" s="6">
        <v>99.476075458686495</v>
      </c>
      <c r="J20" s="6">
        <v>100.51892997241499</v>
      </c>
      <c r="K20" s="6">
        <v>101.995716243206</v>
      </c>
      <c r="L20" s="6">
        <v>98.538121509401606</v>
      </c>
      <c r="M20" s="6">
        <v>99.131993523203803</v>
      </c>
      <c r="N20" s="6">
        <v>101.014120366257</v>
      </c>
      <c r="O20" s="6">
        <v>98.548470193754895</v>
      </c>
      <c r="P20" s="6">
        <v>96.522862523637002</v>
      </c>
      <c r="Q20" s="6">
        <v>93.150361856589399</v>
      </c>
      <c r="R20" s="6">
        <v>89.8307848218993</v>
      </c>
      <c r="S20" s="6">
        <v>88.246811702711696</v>
      </c>
      <c r="T20" s="6">
        <v>91.863565376678096</v>
      </c>
      <c r="U20" s="6">
        <v>90.412905326521994</v>
      </c>
      <c r="V20" s="6">
        <v>89.544718905337604</v>
      </c>
      <c r="W20" s="6">
        <v>90.0388096345592</v>
      </c>
      <c r="X20" s="6">
        <v>89.235958282147607</v>
      </c>
      <c r="Y20" s="6">
        <v>82.815921640084895</v>
      </c>
      <c r="Z20" s="6">
        <v>83.067721683570994</v>
      </c>
    </row>
    <row r="21" spans="1:26" s="6" customFormat="1" x14ac:dyDescent="0.25">
      <c r="A21" s="6" t="s">
        <v>57</v>
      </c>
      <c r="B21" s="6">
        <v>0</v>
      </c>
      <c r="C21" s="6" t="s">
        <v>54</v>
      </c>
      <c r="D21" s="6" t="s">
        <v>59</v>
      </c>
      <c r="E21" s="6">
        <v>100</v>
      </c>
      <c r="F21" s="6">
        <v>101.83758240718799</v>
      </c>
      <c r="G21" s="6">
        <v>102.935830763572</v>
      </c>
      <c r="H21" s="6">
        <v>102.75930046892</v>
      </c>
      <c r="I21" s="6">
        <v>103.494322701095</v>
      </c>
      <c r="J21" s="6">
        <v>103.110322563982</v>
      </c>
      <c r="K21" s="6">
        <v>104.21316922679</v>
      </c>
      <c r="L21" s="6">
        <v>104.87438536150199</v>
      </c>
      <c r="M21" s="6">
        <v>103.30893070384801</v>
      </c>
      <c r="N21" s="6">
        <v>102.028408687162</v>
      </c>
      <c r="O21" s="6">
        <v>103.845397060621</v>
      </c>
      <c r="P21" s="6">
        <v>101.68862380975899</v>
      </c>
      <c r="Q21" s="6">
        <v>98.546649260823798</v>
      </c>
      <c r="R21" s="6">
        <v>96.315654480554201</v>
      </c>
      <c r="S21" s="6">
        <v>95.7680475099354</v>
      </c>
      <c r="T21" s="6">
        <v>97.092827003219895</v>
      </c>
      <c r="U21" s="6">
        <v>95.227712421763997</v>
      </c>
      <c r="V21" s="6">
        <v>94.308126293613398</v>
      </c>
      <c r="W21" s="6">
        <v>95.836205866640299</v>
      </c>
      <c r="X21" s="6">
        <v>95.985788849958894</v>
      </c>
      <c r="Y21" s="6">
        <v>90.011337020807801</v>
      </c>
      <c r="Z21" s="6">
        <v>88.849040938104295</v>
      </c>
    </row>
    <row r="22" spans="1:26" s="6" customFormat="1" x14ac:dyDescent="0.25">
      <c r="A22" s="6" t="s">
        <v>57</v>
      </c>
      <c r="B22" s="6">
        <v>0</v>
      </c>
      <c r="C22" s="6" t="s">
        <v>55</v>
      </c>
      <c r="D22" s="6" t="s">
        <v>59</v>
      </c>
      <c r="E22" s="6">
        <v>100</v>
      </c>
      <c r="F22" s="6">
        <v>99.576362718967403</v>
      </c>
      <c r="G22" s="6">
        <v>99.825530770113303</v>
      </c>
      <c r="H22" s="6">
        <v>101.244475157612</v>
      </c>
      <c r="I22" s="6">
        <v>101.542724805074</v>
      </c>
      <c r="J22" s="6">
        <v>97.911242655749206</v>
      </c>
      <c r="K22" s="6">
        <v>102.215134517373</v>
      </c>
      <c r="L22" s="6">
        <v>102.401011851711</v>
      </c>
      <c r="M22" s="6">
        <v>100.49414333327999</v>
      </c>
      <c r="N22" s="6">
        <v>100.744617739708</v>
      </c>
      <c r="O22" s="6">
        <v>101.406411981776</v>
      </c>
      <c r="P22" s="6">
        <v>101.67409269852899</v>
      </c>
      <c r="Q22" s="6">
        <v>100.133245888804</v>
      </c>
      <c r="R22" s="6">
        <v>98.232649260328998</v>
      </c>
      <c r="S22" s="6">
        <v>97.389597458905101</v>
      </c>
      <c r="T22" s="6">
        <v>97.850164992046004</v>
      </c>
      <c r="U22" s="6">
        <v>95.619101479224597</v>
      </c>
      <c r="V22" s="6">
        <v>93.992066368582101</v>
      </c>
      <c r="W22" s="6">
        <v>97.002447881087903</v>
      </c>
      <c r="X22" s="6">
        <v>94.863842550641195</v>
      </c>
      <c r="Y22" s="6">
        <v>89.547620016773806</v>
      </c>
      <c r="Z22" s="6">
        <v>88.995235015770803</v>
      </c>
    </row>
    <row r="23" spans="1:26" s="6" customFormat="1" x14ac:dyDescent="0.25">
      <c r="A23" s="6" t="s">
        <v>57</v>
      </c>
      <c r="B23" s="6">
        <v>0</v>
      </c>
      <c r="C23" s="6" t="s">
        <v>56</v>
      </c>
      <c r="D23" s="6" t="s">
        <v>59</v>
      </c>
      <c r="E23" s="6">
        <v>100</v>
      </c>
      <c r="F23" s="6">
        <v>101.34414256354</v>
      </c>
      <c r="G23" s="6">
        <v>99.146306935210703</v>
      </c>
      <c r="H23" s="6">
        <v>100.151559959026</v>
      </c>
      <c r="I23" s="6">
        <v>98.070300904795303</v>
      </c>
      <c r="J23" s="6">
        <v>100.205451248431</v>
      </c>
      <c r="K23" s="6">
        <v>99.584880199847007</v>
      </c>
      <c r="L23" s="6">
        <v>98.008652250790306</v>
      </c>
      <c r="M23" s="6">
        <v>97.541464826279196</v>
      </c>
      <c r="N23" s="6">
        <v>98.515830816868402</v>
      </c>
      <c r="O23" s="6">
        <v>95.613399978285798</v>
      </c>
      <c r="P23" s="6">
        <v>95.3106389424822</v>
      </c>
      <c r="Q23" s="6">
        <v>93.635762106755493</v>
      </c>
      <c r="R23" s="6">
        <v>89.396552709964496</v>
      </c>
      <c r="S23" s="6">
        <v>89.421420046164997</v>
      </c>
      <c r="T23" s="6">
        <v>90.068806174187699</v>
      </c>
      <c r="U23" s="6">
        <v>88.960257078019595</v>
      </c>
      <c r="V23" s="6">
        <v>88.2411770995067</v>
      </c>
      <c r="W23" s="6">
        <v>88.773533924962706</v>
      </c>
      <c r="X23" s="6">
        <v>87.946359496576306</v>
      </c>
      <c r="Y23" s="6">
        <v>80.816274338074805</v>
      </c>
      <c r="Z23" s="6">
        <v>80.666596656918799</v>
      </c>
    </row>
    <row r="24" spans="1:26" s="6" customFormat="1" x14ac:dyDescent="0.25"/>
    <row r="25" spans="1:26" x14ac:dyDescent="0.25">
      <c r="V25" t="s">
        <v>73</v>
      </c>
    </row>
    <row r="26" spans="1:26" x14ac:dyDescent="0.25">
      <c r="A26" t="s">
        <v>60</v>
      </c>
      <c r="B26">
        <v>0</v>
      </c>
      <c r="C26" t="s">
        <v>36</v>
      </c>
      <c r="D26" t="s">
        <v>58</v>
      </c>
      <c r="H26">
        <v>2.91877470835788E-2</v>
      </c>
      <c r="I26">
        <v>2.91877470835788E-2</v>
      </c>
      <c r="J26">
        <v>2.91877470835788E-2</v>
      </c>
      <c r="K26">
        <v>2.91877470835788E-2</v>
      </c>
      <c r="L26">
        <v>2.91877470835788E-2</v>
      </c>
      <c r="M26">
        <v>2.91877470835788E-2</v>
      </c>
      <c r="N26">
        <v>2.91877470835788E-2</v>
      </c>
      <c r="O26">
        <v>2.91877470835788E-2</v>
      </c>
      <c r="P26">
        <v>2.91877470835788E-2</v>
      </c>
      <c r="Q26">
        <v>2.91877470835788E-2</v>
      </c>
      <c r="R26">
        <v>2.91877470835788E-2</v>
      </c>
      <c r="S26">
        <v>2.91877470835788E-2</v>
      </c>
      <c r="V26" t="s">
        <v>70</v>
      </c>
      <c r="W26">
        <f>W16*100/(W16+W17+W18)</f>
        <v>6.4532825431993537</v>
      </c>
      <c r="X26">
        <f>X16*100/(X16+X17+X18)</f>
        <v>7.4605676823070581</v>
      </c>
    </row>
    <row r="27" spans="1:26" x14ac:dyDescent="0.25">
      <c r="A27" t="s">
        <v>60</v>
      </c>
      <c r="B27">
        <v>0</v>
      </c>
      <c r="C27" t="s">
        <v>39</v>
      </c>
      <c r="D27" t="s">
        <v>58</v>
      </c>
      <c r="H27">
        <v>3.2645220695487402E-3</v>
      </c>
      <c r="I27">
        <v>3.2645220695487402E-3</v>
      </c>
      <c r="J27">
        <v>3.2645220695487402E-3</v>
      </c>
      <c r="K27">
        <v>3.2645220695487402E-3</v>
      </c>
      <c r="L27">
        <v>3.2645220695487402E-3</v>
      </c>
      <c r="M27">
        <v>3.2645220695487402E-3</v>
      </c>
      <c r="N27">
        <v>3.2645220695487402E-3</v>
      </c>
      <c r="O27">
        <v>3.2645220695487402E-3</v>
      </c>
      <c r="P27">
        <v>3.2645220695487402E-3</v>
      </c>
      <c r="Q27">
        <v>3.2645220695487402E-3</v>
      </c>
      <c r="R27">
        <v>3.2645220695487402E-3</v>
      </c>
      <c r="S27">
        <v>3.2645220695487402E-3</v>
      </c>
      <c r="V27" t="s">
        <v>72</v>
      </c>
      <c r="W27">
        <f>W18*100/(W16+W17+W18)</f>
        <v>59.829720683462334</v>
      </c>
      <c r="X27">
        <f>X18*100/(X16+X17+X18)</f>
        <v>59.627678380313924</v>
      </c>
    </row>
    <row r="28" spans="1:26" x14ac:dyDescent="0.25">
      <c r="A28" t="s">
        <v>60</v>
      </c>
      <c r="B28">
        <v>0</v>
      </c>
      <c r="C28" t="s">
        <v>44</v>
      </c>
      <c r="D28" t="s">
        <v>58</v>
      </c>
      <c r="H28">
        <v>15.539913389415</v>
      </c>
      <c r="I28">
        <v>15.539913389415</v>
      </c>
      <c r="J28">
        <v>15.539913389415</v>
      </c>
      <c r="K28">
        <v>15.539913389415</v>
      </c>
      <c r="L28">
        <v>15.539913389415</v>
      </c>
      <c r="M28">
        <v>15.539913389415</v>
      </c>
      <c r="N28">
        <v>15.539913389415</v>
      </c>
      <c r="O28">
        <v>15.539913389415</v>
      </c>
      <c r="P28">
        <v>15.539913389415</v>
      </c>
      <c r="Q28">
        <v>15.539913389415</v>
      </c>
      <c r="R28">
        <v>15.539913389415</v>
      </c>
      <c r="S28">
        <v>15.539913389415</v>
      </c>
      <c r="V28" t="s">
        <v>71</v>
      </c>
      <c r="W28">
        <f>W17*100/(W16+W17+W18)</f>
        <v>33.716996773338309</v>
      </c>
      <c r="X28">
        <f>X17*100/(X16+X17+X18)</f>
        <v>32.911753937379011</v>
      </c>
    </row>
    <row r="29" spans="1:26" x14ac:dyDescent="0.25">
      <c r="A29" t="s">
        <v>60</v>
      </c>
      <c r="B29">
        <v>0</v>
      </c>
      <c r="C29" t="s">
        <v>50</v>
      </c>
      <c r="D29" t="s">
        <v>58</v>
      </c>
      <c r="H29">
        <v>1.17447823638876</v>
      </c>
      <c r="I29">
        <v>1.17447823638876</v>
      </c>
      <c r="J29">
        <v>1.17447823638876</v>
      </c>
      <c r="K29">
        <v>1.17447823638876</v>
      </c>
      <c r="L29">
        <v>1.17447823638876</v>
      </c>
      <c r="M29">
        <v>1.17447823638876</v>
      </c>
      <c r="N29">
        <v>1.17447823638876</v>
      </c>
      <c r="O29">
        <v>1.17447823638876</v>
      </c>
      <c r="P29">
        <v>1.17447823638876</v>
      </c>
      <c r="Q29">
        <v>1.17447823638876</v>
      </c>
      <c r="R29">
        <v>1.17447823638876</v>
      </c>
      <c r="S29">
        <v>1.17447823638876</v>
      </c>
      <c r="V29" t="s">
        <v>74</v>
      </c>
    </row>
    <row r="30" spans="1:26" x14ac:dyDescent="0.25">
      <c r="A30" t="s">
        <v>60</v>
      </c>
      <c r="B30">
        <v>0</v>
      </c>
      <c r="C30" t="s">
        <v>52</v>
      </c>
      <c r="D30" t="s">
        <v>58</v>
      </c>
      <c r="H30">
        <v>1.5386616552068799</v>
      </c>
      <c r="I30">
        <v>1.5386616552068799</v>
      </c>
      <c r="J30">
        <v>1.5386616552068799</v>
      </c>
      <c r="K30">
        <v>1.5386616552068799</v>
      </c>
      <c r="L30">
        <v>1.5386616552068799</v>
      </c>
      <c r="M30">
        <v>1.5386616552068799</v>
      </c>
      <c r="N30">
        <v>1.5386616552068799</v>
      </c>
      <c r="O30">
        <v>1.5386616552068799</v>
      </c>
      <c r="P30">
        <v>1.5386616552068799</v>
      </c>
      <c r="Q30">
        <v>1.5386616552068799</v>
      </c>
      <c r="R30">
        <v>1.5386616552068799</v>
      </c>
      <c r="S30">
        <v>1.5386616552068799</v>
      </c>
      <c r="V30" t="s">
        <v>70</v>
      </c>
      <c r="W30" s="9">
        <f>W26/6.941</f>
        <v>0.92973383420247135</v>
      </c>
      <c r="X30" s="9">
        <f t="shared" ref="X30" si="0">X26/6.941</f>
        <v>1.0748548742698543</v>
      </c>
    </row>
    <row r="31" spans="1:26" x14ac:dyDescent="0.25">
      <c r="A31" t="s">
        <v>60</v>
      </c>
      <c r="B31">
        <v>0</v>
      </c>
      <c r="C31" t="s">
        <v>53</v>
      </c>
      <c r="D31" t="s">
        <v>59</v>
      </c>
      <c r="V31" t="s">
        <v>72</v>
      </c>
      <c r="W31" s="9">
        <f>W27/55.845</f>
        <v>1.0713532220156206</v>
      </c>
      <c r="X31" s="9">
        <f t="shared" ref="X31" si="1">X27/55.845</f>
        <v>1.0677353098811697</v>
      </c>
    </row>
    <row r="32" spans="1:26" x14ac:dyDescent="0.25">
      <c r="A32" t="s">
        <v>60</v>
      </c>
      <c r="B32">
        <v>0</v>
      </c>
      <c r="C32" t="s">
        <v>54</v>
      </c>
      <c r="D32" t="s">
        <v>59</v>
      </c>
      <c r="V32" t="s">
        <v>71</v>
      </c>
      <c r="W32" s="9">
        <f>W28/30.947</f>
        <v>1.08950776402683</v>
      </c>
      <c r="X32" s="9">
        <f t="shared" ref="X32" si="2">X28/30.947</f>
        <v>1.0634877027621097</v>
      </c>
    </row>
    <row r="33" spans="1:24" x14ac:dyDescent="0.25">
      <c r="A33" t="s">
        <v>60</v>
      </c>
      <c r="B33">
        <v>0</v>
      </c>
      <c r="C33" t="s">
        <v>55</v>
      </c>
      <c r="D33" t="s">
        <v>59</v>
      </c>
      <c r="T33" s="12" t="s">
        <v>75</v>
      </c>
      <c r="U33" s="12"/>
      <c r="V33" s="12"/>
    </row>
    <row r="34" spans="1:24" x14ac:dyDescent="0.25">
      <c r="A34" t="s">
        <v>60</v>
      </c>
      <c r="B34">
        <v>0</v>
      </c>
      <c r="C34" t="s">
        <v>56</v>
      </c>
      <c r="D34" t="s">
        <v>59</v>
      </c>
      <c r="V34" t="s">
        <v>70</v>
      </c>
      <c r="W34" s="9">
        <f>W30/W31</f>
        <v>0.86781260848153363</v>
      </c>
      <c r="X34" s="9">
        <f t="shared" ref="X34" si="3">X30/X31</f>
        <v>1.006667911347314</v>
      </c>
    </row>
    <row r="35" spans="1:24" x14ac:dyDescent="0.25">
      <c r="V35" t="s">
        <v>72</v>
      </c>
      <c r="W35" s="9">
        <f>W31/W31</f>
        <v>1</v>
      </c>
      <c r="X35" s="9">
        <f t="shared" ref="X35" si="4">X31/X31</f>
        <v>1</v>
      </c>
    </row>
    <row r="36" spans="1:24" ht="18.75" customHeight="1" x14ac:dyDescent="0.25">
      <c r="V36" t="s">
        <v>71</v>
      </c>
      <c r="W36" s="9">
        <f>W32/W31</f>
        <v>1.0169454309168491</v>
      </c>
      <c r="X36" s="9">
        <f t="shared" ref="X36" si="5">X32/X31</f>
        <v>0.99602185384359654</v>
      </c>
    </row>
    <row r="37" spans="1:24" ht="15" customHeight="1" x14ac:dyDescent="0.25">
      <c r="W37" s="9"/>
      <c r="X37" s="9"/>
    </row>
    <row r="38" spans="1:24" x14ac:dyDescent="0.25">
      <c r="W38" s="9"/>
      <c r="X38" s="9"/>
    </row>
    <row r="39" spans="1:24" x14ac:dyDescent="0.25">
      <c r="W39" s="9"/>
      <c r="X39" s="9"/>
    </row>
    <row r="40" spans="1:24" x14ac:dyDescent="0.25">
      <c r="W40" s="9"/>
      <c r="X40" s="9"/>
    </row>
    <row r="43" spans="1:24" x14ac:dyDescent="0.25">
      <c r="W43" t="s">
        <v>95</v>
      </c>
      <c r="X43" t="s">
        <v>96</v>
      </c>
    </row>
  </sheetData>
  <mergeCells count="1">
    <mergeCell ref="T33:V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13-03-23</vt:lpstr>
      <vt:lpstr>10-05-23 (repeat)</vt:lpstr>
      <vt:lpstr>'13-03-23'!A._Cox_Chemistry_Tanongsak_2023_03_10_v1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Cox, Adam C.</dc:creator>
  <cp:lastModifiedBy>Hartley, Jennifer M.</cp:lastModifiedBy>
  <dcterms:created xsi:type="dcterms:W3CDTF">2015-06-05T18:17:20Z</dcterms:created>
  <dcterms:modified xsi:type="dcterms:W3CDTF">2023-10-05T15:06:00Z</dcterms:modified>
</cp:coreProperties>
</file>