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" i="1" l="1"/>
  <c r="G116" i="1" s="1"/>
  <c r="G115" i="1"/>
  <c r="F115" i="1"/>
  <c r="F114" i="1"/>
  <c r="G114" i="1" s="1"/>
  <c r="G113" i="1"/>
  <c r="F113" i="1"/>
  <c r="F112" i="1"/>
  <c r="G112" i="1" s="1"/>
  <c r="G111" i="1"/>
  <c r="F111" i="1"/>
  <c r="F110" i="1"/>
  <c r="G110" i="1" s="1"/>
  <c r="G109" i="1"/>
  <c r="F109" i="1"/>
  <c r="F108" i="1"/>
  <c r="G108" i="1" s="1"/>
  <c r="G107" i="1"/>
  <c r="F107" i="1"/>
  <c r="F106" i="1"/>
  <c r="G106" i="1" s="1"/>
  <c r="F105" i="1"/>
  <c r="G104" i="1"/>
  <c r="F104" i="1"/>
  <c r="F103" i="1"/>
  <c r="G103" i="1" s="1"/>
  <c r="G102" i="1"/>
  <c r="F102" i="1"/>
  <c r="F101" i="1"/>
  <c r="G101" i="1" s="1"/>
  <c r="G100" i="1"/>
  <c r="F100" i="1"/>
  <c r="F99" i="1"/>
  <c r="G99" i="1" s="1"/>
  <c r="G98" i="1"/>
  <c r="F98" i="1"/>
  <c r="F97" i="1"/>
  <c r="G97" i="1" s="1"/>
  <c r="G96" i="1"/>
  <c r="F96" i="1"/>
  <c r="F95" i="1"/>
  <c r="G95" i="1" s="1"/>
  <c r="G94" i="1"/>
  <c r="F94" i="1"/>
  <c r="F93" i="1"/>
  <c r="G93" i="1" s="1"/>
  <c r="G92" i="1"/>
  <c r="F92" i="1"/>
  <c r="F91" i="1"/>
  <c r="G90" i="1"/>
  <c r="F90" i="1"/>
  <c r="F89" i="1"/>
  <c r="G89" i="1" s="1"/>
  <c r="G88" i="1"/>
  <c r="F88" i="1"/>
  <c r="F87" i="1"/>
  <c r="G87" i="1" s="1"/>
  <c r="G86" i="1"/>
  <c r="F86" i="1"/>
  <c r="F85" i="1"/>
  <c r="G85" i="1" s="1"/>
  <c r="G84" i="1"/>
  <c r="F84" i="1"/>
  <c r="F83" i="1"/>
  <c r="G83" i="1" s="1"/>
  <c r="G82" i="1"/>
  <c r="F82" i="1"/>
  <c r="F81" i="1"/>
  <c r="G81" i="1" s="1"/>
  <c r="G80" i="1"/>
  <c r="F80" i="1"/>
  <c r="F79" i="1"/>
  <c r="G79" i="1" s="1"/>
  <c r="G78" i="1"/>
  <c r="F78" i="1"/>
  <c r="F77" i="1"/>
  <c r="G77" i="1" s="1"/>
  <c r="G76" i="1"/>
  <c r="F76" i="1"/>
  <c r="F75" i="1"/>
  <c r="G75" i="1" s="1"/>
  <c r="G74" i="1"/>
  <c r="F74" i="1"/>
  <c r="F73" i="1"/>
  <c r="G73" i="1" s="1"/>
  <c r="G72" i="1"/>
  <c r="F72" i="1"/>
  <c r="F71" i="1"/>
  <c r="G71" i="1" s="1"/>
  <c r="G70" i="1"/>
  <c r="F70" i="1"/>
  <c r="F69" i="1"/>
  <c r="G69" i="1" s="1"/>
  <c r="G68" i="1"/>
  <c r="F68" i="1"/>
  <c r="F67" i="1"/>
  <c r="G67" i="1" s="1"/>
  <c r="G66" i="1"/>
  <c r="F66" i="1"/>
  <c r="F65" i="1"/>
  <c r="F64" i="1"/>
  <c r="G64" i="1" s="1"/>
  <c r="G63" i="1"/>
  <c r="F63" i="1"/>
  <c r="F62" i="1"/>
  <c r="G62" i="1" s="1"/>
  <c r="G61" i="1"/>
  <c r="F61" i="1"/>
  <c r="F60" i="1"/>
  <c r="G60" i="1" s="1"/>
  <c r="G59" i="1"/>
  <c r="F59" i="1"/>
  <c r="F58" i="1"/>
  <c r="G58" i="1" s="1"/>
  <c r="G57" i="1"/>
  <c r="F57" i="1"/>
  <c r="F56" i="1"/>
  <c r="G56" i="1" s="1"/>
  <c r="G55" i="1"/>
  <c r="F55" i="1"/>
  <c r="F54" i="1"/>
  <c r="G54" i="1" s="1"/>
  <c r="G53" i="1"/>
  <c r="F53" i="1"/>
  <c r="F52" i="1"/>
  <c r="G52" i="1" s="1"/>
  <c r="G51" i="1"/>
  <c r="F51" i="1"/>
  <c r="F50" i="1"/>
  <c r="G50" i="1" s="1"/>
  <c r="G49" i="1"/>
  <c r="F49" i="1"/>
  <c r="F48" i="1"/>
  <c r="G48" i="1" s="1"/>
  <c r="G47" i="1"/>
  <c r="F47" i="1"/>
  <c r="F46" i="1"/>
  <c r="G46" i="1" s="1"/>
  <c r="F45" i="1"/>
  <c r="F44" i="1"/>
  <c r="G44" i="1" s="1"/>
  <c r="G43" i="1"/>
  <c r="F43" i="1"/>
  <c r="F42" i="1"/>
  <c r="G42" i="1" s="1"/>
  <c r="G41" i="1"/>
  <c r="F41" i="1"/>
  <c r="F40" i="1"/>
  <c r="G40" i="1" s="1"/>
  <c r="G39" i="1"/>
  <c r="F39" i="1"/>
  <c r="F38" i="1"/>
  <c r="G38" i="1" s="1"/>
  <c r="G37" i="1"/>
  <c r="F37" i="1"/>
  <c r="F36" i="1"/>
  <c r="G36" i="1" s="1"/>
  <c r="G35" i="1"/>
  <c r="F35" i="1"/>
  <c r="F34" i="1"/>
  <c r="G34" i="1" s="1"/>
  <c r="G33" i="1"/>
  <c r="F33" i="1"/>
  <c r="F32" i="1"/>
  <c r="G32" i="1" s="1"/>
  <c r="G31" i="1"/>
  <c r="F31" i="1"/>
  <c r="F30" i="1"/>
  <c r="G30" i="1" s="1"/>
  <c r="G29" i="1"/>
  <c r="F29" i="1"/>
  <c r="F28" i="1"/>
  <c r="G28" i="1" s="1"/>
  <c r="G27" i="1"/>
  <c r="F27" i="1"/>
  <c r="F26" i="1"/>
  <c r="G26" i="1" s="1"/>
  <c r="F25" i="1"/>
  <c r="G24" i="1"/>
  <c r="F24" i="1"/>
  <c r="F23" i="1"/>
  <c r="G23" i="1" s="1"/>
  <c r="G22" i="1"/>
  <c r="F22" i="1"/>
  <c r="F21" i="1"/>
  <c r="G21" i="1" s="1"/>
  <c r="G20" i="1"/>
  <c r="F20" i="1"/>
  <c r="F19" i="1"/>
  <c r="G19" i="1" s="1"/>
  <c r="G18" i="1"/>
  <c r="F18" i="1"/>
  <c r="F17" i="1"/>
  <c r="G17" i="1" s="1"/>
  <c r="G16" i="1"/>
  <c r="F16" i="1"/>
  <c r="F15" i="1"/>
  <c r="G15" i="1" s="1"/>
  <c r="G14" i="1"/>
  <c r="F14" i="1"/>
  <c r="F13" i="1"/>
  <c r="G13" i="1" s="1"/>
  <c r="G12" i="1"/>
  <c r="F12" i="1"/>
  <c r="F11" i="1"/>
  <c r="G11" i="1" s="1"/>
  <c r="G10" i="1"/>
  <c r="F10" i="1"/>
  <c r="F9" i="1"/>
  <c r="G9" i="1" s="1"/>
  <c r="G8" i="1"/>
  <c r="F8" i="1"/>
  <c r="F7" i="1"/>
  <c r="G7" i="1" s="1"/>
  <c r="G6" i="1"/>
  <c r="F6" i="1"/>
  <c r="F5" i="1"/>
</calcChain>
</file>

<file path=xl/sharedStrings.xml><?xml version="1.0" encoding="utf-8"?>
<sst xmlns="http://schemas.openxmlformats.org/spreadsheetml/2006/main" count="300" uniqueCount="174">
  <si>
    <t>ELISA reading for chilled and frozen thawed meat samples</t>
  </si>
  <si>
    <t>% positivity</t>
  </si>
  <si>
    <t>Sl No</t>
  </si>
  <si>
    <t>Sample ID</t>
  </si>
  <si>
    <t>Sample Status (+/-)</t>
  </si>
  <si>
    <t>OD1</t>
  </si>
  <si>
    <t>OD2</t>
  </si>
  <si>
    <t>Mean OD</t>
  </si>
  <si>
    <t>PP%</t>
  </si>
  <si>
    <t>Designation</t>
  </si>
  <si>
    <t>0= chilled</t>
  </si>
  <si>
    <t>1=Frozen-thawed</t>
  </si>
  <si>
    <t>Positive control</t>
  </si>
  <si>
    <t>Positive</t>
  </si>
  <si>
    <t>Negative control</t>
  </si>
  <si>
    <t>Negative</t>
  </si>
  <si>
    <t>Buff_rft1_1</t>
  </si>
  <si>
    <t>Buff_rft1_2</t>
  </si>
  <si>
    <t>Buff_rft1_3</t>
  </si>
  <si>
    <t>Buff_rft1_4</t>
  </si>
  <si>
    <t>Buff_rft1_5</t>
  </si>
  <si>
    <t>Buff_rft1_6</t>
  </si>
  <si>
    <t>Buff_rft1_7</t>
  </si>
  <si>
    <t>Buff_rft1_8</t>
  </si>
  <si>
    <t>Buff_rft1_9</t>
  </si>
  <si>
    <t>Buff_rft1_10</t>
  </si>
  <si>
    <t>Buff_rft1_11</t>
  </si>
  <si>
    <t>Buff_rft1_12</t>
  </si>
  <si>
    <t>Buff_fresh_1</t>
  </si>
  <si>
    <t>Buff_fresh_2</t>
  </si>
  <si>
    <t>Buff_fresh_3</t>
  </si>
  <si>
    <t>Buff_fresh_4</t>
  </si>
  <si>
    <t>Buff_fresh_5</t>
  </si>
  <si>
    <t>Buff_fresh_6</t>
  </si>
  <si>
    <t>Buff_rft2_1</t>
  </si>
  <si>
    <t>Buff_rft2_2</t>
  </si>
  <si>
    <t>Buff_rft2_3</t>
  </si>
  <si>
    <t>Buff_rft2_4</t>
  </si>
  <si>
    <t>Buff_rft2_5</t>
  </si>
  <si>
    <t>Buff_rft2_6</t>
  </si>
  <si>
    <t>Buff_rft2_7</t>
  </si>
  <si>
    <t>Buff_rft2_8</t>
  </si>
  <si>
    <t>Buff_rft2_9</t>
  </si>
  <si>
    <t>Buff_rft2_10</t>
  </si>
  <si>
    <t>Buff_rft2_11</t>
  </si>
  <si>
    <t>Buff_rft2_12</t>
  </si>
  <si>
    <t>Buff_fresh_7</t>
  </si>
  <si>
    <t>Buff_fresh_8</t>
  </si>
  <si>
    <t>Buff_fresh_9</t>
  </si>
  <si>
    <t>Buff_fresh_10</t>
  </si>
  <si>
    <t>Buff_fresh_11</t>
  </si>
  <si>
    <t>Buff_fresh_12</t>
  </si>
  <si>
    <t>Buff_rft1_13</t>
  </si>
  <si>
    <t>Buff_rft1_14</t>
  </si>
  <si>
    <t>Buff_rft1_15</t>
  </si>
  <si>
    <t>Buff_rft1_16</t>
  </si>
  <si>
    <t>Buff_rft1_17</t>
  </si>
  <si>
    <t>Buff_rft1_18</t>
  </si>
  <si>
    <t>Buff_rft1_19</t>
  </si>
  <si>
    <t>Buff_rft1_20</t>
  </si>
  <si>
    <t>Buff_rft1_21</t>
  </si>
  <si>
    <t>Buff_rft1_22</t>
  </si>
  <si>
    <t>Buff_rft1_23</t>
  </si>
  <si>
    <t>Buff_rft1_24</t>
  </si>
  <si>
    <t>Buff_rft1_25</t>
  </si>
  <si>
    <t>Buff_fresh_13</t>
  </si>
  <si>
    <t>Buff_fresh_14</t>
  </si>
  <si>
    <t>Buff_fresh_15</t>
  </si>
  <si>
    <t>Buff_fresh_16</t>
  </si>
  <si>
    <t>Buff_fresh_17</t>
  </si>
  <si>
    <t>Buff_rft1_26</t>
  </si>
  <si>
    <t>Buff_rft1_27</t>
  </si>
  <si>
    <t>Buff_rft1_28</t>
  </si>
  <si>
    <t>Buff_rft1_29</t>
  </si>
  <si>
    <t>Buff_rft1_30</t>
  </si>
  <si>
    <t>Buff_rft1_31</t>
  </si>
  <si>
    <t>Buff_rft1_32</t>
  </si>
  <si>
    <t>Buff_rft1_33</t>
  </si>
  <si>
    <t>Buff_rft1_34</t>
  </si>
  <si>
    <t>Buff_rft1_35</t>
  </si>
  <si>
    <t>Buff_rft1_36</t>
  </si>
  <si>
    <t>Buff_rft1_37</t>
  </si>
  <si>
    <t>Buff_rft1_38</t>
  </si>
  <si>
    <t>Buff_rft1_39</t>
  </si>
  <si>
    <t>Buff_rft1_40</t>
  </si>
  <si>
    <t>Buff_rft1_41</t>
  </si>
  <si>
    <t>Buff_rft1_42</t>
  </si>
  <si>
    <t>Buff_rft1_43</t>
  </si>
  <si>
    <t>Buff_fresh_18</t>
  </si>
  <si>
    <t>Buff_fresh_19</t>
  </si>
  <si>
    <t>Buff_fresh_20</t>
  </si>
  <si>
    <t>Buff_fresh_21</t>
  </si>
  <si>
    <t>Buff_fresh_22</t>
  </si>
  <si>
    <t>Buff_fresh_23</t>
  </si>
  <si>
    <t>Buff_rft2_13</t>
  </si>
  <si>
    <t>Buff_rft2_14</t>
  </si>
  <si>
    <t>Buff_rft2_15</t>
  </si>
  <si>
    <t>Buff_rft2_16</t>
  </si>
  <si>
    <t>Buff_rft2_17</t>
  </si>
  <si>
    <t>Buff_fresh_24</t>
  </si>
  <si>
    <t>Buff_fresh_25</t>
  </si>
  <si>
    <t>Buff_fresh_26</t>
  </si>
  <si>
    <t>Buff_fresh_27</t>
  </si>
  <si>
    <t>Buff_fresh_28</t>
  </si>
  <si>
    <t>Buff_fresh_29</t>
  </si>
  <si>
    <t>Buff_fresh_30</t>
  </si>
  <si>
    <t>Buff_rft1_44</t>
  </si>
  <si>
    <t>Buff_rft1_45</t>
  </si>
  <si>
    <t>Buff_rft1_46</t>
  </si>
  <si>
    <t>Buff_rft1_47</t>
  </si>
  <si>
    <t>Buff_rft1_48</t>
  </si>
  <si>
    <t>Buff_rft2_18</t>
  </si>
  <si>
    <t>Buff_fresh_31</t>
  </si>
  <si>
    <t>Buff_fresh_32</t>
  </si>
  <si>
    <t>Buff_fresh_33</t>
  </si>
  <si>
    <t>Buff_fresh_34</t>
  </si>
  <si>
    <t>ROC curve</t>
  </si>
  <si>
    <t>Variable</t>
  </si>
  <si>
    <t>Classification variable</t>
  </si>
  <si>
    <t>Sample size</t>
  </si>
  <si>
    <r>
      <t xml:space="preserve">Positive group </t>
    </r>
    <r>
      <rPr>
        <vertAlign val="superscript"/>
        <sz val="10"/>
        <color theme="1"/>
        <rFont val="Arial"/>
        <family val="2"/>
      </rPr>
      <t>a</t>
    </r>
  </si>
  <si>
    <r>
      <t>72</t>
    </r>
    <r>
      <rPr>
        <sz val="10"/>
        <color theme="1"/>
        <rFont val="Arial"/>
        <family val="2"/>
      </rPr>
      <t xml:space="preserve"> </t>
    </r>
    <r>
      <rPr>
        <sz val="10"/>
        <color rgb="FF000080"/>
        <rFont val="Arial"/>
        <family val="2"/>
      </rPr>
      <t>(64.29%)</t>
    </r>
  </si>
  <si>
    <r>
      <t xml:space="preserve">Negative group </t>
    </r>
    <r>
      <rPr>
        <vertAlign val="superscript"/>
        <sz val="10"/>
        <color theme="1"/>
        <rFont val="Arial"/>
        <family val="2"/>
      </rPr>
      <t>b</t>
    </r>
  </si>
  <si>
    <r>
      <t>40</t>
    </r>
    <r>
      <rPr>
        <sz val="10"/>
        <color theme="1"/>
        <rFont val="Arial"/>
        <family val="2"/>
      </rPr>
      <t xml:space="preserve"> </t>
    </r>
    <r>
      <rPr>
        <sz val="10"/>
        <color rgb="FF000080"/>
        <rFont val="Arial"/>
        <family val="2"/>
      </rPr>
      <t>(35.71%)</t>
    </r>
  </si>
  <si>
    <r>
      <t>a</t>
    </r>
    <r>
      <rPr>
        <sz val="10"/>
        <color theme="1"/>
        <rFont val="Arial"/>
        <family val="2"/>
      </rPr>
      <t xml:space="preserve"> Designation = </t>
    </r>
    <r>
      <rPr>
        <sz val="10"/>
        <color rgb="FF000080"/>
        <rFont val="Arial"/>
        <family val="2"/>
      </rPr>
      <t>1</t>
    </r>
  </si>
  <si>
    <r>
      <t>b</t>
    </r>
    <r>
      <rPr>
        <sz val="10"/>
        <color theme="1"/>
        <rFont val="Arial"/>
        <family val="2"/>
      </rPr>
      <t xml:space="preserve"> Designation = </t>
    </r>
    <r>
      <rPr>
        <sz val="10"/>
        <color rgb="FF000080"/>
        <rFont val="Arial"/>
        <family val="2"/>
      </rPr>
      <t>0</t>
    </r>
  </si>
  <si>
    <t>Disease prevalence (%)</t>
  </si>
  <si>
    <t>unknown</t>
  </si>
  <si>
    <t>Area under the ROC curve (AUC)</t>
  </si>
  <si>
    <t>Area under the ROC curve (AUC) </t>
  </si>
  <si>
    <r>
      <t xml:space="preserve">Standard Error </t>
    </r>
    <r>
      <rPr>
        <vertAlign val="superscript"/>
        <sz val="10"/>
        <color theme="1"/>
        <rFont val="Arial"/>
        <family val="2"/>
      </rPr>
      <t>a</t>
    </r>
  </si>
  <si>
    <r>
      <t xml:space="preserve">95% Confidence interval </t>
    </r>
    <r>
      <rPr>
        <vertAlign val="superscript"/>
        <sz val="10"/>
        <color theme="1"/>
        <rFont val="Arial"/>
        <family val="2"/>
      </rPr>
      <t>b</t>
    </r>
  </si>
  <si>
    <t>0.931 to 0.997</t>
  </si>
  <si>
    <t>z statistic</t>
  </si>
  <si>
    <t>Significance level P (Area=0.5)</t>
  </si>
  <si>
    <t>&lt;0.0001</t>
  </si>
  <si>
    <r>
      <t>a</t>
    </r>
    <r>
      <rPr>
        <sz val="10.1"/>
        <color theme="1"/>
        <rFont val="Arial"/>
        <family val="2"/>
      </rPr>
      <t xml:space="preserve"> Hanley &amp; McNeil, 1982</t>
    </r>
  </si>
  <si>
    <r>
      <t>b</t>
    </r>
    <r>
      <rPr>
        <sz val="10.1"/>
        <color theme="1"/>
        <rFont val="Arial"/>
        <family val="2"/>
      </rPr>
      <t xml:space="preserve"> Binomial exact</t>
    </r>
  </si>
  <si>
    <t>Youden index</t>
  </si>
  <si>
    <t>Youden index J</t>
  </si>
  <si>
    <t>Associated criterion</t>
  </si>
  <si>
    <t>&gt;52.752</t>
  </si>
  <si>
    <t>Sensitivity</t>
  </si>
  <si>
    <t>Specificity</t>
  </si>
  <si>
    <t>Criterion values and coordinates of the ROC curve [Show]</t>
  </si>
  <si>
    <t>Criterion values and coordinates of the ROC curve [Hide]</t>
  </si>
  <si>
    <t>Criterion</t>
  </si>
  <si>
    <t>95% CI</t>
  </si>
  <si>
    <t>+LR</t>
  </si>
  <si>
    <t>-LR</t>
  </si>
  <si>
    <t>≥7.056</t>
  </si>
  <si>
    <r>
      <t>95.0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100.0</t>
    </r>
  </si>
  <si>
    <r>
      <t>0.0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8.8</t>
    </r>
  </si>
  <si>
    <t>&gt;31.946</t>
  </si>
  <si>
    <r>
      <t>70.2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94.3</t>
    </r>
  </si>
  <si>
    <t>&gt;44.717</t>
  </si>
  <si>
    <r>
      <t>90.3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99.7</t>
    </r>
  </si>
  <si>
    <t>&gt;48.188</t>
  </si>
  <si>
    <r>
      <t>73.2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95.8</t>
    </r>
  </si>
  <si>
    <t>&gt;49.103</t>
  </si>
  <si>
    <r>
      <t>88.3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99.1</t>
    </r>
  </si>
  <si>
    <r>
      <t>83.1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99.4</t>
    </r>
  </si>
  <si>
    <t>&gt;68.88</t>
  </si>
  <si>
    <r>
      <t>79.3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95.1</t>
    </r>
  </si>
  <si>
    <t>&gt;69.768</t>
  </si>
  <si>
    <r>
      <t>86.8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99.9</t>
    </r>
  </si>
  <si>
    <t>&gt;85.706</t>
  </si>
  <si>
    <r>
      <t>28.9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52.5</t>
    </r>
  </si>
  <si>
    <t>&gt;87.225</t>
  </si>
  <si>
    <r>
      <t>91.2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100.0</t>
    </r>
  </si>
  <si>
    <t>&gt;161.222</t>
  </si>
  <si>
    <r>
      <t>0.0</t>
    </r>
    <r>
      <rPr>
        <sz val="10"/>
        <color theme="1"/>
        <rFont val="Arial"/>
        <family val="2"/>
      </rPr>
      <t> - </t>
    </r>
    <r>
      <rPr>
        <sz val="10"/>
        <color rgb="FF000080"/>
        <rFont val="Arial"/>
        <family val="2"/>
      </rPr>
      <t>5.0</t>
    </r>
  </si>
  <si>
    <t>Friday, May 3, 2024 16:33</t>
  </si>
  <si>
    <r>
      <t>MedCalc</t>
    </r>
    <r>
      <rPr>
        <vertAlign val="superscript"/>
        <sz val="9.9"/>
        <color theme="1"/>
        <rFont val="Arial"/>
        <family val="2"/>
      </rPr>
      <t>®</t>
    </r>
    <r>
      <rPr>
        <sz val="9.9"/>
        <color theme="1"/>
        <rFont val="Arial"/>
        <family val="2"/>
      </rPr>
      <t xml:space="preserve"> Statistical Software version 22.023 (MedCalc Software Ltd, Ostend, Belgium; https://www.medcalc.org;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</si>
</sst>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  <scheme val="minor"/>
    </font>
    <font>
      <b/>
      <sz val="12.1"/>
      <color theme="1"/>
      <name val="Arial"/>
      <family val="2"/>
    </font>
    <font>
      <sz val="10"/>
      <color theme="1"/>
      <name val="Arial"/>
      <family val="2"/>
    </font>
    <font>
      <sz val="10"/>
      <color rgb="FF000080"/>
      <name val="Arial"/>
      <family val="2"/>
    </font>
    <font>
      <sz val="2.2000000000000002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0.1"/>
      <color theme="1"/>
      <name val="Arial"/>
      <family val="2"/>
    </font>
    <font>
      <sz val="10.1"/>
      <color theme="1"/>
      <name val="Arial"/>
      <family val="2"/>
    </font>
    <font>
      <sz val="9.9"/>
      <color theme="1"/>
      <name val="Arial"/>
      <family val="2"/>
    </font>
    <font>
      <vertAlign val="superscript"/>
      <sz val="9.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 style="dotted">
        <color rgb="FFA0A0A0"/>
      </bottom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 style="medium">
        <color rgb="FFA0A0A0"/>
      </bottom>
      <diagonal/>
    </border>
    <border>
      <left style="medium">
        <color rgb="FFA0A0A0"/>
      </left>
      <right style="dotted">
        <color rgb="FFA0A0A0"/>
      </right>
      <top style="medium">
        <color rgb="FFA0A0A0"/>
      </top>
      <bottom style="dotted">
        <color rgb="FFA0A0A0"/>
      </bottom>
      <diagonal/>
    </border>
    <border>
      <left style="medium">
        <color rgb="FFA0A0A0"/>
      </left>
      <right style="dotted">
        <color rgb="FFA0A0A0"/>
      </right>
      <top style="medium">
        <color rgb="FFA0A0A0"/>
      </top>
      <bottom style="medium">
        <color rgb="FFA0A0A0"/>
      </bottom>
      <diagonal/>
    </border>
    <border>
      <left/>
      <right/>
      <top style="medium">
        <color rgb="FF808080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2" fillId="3" borderId="0" xfId="0" applyFont="1" applyFill="1"/>
    <xf numFmtId="0" fontId="2" fillId="0" borderId="0" xfId="0" applyFont="1"/>
    <xf numFmtId="164" fontId="0" fillId="0" borderId="0" xfId="0" applyNumberFormat="1"/>
    <xf numFmtId="0" fontId="3" fillId="0" borderId="0" xfId="2"/>
    <xf numFmtId="0" fontId="1" fillId="2" borderId="0" xfId="1"/>
    <xf numFmtId="0" fontId="5" fillId="0" borderId="1" xfId="0" applyFont="1" applyBorder="1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6" fillId="4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4" fillId="0" borderId="0" xfId="3" applyAlignment="1">
      <alignment vertical="center"/>
    </xf>
    <xf numFmtId="0" fontId="6" fillId="4" borderId="3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top" wrapText="1"/>
    </xf>
    <xf numFmtId="0" fontId="13" fillId="0" borderId="6" xfId="0" applyFont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0" fillId="3" borderId="0" xfId="0" applyFill="1"/>
  </cellXfs>
  <cellStyles count="4">
    <cellStyle name="Bad" xfId="1" builtinId="27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49</xdr:row>
      <xdr:rowOff>0</xdr:rowOff>
    </xdr:from>
    <xdr:to>
      <xdr:col>21</xdr:col>
      <xdr:colOff>228600</xdr:colOff>
      <xdr:row>71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AB8A7D5-651F-46C2-99E4-6500D18C3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432280"/>
          <a:ext cx="5715000" cy="411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77</xdr:row>
      <xdr:rowOff>0</xdr:rowOff>
    </xdr:from>
    <xdr:to>
      <xdr:col>21</xdr:col>
      <xdr:colOff>228600</xdr:colOff>
      <xdr:row>99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2476532-6A66-4286-9BE4-D9298D32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52920"/>
          <a:ext cx="5715000" cy="411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javascript:hidediv('d2','d3','table1');" TargetMode="External"/><Relationship Id="rId1" Type="http://schemas.openxmlformats.org/officeDocument/2006/relationships/hyperlink" Target="javascript:showdiv('d2','d3','table1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tabSelected="1" workbookViewId="0">
      <selection activeCell="K48" sqref="K48"/>
    </sheetView>
  </sheetViews>
  <sheetFormatPr defaultRowHeight="15" x14ac:dyDescent="0.25"/>
  <sheetData>
    <row r="1" spans="1:14" thickBot="1" x14ac:dyDescent="0.35">
      <c r="A1" s="1" t="s">
        <v>0</v>
      </c>
      <c r="B1" s="1"/>
      <c r="C1" s="1"/>
      <c r="D1" s="1"/>
    </row>
    <row r="2" spans="1:14" ht="16.149999999999999" thickBot="1" x14ac:dyDescent="0.35">
      <c r="M2" s="6" t="s">
        <v>116</v>
      </c>
    </row>
    <row r="3" spans="1:14" thickBot="1" x14ac:dyDescent="0.35">
      <c r="G3" t="s">
        <v>1</v>
      </c>
      <c r="M3" s="7" t="s">
        <v>117</v>
      </c>
      <c r="N3" s="8" t="s">
        <v>8</v>
      </c>
    </row>
    <row r="4" spans="1:14" ht="26.25" thickBot="1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M4" s="9" t="s">
        <v>118</v>
      </c>
      <c r="N4" s="10" t="s">
        <v>9</v>
      </c>
    </row>
    <row r="5" spans="1:14" thickBot="1" x14ac:dyDescent="0.35">
      <c r="B5" t="s">
        <v>12</v>
      </c>
      <c r="C5" t="s">
        <v>13</v>
      </c>
      <c r="D5">
        <v>3.169</v>
      </c>
      <c r="E5">
        <v>3.0070000000000001</v>
      </c>
      <c r="F5">
        <f>(D5+E5)/2</f>
        <v>3.0880000000000001</v>
      </c>
      <c r="G5">
        <v>100</v>
      </c>
      <c r="H5">
        <v>1</v>
      </c>
      <c r="M5" s="11"/>
    </row>
    <row r="6" spans="1:14" ht="26.25" thickBot="1" x14ac:dyDescent="0.3">
      <c r="B6" t="s">
        <v>14</v>
      </c>
      <c r="C6" t="s">
        <v>15</v>
      </c>
      <c r="D6">
        <v>0.45500000000000002</v>
      </c>
      <c r="E6">
        <v>0.51300000000000001</v>
      </c>
      <c r="F6">
        <f>(D6+E6)/2</f>
        <v>0.48399999999999999</v>
      </c>
      <c r="G6" s="3">
        <f>(F6/3.088)*100</f>
        <v>15.673575129533679</v>
      </c>
      <c r="H6">
        <v>0</v>
      </c>
      <c r="M6" s="12" t="s">
        <v>119</v>
      </c>
      <c r="N6" s="13">
        <v>112</v>
      </c>
    </row>
    <row r="7" spans="1:14" ht="29.45" thickBot="1" x14ac:dyDescent="0.35">
      <c r="A7">
        <v>1</v>
      </c>
      <c r="B7" t="s">
        <v>16</v>
      </c>
      <c r="C7" t="s">
        <v>13</v>
      </c>
      <c r="D7">
        <v>2.46</v>
      </c>
      <c r="E7">
        <v>2.4900000000000002</v>
      </c>
      <c r="F7">
        <f t="shared" ref="F7:F70" si="0">(D7+E7)/2</f>
        <v>2.4750000000000001</v>
      </c>
      <c r="G7" s="3">
        <f>(F7/3.088)*100</f>
        <v>80.148963730569946</v>
      </c>
      <c r="H7">
        <v>1</v>
      </c>
      <c r="M7" s="14" t="s">
        <v>120</v>
      </c>
      <c r="N7" s="13" t="s">
        <v>121</v>
      </c>
    </row>
    <row r="8" spans="1:14" ht="29.45" thickBot="1" x14ac:dyDescent="0.35">
      <c r="A8">
        <v>2</v>
      </c>
      <c r="B8" t="s">
        <v>17</v>
      </c>
      <c r="C8" t="s">
        <v>13</v>
      </c>
      <c r="D8">
        <v>2.34</v>
      </c>
      <c r="E8">
        <v>2.39</v>
      </c>
      <c r="F8">
        <f t="shared" si="0"/>
        <v>2.3650000000000002</v>
      </c>
      <c r="G8" s="3">
        <f t="shared" ref="G8:G24" si="1">(F8/3.088)*100</f>
        <v>76.586787564766851</v>
      </c>
      <c r="H8">
        <v>1</v>
      </c>
      <c r="M8" s="15" t="s">
        <v>122</v>
      </c>
      <c r="N8" s="16" t="s">
        <v>123</v>
      </c>
    </row>
    <row r="9" spans="1:14" x14ac:dyDescent="0.25">
      <c r="A9">
        <v>3</v>
      </c>
      <c r="B9" t="s">
        <v>18</v>
      </c>
      <c r="C9" t="s">
        <v>13</v>
      </c>
      <c r="D9">
        <v>2.52</v>
      </c>
      <c r="E9">
        <v>2.59</v>
      </c>
      <c r="F9">
        <f t="shared" si="0"/>
        <v>2.5549999999999997</v>
      </c>
      <c r="G9" s="3">
        <f t="shared" si="1"/>
        <v>82.739637305699475</v>
      </c>
      <c r="H9">
        <v>1</v>
      </c>
      <c r="M9" s="17" t="s">
        <v>124</v>
      </c>
    </row>
    <row r="10" spans="1:14" x14ac:dyDescent="0.25">
      <c r="A10">
        <v>4</v>
      </c>
      <c r="B10" t="s">
        <v>19</v>
      </c>
      <c r="C10" t="s">
        <v>13</v>
      </c>
      <c r="D10">
        <v>1.87</v>
      </c>
      <c r="E10">
        <v>1.84</v>
      </c>
      <c r="F10">
        <f t="shared" si="0"/>
        <v>1.855</v>
      </c>
      <c r="G10" s="3">
        <f t="shared" si="1"/>
        <v>60.071243523316063</v>
      </c>
      <c r="H10">
        <v>1</v>
      </c>
      <c r="M10" s="17" t="s">
        <v>125</v>
      </c>
    </row>
    <row r="11" spans="1:14" thickBot="1" x14ac:dyDescent="0.35">
      <c r="A11">
        <v>5</v>
      </c>
      <c r="B11" t="s">
        <v>20</v>
      </c>
      <c r="C11" t="s">
        <v>13</v>
      </c>
      <c r="D11">
        <v>2.5499999999999998</v>
      </c>
      <c r="E11">
        <v>2.52</v>
      </c>
      <c r="F11">
        <f t="shared" si="0"/>
        <v>2.5350000000000001</v>
      </c>
      <c r="G11" s="3">
        <f t="shared" si="1"/>
        <v>82.091968911917107</v>
      </c>
      <c r="H11">
        <v>1</v>
      </c>
      <c r="M11" s="11"/>
    </row>
    <row r="12" spans="1:14" ht="39" thickBot="1" x14ac:dyDescent="0.3">
      <c r="A12">
        <v>6</v>
      </c>
      <c r="B12" t="s">
        <v>21</v>
      </c>
      <c r="C12" t="s">
        <v>13</v>
      </c>
      <c r="D12">
        <v>1.98</v>
      </c>
      <c r="E12">
        <v>1.89</v>
      </c>
      <c r="F12">
        <f t="shared" si="0"/>
        <v>1.9350000000000001</v>
      </c>
      <c r="G12" s="3">
        <f t="shared" si="1"/>
        <v>62.661917098445599</v>
      </c>
      <c r="H12">
        <v>1</v>
      </c>
      <c r="M12" s="15" t="s">
        <v>126</v>
      </c>
      <c r="N12" s="18" t="s">
        <v>127</v>
      </c>
    </row>
    <row r="13" spans="1:14" ht="14.45" x14ac:dyDescent="0.3">
      <c r="A13">
        <v>7</v>
      </c>
      <c r="B13" t="s">
        <v>22</v>
      </c>
      <c r="C13" t="s">
        <v>13</v>
      </c>
      <c r="D13">
        <v>1.855</v>
      </c>
      <c r="E13">
        <v>1.821</v>
      </c>
      <c r="F13">
        <f t="shared" si="0"/>
        <v>1.8380000000000001</v>
      </c>
      <c r="G13" s="3">
        <f t="shared" si="1"/>
        <v>59.520725388601036</v>
      </c>
      <c r="H13">
        <v>1</v>
      </c>
    </row>
    <row r="14" spans="1:14" thickBot="1" x14ac:dyDescent="0.35">
      <c r="A14">
        <v>8</v>
      </c>
      <c r="B14" t="s">
        <v>23</v>
      </c>
      <c r="C14" t="s">
        <v>13</v>
      </c>
      <c r="D14">
        <v>2.25</v>
      </c>
      <c r="E14">
        <v>2.2400000000000002</v>
      </c>
      <c r="F14">
        <f t="shared" si="0"/>
        <v>2.2450000000000001</v>
      </c>
      <c r="G14" s="3">
        <f t="shared" si="1"/>
        <v>72.700777202072544</v>
      </c>
      <c r="H14">
        <v>1</v>
      </c>
      <c r="M14" s="19" t="s">
        <v>128</v>
      </c>
    </row>
    <row r="15" spans="1:14" ht="51.75" thickBot="1" x14ac:dyDescent="0.3">
      <c r="A15">
        <v>9</v>
      </c>
      <c r="B15" t="s">
        <v>24</v>
      </c>
      <c r="C15" t="s">
        <v>13</v>
      </c>
      <c r="D15">
        <v>2.54</v>
      </c>
      <c r="E15">
        <v>2.62</v>
      </c>
      <c r="F15">
        <f t="shared" si="0"/>
        <v>2.58</v>
      </c>
      <c r="G15" s="3">
        <f t="shared" si="1"/>
        <v>83.549222797927456</v>
      </c>
      <c r="H15">
        <v>1</v>
      </c>
      <c r="M15" s="20" t="s">
        <v>129</v>
      </c>
      <c r="N15" s="21">
        <v>0.97799999999999998</v>
      </c>
    </row>
    <row r="16" spans="1:14" ht="27.75" thickBot="1" x14ac:dyDescent="0.3">
      <c r="A16">
        <v>10</v>
      </c>
      <c r="B16" t="s">
        <v>25</v>
      </c>
      <c r="C16" t="s">
        <v>13</v>
      </c>
      <c r="D16">
        <v>2.1520000000000001</v>
      </c>
      <c r="E16">
        <v>2.1019999999999999</v>
      </c>
      <c r="F16">
        <f t="shared" si="0"/>
        <v>2.1269999999999998</v>
      </c>
      <c r="G16" s="3">
        <f t="shared" si="1"/>
        <v>68.879533678756459</v>
      </c>
      <c r="H16">
        <v>1</v>
      </c>
      <c r="M16" s="14" t="s">
        <v>130</v>
      </c>
      <c r="N16" s="13">
        <v>1.54E-2</v>
      </c>
    </row>
    <row r="17" spans="1:19" ht="40.5" thickBot="1" x14ac:dyDescent="0.3">
      <c r="A17">
        <v>11</v>
      </c>
      <c r="B17" t="s">
        <v>26</v>
      </c>
      <c r="C17" t="s">
        <v>13</v>
      </c>
      <c r="D17">
        <v>2.44</v>
      </c>
      <c r="E17">
        <v>2.36</v>
      </c>
      <c r="F17">
        <f t="shared" si="0"/>
        <v>2.4</v>
      </c>
      <c r="G17" s="3">
        <f t="shared" si="1"/>
        <v>77.720207253886002</v>
      </c>
      <c r="H17">
        <v>1</v>
      </c>
      <c r="M17" s="14" t="s">
        <v>131</v>
      </c>
      <c r="N17" s="13" t="s">
        <v>132</v>
      </c>
    </row>
    <row r="18" spans="1:19" ht="15.75" thickBot="1" x14ac:dyDescent="0.3">
      <c r="A18">
        <v>12</v>
      </c>
      <c r="B18" t="s">
        <v>27</v>
      </c>
      <c r="C18" t="s">
        <v>13</v>
      </c>
      <c r="D18">
        <v>1.21</v>
      </c>
      <c r="E18">
        <v>1.25</v>
      </c>
      <c r="F18">
        <f t="shared" si="0"/>
        <v>1.23</v>
      </c>
      <c r="G18" s="3">
        <f t="shared" si="1"/>
        <v>39.831606217616574</v>
      </c>
      <c r="H18">
        <v>1</v>
      </c>
      <c r="M18" s="14" t="s">
        <v>133</v>
      </c>
      <c r="N18" s="13">
        <v>30.975999999999999</v>
      </c>
    </row>
    <row r="19" spans="1:19" ht="51.75" thickBot="1" x14ac:dyDescent="0.3">
      <c r="A19">
        <v>13</v>
      </c>
      <c r="B19" t="s">
        <v>28</v>
      </c>
      <c r="C19" t="s">
        <v>15</v>
      </c>
      <c r="D19">
        <v>0.45</v>
      </c>
      <c r="E19">
        <v>0.46500000000000002</v>
      </c>
      <c r="F19">
        <f t="shared" si="0"/>
        <v>0.45750000000000002</v>
      </c>
      <c r="G19" s="3">
        <f t="shared" si="1"/>
        <v>14.815414507772021</v>
      </c>
      <c r="H19">
        <v>0</v>
      </c>
      <c r="M19" s="15" t="s">
        <v>134</v>
      </c>
      <c r="N19" s="22" t="s">
        <v>135</v>
      </c>
    </row>
    <row r="20" spans="1:19" ht="15.6" x14ac:dyDescent="0.3">
      <c r="A20">
        <v>14</v>
      </c>
      <c r="B20" t="s">
        <v>29</v>
      </c>
      <c r="C20" t="s">
        <v>15</v>
      </c>
      <c r="D20">
        <v>2.698</v>
      </c>
      <c r="E20">
        <v>2.6890000000000001</v>
      </c>
      <c r="F20">
        <f t="shared" si="0"/>
        <v>2.6935000000000002</v>
      </c>
      <c r="G20" s="3">
        <f t="shared" si="1"/>
        <v>87.224740932642504</v>
      </c>
      <c r="H20">
        <v>0</v>
      </c>
      <c r="M20" s="23" t="s">
        <v>136</v>
      </c>
    </row>
    <row r="21" spans="1:19" ht="15.6" x14ac:dyDescent="0.3">
      <c r="A21">
        <v>15</v>
      </c>
      <c r="B21" t="s">
        <v>30</v>
      </c>
      <c r="C21" t="s">
        <v>15</v>
      </c>
      <c r="D21">
        <v>0.99199999999999999</v>
      </c>
      <c r="E21">
        <v>0.98099999999999998</v>
      </c>
      <c r="F21">
        <f t="shared" si="0"/>
        <v>0.98649999999999993</v>
      </c>
      <c r="G21" s="3">
        <f t="shared" si="1"/>
        <v>31.94624352331606</v>
      </c>
      <c r="H21">
        <v>0</v>
      </c>
      <c r="M21" s="23" t="s">
        <v>137</v>
      </c>
    </row>
    <row r="22" spans="1:19" ht="14.45" x14ac:dyDescent="0.3">
      <c r="A22">
        <v>16</v>
      </c>
      <c r="B22" t="s">
        <v>31</v>
      </c>
      <c r="C22" t="s">
        <v>15</v>
      </c>
      <c r="D22">
        <v>0.85499999999999998</v>
      </c>
      <c r="E22">
        <v>0.84599999999999997</v>
      </c>
      <c r="F22">
        <f t="shared" si="0"/>
        <v>0.85050000000000003</v>
      </c>
      <c r="G22" s="3">
        <f t="shared" si="1"/>
        <v>27.542098445595855</v>
      </c>
      <c r="H22">
        <v>0</v>
      </c>
    </row>
    <row r="23" spans="1:19" thickBot="1" x14ac:dyDescent="0.35">
      <c r="A23">
        <v>17</v>
      </c>
      <c r="B23" t="s">
        <v>32</v>
      </c>
      <c r="C23" t="s">
        <v>15</v>
      </c>
      <c r="D23">
        <v>0.80200000000000005</v>
      </c>
      <c r="E23">
        <v>0.79900000000000004</v>
      </c>
      <c r="F23">
        <f t="shared" si="0"/>
        <v>0.80049999999999999</v>
      </c>
      <c r="G23" s="3">
        <f t="shared" si="1"/>
        <v>25.922927461139896</v>
      </c>
      <c r="H23">
        <v>0</v>
      </c>
      <c r="M23" s="19" t="s">
        <v>138</v>
      </c>
    </row>
    <row r="24" spans="1:19" ht="26.25" thickBot="1" x14ac:dyDescent="0.3">
      <c r="A24">
        <v>18</v>
      </c>
      <c r="B24" t="s">
        <v>33</v>
      </c>
      <c r="C24" t="s">
        <v>15</v>
      </c>
      <c r="D24">
        <v>0.59799999999999998</v>
      </c>
      <c r="E24">
        <v>0.58699999999999997</v>
      </c>
      <c r="F24">
        <f t="shared" si="0"/>
        <v>0.59250000000000003</v>
      </c>
      <c r="G24" s="3">
        <f t="shared" si="1"/>
        <v>19.187176165803109</v>
      </c>
      <c r="H24">
        <v>0</v>
      </c>
      <c r="M24" s="20" t="s">
        <v>139</v>
      </c>
      <c r="N24" s="21">
        <v>0.9083</v>
      </c>
    </row>
    <row r="25" spans="1:19" ht="39" thickBot="1" x14ac:dyDescent="0.3">
      <c r="B25" t="s">
        <v>12</v>
      </c>
      <c r="D25">
        <v>3.169</v>
      </c>
      <c r="E25">
        <v>3.0070000000000001</v>
      </c>
      <c r="F25">
        <f>(D25+E25)/2</f>
        <v>3.0880000000000001</v>
      </c>
      <c r="G25">
        <v>100</v>
      </c>
      <c r="H25">
        <v>1</v>
      </c>
      <c r="M25" s="14" t="s">
        <v>140</v>
      </c>
      <c r="N25" s="13" t="s">
        <v>141</v>
      </c>
    </row>
    <row r="26" spans="1:19" ht="26.25" thickBot="1" x14ac:dyDescent="0.3">
      <c r="B26" t="s">
        <v>14</v>
      </c>
      <c r="D26">
        <v>0.53200000000000003</v>
      </c>
      <c r="E26">
        <v>0.56699999999999995</v>
      </c>
      <c r="F26">
        <f>(D26+E26)/2</f>
        <v>0.54949999999999999</v>
      </c>
      <c r="G26" s="3">
        <f>(F26/3.088)*100</f>
        <v>17.794689119170982</v>
      </c>
      <c r="H26">
        <v>0</v>
      </c>
      <c r="M26" s="20" t="s">
        <v>142</v>
      </c>
      <c r="N26" s="21">
        <v>95.83</v>
      </c>
    </row>
    <row r="27" spans="1:19" ht="26.25" thickBot="1" x14ac:dyDescent="0.3">
      <c r="A27">
        <v>19</v>
      </c>
      <c r="B27" t="s">
        <v>34</v>
      </c>
      <c r="C27" t="s">
        <v>13</v>
      </c>
      <c r="D27" s="4">
        <v>2.9129999999999998</v>
      </c>
      <c r="E27">
        <v>2.8690000000000002</v>
      </c>
      <c r="F27">
        <f t="shared" si="0"/>
        <v>2.891</v>
      </c>
      <c r="G27" s="3">
        <f>(F27/3.288)*100</f>
        <v>87.925790754257918</v>
      </c>
      <c r="H27">
        <v>1</v>
      </c>
      <c r="M27" s="24" t="s">
        <v>143</v>
      </c>
      <c r="N27" s="25">
        <v>95</v>
      </c>
    </row>
    <row r="28" spans="1:19" x14ac:dyDescent="0.25">
      <c r="A28">
        <v>20</v>
      </c>
      <c r="B28" t="s">
        <v>35</v>
      </c>
      <c r="C28" t="s">
        <v>13</v>
      </c>
      <c r="D28" s="4">
        <v>2.8380000000000001</v>
      </c>
      <c r="E28">
        <v>2.798</v>
      </c>
      <c r="F28">
        <f t="shared" si="0"/>
        <v>2.8180000000000001</v>
      </c>
      <c r="G28" s="3">
        <f t="shared" ref="G28:G44" si="2">(F28/3.288)*100</f>
        <v>85.705596107055968</v>
      </c>
      <c r="H28">
        <v>1</v>
      </c>
    </row>
    <row r="29" spans="1:19" x14ac:dyDescent="0.25">
      <c r="A29">
        <v>21</v>
      </c>
      <c r="B29" t="s">
        <v>36</v>
      </c>
      <c r="C29" t="s">
        <v>13</v>
      </c>
      <c r="D29" s="4">
        <v>2.7679999999999998</v>
      </c>
      <c r="E29">
        <v>2.722</v>
      </c>
      <c r="F29">
        <f t="shared" si="0"/>
        <v>2.7450000000000001</v>
      </c>
      <c r="G29" s="3">
        <f t="shared" si="2"/>
        <v>83.485401459854032</v>
      </c>
      <c r="H29">
        <v>1</v>
      </c>
      <c r="M29" s="26" t="s">
        <v>144</v>
      </c>
    </row>
    <row r="30" spans="1:19" x14ac:dyDescent="0.25">
      <c r="A30">
        <v>22</v>
      </c>
      <c r="B30" t="s">
        <v>37</v>
      </c>
      <c r="C30" t="s">
        <v>13</v>
      </c>
      <c r="D30" s="4">
        <v>2.8740000000000001</v>
      </c>
      <c r="E30">
        <v>2.879</v>
      </c>
      <c r="F30">
        <f t="shared" si="0"/>
        <v>2.8765000000000001</v>
      </c>
      <c r="G30" s="3">
        <f t="shared" si="2"/>
        <v>87.484793187347947</v>
      </c>
      <c r="H30">
        <v>1</v>
      </c>
    </row>
    <row r="31" spans="1:19" ht="15.75" thickBot="1" x14ac:dyDescent="0.3">
      <c r="A31">
        <v>23</v>
      </c>
      <c r="B31" t="s">
        <v>38</v>
      </c>
      <c r="C31" t="s">
        <v>13</v>
      </c>
      <c r="D31" s="4">
        <v>2.82</v>
      </c>
      <c r="E31">
        <v>2.73</v>
      </c>
      <c r="F31">
        <f t="shared" si="0"/>
        <v>2.7749999999999999</v>
      </c>
      <c r="G31" s="3">
        <f t="shared" si="2"/>
        <v>84.397810218978108</v>
      </c>
      <c r="H31">
        <v>1</v>
      </c>
      <c r="M31" s="26" t="s">
        <v>145</v>
      </c>
    </row>
    <row r="32" spans="1:19" ht="26.25" thickBot="1" x14ac:dyDescent="0.3">
      <c r="A32">
        <v>24</v>
      </c>
      <c r="B32" t="s">
        <v>39</v>
      </c>
      <c r="C32" t="s">
        <v>13</v>
      </c>
      <c r="D32" s="4">
        <v>2.63</v>
      </c>
      <c r="E32">
        <v>2.593</v>
      </c>
      <c r="F32">
        <f t="shared" si="0"/>
        <v>2.6114999999999999</v>
      </c>
      <c r="G32" s="3">
        <f t="shared" si="2"/>
        <v>79.425182481751833</v>
      </c>
      <c r="H32">
        <v>1</v>
      </c>
      <c r="M32" s="15" t="s">
        <v>146</v>
      </c>
      <c r="N32" s="27" t="s">
        <v>142</v>
      </c>
      <c r="O32" s="27" t="s">
        <v>147</v>
      </c>
      <c r="P32" s="27" t="s">
        <v>143</v>
      </c>
      <c r="Q32" s="27" t="s">
        <v>147</v>
      </c>
      <c r="R32" s="27" t="s">
        <v>148</v>
      </c>
      <c r="S32" s="27" t="s">
        <v>149</v>
      </c>
    </row>
    <row r="33" spans="1:23" ht="26.25" thickBot="1" x14ac:dyDescent="0.3">
      <c r="A33">
        <v>25</v>
      </c>
      <c r="B33" t="s">
        <v>40</v>
      </c>
      <c r="C33" t="s">
        <v>13</v>
      </c>
      <c r="D33" s="4">
        <v>3.0379999999999998</v>
      </c>
      <c r="E33">
        <v>3.0449999999999999</v>
      </c>
      <c r="F33">
        <f t="shared" si="0"/>
        <v>3.0415000000000001</v>
      </c>
      <c r="G33" s="3">
        <f t="shared" si="2"/>
        <v>92.503041362530425</v>
      </c>
      <c r="H33">
        <v>1</v>
      </c>
      <c r="M33" s="28" t="s">
        <v>150</v>
      </c>
      <c r="N33" s="29">
        <v>100</v>
      </c>
      <c r="O33" s="30" t="s">
        <v>151</v>
      </c>
      <c r="P33" s="29">
        <v>0</v>
      </c>
      <c r="Q33" s="30" t="s">
        <v>152</v>
      </c>
      <c r="R33" s="29">
        <v>1</v>
      </c>
      <c r="S33" s="31"/>
    </row>
    <row r="34" spans="1:23" ht="26.25" thickBot="1" x14ac:dyDescent="0.3">
      <c r="A34">
        <v>26</v>
      </c>
      <c r="B34" t="s">
        <v>41</v>
      </c>
      <c r="C34" t="s">
        <v>13</v>
      </c>
      <c r="D34" s="4">
        <v>1.56</v>
      </c>
      <c r="E34">
        <v>1.669</v>
      </c>
      <c r="F34">
        <f t="shared" si="0"/>
        <v>1.6145</v>
      </c>
      <c r="G34" s="3">
        <f t="shared" si="2"/>
        <v>49.102798053527984</v>
      </c>
      <c r="H34">
        <v>1</v>
      </c>
      <c r="M34" s="28" t="s">
        <v>153</v>
      </c>
      <c r="N34" s="29">
        <v>100</v>
      </c>
      <c r="O34" s="30" t="s">
        <v>151</v>
      </c>
      <c r="P34" s="29">
        <v>85</v>
      </c>
      <c r="Q34" s="30" t="s">
        <v>154</v>
      </c>
      <c r="R34" s="29">
        <v>6.67</v>
      </c>
      <c r="S34" s="13">
        <v>0</v>
      </c>
    </row>
    <row r="35" spans="1:23" ht="26.25" thickBot="1" x14ac:dyDescent="0.3">
      <c r="A35">
        <v>27</v>
      </c>
      <c r="B35" t="s">
        <v>42</v>
      </c>
      <c r="C35" t="s">
        <v>13</v>
      </c>
      <c r="D35" s="4">
        <v>3.0710000000000002</v>
      </c>
      <c r="E35">
        <v>3.2250000000000001</v>
      </c>
      <c r="F35">
        <f t="shared" si="0"/>
        <v>3.1480000000000001</v>
      </c>
      <c r="G35" s="3">
        <f t="shared" si="2"/>
        <v>95.742092457420938</v>
      </c>
      <c r="H35">
        <v>1</v>
      </c>
      <c r="M35" s="28" t="s">
        <v>155</v>
      </c>
      <c r="N35" s="29">
        <v>97.22</v>
      </c>
      <c r="O35" s="30" t="s">
        <v>156</v>
      </c>
      <c r="P35" s="29">
        <v>85</v>
      </c>
      <c r="Q35" s="30" t="s">
        <v>154</v>
      </c>
      <c r="R35" s="29">
        <v>6.48</v>
      </c>
      <c r="S35" s="13">
        <v>3.3000000000000002E-2</v>
      </c>
    </row>
    <row r="36" spans="1:23" ht="26.25" thickBot="1" x14ac:dyDescent="0.3">
      <c r="A36">
        <v>28</v>
      </c>
      <c r="B36" t="s">
        <v>43</v>
      </c>
      <c r="C36" t="s">
        <v>13</v>
      </c>
      <c r="D36" s="4">
        <v>3.1539999999999999</v>
      </c>
      <c r="E36">
        <v>3.1579999999999999</v>
      </c>
      <c r="F36">
        <f t="shared" si="0"/>
        <v>3.1559999999999997</v>
      </c>
      <c r="G36" s="3">
        <f t="shared" si="2"/>
        <v>95.985401459854018</v>
      </c>
      <c r="H36">
        <v>1</v>
      </c>
      <c r="M36" s="28" t="s">
        <v>157</v>
      </c>
      <c r="N36" s="29">
        <v>97.22</v>
      </c>
      <c r="O36" s="30" t="s">
        <v>156</v>
      </c>
      <c r="P36" s="29">
        <v>87.5</v>
      </c>
      <c r="Q36" s="30" t="s">
        <v>158</v>
      </c>
      <c r="R36" s="29">
        <v>7.78</v>
      </c>
      <c r="S36" s="13">
        <v>3.2000000000000001E-2</v>
      </c>
    </row>
    <row r="37" spans="1:23" ht="26.25" thickBot="1" x14ac:dyDescent="0.3">
      <c r="A37">
        <v>29</v>
      </c>
      <c r="B37" t="s">
        <v>44</v>
      </c>
      <c r="C37" t="s">
        <v>13</v>
      </c>
      <c r="D37" s="4">
        <v>3.0070000000000001</v>
      </c>
      <c r="E37">
        <v>3.2160000000000002</v>
      </c>
      <c r="F37">
        <f t="shared" si="0"/>
        <v>3.1115000000000004</v>
      </c>
      <c r="G37" s="3">
        <f t="shared" si="2"/>
        <v>94.63199513381997</v>
      </c>
      <c r="H37">
        <v>1</v>
      </c>
      <c r="M37" s="28" t="s">
        <v>159</v>
      </c>
      <c r="N37" s="29">
        <v>95.83</v>
      </c>
      <c r="O37" s="30" t="s">
        <v>160</v>
      </c>
      <c r="P37" s="29">
        <v>87.5</v>
      </c>
      <c r="Q37" s="30" t="s">
        <v>158</v>
      </c>
      <c r="R37" s="29">
        <v>7.67</v>
      </c>
      <c r="S37" s="13">
        <v>4.8000000000000001E-2</v>
      </c>
    </row>
    <row r="38" spans="1:23" ht="26.25" thickBot="1" x14ac:dyDescent="0.3">
      <c r="A38">
        <v>30</v>
      </c>
      <c r="B38" t="s">
        <v>45</v>
      </c>
      <c r="C38" t="s">
        <v>13</v>
      </c>
      <c r="D38" s="4">
        <v>3.1349999999999998</v>
      </c>
      <c r="E38">
        <v>3.2349999999999999</v>
      </c>
      <c r="F38">
        <f t="shared" si="0"/>
        <v>3.1849999999999996</v>
      </c>
      <c r="G38" s="3">
        <f t="shared" si="2"/>
        <v>96.867396593673959</v>
      </c>
      <c r="H38">
        <v>1</v>
      </c>
      <c r="M38" s="32" t="s">
        <v>141</v>
      </c>
      <c r="N38" s="33">
        <v>95.83</v>
      </c>
      <c r="O38" s="30" t="s">
        <v>160</v>
      </c>
      <c r="P38" s="33">
        <v>95</v>
      </c>
      <c r="Q38" s="30" t="s">
        <v>161</v>
      </c>
      <c r="R38" s="29">
        <v>19.170000000000002</v>
      </c>
      <c r="S38" s="13">
        <v>4.3999999999999997E-2</v>
      </c>
    </row>
    <row r="39" spans="1:23" ht="26.25" thickBot="1" x14ac:dyDescent="0.3">
      <c r="A39">
        <v>31</v>
      </c>
      <c r="B39" t="s">
        <v>46</v>
      </c>
      <c r="C39" t="s">
        <v>15</v>
      </c>
      <c r="D39">
        <v>0.59699999999999998</v>
      </c>
      <c r="E39">
        <v>0.58899999999999997</v>
      </c>
      <c r="F39">
        <f t="shared" si="0"/>
        <v>0.59299999999999997</v>
      </c>
      <c r="G39" s="3">
        <f t="shared" si="2"/>
        <v>18.035279805352797</v>
      </c>
      <c r="H39">
        <v>0</v>
      </c>
      <c r="M39" s="28" t="s">
        <v>162</v>
      </c>
      <c r="N39" s="29">
        <v>88.89</v>
      </c>
      <c r="O39" s="30" t="s">
        <v>163</v>
      </c>
      <c r="P39" s="29">
        <v>95</v>
      </c>
      <c r="Q39" s="30" t="s">
        <v>161</v>
      </c>
      <c r="R39" s="29">
        <v>17.78</v>
      </c>
      <c r="S39" s="13">
        <v>0.12</v>
      </c>
    </row>
    <row r="40" spans="1:23" ht="26.25" thickBot="1" x14ac:dyDescent="0.3">
      <c r="A40">
        <v>32</v>
      </c>
      <c r="B40" t="s">
        <v>47</v>
      </c>
      <c r="C40" t="s">
        <v>15</v>
      </c>
      <c r="D40">
        <v>0.40899999999999997</v>
      </c>
      <c r="E40">
        <v>0.501</v>
      </c>
      <c r="F40">
        <f t="shared" si="0"/>
        <v>0.45499999999999996</v>
      </c>
      <c r="G40" s="3">
        <f t="shared" si="2"/>
        <v>13.838199513381994</v>
      </c>
      <c r="H40">
        <v>0</v>
      </c>
      <c r="M40" s="28" t="s">
        <v>164</v>
      </c>
      <c r="N40" s="29">
        <v>88.89</v>
      </c>
      <c r="O40" s="30" t="s">
        <v>163</v>
      </c>
      <c r="P40" s="29">
        <v>97.5</v>
      </c>
      <c r="Q40" s="30" t="s">
        <v>165</v>
      </c>
      <c r="R40" s="29">
        <v>35.56</v>
      </c>
      <c r="S40" s="13">
        <v>0.11</v>
      </c>
    </row>
    <row r="41" spans="1:23" ht="26.25" thickBot="1" x14ac:dyDescent="0.3">
      <c r="A41">
        <v>33</v>
      </c>
      <c r="B41" t="s">
        <v>48</v>
      </c>
      <c r="C41" t="s">
        <v>15</v>
      </c>
      <c r="D41">
        <v>1.708</v>
      </c>
      <c r="E41">
        <v>1.7190000000000001</v>
      </c>
      <c r="F41">
        <f t="shared" si="0"/>
        <v>1.7135</v>
      </c>
      <c r="G41" s="3">
        <f t="shared" si="2"/>
        <v>52.113746958637478</v>
      </c>
      <c r="H41">
        <v>0</v>
      </c>
      <c r="M41" s="28" t="s">
        <v>166</v>
      </c>
      <c r="N41" s="29">
        <v>40.28</v>
      </c>
      <c r="O41" s="30" t="s">
        <v>167</v>
      </c>
      <c r="P41" s="29">
        <v>97.5</v>
      </c>
      <c r="Q41" s="30" t="s">
        <v>165</v>
      </c>
      <c r="R41" s="29">
        <v>16.11</v>
      </c>
      <c r="S41" s="13">
        <v>0.61</v>
      </c>
    </row>
    <row r="42" spans="1:23" ht="26.25" thickBot="1" x14ac:dyDescent="0.3">
      <c r="A42">
        <v>34</v>
      </c>
      <c r="B42" t="s">
        <v>49</v>
      </c>
      <c r="C42" t="s">
        <v>15</v>
      </c>
      <c r="D42">
        <v>1.7330000000000001</v>
      </c>
      <c r="E42">
        <v>1.736</v>
      </c>
      <c r="F42">
        <f t="shared" si="0"/>
        <v>1.7345000000000002</v>
      </c>
      <c r="G42" s="3">
        <f t="shared" si="2"/>
        <v>52.75243309002434</v>
      </c>
      <c r="H42">
        <v>0</v>
      </c>
      <c r="M42" s="28" t="s">
        <v>168</v>
      </c>
      <c r="N42" s="29">
        <v>40.28</v>
      </c>
      <c r="O42" s="30" t="s">
        <v>167</v>
      </c>
      <c r="P42" s="29">
        <v>100</v>
      </c>
      <c r="Q42" s="30" t="s">
        <v>169</v>
      </c>
      <c r="R42" s="34"/>
      <c r="S42" s="13">
        <v>0.6</v>
      </c>
    </row>
    <row r="43" spans="1:23" ht="26.25" thickBot="1" x14ac:dyDescent="0.3">
      <c r="A43">
        <v>35</v>
      </c>
      <c r="B43" t="s">
        <v>50</v>
      </c>
      <c r="C43" t="s">
        <v>15</v>
      </c>
      <c r="D43">
        <v>0.32800000000000001</v>
      </c>
      <c r="E43">
        <v>0.33400000000000002</v>
      </c>
      <c r="F43">
        <f t="shared" si="0"/>
        <v>0.33100000000000002</v>
      </c>
      <c r="G43" s="3">
        <f t="shared" si="2"/>
        <v>10.066909975669102</v>
      </c>
      <c r="H43">
        <v>0</v>
      </c>
      <c r="M43" s="35" t="s">
        <v>170</v>
      </c>
      <c r="N43" s="36">
        <v>0</v>
      </c>
      <c r="O43" s="30" t="s">
        <v>171</v>
      </c>
      <c r="P43" s="36">
        <v>100</v>
      </c>
      <c r="Q43" s="30" t="s">
        <v>169</v>
      </c>
      <c r="R43" s="37"/>
      <c r="S43" s="16">
        <v>1</v>
      </c>
    </row>
    <row r="44" spans="1:23" ht="15.75" thickBot="1" x14ac:dyDescent="0.3">
      <c r="A44">
        <v>36</v>
      </c>
      <c r="B44" t="s">
        <v>51</v>
      </c>
      <c r="C44" t="s">
        <v>15</v>
      </c>
      <c r="D44">
        <v>0.22800000000000001</v>
      </c>
      <c r="E44">
        <v>0.23599999999999999</v>
      </c>
      <c r="F44">
        <f t="shared" si="0"/>
        <v>0.23199999999999998</v>
      </c>
      <c r="G44" s="3">
        <f t="shared" si="2"/>
        <v>7.0559610705596105</v>
      </c>
      <c r="H44">
        <v>0</v>
      </c>
      <c r="M44" s="38"/>
      <c r="N44" s="39"/>
    </row>
    <row r="45" spans="1:23" ht="15.75" thickBot="1" x14ac:dyDescent="0.3">
      <c r="B45" t="s">
        <v>12</v>
      </c>
      <c r="D45">
        <v>2.165</v>
      </c>
      <c r="E45">
        <v>2.198</v>
      </c>
      <c r="F45">
        <f>(D45+E45)/2</f>
        <v>2.1814999999999998</v>
      </c>
      <c r="G45">
        <v>100</v>
      </c>
      <c r="H45">
        <v>1</v>
      </c>
      <c r="M45" s="40" t="s">
        <v>172</v>
      </c>
    </row>
    <row r="46" spans="1:23" x14ac:dyDescent="0.25">
      <c r="B46" t="s">
        <v>14</v>
      </c>
      <c r="D46">
        <v>0.59899999999999998</v>
      </c>
      <c r="E46">
        <v>0.51200000000000001</v>
      </c>
      <c r="F46">
        <f>(D46+E46)/2</f>
        <v>0.55549999999999999</v>
      </c>
      <c r="G46" s="3">
        <f>(F46/2.1815)*100</f>
        <v>25.464130185652074</v>
      </c>
      <c r="H46">
        <v>0</v>
      </c>
      <c r="M46" s="41" t="s">
        <v>173</v>
      </c>
      <c r="N46" s="42"/>
      <c r="O46" s="42"/>
      <c r="P46" s="42"/>
      <c r="Q46" s="42"/>
      <c r="R46" s="42"/>
      <c r="S46" s="42"/>
      <c r="T46" s="42"/>
      <c r="U46" s="42"/>
      <c r="V46" s="42"/>
      <c r="W46" s="42"/>
    </row>
    <row r="47" spans="1:23" x14ac:dyDescent="0.25">
      <c r="A47">
        <v>37</v>
      </c>
      <c r="B47" t="s">
        <v>52</v>
      </c>
      <c r="C47" t="s">
        <v>13</v>
      </c>
      <c r="D47">
        <v>2.0030000000000001</v>
      </c>
      <c r="E47">
        <v>2.125</v>
      </c>
      <c r="F47">
        <f t="shared" si="0"/>
        <v>2.0640000000000001</v>
      </c>
      <c r="G47" s="3">
        <f t="shared" ref="G47:G64" si="3">(F47/2.1815)*100</f>
        <v>94.61379784551913</v>
      </c>
      <c r="H47">
        <v>1</v>
      </c>
    </row>
    <row r="48" spans="1:23" x14ac:dyDescent="0.25">
      <c r="A48">
        <v>38</v>
      </c>
      <c r="B48" t="s">
        <v>53</v>
      </c>
      <c r="C48" t="s">
        <v>13</v>
      </c>
      <c r="D48">
        <v>2.8959999999999999</v>
      </c>
      <c r="E48">
        <v>2.0019999999999998</v>
      </c>
      <c r="F48">
        <f t="shared" si="0"/>
        <v>2.4489999999999998</v>
      </c>
      <c r="G48" s="3">
        <f t="shared" si="3"/>
        <v>112.26220490488194</v>
      </c>
      <c r="H48">
        <v>1</v>
      </c>
    </row>
    <row r="49" spans="1:8" x14ac:dyDescent="0.25">
      <c r="A49">
        <v>39</v>
      </c>
      <c r="B49" t="s">
        <v>54</v>
      </c>
      <c r="C49" t="s">
        <v>13</v>
      </c>
      <c r="D49">
        <v>2.9620000000000002</v>
      </c>
      <c r="E49">
        <v>2.8769999999999998</v>
      </c>
      <c r="F49">
        <f t="shared" si="0"/>
        <v>2.9195000000000002</v>
      </c>
      <c r="G49" s="3">
        <f t="shared" si="3"/>
        <v>133.82993353197341</v>
      </c>
      <c r="H49">
        <v>1</v>
      </c>
    </row>
    <row r="50" spans="1:8" x14ac:dyDescent="0.25">
      <c r="A50">
        <v>40</v>
      </c>
      <c r="B50" t="s">
        <v>55</v>
      </c>
      <c r="C50" t="s">
        <v>13</v>
      </c>
      <c r="D50">
        <v>2.7559999999999998</v>
      </c>
      <c r="E50">
        <v>2.8959999999999999</v>
      </c>
      <c r="F50">
        <f t="shared" si="0"/>
        <v>2.8259999999999996</v>
      </c>
      <c r="G50" s="3">
        <f t="shared" si="3"/>
        <v>129.5438918175567</v>
      </c>
      <c r="H50">
        <v>1</v>
      </c>
    </row>
    <row r="51" spans="1:8" x14ac:dyDescent="0.25">
      <c r="A51">
        <v>41</v>
      </c>
      <c r="B51" t="s">
        <v>56</v>
      </c>
      <c r="C51" t="s">
        <v>13</v>
      </c>
      <c r="D51">
        <v>0.997</v>
      </c>
      <c r="E51">
        <v>0.95399999999999996</v>
      </c>
      <c r="F51">
        <f t="shared" si="0"/>
        <v>0.97550000000000003</v>
      </c>
      <c r="G51" s="3">
        <f t="shared" si="3"/>
        <v>44.716937886775156</v>
      </c>
      <c r="H51">
        <v>1</v>
      </c>
    </row>
    <row r="52" spans="1:8" x14ac:dyDescent="0.25">
      <c r="A52">
        <v>42</v>
      </c>
      <c r="B52" t="s">
        <v>57</v>
      </c>
      <c r="C52" t="s">
        <v>13</v>
      </c>
      <c r="D52">
        <v>3.0859999999999999</v>
      </c>
      <c r="E52">
        <v>3.125</v>
      </c>
      <c r="F52">
        <f t="shared" si="0"/>
        <v>3.1055000000000001</v>
      </c>
      <c r="G52" s="3">
        <f t="shared" si="3"/>
        <v>142.35617694247077</v>
      </c>
      <c r="H52">
        <v>1</v>
      </c>
    </row>
    <row r="53" spans="1:8" x14ac:dyDescent="0.25">
      <c r="A53">
        <v>43</v>
      </c>
      <c r="B53" t="s">
        <v>58</v>
      </c>
      <c r="C53" t="s">
        <v>13</v>
      </c>
      <c r="D53">
        <v>2.4590000000000001</v>
      </c>
      <c r="E53">
        <v>2.4550000000000001</v>
      </c>
      <c r="F53">
        <f t="shared" si="0"/>
        <v>2.4569999999999999</v>
      </c>
      <c r="G53" s="3">
        <f t="shared" si="3"/>
        <v>112.62892505157001</v>
      </c>
      <c r="H53">
        <v>1</v>
      </c>
    </row>
    <row r="54" spans="1:8" x14ac:dyDescent="0.25">
      <c r="A54">
        <v>44</v>
      </c>
      <c r="B54" t="s">
        <v>59</v>
      </c>
      <c r="C54" t="s">
        <v>13</v>
      </c>
      <c r="D54">
        <v>2.363</v>
      </c>
      <c r="E54">
        <v>2.3109999999999999</v>
      </c>
      <c r="F54">
        <f t="shared" si="0"/>
        <v>2.3369999999999997</v>
      </c>
      <c r="G54" s="3">
        <f t="shared" si="3"/>
        <v>107.1281228512491</v>
      </c>
      <c r="H54">
        <v>1</v>
      </c>
    </row>
    <row r="55" spans="1:8" x14ac:dyDescent="0.25">
      <c r="A55">
        <v>45</v>
      </c>
      <c r="B55" t="s">
        <v>60</v>
      </c>
      <c r="C55" t="s">
        <v>13</v>
      </c>
      <c r="D55">
        <v>2.3460000000000001</v>
      </c>
      <c r="E55">
        <v>2.3250000000000002</v>
      </c>
      <c r="F55">
        <f t="shared" si="0"/>
        <v>2.3355000000000001</v>
      </c>
      <c r="G55" s="3">
        <f t="shared" si="3"/>
        <v>107.05936282374513</v>
      </c>
      <c r="H55">
        <v>1</v>
      </c>
    </row>
    <row r="56" spans="1:8" x14ac:dyDescent="0.25">
      <c r="A56">
        <v>46</v>
      </c>
      <c r="B56" t="s">
        <v>61</v>
      </c>
      <c r="C56" t="s">
        <v>13</v>
      </c>
      <c r="D56">
        <v>2.3370000000000002</v>
      </c>
      <c r="E56">
        <v>2.36</v>
      </c>
      <c r="F56">
        <f t="shared" si="0"/>
        <v>2.3485</v>
      </c>
      <c r="G56" s="3">
        <f t="shared" si="3"/>
        <v>107.6552830621132</v>
      </c>
      <c r="H56">
        <v>1</v>
      </c>
    </row>
    <row r="57" spans="1:8" x14ac:dyDescent="0.25">
      <c r="A57">
        <v>47</v>
      </c>
      <c r="B57" t="s">
        <v>62</v>
      </c>
      <c r="C57" t="s">
        <v>13</v>
      </c>
      <c r="D57">
        <v>2.25</v>
      </c>
      <c r="E57">
        <v>2.3660000000000001</v>
      </c>
      <c r="F57">
        <f t="shared" si="0"/>
        <v>2.3079999999999998</v>
      </c>
      <c r="G57" s="3">
        <f t="shared" si="3"/>
        <v>105.79876231950492</v>
      </c>
      <c r="H57">
        <v>1</v>
      </c>
    </row>
    <row r="58" spans="1:8" x14ac:dyDescent="0.25">
      <c r="A58">
        <v>48</v>
      </c>
      <c r="B58" t="s">
        <v>63</v>
      </c>
      <c r="C58" t="s">
        <v>13</v>
      </c>
      <c r="D58">
        <v>2.3530000000000002</v>
      </c>
      <c r="E58">
        <v>2.3580000000000001</v>
      </c>
      <c r="F58">
        <f t="shared" si="0"/>
        <v>2.3555000000000001</v>
      </c>
      <c r="G58" s="3">
        <f t="shared" si="3"/>
        <v>107.97616319046529</v>
      </c>
      <c r="H58">
        <v>1</v>
      </c>
    </row>
    <row r="59" spans="1:8" x14ac:dyDescent="0.25">
      <c r="A59">
        <v>49</v>
      </c>
      <c r="B59" t="s">
        <v>64</v>
      </c>
      <c r="C59" t="s">
        <v>13</v>
      </c>
      <c r="D59">
        <v>2.5049999999999999</v>
      </c>
      <c r="E59">
        <v>2.698</v>
      </c>
      <c r="F59">
        <f t="shared" si="0"/>
        <v>2.6014999999999997</v>
      </c>
      <c r="G59" s="3">
        <f t="shared" si="3"/>
        <v>119.25280770112306</v>
      </c>
      <c r="H59">
        <v>1</v>
      </c>
    </row>
    <row r="60" spans="1:8" x14ac:dyDescent="0.25">
      <c r="A60">
        <v>50</v>
      </c>
      <c r="B60" t="s">
        <v>65</v>
      </c>
      <c r="C60" t="s">
        <v>15</v>
      </c>
      <c r="D60">
        <v>0.48699999999999999</v>
      </c>
      <c r="E60">
        <v>0.48099999999999998</v>
      </c>
      <c r="F60">
        <f t="shared" si="0"/>
        <v>0.48399999999999999</v>
      </c>
      <c r="G60" s="3">
        <f t="shared" si="3"/>
        <v>22.186568874627547</v>
      </c>
      <c r="H60">
        <v>0</v>
      </c>
    </row>
    <row r="61" spans="1:8" x14ac:dyDescent="0.25">
      <c r="A61">
        <v>51</v>
      </c>
      <c r="B61" t="s">
        <v>66</v>
      </c>
      <c r="C61" t="s">
        <v>15</v>
      </c>
      <c r="D61">
        <v>0.504</v>
      </c>
      <c r="E61">
        <v>0.51600000000000001</v>
      </c>
      <c r="F61">
        <f t="shared" si="0"/>
        <v>0.51</v>
      </c>
      <c r="G61" s="3">
        <f t="shared" si="3"/>
        <v>23.378409351363739</v>
      </c>
      <c r="H61">
        <v>0</v>
      </c>
    </row>
    <row r="62" spans="1:8" x14ac:dyDescent="0.25">
      <c r="A62">
        <v>52</v>
      </c>
      <c r="B62" t="s">
        <v>67</v>
      </c>
      <c r="C62" t="s">
        <v>15</v>
      </c>
      <c r="D62">
        <v>0.51500000000000001</v>
      </c>
      <c r="E62">
        <v>0.52300000000000002</v>
      </c>
      <c r="F62">
        <f t="shared" si="0"/>
        <v>0.51900000000000002</v>
      </c>
      <c r="G62" s="3">
        <f t="shared" si="3"/>
        <v>23.790969516387804</v>
      </c>
      <c r="H62">
        <v>0</v>
      </c>
    </row>
    <row r="63" spans="1:8" x14ac:dyDescent="0.25">
      <c r="A63">
        <v>53</v>
      </c>
      <c r="B63" t="s">
        <v>68</v>
      </c>
      <c r="C63" t="s">
        <v>15</v>
      </c>
      <c r="D63">
        <v>0.60099999999999998</v>
      </c>
      <c r="E63">
        <v>0.59599999999999997</v>
      </c>
      <c r="F63">
        <f t="shared" si="0"/>
        <v>0.59850000000000003</v>
      </c>
      <c r="G63" s="3">
        <f>(F63/2.1815)*100</f>
        <v>27.435250974100388</v>
      </c>
      <c r="H63">
        <v>0</v>
      </c>
    </row>
    <row r="64" spans="1:8" x14ac:dyDescent="0.25">
      <c r="A64">
        <v>54</v>
      </c>
      <c r="B64" t="s">
        <v>69</v>
      </c>
      <c r="C64" t="s">
        <v>15</v>
      </c>
      <c r="D64">
        <v>1.0740000000000001</v>
      </c>
      <c r="E64">
        <v>1.0880000000000001</v>
      </c>
      <c r="F64">
        <f t="shared" si="0"/>
        <v>1.081</v>
      </c>
      <c r="G64" s="3">
        <f t="shared" si="3"/>
        <v>49.553059821223918</v>
      </c>
      <c r="H64">
        <v>0</v>
      </c>
    </row>
    <row r="65" spans="1:8" x14ac:dyDescent="0.25">
      <c r="B65" t="s">
        <v>12</v>
      </c>
      <c r="D65">
        <v>3.0350000000000001</v>
      </c>
      <c r="E65">
        <v>3.1179999999999999</v>
      </c>
      <c r="F65">
        <f t="shared" si="0"/>
        <v>3.0765000000000002</v>
      </c>
      <c r="G65">
        <v>100</v>
      </c>
      <c r="H65">
        <v>1</v>
      </c>
    </row>
    <row r="66" spans="1:8" x14ac:dyDescent="0.25">
      <c r="B66" t="s">
        <v>14</v>
      </c>
      <c r="D66">
        <v>0.58899999999999997</v>
      </c>
      <c r="E66">
        <v>0.59199999999999997</v>
      </c>
      <c r="F66">
        <f t="shared" si="0"/>
        <v>0.59050000000000002</v>
      </c>
      <c r="G66" s="3">
        <f>(F66/3.0765)*100</f>
        <v>19.193889159759468</v>
      </c>
      <c r="H66">
        <v>0</v>
      </c>
    </row>
    <row r="67" spans="1:8" x14ac:dyDescent="0.25">
      <c r="A67">
        <v>55</v>
      </c>
      <c r="B67" t="s">
        <v>70</v>
      </c>
      <c r="C67" t="s">
        <v>13</v>
      </c>
      <c r="D67">
        <v>2.5150000000000001</v>
      </c>
      <c r="E67">
        <v>2.6120000000000001</v>
      </c>
      <c r="F67">
        <f t="shared" si="0"/>
        <v>2.5635000000000003</v>
      </c>
      <c r="G67" s="3">
        <f t="shared" ref="G67:G90" si="4">(F67/3.0765)*100</f>
        <v>83.325207215992208</v>
      </c>
      <c r="H67">
        <v>1</v>
      </c>
    </row>
    <row r="68" spans="1:8" x14ac:dyDescent="0.25">
      <c r="A68">
        <v>56</v>
      </c>
      <c r="B68" t="s">
        <v>71</v>
      </c>
      <c r="C68" t="s">
        <v>13</v>
      </c>
      <c r="D68">
        <v>2.3580000000000001</v>
      </c>
      <c r="E68">
        <v>2.3610000000000002</v>
      </c>
      <c r="F68">
        <f t="shared" si="0"/>
        <v>2.3595000000000002</v>
      </c>
      <c r="G68" s="3">
        <f t="shared" si="4"/>
        <v>76.694295465626539</v>
      </c>
      <c r="H68">
        <v>1</v>
      </c>
    </row>
    <row r="69" spans="1:8" x14ac:dyDescent="0.25">
      <c r="A69">
        <v>57</v>
      </c>
      <c r="B69" t="s">
        <v>72</v>
      </c>
      <c r="C69" t="s">
        <v>13</v>
      </c>
      <c r="D69">
        <v>2.2869999999999999</v>
      </c>
      <c r="E69">
        <v>2.3210000000000002</v>
      </c>
      <c r="F69">
        <f t="shared" si="0"/>
        <v>2.3040000000000003</v>
      </c>
      <c r="G69" s="3">
        <f t="shared" si="4"/>
        <v>74.890297415894707</v>
      </c>
      <c r="H69">
        <v>1</v>
      </c>
    </row>
    <row r="70" spans="1:8" x14ac:dyDescent="0.25">
      <c r="A70">
        <v>58</v>
      </c>
      <c r="B70" t="s">
        <v>73</v>
      </c>
      <c r="C70" t="s">
        <v>13</v>
      </c>
      <c r="D70">
        <v>2.4159999999999999</v>
      </c>
      <c r="E70">
        <v>2.4249999999999998</v>
      </c>
      <c r="F70">
        <f t="shared" si="0"/>
        <v>2.4204999999999997</v>
      </c>
      <c r="G70" s="3">
        <f t="shared" si="4"/>
        <v>78.677068096863309</v>
      </c>
      <c r="H70">
        <v>1</v>
      </c>
    </row>
    <row r="71" spans="1:8" x14ac:dyDescent="0.25">
      <c r="A71">
        <v>59</v>
      </c>
      <c r="B71" t="s">
        <v>74</v>
      </c>
      <c r="C71" t="s">
        <v>13</v>
      </c>
      <c r="D71">
        <v>2.242</v>
      </c>
      <c r="E71">
        <v>2.3119999999999998</v>
      </c>
      <c r="F71">
        <f t="shared" ref="F71:F116" si="5">(D71+E71)/2</f>
        <v>2.2770000000000001</v>
      </c>
      <c r="G71" s="3">
        <f t="shared" si="4"/>
        <v>74.012676743052168</v>
      </c>
      <c r="H71">
        <v>1</v>
      </c>
    </row>
    <row r="72" spans="1:8" x14ac:dyDescent="0.25">
      <c r="A72">
        <v>60</v>
      </c>
      <c r="B72" t="s">
        <v>75</v>
      </c>
      <c r="C72" t="s">
        <v>13</v>
      </c>
      <c r="D72">
        <v>2.3919999999999999</v>
      </c>
      <c r="E72">
        <v>2.3250000000000002</v>
      </c>
      <c r="F72">
        <f t="shared" si="5"/>
        <v>2.3585000000000003</v>
      </c>
      <c r="G72" s="3">
        <f t="shared" si="4"/>
        <v>76.661790996261999</v>
      </c>
      <c r="H72">
        <v>1</v>
      </c>
    </row>
    <row r="73" spans="1:8" x14ac:dyDescent="0.25">
      <c r="A73">
        <v>61</v>
      </c>
      <c r="B73" t="s">
        <v>76</v>
      </c>
      <c r="C73" t="s">
        <v>13</v>
      </c>
      <c r="D73">
        <v>2.36</v>
      </c>
      <c r="E73">
        <v>2.4129999999999998</v>
      </c>
      <c r="F73">
        <f t="shared" si="5"/>
        <v>2.3864999999999998</v>
      </c>
      <c r="G73" s="3">
        <f t="shared" si="4"/>
        <v>77.571916138469049</v>
      </c>
      <c r="H73">
        <v>1</v>
      </c>
    </row>
    <row r="74" spans="1:8" x14ac:dyDescent="0.25">
      <c r="A74">
        <v>62</v>
      </c>
      <c r="B74" t="s">
        <v>77</v>
      </c>
      <c r="C74" t="s">
        <v>13</v>
      </c>
      <c r="D74">
        <v>2.3759999999999999</v>
      </c>
      <c r="E74">
        <v>2.4001000000000001</v>
      </c>
      <c r="F74">
        <f t="shared" si="5"/>
        <v>2.3880499999999998</v>
      </c>
      <c r="G74" s="3">
        <f t="shared" si="4"/>
        <v>77.622298065984069</v>
      </c>
      <c r="H74">
        <v>1</v>
      </c>
    </row>
    <row r="75" spans="1:8" x14ac:dyDescent="0.25">
      <c r="A75">
        <v>63</v>
      </c>
      <c r="B75" t="s">
        <v>78</v>
      </c>
      <c r="C75" t="s">
        <v>13</v>
      </c>
      <c r="D75">
        <v>2.4169999999999998</v>
      </c>
      <c r="E75">
        <v>2.589</v>
      </c>
      <c r="F75">
        <f t="shared" si="5"/>
        <v>2.5030000000000001</v>
      </c>
      <c r="G75" s="3">
        <f t="shared" si="4"/>
        <v>81.358686819437693</v>
      </c>
      <c r="H75">
        <v>1</v>
      </c>
    </row>
    <row r="76" spans="1:8" x14ac:dyDescent="0.25">
      <c r="A76">
        <v>64</v>
      </c>
      <c r="B76" t="s">
        <v>79</v>
      </c>
      <c r="C76" t="s">
        <v>13</v>
      </c>
      <c r="D76">
        <v>2.4580000000000002</v>
      </c>
      <c r="E76">
        <v>2.569</v>
      </c>
      <c r="F76">
        <f t="shared" si="5"/>
        <v>2.5135000000000001</v>
      </c>
      <c r="G76" s="3">
        <f t="shared" si="4"/>
        <v>81.69998374776533</v>
      </c>
      <c r="H76">
        <v>1</v>
      </c>
    </row>
    <row r="77" spans="1:8" x14ac:dyDescent="0.25">
      <c r="A77">
        <v>65</v>
      </c>
      <c r="B77" t="s">
        <v>80</v>
      </c>
      <c r="C77" t="s">
        <v>13</v>
      </c>
      <c r="D77">
        <v>2.3450000000000002</v>
      </c>
      <c r="E77">
        <v>2.4119999999999999</v>
      </c>
      <c r="F77">
        <f t="shared" si="5"/>
        <v>2.3784999999999998</v>
      </c>
      <c r="G77" s="3">
        <f t="shared" si="4"/>
        <v>77.311880383552733</v>
      </c>
      <c r="H77">
        <v>1</v>
      </c>
    </row>
    <row r="78" spans="1:8" x14ac:dyDescent="0.25">
      <c r="A78">
        <v>66</v>
      </c>
      <c r="B78" t="s">
        <v>81</v>
      </c>
      <c r="C78" t="s">
        <v>13</v>
      </c>
      <c r="D78">
        <v>2.4630000000000001</v>
      </c>
      <c r="E78">
        <v>2.5009999999999999</v>
      </c>
      <c r="F78">
        <f t="shared" si="5"/>
        <v>2.4820000000000002</v>
      </c>
      <c r="G78" s="3">
        <f t="shared" si="4"/>
        <v>80.676092962782391</v>
      </c>
      <c r="H78">
        <v>1</v>
      </c>
    </row>
    <row r="79" spans="1:8" x14ac:dyDescent="0.25">
      <c r="A79">
        <v>67</v>
      </c>
      <c r="B79" t="s">
        <v>82</v>
      </c>
      <c r="C79" t="s">
        <v>13</v>
      </c>
      <c r="D79">
        <v>2.4460000000000002</v>
      </c>
      <c r="E79">
        <v>2.4660000000000002</v>
      </c>
      <c r="F79">
        <f t="shared" si="5"/>
        <v>2.4560000000000004</v>
      </c>
      <c r="G79" s="3">
        <f t="shared" si="4"/>
        <v>79.830976759304434</v>
      </c>
      <c r="H79">
        <v>1</v>
      </c>
    </row>
    <row r="80" spans="1:8" x14ac:dyDescent="0.25">
      <c r="A80">
        <v>68</v>
      </c>
      <c r="B80" t="s">
        <v>83</v>
      </c>
      <c r="C80" t="s">
        <v>13</v>
      </c>
      <c r="D80">
        <v>2.4790000000000001</v>
      </c>
      <c r="E80">
        <v>2.3250000000000002</v>
      </c>
      <c r="F80">
        <f t="shared" si="5"/>
        <v>2.4020000000000001</v>
      </c>
      <c r="G80" s="3">
        <f t="shared" si="4"/>
        <v>78.075735413619384</v>
      </c>
      <c r="H80">
        <v>1</v>
      </c>
    </row>
    <row r="81" spans="1:8" x14ac:dyDescent="0.25">
      <c r="A81">
        <v>69</v>
      </c>
      <c r="B81" t="s">
        <v>84</v>
      </c>
      <c r="C81" t="s">
        <v>13</v>
      </c>
      <c r="D81">
        <v>2.4239999999999999</v>
      </c>
      <c r="E81">
        <v>2.3260000000000001</v>
      </c>
      <c r="F81">
        <f t="shared" si="5"/>
        <v>2.375</v>
      </c>
      <c r="G81" s="3">
        <f t="shared" si="4"/>
        <v>77.198114740776859</v>
      </c>
      <c r="H81">
        <v>1</v>
      </c>
    </row>
    <row r="82" spans="1:8" x14ac:dyDescent="0.25">
      <c r="A82">
        <v>70</v>
      </c>
      <c r="B82" t="s">
        <v>85</v>
      </c>
      <c r="C82" t="s">
        <v>13</v>
      </c>
      <c r="D82">
        <v>2.4780000000000002</v>
      </c>
      <c r="E82">
        <v>2.4889999999999999</v>
      </c>
      <c r="F82">
        <f t="shared" si="5"/>
        <v>2.4835000000000003</v>
      </c>
      <c r="G82" s="3">
        <f t="shared" si="4"/>
        <v>80.724849666829201</v>
      </c>
      <c r="H82">
        <v>1</v>
      </c>
    </row>
    <row r="83" spans="1:8" x14ac:dyDescent="0.25">
      <c r="A83">
        <v>71</v>
      </c>
      <c r="B83" t="s">
        <v>86</v>
      </c>
      <c r="C83" t="s">
        <v>13</v>
      </c>
      <c r="D83">
        <v>2.363</v>
      </c>
      <c r="E83">
        <v>2.3650000000000002</v>
      </c>
      <c r="F83">
        <f t="shared" si="5"/>
        <v>2.3639999999999999</v>
      </c>
      <c r="G83" s="3">
        <f t="shared" si="4"/>
        <v>76.840565577766938</v>
      </c>
      <c r="H83">
        <v>1</v>
      </c>
    </row>
    <row r="84" spans="1:8" x14ac:dyDescent="0.25">
      <c r="A84">
        <v>72</v>
      </c>
      <c r="B84" t="s">
        <v>87</v>
      </c>
      <c r="C84" t="s">
        <v>13</v>
      </c>
      <c r="D84">
        <v>2.508</v>
      </c>
      <c r="E84">
        <v>2.6320000000000001</v>
      </c>
      <c r="F84">
        <f t="shared" si="5"/>
        <v>2.5700000000000003</v>
      </c>
      <c r="G84" s="3">
        <f t="shared" si="4"/>
        <v>83.536486266861715</v>
      </c>
      <c r="H84">
        <v>1</v>
      </c>
    </row>
    <row r="85" spans="1:8" x14ac:dyDescent="0.25">
      <c r="A85">
        <v>73</v>
      </c>
      <c r="B85" t="s">
        <v>88</v>
      </c>
      <c r="C85" t="s">
        <v>15</v>
      </c>
      <c r="D85">
        <v>0.58699999999999997</v>
      </c>
      <c r="E85">
        <v>0.502</v>
      </c>
      <c r="F85">
        <f t="shared" si="5"/>
        <v>0.54449999999999998</v>
      </c>
      <c r="G85" s="3">
        <f t="shared" si="4"/>
        <v>17.698683568990738</v>
      </c>
      <c r="H85">
        <v>0</v>
      </c>
    </row>
    <row r="86" spans="1:8" x14ac:dyDescent="0.25">
      <c r="A86">
        <v>74</v>
      </c>
      <c r="B86" t="s">
        <v>89</v>
      </c>
      <c r="C86" t="s">
        <v>15</v>
      </c>
      <c r="D86">
        <v>0.504</v>
      </c>
      <c r="E86">
        <v>0.495</v>
      </c>
      <c r="F86">
        <f t="shared" si="5"/>
        <v>0.4995</v>
      </c>
      <c r="G86" s="3">
        <f t="shared" si="4"/>
        <v>16.235982447586544</v>
      </c>
      <c r="H86">
        <v>0</v>
      </c>
    </row>
    <row r="87" spans="1:8" x14ac:dyDescent="0.25">
      <c r="A87">
        <v>75</v>
      </c>
      <c r="B87" t="s">
        <v>90</v>
      </c>
      <c r="C87" t="s">
        <v>15</v>
      </c>
      <c r="D87">
        <v>0.41499999999999998</v>
      </c>
      <c r="E87">
        <v>0.38900000000000001</v>
      </c>
      <c r="F87">
        <f t="shared" si="5"/>
        <v>0.40200000000000002</v>
      </c>
      <c r="G87" s="3">
        <f t="shared" si="4"/>
        <v>13.066796684544126</v>
      </c>
      <c r="H87">
        <v>0</v>
      </c>
    </row>
    <row r="88" spans="1:8" x14ac:dyDescent="0.25">
      <c r="A88">
        <v>76</v>
      </c>
      <c r="B88" t="s">
        <v>91</v>
      </c>
      <c r="C88" t="s">
        <v>15</v>
      </c>
      <c r="D88">
        <v>0.501</v>
      </c>
      <c r="E88">
        <v>0.47499999999999998</v>
      </c>
      <c r="F88">
        <f t="shared" si="5"/>
        <v>0.48799999999999999</v>
      </c>
      <c r="G88" s="3">
        <f t="shared" si="4"/>
        <v>15.86218104989436</v>
      </c>
      <c r="H88">
        <v>0</v>
      </c>
    </row>
    <row r="89" spans="1:8" x14ac:dyDescent="0.25">
      <c r="A89">
        <v>77</v>
      </c>
      <c r="B89" t="s">
        <v>92</v>
      </c>
      <c r="C89" t="s">
        <v>15</v>
      </c>
      <c r="D89">
        <v>0.47399999999999998</v>
      </c>
      <c r="E89">
        <v>0.45700000000000002</v>
      </c>
      <c r="F89">
        <f t="shared" si="5"/>
        <v>0.46550000000000002</v>
      </c>
      <c r="G89" s="3">
        <f t="shared" si="4"/>
        <v>15.130830489192265</v>
      </c>
      <c r="H89">
        <v>0</v>
      </c>
    </row>
    <row r="90" spans="1:8" x14ac:dyDescent="0.25">
      <c r="A90">
        <v>78</v>
      </c>
      <c r="B90" t="s">
        <v>93</v>
      </c>
      <c r="C90" t="s">
        <v>15</v>
      </c>
      <c r="D90">
        <v>1.5069999999999999</v>
      </c>
      <c r="E90">
        <v>1.458</v>
      </c>
      <c r="F90">
        <f t="shared" si="5"/>
        <v>1.4824999999999999</v>
      </c>
      <c r="G90" s="3">
        <f t="shared" si="4"/>
        <v>48.187875832927027</v>
      </c>
      <c r="H90">
        <v>0</v>
      </c>
    </row>
    <row r="91" spans="1:8" x14ac:dyDescent="0.25">
      <c r="B91" t="s">
        <v>12</v>
      </c>
      <c r="D91">
        <v>2.835</v>
      </c>
      <c r="E91">
        <v>2.8050000000000002</v>
      </c>
      <c r="F91" s="5">
        <f t="shared" si="5"/>
        <v>2.8200000000000003</v>
      </c>
      <c r="G91">
        <v>100</v>
      </c>
      <c r="H91">
        <v>1</v>
      </c>
    </row>
    <row r="92" spans="1:8" x14ac:dyDescent="0.25">
      <c r="B92" t="s">
        <v>14</v>
      </c>
      <c r="D92">
        <v>0.49</v>
      </c>
      <c r="E92">
        <v>0.52</v>
      </c>
      <c r="F92">
        <f t="shared" si="5"/>
        <v>0.505</v>
      </c>
      <c r="G92" s="3">
        <f>(F92/2.82)*100</f>
        <v>17.907801418439718</v>
      </c>
      <c r="H92">
        <v>0</v>
      </c>
    </row>
    <row r="93" spans="1:8" x14ac:dyDescent="0.25">
      <c r="A93">
        <v>79</v>
      </c>
      <c r="B93" t="s">
        <v>94</v>
      </c>
      <c r="C93" t="s">
        <v>13</v>
      </c>
      <c r="D93">
        <v>2.02</v>
      </c>
      <c r="E93">
        <v>2.0649999999999999</v>
      </c>
      <c r="F93">
        <f t="shared" si="5"/>
        <v>2.0425</v>
      </c>
      <c r="G93" s="3">
        <f t="shared" ref="G93:G104" si="6">(F93/2.82)*100</f>
        <v>72.429078014184398</v>
      </c>
      <c r="H93">
        <v>1</v>
      </c>
    </row>
    <row r="94" spans="1:8" x14ac:dyDescent="0.25">
      <c r="A94">
        <v>80</v>
      </c>
      <c r="B94" t="s">
        <v>95</v>
      </c>
      <c r="C94" t="s">
        <v>13</v>
      </c>
      <c r="D94">
        <v>2.4590000000000001</v>
      </c>
      <c r="E94">
        <v>2.4889999999999999</v>
      </c>
      <c r="F94">
        <f t="shared" si="5"/>
        <v>2.4740000000000002</v>
      </c>
      <c r="G94" s="3">
        <f t="shared" si="6"/>
        <v>87.730496453900713</v>
      </c>
      <c r="H94">
        <v>1</v>
      </c>
    </row>
    <row r="95" spans="1:8" x14ac:dyDescent="0.25">
      <c r="A95">
        <v>81</v>
      </c>
      <c r="B95" t="s">
        <v>96</v>
      </c>
      <c r="C95" t="s">
        <v>13</v>
      </c>
      <c r="D95">
        <v>2.6880000000000002</v>
      </c>
      <c r="E95">
        <v>2.8889999999999998</v>
      </c>
      <c r="F95">
        <f t="shared" si="5"/>
        <v>2.7885</v>
      </c>
      <c r="G95" s="3">
        <f t="shared" si="6"/>
        <v>98.882978723404264</v>
      </c>
      <c r="H95">
        <v>1</v>
      </c>
    </row>
    <row r="96" spans="1:8" x14ac:dyDescent="0.25">
      <c r="A96">
        <v>82</v>
      </c>
      <c r="B96" t="s">
        <v>97</v>
      </c>
      <c r="C96" t="s">
        <v>13</v>
      </c>
      <c r="D96">
        <v>2.09</v>
      </c>
      <c r="E96">
        <v>2.08</v>
      </c>
      <c r="F96">
        <f t="shared" si="5"/>
        <v>2.085</v>
      </c>
      <c r="G96" s="3">
        <f t="shared" si="6"/>
        <v>73.936170212765958</v>
      </c>
      <c r="H96">
        <v>1</v>
      </c>
    </row>
    <row r="97" spans="1:8" x14ac:dyDescent="0.25">
      <c r="A97">
        <v>83</v>
      </c>
      <c r="B97" t="s">
        <v>98</v>
      </c>
      <c r="C97" t="s">
        <v>13</v>
      </c>
      <c r="D97">
        <v>2.2010000000000001</v>
      </c>
      <c r="E97">
        <v>2.3199999999999998</v>
      </c>
      <c r="F97">
        <f t="shared" si="5"/>
        <v>2.2605</v>
      </c>
      <c r="G97" s="3">
        <f t="shared" si="6"/>
        <v>80.159574468085111</v>
      </c>
      <c r="H97">
        <v>1</v>
      </c>
    </row>
    <row r="98" spans="1:8" x14ac:dyDescent="0.25">
      <c r="A98">
        <v>84</v>
      </c>
      <c r="B98" t="s">
        <v>99</v>
      </c>
      <c r="C98" t="s">
        <v>15</v>
      </c>
      <c r="D98">
        <v>0.33200000000000002</v>
      </c>
      <c r="E98">
        <v>0.33200000000000002</v>
      </c>
      <c r="F98">
        <f t="shared" si="5"/>
        <v>0.33200000000000002</v>
      </c>
      <c r="G98" s="3">
        <f t="shared" si="6"/>
        <v>11.773049645390072</v>
      </c>
      <c r="H98">
        <v>0</v>
      </c>
    </row>
    <row r="99" spans="1:8" x14ac:dyDescent="0.25">
      <c r="A99">
        <v>85</v>
      </c>
      <c r="B99" t="s">
        <v>100</v>
      </c>
      <c r="C99" t="s">
        <v>15</v>
      </c>
      <c r="D99">
        <v>0.47499999999999998</v>
      </c>
      <c r="E99">
        <v>0.42099999999999999</v>
      </c>
      <c r="F99">
        <f t="shared" si="5"/>
        <v>0.44799999999999995</v>
      </c>
      <c r="G99" s="3">
        <f t="shared" si="6"/>
        <v>15.886524822695034</v>
      </c>
      <c r="H99">
        <v>0</v>
      </c>
    </row>
    <row r="100" spans="1:8" x14ac:dyDescent="0.25">
      <c r="A100">
        <v>86</v>
      </c>
      <c r="B100" t="s">
        <v>101</v>
      </c>
      <c r="C100" t="s">
        <v>15</v>
      </c>
      <c r="D100">
        <v>0.38700000000000001</v>
      </c>
      <c r="E100">
        <v>0.33200000000000002</v>
      </c>
      <c r="F100">
        <f t="shared" si="5"/>
        <v>0.35950000000000004</v>
      </c>
      <c r="G100" s="3">
        <f t="shared" si="6"/>
        <v>12.748226950354614</v>
      </c>
      <c r="H100">
        <v>0</v>
      </c>
    </row>
    <row r="101" spans="1:8" x14ac:dyDescent="0.25">
      <c r="A101">
        <v>87</v>
      </c>
      <c r="B101" t="s">
        <v>102</v>
      </c>
      <c r="C101" t="s">
        <v>15</v>
      </c>
      <c r="D101">
        <v>0.504</v>
      </c>
      <c r="E101">
        <v>0.45500000000000002</v>
      </c>
      <c r="F101">
        <f t="shared" si="5"/>
        <v>0.47950000000000004</v>
      </c>
      <c r="G101" s="3">
        <f t="shared" si="6"/>
        <v>17.00354609929078</v>
      </c>
      <c r="H101">
        <v>0</v>
      </c>
    </row>
    <row r="102" spans="1:8" x14ac:dyDescent="0.25">
      <c r="A102">
        <v>88</v>
      </c>
      <c r="B102" t="s">
        <v>103</v>
      </c>
      <c r="C102" t="s">
        <v>15</v>
      </c>
      <c r="D102">
        <v>0.41499999999999998</v>
      </c>
      <c r="E102">
        <v>0.76800000000000002</v>
      </c>
      <c r="F102">
        <f t="shared" si="5"/>
        <v>0.59150000000000003</v>
      </c>
      <c r="G102" s="3">
        <f t="shared" si="6"/>
        <v>20.975177304964539</v>
      </c>
      <c r="H102">
        <v>0</v>
      </c>
    </row>
    <row r="103" spans="1:8" x14ac:dyDescent="0.25">
      <c r="A103">
        <v>89</v>
      </c>
      <c r="B103" t="s">
        <v>104</v>
      </c>
      <c r="C103" t="s">
        <v>15</v>
      </c>
      <c r="D103">
        <v>0.90100000000000002</v>
      </c>
      <c r="E103">
        <v>0.88900000000000001</v>
      </c>
      <c r="F103">
        <f t="shared" si="5"/>
        <v>0.89500000000000002</v>
      </c>
      <c r="G103" s="3">
        <f t="shared" si="6"/>
        <v>31.737588652482273</v>
      </c>
      <c r="H103">
        <v>0</v>
      </c>
    </row>
    <row r="104" spans="1:8" x14ac:dyDescent="0.25">
      <c r="A104">
        <v>90</v>
      </c>
      <c r="B104" t="s">
        <v>105</v>
      </c>
      <c r="C104" t="s">
        <v>15</v>
      </c>
      <c r="D104">
        <v>0.67400000000000004</v>
      </c>
      <c r="E104">
        <v>0.66900000000000004</v>
      </c>
      <c r="F104">
        <f t="shared" si="5"/>
        <v>0.67149999999999999</v>
      </c>
      <c r="G104" s="3">
        <f t="shared" si="6"/>
        <v>23.812056737588652</v>
      </c>
      <c r="H104">
        <v>0</v>
      </c>
    </row>
    <row r="105" spans="1:8" x14ac:dyDescent="0.25">
      <c r="B105" t="s">
        <v>12</v>
      </c>
      <c r="D105">
        <v>2.2349999999999999</v>
      </c>
      <c r="E105">
        <v>2.1179999999999999</v>
      </c>
      <c r="F105">
        <f t="shared" si="5"/>
        <v>2.1764999999999999</v>
      </c>
      <c r="G105">
        <v>100</v>
      </c>
      <c r="H105">
        <v>1</v>
      </c>
    </row>
    <row r="106" spans="1:8" x14ac:dyDescent="0.25">
      <c r="B106" t="s">
        <v>14</v>
      </c>
      <c r="D106">
        <v>0.59499999999999997</v>
      </c>
      <c r="E106">
        <v>0.63200000000000001</v>
      </c>
      <c r="F106">
        <f t="shared" si="5"/>
        <v>0.61349999999999993</v>
      </c>
      <c r="G106" s="3">
        <f>(F106/2.1765)*100</f>
        <v>28.187456926257752</v>
      </c>
      <c r="H106">
        <v>0</v>
      </c>
    </row>
    <row r="107" spans="1:8" x14ac:dyDescent="0.25">
      <c r="A107">
        <v>91</v>
      </c>
      <c r="B107" t="s">
        <v>106</v>
      </c>
      <c r="C107" t="s">
        <v>13</v>
      </c>
      <c r="D107">
        <v>1.7310000000000001</v>
      </c>
      <c r="E107">
        <v>1.802</v>
      </c>
      <c r="F107">
        <f t="shared" si="5"/>
        <v>1.7665000000000002</v>
      </c>
      <c r="G107" s="3">
        <f t="shared" ref="G107:G116" si="7">(F107/2.1765)*100</f>
        <v>81.162416724098335</v>
      </c>
      <c r="H107">
        <v>1</v>
      </c>
    </row>
    <row r="108" spans="1:8" x14ac:dyDescent="0.25">
      <c r="A108">
        <v>92</v>
      </c>
      <c r="B108" t="s">
        <v>107</v>
      </c>
      <c r="C108" t="s">
        <v>13</v>
      </c>
      <c r="D108">
        <v>2.3069999999999999</v>
      </c>
      <c r="E108">
        <v>2.3210000000000002</v>
      </c>
      <c r="F108">
        <f t="shared" si="5"/>
        <v>2.3140000000000001</v>
      </c>
      <c r="G108" s="3">
        <f t="shared" si="7"/>
        <v>106.31748219618655</v>
      </c>
      <c r="H108">
        <v>1</v>
      </c>
    </row>
    <row r="109" spans="1:8" x14ac:dyDescent="0.25">
      <c r="A109">
        <v>93</v>
      </c>
      <c r="B109" t="s">
        <v>108</v>
      </c>
      <c r="C109" t="s">
        <v>13</v>
      </c>
      <c r="D109">
        <v>1.7929999999999999</v>
      </c>
      <c r="E109">
        <v>1.671</v>
      </c>
      <c r="F109">
        <f t="shared" si="5"/>
        <v>1.732</v>
      </c>
      <c r="G109" s="3">
        <f t="shared" si="7"/>
        <v>79.577303009418799</v>
      </c>
      <c r="H109">
        <v>1</v>
      </c>
    </row>
    <row r="110" spans="1:8" x14ac:dyDescent="0.25">
      <c r="A110">
        <v>94</v>
      </c>
      <c r="B110" t="s">
        <v>109</v>
      </c>
      <c r="C110" t="s">
        <v>13</v>
      </c>
      <c r="D110">
        <v>1.274</v>
      </c>
      <c r="E110">
        <v>1.2709999999999999</v>
      </c>
      <c r="F110">
        <f t="shared" si="5"/>
        <v>1.2725</v>
      </c>
      <c r="G110" s="3">
        <f t="shared" si="7"/>
        <v>58.465426142889967</v>
      </c>
      <c r="H110">
        <v>1</v>
      </c>
    </row>
    <row r="111" spans="1:8" x14ac:dyDescent="0.25">
      <c r="A111">
        <v>95</v>
      </c>
      <c r="B111" t="s">
        <v>110</v>
      </c>
      <c r="C111" t="s">
        <v>13</v>
      </c>
      <c r="D111">
        <v>1.671</v>
      </c>
      <c r="E111">
        <v>1.7829999999999999</v>
      </c>
      <c r="F111">
        <f t="shared" si="5"/>
        <v>1.7269999999999999</v>
      </c>
      <c r="G111" s="3">
        <f t="shared" si="7"/>
        <v>79.347576384102908</v>
      </c>
      <c r="H111">
        <v>1</v>
      </c>
    </row>
    <row r="112" spans="1:8" x14ac:dyDescent="0.25">
      <c r="A112">
        <v>96</v>
      </c>
      <c r="B112" t="s">
        <v>111</v>
      </c>
      <c r="C112" t="s">
        <v>13</v>
      </c>
      <c r="D112">
        <v>3.6589999999999998</v>
      </c>
      <c r="E112">
        <v>3.359</v>
      </c>
      <c r="F112">
        <f t="shared" si="5"/>
        <v>3.5089999999999999</v>
      </c>
      <c r="G112" s="3">
        <f t="shared" si="7"/>
        <v>161.22214564668045</v>
      </c>
      <c r="H112">
        <v>1</v>
      </c>
    </row>
    <row r="113" spans="1:8" x14ac:dyDescent="0.25">
      <c r="A113">
        <v>97</v>
      </c>
      <c r="B113" t="s">
        <v>112</v>
      </c>
      <c r="C113" t="s">
        <v>15</v>
      </c>
      <c r="D113">
        <v>0.498</v>
      </c>
      <c r="E113">
        <v>0.52100000000000002</v>
      </c>
      <c r="F113">
        <f t="shared" si="5"/>
        <v>0.50950000000000006</v>
      </c>
      <c r="G113" s="3">
        <f t="shared" si="7"/>
        <v>23.409143119687574</v>
      </c>
      <c r="H113">
        <v>0</v>
      </c>
    </row>
    <row r="114" spans="1:8" x14ac:dyDescent="0.25">
      <c r="A114">
        <v>98</v>
      </c>
      <c r="B114" t="s">
        <v>113</v>
      </c>
      <c r="C114" t="s">
        <v>15</v>
      </c>
      <c r="D114">
        <v>1.526</v>
      </c>
      <c r="E114">
        <v>1.5109999999999999</v>
      </c>
      <c r="F114">
        <f t="shared" si="5"/>
        <v>1.5185</v>
      </c>
      <c r="G114" s="3">
        <f t="shared" si="7"/>
        <v>69.767976108430972</v>
      </c>
      <c r="H114">
        <v>0</v>
      </c>
    </row>
    <row r="115" spans="1:8" x14ac:dyDescent="0.25">
      <c r="A115">
        <v>99</v>
      </c>
      <c r="B115" t="s">
        <v>114</v>
      </c>
      <c r="C115" t="s">
        <v>15</v>
      </c>
      <c r="D115">
        <v>0.498</v>
      </c>
      <c r="E115">
        <v>0.48599999999999999</v>
      </c>
      <c r="F115">
        <f t="shared" si="5"/>
        <v>0.49199999999999999</v>
      </c>
      <c r="G115" s="3">
        <f t="shared" si="7"/>
        <v>22.605099931082012</v>
      </c>
      <c r="H115">
        <v>0</v>
      </c>
    </row>
    <row r="116" spans="1:8" x14ac:dyDescent="0.25">
      <c r="A116">
        <v>100</v>
      </c>
      <c r="B116" t="s">
        <v>115</v>
      </c>
      <c r="C116" t="s">
        <v>15</v>
      </c>
      <c r="D116">
        <v>0.53600000000000003</v>
      </c>
      <c r="E116">
        <v>0.56299999999999994</v>
      </c>
      <c r="F116">
        <f t="shared" si="5"/>
        <v>0.54949999999999999</v>
      </c>
      <c r="G116" s="3">
        <f t="shared" si="7"/>
        <v>25.246956122214563</v>
      </c>
      <c r="H116">
        <v>0</v>
      </c>
    </row>
    <row r="117" spans="1:8" x14ac:dyDescent="0.25">
      <c r="G117" s="3"/>
    </row>
    <row r="118" spans="1:8" x14ac:dyDescent="0.25">
      <c r="G118" s="3"/>
    </row>
  </sheetData>
  <hyperlinks>
    <hyperlink ref="M29" r:id="rId1" display="javascript:showdiv('d2','d3','table1');"/>
    <hyperlink ref="M31" r:id="rId2" display="javascript:hidediv('d2','d3','table1');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CK Faslu Rahman</dc:creator>
  <cp:lastModifiedBy>AKB</cp:lastModifiedBy>
  <dcterms:created xsi:type="dcterms:W3CDTF">2024-08-01T20:47:52Z</dcterms:created>
  <dcterms:modified xsi:type="dcterms:W3CDTF">2024-08-03T12:45:15Z</dcterms:modified>
</cp:coreProperties>
</file>