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impson\Desktop\Scott's Stuff\Research\SwamyStuff\KateM_Regression\Submission\DaltonTrans\SI\"/>
    </mc:Choice>
  </mc:AlternateContent>
  <xr:revisionPtr revIDLastSave="0" documentId="13_ncr:1_{32347F1D-EEA8-4B58-B156-9D51C091B204}" xr6:coauthVersionLast="47" xr6:coauthVersionMax="47" xr10:uidLastSave="{00000000-0000-0000-0000-000000000000}"/>
  <bookViews>
    <workbookView xWindow="28680" yWindow="-120" windowWidth="25440" windowHeight="15270" activeTab="1" xr2:uid="{19C9C428-56B0-4998-BEAD-A45BFF29C51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T71" i="1"/>
  <c r="T70" i="1"/>
  <c r="O5" i="1" l="1"/>
  <c r="O4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5" i="1"/>
  <c r="E31" i="1"/>
  <c r="E30" i="1"/>
  <c r="E29" i="1"/>
  <c r="E36" i="1"/>
  <c r="E34" i="1"/>
  <c r="E37" i="1"/>
  <c r="E33" i="1" l="1"/>
  <c r="O29" i="1"/>
  <c r="O28" i="1"/>
  <c r="E28" i="1"/>
  <c r="E32" i="1"/>
  <c r="U31" i="1" l="1"/>
  <c r="J31" i="1"/>
  <c r="J54" i="1"/>
  <c r="J46" i="1"/>
  <c r="J38" i="1"/>
  <c r="J29" i="1"/>
  <c r="J53" i="1"/>
  <c r="J45" i="1"/>
  <c r="J37" i="1"/>
  <c r="J28" i="1"/>
  <c r="J52" i="1"/>
  <c r="J44" i="1"/>
  <c r="J36" i="1"/>
  <c r="J51" i="1"/>
  <c r="J43" i="1"/>
  <c r="J35" i="1"/>
  <c r="J50" i="1"/>
  <c r="J42" i="1"/>
  <c r="J34" i="1"/>
  <c r="J57" i="1"/>
  <c r="J49" i="1"/>
  <c r="J41" i="1"/>
  <c r="J33" i="1"/>
  <c r="J56" i="1"/>
  <c r="J48" i="1"/>
  <c r="J40" i="1"/>
  <c r="J32" i="1"/>
  <c r="J55" i="1"/>
  <c r="J47" i="1"/>
  <c r="J39" i="1"/>
  <c r="J30" i="1"/>
  <c r="U56" i="1"/>
  <c r="U55" i="1"/>
  <c r="U47" i="1"/>
  <c r="U39" i="1"/>
  <c r="U30" i="1"/>
  <c r="U37" i="1"/>
  <c r="U28" i="1"/>
  <c r="U40" i="1"/>
  <c r="U54" i="1"/>
  <c r="U46" i="1"/>
  <c r="U38" i="1"/>
  <c r="U29" i="1"/>
  <c r="U45" i="1"/>
  <c r="U48" i="1"/>
  <c r="U53" i="1"/>
  <c r="U52" i="1"/>
  <c r="U44" i="1"/>
  <c r="U36" i="1"/>
  <c r="U34" i="1"/>
  <c r="U41" i="1"/>
  <c r="U32" i="1"/>
  <c r="U51" i="1"/>
  <c r="U43" i="1"/>
  <c r="U35" i="1"/>
  <c r="U42" i="1"/>
  <c r="U49" i="1"/>
  <c r="U33" i="1"/>
  <c r="U50" i="1"/>
  <c r="U57" i="1"/>
  <c r="J27" i="1" l="1"/>
  <c r="J26" i="1"/>
  <c r="J25" i="1"/>
  <c r="J17" i="1"/>
  <c r="J9" i="1"/>
  <c r="J16" i="1"/>
  <c r="J8" i="1"/>
  <c r="J15" i="1"/>
  <c r="J6" i="1"/>
  <c r="J24" i="1"/>
  <c r="J23" i="1"/>
  <c r="J22" i="1"/>
  <c r="J21" i="1"/>
  <c r="J13" i="1"/>
  <c r="J5" i="1"/>
  <c r="J11" i="1"/>
  <c r="J3" i="1"/>
  <c r="J10" i="1"/>
  <c r="J7" i="1"/>
  <c r="J20" i="1"/>
  <c r="J12" i="1"/>
  <c r="J4" i="1"/>
  <c r="J19" i="1"/>
  <c r="J18" i="1"/>
  <c r="J2" i="1"/>
  <c r="J14" i="1"/>
  <c r="C73" i="1"/>
  <c r="R2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U23" i="1"/>
  <c r="G2" i="1"/>
  <c r="R71" i="1" l="1"/>
  <c r="R70" i="1"/>
  <c r="S23" i="1" s="1"/>
  <c r="U22" i="1"/>
  <c r="U24" i="1"/>
  <c r="U6" i="1"/>
  <c r="U25" i="1"/>
  <c r="U17" i="1"/>
  <c r="U7" i="1"/>
  <c r="U9" i="1"/>
  <c r="U14" i="1"/>
  <c r="U15" i="1"/>
  <c r="U2" i="1"/>
  <c r="U10" i="1"/>
  <c r="U18" i="1"/>
  <c r="U26" i="1"/>
  <c r="U3" i="1"/>
  <c r="U11" i="1"/>
  <c r="U19" i="1"/>
  <c r="U27" i="1"/>
  <c r="U4" i="1"/>
  <c r="U12" i="1"/>
  <c r="U20" i="1"/>
  <c r="U5" i="1"/>
  <c r="U13" i="1"/>
  <c r="U21" i="1"/>
  <c r="U8" i="1"/>
  <c r="U16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3" i="1"/>
  <c r="O2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70" i="1" l="1"/>
  <c r="O70" i="1"/>
  <c r="O71" i="1"/>
  <c r="L70" i="1"/>
  <c r="L71" i="1"/>
  <c r="G71" i="1"/>
  <c r="H31" i="1" s="1"/>
  <c r="M22" i="1"/>
  <c r="S31" i="1"/>
  <c r="S49" i="1"/>
  <c r="S34" i="1"/>
  <c r="S47" i="1"/>
  <c r="S53" i="1"/>
  <c r="S41" i="1"/>
  <c r="S56" i="1"/>
  <c r="S39" i="1"/>
  <c r="S33" i="1"/>
  <c r="S48" i="1"/>
  <c r="S30" i="1"/>
  <c r="S55" i="1"/>
  <c r="S52" i="1"/>
  <c r="S40" i="1"/>
  <c r="S32" i="1"/>
  <c r="S38" i="1"/>
  <c r="S51" i="1"/>
  <c r="S46" i="1"/>
  <c r="S29" i="1"/>
  <c r="S36" i="1"/>
  <c r="S42" i="1"/>
  <c r="S28" i="1"/>
  <c r="S45" i="1"/>
  <c r="S37" i="1"/>
  <c r="S35" i="1"/>
  <c r="S50" i="1"/>
  <c r="S44" i="1"/>
  <c r="S43" i="1"/>
  <c r="S54" i="1"/>
  <c r="S57" i="1"/>
  <c r="S24" i="1"/>
  <c r="S13" i="1"/>
  <c r="S3" i="1"/>
  <c r="S10" i="1"/>
  <c r="S2" i="1"/>
  <c r="S9" i="1"/>
  <c r="S4" i="1"/>
  <c r="S26" i="1"/>
  <c r="S21" i="1"/>
  <c r="S19" i="1"/>
  <c r="S18" i="1"/>
  <c r="S5" i="1"/>
  <c r="S25" i="1"/>
  <c r="S15" i="1"/>
  <c r="S27" i="1"/>
  <c r="S17" i="1"/>
  <c r="S14" i="1"/>
  <c r="S11" i="1"/>
  <c r="S16" i="1"/>
  <c r="S20" i="1"/>
  <c r="S7" i="1"/>
  <c r="S8" i="1"/>
  <c r="S12" i="1"/>
  <c r="S6" i="1"/>
  <c r="S22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H38" i="1" l="1"/>
  <c r="H48" i="1"/>
  <c r="H47" i="1"/>
  <c r="H32" i="1"/>
  <c r="H35" i="1"/>
  <c r="H54" i="1"/>
  <c r="H43" i="1"/>
  <c r="H30" i="1"/>
  <c r="H53" i="1"/>
  <c r="H33" i="1"/>
  <c r="H29" i="1"/>
  <c r="H37" i="1"/>
  <c r="M6" i="1"/>
  <c r="M9" i="1"/>
  <c r="M12" i="1"/>
  <c r="M11" i="1"/>
  <c r="M8" i="1"/>
  <c r="M19" i="1"/>
  <c r="P21" i="1"/>
  <c r="P31" i="1"/>
  <c r="P56" i="1"/>
  <c r="P54" i="1"/>
  <c r="P36" i="1"/>
  <c r="P49" i="1"/>
  <c r="P29" i="1"/>
  <c r="P48" i="1"/>
  <c r="P46" i="1"/>
  <c r="P51" i="1"/>
  <c r="P41" i="1"/>
  <c r="P40" i="1"/>
  <c r="P38" i="1"/>
  <c r="P43" i="1"/>
  <c r="P33" i="1"/>
  <c r="P28" i="1"/>
  <c r="P32" i="1"/>
  <c r="P53" i="1"/>
  <c r="P35" i="1"/>
  <c r="P44" i="1"/>
  <c r="P55" i="1"/>
  <c r="P45" i="1"/>
  <c r="P50" i="1"/>
  <c r="P30" i="1"/>
  <c r="P47" i="1"/>
  <c r="P37" i="1"/>
  <c r="P42" i="1"/>
  <c r="P57" i="1"/>
  <c r="P39" i="1"/>
  <c r="P52" i="1"/>
  <c r="P34" i="1"/>
  <c r="P13" i="1"/>
  <c r="P3" i="1"/>
  <c r="H45" i="1"/>
  <c r="H34" i="1"/>
  <c r="H49" i="1"/>
  <c r="P7" i="1"/>
  <c r="P22" i="1"/>
  <c r="P20" i="1"/>
  <c r="H36" i="1"/>
  <c r="H52" i="1"/>
  <c r="H50" i="1"/>
  <c r="P10" i="1"/>
  <c r="M31" i="1"/>
  <c r="M49" i="1"/>
  <c r="M47" i="1"/>
  <c r="M45" i="1"/>
  <c r="M51" i="1"/>
  <c r="M41" i="1"/>
  <c r="M39" i="1"/>
  <c r="M37" i="1"/>
  <c r="M57" i="1"/>
  <c r="M43" i="1"/>
  <c r="M33" i="1"/>
  <c r="M30" i="1"/>
  <c r="M28" i="1"/>
  <c r="M35" i="1"/>
  <c r="M56" i="1"/>
  <c r="M54" i="1"/>
  <c r="M52" i="1"/>
  <c r="M53" i="1"/>
  <c r="M50" i="1"/>
  <c r="M48" i="1"/>
  <c r="M46" i="1"/>
  <c r="M44" i="1"/>
  <c r="M42" i="1"/>
  <c r="M40" i="1"/>
  <c r="M38" i="1"/>
  <c r="M36" i="1"/>
  <c r="M55" i="1"/>
  <c r="M34" i="1"/>
  <c r="M32" i="1"/>
  <c r="M29" i="1"/>
  <c r="H55" i="1"/>
  <c r="H40" i="1"/>
  <c r="H56" i="1"/>
  <c r="H39" i="1"/>
  <c r="H57" i="1"/>
  <c r="H44" i="1"/>
  <c r="H42" i="1"/>
  <c r="H41" i="1"/>
  <c r="H51" i="1"/>
  <c r="H46" i="1"/>
  <c r="H28" i="1"/>
  <c r="P27" i="1"/>
  <c r="M24" i="1"/>
  <c r="M15" i="1"/>
  <c r="H2" i="1"/>
  <c r="P16" i="1"/>
  <c r="M27" i="1"/>
  <c r="M2" i="1"/>
  <c r="P19" i="1"/>
  <c r="P6" i="1"/>
  <c r="M21" i="1"/>
  <c r="H25" i="1"/>
  <c r="P26" i="1"/>
  <c r="M4" i="1"/>
  <c r="M25" i="1"/>
  <c r="H26" i="1"/>
  <c r="H17" i="1"/>
  <c r="H24" i="1"/>
  <c r="P18" i="1"/>
  <c r="H22" i="1"/>
  <c r="P24" i="1"/>
  <c r="M17" i="1"/>
  <c r="H15" i="1"/>
  <c r="H14" i="1"/>
  <c r="H20" i="1"/>
  <c r="H18" i="1"/>
  <c r="H9" i="1"/>
  <c r="H23" i="1"/>
  <c r="H6" i="1"/>
  <c r="P8" i="1"/>
  <c r="H12" i="1"/>
  <c r="H27" i="1"/>
  <c r="H10" i="1"/>
  <c r="P14" i="1"/>
  <c r="P11" i="1"/>
  <c r="P5" i="1"/>
  <c r="P4" i="1"/>
  <c r="M13" i="1"/>
  <c r="M3" i="1"/>
  <c r="P9" i="1"/>
  <c r="M26" i="1"/>
  <c r="H4" i="1"/>
  <c r="H11" i="1"/>
  <c r="H8" i="1"/>
  <c r="M5" i="1"/>
  <c r="M23" i="1"/>
  <c r="M14" i="1"/>
  <c r="H7" i="1"/>
  <c r="P2" i="1"/>
  <c r="H13" i="1"/>
  <c r="M18" i="1"/>
  <c r="H19" i="1"/>
  <c r="P23" i="1"/>
  <c r="P25" i="1"/>
  <c r="M20" i="1"/>
  <c r="M10" i="1"/>
  <c r="H3" i="1"/>
  <c r="P15" i="1"/>
  <c r="H21" i="1"/>
  <c r="M16" i="1"/>
  <c r="M7" i="1"/>
  <c r="H16" i="1"/>
  <c r="P12" i="1"/>
  <c r="P17" i="1"/>
  <c r="H5" i="1"/>
  <c r="E8" i="1"/>
  <c r="E6" i="1"/>
  <c r="E4" i="1"/>
  <c r="E2" i="1"/>
  <c r="E3" i="1"/>
  <c r="E10" i="1"/>
  <c r="E11" i="1"/>
  <c r="E5" i="1"/>
  <c r="E7" i="1"/>
  <c r="E9" i="1"/>
</calcChain>
</file>

<file path=xl/sharedStrings.xml><?xml version="1.0" encoding="utf-8"?>
<sst xmlns="http://schemas.openxmlformats.org/spreadsheetml/2006/main" count="272" uniqueCount="55">
  <si>
    <t>R1</t>
  </si>
  <si>
    <t>R2</t>
  </si>
  <si>
    <t>alpha</t>
  </si>
  <si>
    <t>beta</t>
  </si>
  <si>
    <t>tau</t>
  </si>
  <si>
    <t>HEP</t>
  </si>
  <si>
    <t>TEP</t>
  </si>
  <si>
    <t>Se-NMR</t>
  </si>
  <si>
    <t>C-NMR</t>
  </si>
  <si>
    <t>P-NMR</t>
  </si>
  <si>
    <t>Hydroxy (-OH-)</t>
  </si>
  <si>
    <t>Amine (-NH2)</t>
  </si>
  <si>
    <t>Methyl </t>
  </si>
  <si>
    <t>H</t>
  </si>
  <si>
    <t>-F</t>
  </si>
  <si>
    <t>-Cl</t>
  </si>
  <si>
    <t>Aldehyde (-CHO)</t>
  </si>
  <si>
    <t>Carboxylic Acid </t>
  </si>
  <si>
    <t>bv</t>
  </si>
  <si>
    <t>alkane</t>
  </si>
  <si>
    <t>alkene</t>
  </si>
  <si>
    <t>alkyne</t>
  </si>
  <si>
    <t>benzene</t>
  </si>
  <si>
    <t>Br</t>
  </si>
  <si>
    <t>Ester</t>
  </si>
  <si>
    <t xml:space="preserve">ether </t>
  </si>
  <si>
    <t xml:space="preserve">I </t>
  </si>
  <si>
    <t>Ketone</t>
  </si>
  <si>
    <t>SH</t>
  </si>
  <si>
    <t>TMS</t>
  </si>
  <si>
    <t>Se(CH3)2</t>
  </si>
  <si>
    <t>HEP-CS</t>
  </si>
  <si>
    <t>Se-NMR-CS</t>
  </si>
  <si>
    <t>C-NM-CS</t>
  </si>
  <si>
    <t>P-NMR-CS</t>
  </si>
  <si>
    <t>Max</t>
  </si>
  <si>
    <t>Min</t>
  </si>
  <si>
    <t>N(HEP)</t>
  </si>
  <si>
    <t>N(SeNMR)</t>
  </si>
  <si>
    <t>N(P-NMR)</t>
  </si>
  <si>
    <t>N(C-NMR)</t>
  </si>
  <si>
    <t>N(BV)</t>
  </si>
  <si>
    <t>P(PH)3</t>
  </si>
  <si>
    <t>PH3</t>
  </si>
  <si>
    <t>N(TEP)</t>
  </si>
  <si>
    <t>CH3</t>
  </si>
  <si>
    <t>NH2</t>
  </si>
  <si>
    <t>OH</t>
  </si>
  <si>
    <t>F</t>
  </si>
  <si>
    <t>Cl</t>
  </si>
  <si>
    <t>alde</t>
  </si>
  <si>
    <t>ester</t>
  </si>
  <si>
    <t>C(CH3)3</t>
  </si>
  <si>
    <t>NO2</t>
  </si>
  <si>
    <t>ketone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</si>
</sst>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7"/>
      <color rgb="FF66669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0DAF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3" borderId="1" xfId="0" applyFill="1" applyBorder="1"/>
    <xf numFmtId="0" fontId="0" fillId="3" borderId="0" xfId="0" applyFill="1"/>
    <xf numFmtId="0" fontId="0" fillId="4" borderId="1" xfId="0" applyFill="1" applyBorder="1"/>
    <xf numFmtId="0" fontId="0" fillId="4" borderId="0" xfId="0" applyFill="1"/>
    <xf numFmtId="0" fontId="1" fillId="4" borderId="1" xfId="0" applyFont="1" applyFill="1" applyBorder="1"/>
    <xf numFmtId="164" fontId="0" fillId="4" borderId="1" xfId="0" applyNumberFormat="1" applyFill="1" applyBorder="1"/>
    <xf numFmtId="164" fontId="0" fillId="4" borderId="0" xfId="0" applyNumberFormat="1" applyFill="1"/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vertical="center" wrapText="1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FCEE-D345-48E8-815C-1512C8F3757E}">
  <dimension ref="A1:U73"/>
  <sheetViews>
    <sheetView workbookViewId="0">
      <pane ySplit="1" topLeftCell="A2" activePane="bottomLeft" state="frozen"/>
      <selection pane="bottomLeft" activeCell="U57" sqref="A1:U57"/>
    </sheetView>
  </sheetViews>
  <sheetFormatPr defaultRowHeight="14.5" x14ac:dyDescent="0.35"/>
  <cols>
    <col min="1" max="2" width="14.81640625" bestFit="1" customWidth="1"/>
    <col min="3" max="4" width="11.90625" style="7" bestFit="1" customWidth="1"/>
    <col min="5" max="5" width="11.90625" bestFit="1" customWidth="1"/>
    <col min="6" max="6" width="8.90625" style="7"/>
    <col min="8" max="8" width="8.90625" style="5"/>
    <col min="9" max="9" width="7.81640625" style="7" bestFit="1" customWidth="1"/>
    <col min="10" max="10" width="7.81640625" style="5" customWidth="1"/>
    <col min="11" max="11" width="8.90625" style="7"/>
    <col min="13" max="13" width="8.90625" style="5"/>
    <col min="14" max="14" width="8.90625" style="7"/>
    <col min="16" max="16" width="8.90625" style="5"/>
    <col min="17" max="17" width="8.90625" style="7"/>
    <col min="19" max="19" width="8.90625" style="5"/>
    <col min="20" max="20" width="8.90625" style="7"/>
    <col min="21" max="21" width="8.90625" style="5"/>
  </cols>
  <sheetData>
    <row r="1" spans="1:21" ht="18.5" x14ac:dyDescent="0.45">
      <c r="A1" s="11" t="s">
        <v>0</v>
      </c>
      <c r="B1" s="11" t="s">
        <v>1</v>
      </c>
      <c r="C1" s="12" t="s">
        <v>2</v>
      </c>
      <c r="D1" s="12" t="s">
        <v>3</v>
      </c>
      <c r="E1" s="11" t="s">
        <v>4</v>
      </c>
      <c r="F1" s="12" t="s">
        <v>5</v>
      </c>
      <c r="G1" s="11" t="s">
        <v>31</v>
      </c>
      <c r="H1" s="13" t="s">
        <v>37</v>
      </c>
      <c r="I1" s="12" t="s">
        <v>6</v>
      </c>
      <c r="J1" s="13" t="s">
        <v>44</v>
      </c>
      <c r="K1" s="12" t="s">
        <v>7</v>
      </c>
      <c r="L1" s="11" t="s">
        <v>32</v>
      </c>
      <c r="M1" s="13" t="s">
        <v>38</v>
      </c>
      <c r="N1" s="12" t="s">
        <v>8</v>
      </c>
      <c r="O1" s="11" t="s">
        <v>33</v>
      </c>
      <c r="P1" s="13" t="s">
        <v>40</v>
      </c>
      <c r="Q1" s="12" t="s">
        <v>9</v>
      </c>
      <c r="R1" s="11" t="s">
        <v>34</v>
      </c>
      <c r="S1" s="13" t="s">
        <v>39</v>
      </c>
      <c r="T1" s="12" t="s">
        <v>18</v>
      </c>
      <c r="U1" s="13" t="s">
        <v>41</v>
      </c>
    </row>
    <row r="2" spans="1:21" x14ac:dyDescent="0.35">
      <c r="A2" s="2" t="s">
        <v>13</v>
      </c>
      <c r="B2" s="2" t="s">
        <v>13</v>
      </c>
      <c r="C2" s="6">
        <v>163.4</v>
      </c>
      <c r="D2" s="6">
        <v>165.3</v>
      </c>
      <c r="E2" s="2">
        <f>(D2-C2)/60</f>
        <v>3.166666666666676E-2</v>
      </c>
      <c r="F2" s="6">
        <v>-26.458734700000001</v>
      </c>
      <c r="G2" s="2">
        <f t="shared" ref="G2:G33" si="0">($B$70-F2)</f>
        <v>207.20780910000002</v>
      </c>
      <c r="H2" s="4">
        <f t="shared" ref="H2:H33" si="1">(G2-$G$71)/($G$70-$G$71)</f>
        <v>0.54746130240593627</v>
      </c>
      <c r="I2" s="6">
        <v>2036.36</v>
      </c>
      <c r="J2" s="4">
        <f t="shared" ref="J2:J33" si="2">(I2-$I$71)/($I$70-$I$71)</f>
        <v>0.50487188740526856</v>
      </c>
      <c r="K2" s="6">
        <v>1695.288</v>
      </c>
      <c r="L2" s="2">
        <f t="shared" ref="L2:L33" si="3">$B$71-K2</f>
        <v>-3.2908773999999994</v>
      </c>
      <c r="M2" s="4">
        <f t="shared" ref="M2:M33" si="4">(L2-$L$71)/($L$70-$L$71)</f>
        <v>0.15444748941262998</v>
      </c>
      <c r="N2" s="6">
        <v>-14.952999999999999</v>
      </c>
      <c r="O2" s="2">
        <f t="shared" ref="O2:O33" si="5">$B$70-N2</f>
        <v>195.70207440000001</v>
      </c>
      <c r="P2" s="4">
        <f t="shared" ref="P2:P33" si="6">(O2-$O$71)/($O$70-$O$71)</f>
        <v>0.19344246524065092</v>
      </c>
      <c r="Q2" s="6">
        <v>285.48200000000003</v>
      </c>
      <c r="R2" s="2">
        <f t="shared" ref="R2:R33" si="7">$B$72-Q2-4.7</f>
        <v>-28.519441400000016</v>
      </c>
      <c r="S2" s="4">
        <f t="shared" ref="S2:S33" si="8">(R2-$R$71)/($R$70-$R$71)</f>
        <v>0.3897256619984289</v>
      </c>
      <c r="T2" s="9">
        <v>21.8</v>
      </c>
      <c r="U2" s="4">
        <f t="shared" ref="U2:U33" si="9">(T2-$T$71)/($T$70-$T$71)</f>
        <v>6.3694267515924472E-3</v>
      </c>
    </row>
    <row r="3" spans="1:21" x14ac:dyDescent="0.35">
      <c r="A3" s="2" t="s">
        <v>11</v>
      </c>
      <c r="B3" s="2" t="s">
        <v>13</v>
      </c>
      <c r="C3" s="6">
        <v>152.69999999999999</v>
      </c>
      <c r="D3" s="6">
        <v>161.19999999999999</v>
      </c>
      <c r="E3" s="2">
        <f>(D3-C3)/60</f>
        <v>0.14166666666666666</v>
      </c>
      <c r="F3" s="6">
        <v>-27.545864099999999</v>
      </c>
      <c r="G3" s="2">
        <f t="shared" si="0"/>
        <v>208.2949385</v>
      </c>
      <c r="H3" s="4">
        <f t="shared" si="1"/>
        <v>0.5682666553201996</v>
      </c>
      <c r="I3" s="6">
        <v>2035.96</v>
      </c>
      <c r="J3" s="4">
        <f t="shared" si="2"/>
        <v>0.4904366654637361</v>
      </c>
      <c r="K3" s="6">
        <v>1762.367</v>
      </c>
      <c r="L3" s="2">
        <f t="shared" si="3"/>
        <v>-70.36987739999995</v>
      </c>
      <c r="M3" s="4">
        <f t="shared" si="4"/>
        <v>0.10276642196728408</v>
      </c>
      <c r="N3" s="6">
        <v>-12.577999999999999</v>
      </c>
      <c r="O3" s="2">
        <f t="shared" si="5"/>
        <v>193.32707440000001</v>
      </c>
      <c r="P3" s="4">
        <f t="shared" si="6"/>
        <v>0.16904808898724155</v>
      </c>
      <c r="Q3" s="6">
        <v>290.76499999999999</v>
      </c>
      <c r="R3" s="2">
        <f t="shared" si="7"/>
        <v>-33.802441399999978</v>
      </c>
      <c r="S3" s="4">
        <f t="shared" si="8"/>
        <v>0.36576561352477022</v>
      </c>
      <c r="T3" s="9">
        <v>26.5</v>
      </c>
      <c r="U3" s="4">
        <f t="shared" si="9"/>
        <v>0.30573248407643316</v>
      </c>
    </row>
    <row r="4" spans="1:21" x14ac:dyDescent="0.35">
      <c r="A4" s="2" t="s">
        <v>13</v>
      </c>
      <c r="B4" s="2" t="s">
        <v>10</v>
      </c>
      <c r="C4" s="6">
        <v>163.4</v>
      </c>
      <c r="D4" s="6">
        <v>165.3</v>
      </c>
      <c r="E4" s="2">
        <f>(D4-C4)/60</f>
        <v>3.166666666666676E-2</v>
      </c>
      <c r="F4" s="6">
        <v>-36.909168700000002</v>
      </c>
      <c r="G4" s="2">
        <f t="shared" si="0"/>
        <v>217.65824310000002</v>
      </c>
      <c r="H4" s="4">
        <f t="shared" si="1"/>
        <v>0.74746046301848257</v>
      </c>
      <c r="I4" s="6">
        <v>2036.23</v>
      </c>
      <c r="J4" s="4">
        <f t="shared" si="2"/>
        <v>0.50018044027427311</v>
      </c>
      <c r="K4" s="6">
        <v>1697.355</v>
      </c>
      <c r="L4" s="2">
        <f t="shared" si="3"/>
        <v>-5.3578774000000067</v>
      </c>
      <c r="M4" s="4">
        <f t="shared" si="4"/>
        <v>0.15285496766350534</v>
      </c>
      <c r="N4" s="6">
        <v>-6.7919999999999998</v>
      </c>
      <c r="O4" s="2">
        <f t="shared" si="5"/>
        <v>187.54107440000001</v>
      </c>
      <c r="P4" s="4">
        <f t="shared" si="6"/>
        <v>0.10961825277577768</v>
      </c>
      <c r="Q4" s="6">
        <v>340.60199999999998</v>
      </c>
      <c r="R4" s="2">
        <f t="shared" si="7"/>
        <v>-83.639441399999967</v>
      </c>
      <c r="S4" s="4">
        <f t="shared" si="8"/>
        <v>0.13973931487216046</v>
      </c>
      <c r="T4" s="9">
        <v>21.7</v>
      </c>
      <c r="U4" s="4">
        <f t="shared" si="9"/>
        <v>0</v>
      </c>
    </row>
    <row r="5" spans="1:21" x14ac:dyDescent="0.35">
      <c r="A5" s="2" t="s">
        <v>13</v>
      </c>
      <c r="B5" s="2" t="s">
        <v>11</v>
      </c>
      <c r="C5" s="6">
        <v>164</v>
      </c>
      <c r="D5" s="6">
        <v>165.3</v>
      </c>
      <c r="E5" s="2">
        <f t="shared" ref="E5" si="10">(D5-C5)/60</f>
        <v>2.1666666666666855E-2</v>
      </c>
      <c r="F5" s="6">
        <v>-15.409736499999999</v>
      </c>
      <c r="G5" s="2">
        <f t="shared" si="0"/>
        <v>196.15881090000002</v>
      </c>
      <c r="H5" s="4">
        <f t="shared" si="1"/>
        <v>0.33600689145902862</v>
      </c>
      <c r="I5" s="6">
        <v>2032.68</v>
      </c>
      <c r="J5" s="4">
        <f t="shared" si="2"/>
        <v>0.37206784554313099</v>
      </c>
      <c r="K5" s="6">
        <v>1767.482</v>
      </c>
      <c r="L5" s="2">
        <f t="shared" si="3"/>
        <v>-75.484877399999959</v>
      </c>
      <c r="M5" s="4">
        <f t="shared" si="4"/>
        <v>9.8825566260088912E-2</v>
      </c>
      <c r="N5" s="6">
        <v>-33.454000000000001</v>
      </c>
      <c r="O5" s="2">
        <f t="shared" si="5"/>
        <v>214.20307440000002</v>
      </c>
      <c r="P5" s="4">
        <f t="shared" si="6"/>
        <v>0.38347208842563069</v>
      </c>
      <c r="Q5" s="6">
        <v>317.65899999999999</v>
      </c>
      <c r="R5" s="2">
        <f t="shared" si="7"/>
        <v>-60.696441399999983</v>
      </c>
      <c r="S5" s="4">
        <f t="shared" si="8"/>
        <v>0.24379295714570867</v>
      </c>
      <c r="T5" s="9">
        <v>21.7</v>
      </c>
      <c r="U5" s="4">
        <f t="shared" si="9"/>
        <v>0</v>
      </c>
    </row>
    <row r="6" spans="1:21" x14ac:dyDescent="0.35">
      <c r="A6" s="2" t="s">
        <v>13</v>
      </c>
      <c r="B6" s="2" t="s">
        <v>12</v>
      </c>
      <c r="C6" s="6">
        <v>164.6</v>
      </c>
      <c r="D6" s="6">
        <v>164.7</v>
      </c>
      <c r="E6" s="2">
        <f>(D6-C6)/60</f>
        <v>1.666666666666572E-3</v>
      </c>
      <c r="F6" s="6">
        <v>-12.6473785</v>
      </c>
      <c r="G6" s="2">
        <f t="shared" si="0"/>
        <v>193.39645290000001</v>
      </c>
      <c r="H6" s="4">
        <f t="shared" si="1"/>
        <v>0.28314121321912455</v>
      </c>
      <c r="I6" s="6">
        <v>2033.15</v>
      </c>
      <c r="J6" s="4">
        <f t="shared" si="2"/>
        <v>0.38902923132443834</v>
      </c>
      <c r="K6" s="6">
        <v>1667.4559999999999</v>
      </c>
      <c r="L6" s="2">
        <f t="shared" si="3"/>
        <v>24.541122600000108</v>
      </c>
      <c r="M6" s="4">
        <f t="shared" si="4"/>
        <v>0.17589067534472308</v>
      </c>
      <c r="N6" s="8">
        <v>-43.613999999999997</v>
      </c>
      <c r="O6" s="2">
        <f t="shared" si="5"/>
        <v>224.36307440000002</v>
      </c>
      <c r="P6" s="4">
        <f t="shared" si="6"/>
        <v>0.48782866220863669</v>
      </c>
      <c r="Q6" s="6">
        <v>307.34300000000002</v>
      </c>
      <c r="R6" s="2">
        <f t="shared" si="7"/>
        <v>-50.380441400000009</v>
      </c>
      <c r="S6" s="4">
        <f t="shared" si="8"/>
        <v>0.29057922632122724</v>
      </c>
      <c r="T6" s="9">
        <v>21.7</v>
      </c>
      <c r="U6" s="4">
        <f t="shared" si="9"/>
        <v>0</v>
      </c>
    </row>
    <row r="7" spans="1:21" x14ac:dyDescent="0.35">
      <c r="A7" s="2" t="s">
        <v>14</v>
      </c>
      <c r="B7" s="2" t="s">
        <v>13</v>
      </c>
      <c r="C7" s="6">
        <v>158.4</v>
      </c>
      <c r="D7" s="6">
        <v>158.9</v>
      </c>
      <c r="E7" s="2">
        <f t="shared" ref="E7:E8" si="11">(D7-C7)/60</f>
        <v>8.3333333333333332E-3</v>
      </c>
      <c r="F7" s="6">
        <v>-13.6962986</v>
      </c>
      <c r="G7" s="2">
        <f t="shared" si="0"/>
        <v>194.44537300000002</v>
      </c>
      <c r="H7" s="4">
        <f t="shared" si="1"/>
        <v>0.30321532110302957</v>
      </c>
      <c r="I7" s="6">
        <v>2050.08</v>
      </c>
      <c r="J7" s="4">
        <f t="shared" si="2"/>
        <v>1</v>
      </c>
      <c r="K7" s="6">
        <v>1649.922</v>
      </c>
      <c r="L7" s="2">
        <f t="shared" si="3"/>
        <v>42.075122599999986</v>
      </c>
      <c r="M7" s="4">
        <f t="shared" si="4"/>
        <v>0.1893997592098178</v>
      </c>
      <c r="N7" s="6">
        <v>-16.841999999999999</v>
      </c>
      <c r="O7" s="2">
        <f t="shared" si="5"/>
        <v>197.59107440000002</v>
      </c>
      <c r="P7" s="4">
        <f t="shared" si="6"/>
        <v>0.21284498176388905</v>
      </c>
      <c r="Q7" s="6">
        <v>278.33999999999997</v>
      </c>
      <c r="R7" s="2">
        <f t="shared" si="7"/>
        <v>-21.377441399999963</v>
      </c>
      <c r="S7" s="4">
        <f t="shared" si="8"/>
        <v>0.4221168537831862</v>
      </c>
      <c r="T7" s="9">
        <v>24.4</v>
      </c>
      <c r="U7" s="4">
        <f t="shared" si="9"/>
        <v>0.17197452229299359</v>
      </c>
    </row>
    <row r="8" spans="1:21" x14ac:dyDescent="0.35">
      <c r="A8" s="2" t="s">
        <v>15</v>
      </c>
      <c r="B8" s="2" t="s">
        <v>13</v>
      </c>
      <c r="C8" s="6">
        <v>152.4</v>
      </c>
      <c r="D8" s="6">
        <v>156.19999999999999</v>
      </c>
      <c r="E8" s="2">
        <f t="shared" si="11"/>
        <v>6.3333333333333047E-2</v>
      </c>
      <c r="F8" s="6">
        <v>-14.767286800000001</v>
      </c>
      <c r="G8" s="2">
        <f t="shared" si="0"/>
        <v>195.51636120000001</v>
      </c>
      <c r="H8" s="4">
        <f t="shared" si="1"/>
        <v>0.32371176565508736</v>
      </c>
      <c r="I8" s="6">
        <v>2044.11</v>
      </c>
      <c r="J8" s="4">
        <f t="shared" si="2"/>
        <v>0.78455431252255436</v>
      </c>
      <c r="K8" s="6">
        <v>1613.0740000000001</v>
      </c>
      <c r="L8" s="2">
        <f t="shared" si="3"/>
        <v>78.923122599999942</v>
      </c>
      <c r="M8" s="4">
        <f t="shared" si="4"/>
        <v>0.21778932931709585</v>
      </c>
      <c r="N8" s="6">
        <v>-33.158000000000001</v>
      </c>
      <c r="O8" s="2">
        <f t="shared" si="5"/>
        <v>213.9070744</v>
      </c>
      <c r="P8" s="4">
        <f t="shared" si="6"/>
        <v>0.38043177879573187</v>
      </c>
      <c r="Q8" s="6">
        <v>275.76299999999998</v>
      </c>
      <c r="R8" s="2">
        <f t="shared" si="7"/>
        <v>-18.800441399999965</v>
      </c>
      <c r="S8" s="4">
        <f t="shared" si="8"/>
        <v>0.43380435045489146</v>
      </c>
      <c r="T8" s="9">
        <v>27.2</v>
      </c>
      <c r="U8" s="4">
        <f t="shared" si="9"/>
        <v>0.35031847133757965</v>
      </c>
    </row>
    <row r="9" spans="1:21" x14ac:dyDescent="0.35">
      <c r="A9" s="2" t="s">
        <v>16</v>
      </c>
      <c r="B9" s="2" t="s">
        <v>13</v>
      </c>
      <c r="C9" s="6">
        <v>153.9</v>
      </c>
      <c r="D9" s="6">
        <v>154.5</v>
      </c>
      <c r="E9" s="2">
        <f t="shared" ref="E9" si="12">(D9-C9)/60</f>
        <v>9.9999999999999048E-3</v>
      </c>
      <c r="F9" s="6">
        <v>-29.132864699999999</v>
      </c>
      <c r="G9" s="2">
        <f t="shared" si="0"/>
        <v>209.88193910000001</v>
      </c>
      <c r="H9" s="4">
        <f t="shared" si="1"/>
        <v>0.59863848369513695</v>
      </c>
      <c r="I9" s="6">
        <v>2049.42</v>
      </c>
      <c r="J9" s="4">
        <f t="shared" si="2"/>
        <v>0.97618188379646864</v>
      </c>
      <c r="K9" s="6">
        <v>1501.174</v>
      </c>
      <c r="L9" s="2">
        <f t="shared" si="3"/>
        <v>190.82312260000003</v>
      </c>
      <c r="M9" s="4">
        <f t="shared" si="4"/>
        <v>0.30400277088799305</v>
      </c>
      <c r="N9" s="6">
        <v>-46.534999999999997</v>
      </c>
      <c r="O9" s="2">
        <f t="shared" si="5"/>
        <v>227.28407440000001</v>
      </c>
      <c r="P9" s="4">
        <f t="shared" si="6"/>
        <v>0.51783117717125082</v>
      </c>
      <c r="Q9" s="6">
        <v>273.37799999999999</v>
      </c>
      <c r="R9" s="2">
        <f t="shared" si="7"/>
        <v>-16.415441399999974</v>
      </c>
      <c r="S9" s="4">
        <f t="shared" si="8"/>
        <v>0.44462106739785495</v>
      </c>
      <c r="T9" s="9">
        <v>27.5</v>
      </c>
      <c r="U9" s="4">
        <f t="shared" si="9"/>
        <v>0.36942675159235677</v>
      </c>
    </row>
    <row r="10" spans="1:21" x14ac:dyDescent="0.35">
      <c r="A10" s="2" t="s">
        <v>13</v>
      </c>
      <c r="B10" s="2" t="s">
        <v>15</v>
      </c>
      <c r="C10" s="6">
        <v>164</v>
      </c>
      <c r="D10" s="6">
        <v>164.7</v>
      </c>
      <c r="E10" s="2">
        <f t="shared" ref="E10" si="13">(D10-C10)/60</f>
        <v>1.1666666666666476E-2</v>
      </c>
      <c r="F10" s="6">
        <v>-22.221540900000001</v>
      </c>
      <c r="G10" s="2">
        <f t="shared" si="0"/>
        <v>202.97061530000002</v>
      </c>
      <c r="H10" s="4">
        <f t="shared" si="1"/>
        <v>0.46637039236787603</v>
      </c>
      <c r="I10" s="6">
        <v>2041.12</v>
      </c>
      <c r="J10" s="4">
        <f t="shared" si="2"/>
        <v>0.67665102850956249</v>
      </c>
      <c r="K10" s="6">
        <v>1497.7729999999999</v>
      </c>
      <c r="L10" s="2">
        <f t="shared" si="3"/>
        <v>194.2241226000001</v>
      </c>
      <c r="M10" s="4">
        <f t="shared" si="4"/>
        <v>0.30662307396916044</v>
      </c>
      <c r="N10" s="6">
        <v>-37.770000000000003</v>
      </c>
      <c r="O10" s="2">
        <f t="shared" si="5"/>
        <v>218.51907440000002</v>
      </c>
      <c r="P10" s="4">
        <f t="shared" si="6"/>
        <v>0.42780308965077385</v>
      </c>
      <c r="Q10" s="6">
        <v>181.434</v>
      </c>
      <c r="R10" s="2">
        <f t="shared" si="7"/>
        <v>75.528558600000011</v>
      </c>
      <c r="S10" s="4">
        <f t="shared" si="8"/>
        <v>0.86161570999904591</v>
      </c>
      <c r="T10" s="9">
        <v>21.8</v>
      </c>
      <c r="U10" s="4">
        <f t="shared" si="9"/>
        <v>6.3694267515924472E-3</v>
      </c>
    </row>
    <row r="11" spans="1:21" x14ac:dyDescent="0.35">
      <c r="A11" s="2" t="s">
        <v>13</v>
      </c>
      <c r="B11" s="2" t="s">
        <v>17</v>
      </c>
      <c r="C11" s="6">
        <v>163.4</v>
      </c>
      <c r="D11" s="6">
        <v>163.80000000000001</v>
      </c>
      <c r="E11" s="2">
        <f t="shared" ref="E11" si="14">(D11-C11)/60</f>
        <v>6.6666666666667616E-3</v>
      </c>
      <c r="F11" s="6">
        <v>2.1474264000000001</v>
      </c>
      <c r="G11" s="2">
        <f t="shared" si="0"/>
        <v>178.60164800000001</v>
      </c>
      <c r="H11" s="4">
        <f t="shared" si="1"/>
        <v>0</v>
      </c>
      <c r="I11" s="6">
        <v>2044.74</v>
      </c>
      <c r="J11" s="4">
        <f t="shared" si="2"/>
        <v>0.8072897870804796</v>
      </c>
      <c r="K11" s="6">
        <v>1607.43</v>
      </c>
      <c r="L11" s="2">
        <f t="shared" si="3"/>
        <v>84.567122599999948</v>
      </c>
      <c r="M11" s="4">
        <f t="shared" si="4"/>
        <v>0.22213775348354933</v>
      </c>
      <c r="N11" s="6">
        <v>-16.908000000000001</v>
      </c>
      <c r="O11" s="2">
        <f t="shared" si="5"/>
        <v>197.6570744</v>
      </c>
      <c r="P11" s="4">
        <f t="shared" si="6"/>
        <v>0.21352288864082564</v>
      </c>
      <c r="Q11" s="6">
        <v>167.126</v>
      </c>
      <c r="R11" s="2">
        <f t="shared" si="7"/>
        <v>89.836558600000004</v>
      </c>
      <c r="S11" s="4">
        <f t="shared" si="8"/>
        <v>0.9265069410346527</v>
      </c>
      <c r="T11" s="9">
        <v>21.9</v>
      </c>
      <c r="U11" s="4">
        <f t="shared" si="9"/>
        <v>1.2738853503184669E-2</v>
      </c>
    </row>
    <row r="12" spans="1:21" x14ac:dyDescent="0.35">
      <c r="A12" s="2" t="s">
        <v>20</v>
      </c>
      <c r="B12" s="2" t="s">
        <v>13</v>
      </c>
      <c r="C12" s="6">
        <v>151.1</v>
      </c>
      <c r="D12" s="6">
        <v>156.4</v>
      </c>
      <c r="E12" s="2">
        <f t="shared" ref="E12:E31" si="15">(D12-C12)/60</f>
        <v>8.8333333333333527E-2</v>
      </c>
      <c r="F12" s="6">
        <v>-30.611226800000001</v>
      </c>
      <c r="G12" s="2">
        <f t="shared" si="0"/>
        <v>211.36030120000001</v>
      </c>
      <c r="H12" s="4">
        <f t="shared" si="1"/>
        <v>0.62693120140249725</v>
      </c>
      <c r="I12" s="6">
        <v>2033.22</v>
      </c>
      <c r="J12" s="4">
        <f t="shared" si="2"/>
        <v>0.39155539516420507</v>
      </c>
      <c r="K12" s="6">
        <v>1636.2487939</v>
      </c>
      <c r="L12" s="2">
        <f t="shared" si="3"/>
        <v>55.748328700000002</v>
      </c>
      <c r="M12" s="4">
        <f t="shared" si="4"/>
        <v>0.199934291427773</v>
      </c>
      <c r="N12" s="6">
        <v>-60.105741999999999</v>
      </c>
      <c r="O12" s="2">
        <f t="shared" si="5"/>
        <v>240.8548164</v>
      </c>
      <c r="P12" s="4">
        <f t="shared" si="6"/>
        <v>0.65722056091270142</v>
      </c>
      <c r="Q12" s="6">
        <v>287.79467510000001</v>
      </c>
      <c r="R12" s="2">
        <f t="shared" si="7"/>
        <v>-30.832116499999994</v>
      </c>
      <c r="S12" s="4">
        <f t="shared" si="8"/>
        <v>0.37923696097631582</v>
      </c>
      <c r="T12" s="9">
        <v>27.6</v>
      </c>
      <c r="U12" s="4">
        <f t="shared" si="9"/>
        <v>0.37579617834394918</v>
      </c>
    </row>
    <row r="13" spans="1:21" x14ac:dyDescent="0.35">
      <c r="A13" s="2" t="s">
        <v>21</v>
      </c>
      <c r="B13" s="2" t="s">
        <v>13</v>
      </c>
      <c r="C13" s="6">
        <v>130.1</v>
      </c>
      <c r="D13" s="6">
        <v>173.3</v>
      </c>
      <c r="E13" s="2">
        <f t="shared" si="15"/>
        <v>0.72000000000000031</v>
      </c>
      <c r="F13" s="6">
        <v>-32.157603899999998</v>
      </c>
      <c r="G13" s="2">
        <f t="shared" si="0"/>
        <v>212.90667830000001</v>
      </c>
      <c r="H13" s="4">
        <f t="shared" si="1"/>
        <v>0.65652558207515299</v>
      </c>
      <c r="I13" s="6">
        <v>2043.6</v>
      </c>
      <c r="J13" s="4">
        <f t="shared" si="2"/>
        <v>0.76614940454709457</v>
      </c>
      <c r="K13" s="6">
        <v>1370.1312198000001</v>
      </c>
      <c r="L13" s="2">
        <f t="shared" si="3"/>
        <v>321.86590279999996</v>
      </c>
      <c r="M13" s="4">
        <f t="shared" si="4"/>
        <v>0.40496478227370003</v>
      </c>
      <c r="N13" s="6">
        <v>-63.010352300000001</v>
      </c>
      <c r="O13" s="2">
        <f t="shared" si="5"/>
        <v>243.75942670000001</v>
      </c>
      <c r="P13" s="4">
        <f t="shared" si="6"/>
        <v>0.68705473208227119</v>
      </c>
      <c r="Q13" s="6">
        <v>228.06471790000001</v>
      </c>
      <c r="R13" s="2">
        <f t="shared" si="7"/>
        <v>28.897840700000007</v>
      </c>
      <c r="S13" s="4">
        <f t="shared" si="8"/>
        <v>0.65013089810324565</v>
      </c>
      <c r="T13" s="9">
        <v>24.2</v>
      </c>
      <c r="U13" s="4">
        <f t="shared" si="9"/>
        <v>0.15923566878980894</v>
      </c>
    </row>
    <row r="14" spans="1:21" x14ac:dyDescent="0.35">
      <c r="A14" s="2" t="s">
        <v>23</v>
      </c>
      <c r="B14" s="2" t="s">
        <v>13</v>
      </c>
      <c r="C14" s="6">
        <v>139.4</v>
      </c>
      <c r="D14" s="6">
        <v>166.4</v>
      </c>
      <c r="E14" s="2">
        <f t="shared" si="15"/>
        <v>0.45</v>
      </c>
      <c r="F14" s="6">
        <v>-29.759939899999999</v>
      </c>
      <c r="G14" s="2">
        <f t="shared" si="0"/>
        <v>210.50901430000002</v>
      </c>
      <c r="H14" s="4">
        <f t="shared" si="1"/>
        <v>0.61063937415011194</v>
      </c>
      <c r="I14" s="6">
        <v>2041.05</v>
      </c>
      <c r="J14" s="4">
        <f t="shared" si="2"/>
        <v>0.67412486466979571</v>
      </c>
      <c r="K14" s="6">
        <v>1377.7230066</v>
      </c>
      <c r="L14" s="2">
        <f t="shared" si="3"/>
        <v>314.27411600000005</v>
      </c>
      <c r="M14" s="4">
        <f t="shared" si="4"/>
        <v>0.39911568426029076</v>
      </c>
      <c r="N14" s="6">
        <v>-45.288752799999997</v>
      </c>
      <c r="O14" s="2">
        <f t="shared" si="5"/>
        <v>226.03782720000001</v>
      </c>
      <c r="P14" s="4">
        <f t="shared" si="6"/>
        <v>0.50503057797059481</v>
      </c>
      <c r="Q14" s="6">
        <v>224.37358950000001</v>
      </c>
      <c r="R14" s="2">
        <f t="shared" si="7"/>
        <v>32.5889691</v>
      </c>
      <c r="S14" s="4">
        <f t="shared" si="8"/>
        <v>0.66687131366003127</v>
      </c>
      <c r="T14" s="9">
        <v>28</v>
      </c>
      <c r="U14" s="4">
        <f t="shared" si="9"/>
        <v>0.40127388535031855</v>
      </c>
    </row>
    <row r="15" spans="1:21" x14ac:dyDescent="0.35">
      <c r="A15" s="2" t="s">
        <v>24</v>
      </c>
      <c r="B15" s="2" t="s">
        <v>13</v>
      </c>
      <c r="C15" s="6">
        <v>129.19999999999999</v>
      </c>
      <c r="D15" s="6">
        <v>173</v>
      </c>
      <c r="E15" s="2">
        <f t="shared" si="15"/>
        <v>0.7300000000000002</v>
      </c>
      <c r="F15" s="6">
        <v>-13.8869615</v>
      </c>
      <c r="G15" s="2">
        <f t="shared" si="0"/>
        <v>194.63603590000002</v>
      </c>
      <c r="H15" s="4">
        <f t="shared" si="1"/>
        <v>0.30686420496373379</v>
      </c>
      <c r="I15" s="6">
        <v>2041.79</v>
      </c>
      <c r="J15" s="4">
        <f t="shared" si="2"/>
        <v>0.70083002526164007</v>
      </c>
      <c r="K15" s="6">
        <v>852.65353019999998</v>
      </c>
      <c r="L15" s="2">
        <f t="shared" si="3"/>
        <v>839.34359240000003</v>
      </c>
      <c r="M15" s="4">
        <f t="shared" si="4"/>
        <v>0.80365586857014737</v>
      </c>
      <c r="N15" s="6">
        <v>-93.478235699999999</v>
      </c>
      <c r="O15" s="2">
        <f t="shared" si="5"/>
        <v>274.22731010000001</v>
      </c>
      <c r="P15" s="4">
        <f t="shared" si="6"/>
        <v>1</v>
      </c>
      <c r="Q15" s="6">
        <v>179.72301580000001</v>
      </c>
      <c r="R15" s="2">
        <f t="shared" si="7"/>
        <v>77.239542799999995</v>
      </c>
      <c r="S15" s="4">
        <f t="shared" si="8"/>
        <v>0.86937555561132374</v>
      </c>
      <c r="T15" s="9">
        <v>29</v>
      </c>
      <c r="U15" s="4">
        <f t="shared" si="9"/>
        <v>0.4649681528662421</v>
      </c>
    </row>
    <row r="16" spans="1:21" x14ac:dyDescent="0.35">
      <c r="A16" s="2" t="s">
        <v>25</v>
      </c>
      <c r="B16" s="2" t="s">
        <v>13</v>
      </c>
      <c r="C16" s="6">
        <v>141</v>
      </c>
      <c r="D16" s="6">
        <v>169.8</v>
      </c>
      <c r="E16" s="2">
        <f t="shared" si="15"/>
        <v>0.4800000000000002</v>
      </c>
      <c r="F16" s="6">
        <v>-26.681165499999999</v>
      </c>
      <c r="G16" s="2">
        <f t="shared" si="0"/>
        <v>207.4302399</v>
      </c>
      <c r="H16" s="4">
        <f t="shared" si="1"/>
        <v>0.5517181565513597</v>
      </c>
      <c r="I16" s="6">
        <v>2039.87</v>
      </c>
      <c r="J16" s="4">
        <f t="shared" si="2"/>
        <v>0.63154095994225823</v>
      </c>
      <c r="K16" s="6">
        <v>1728.2599221</v>
      </c>
      <c r="L16" s="2">
        <f t="shared" si="3"/>
        <v>-36.262799500000028</v>
      </c>
      <c r="M16" s="4">
        <f t="shared" si="4"/>
        <v>0.12904424652211591</v>
      </c>
      <c r="N16" s="6">
        <v>3.8802691999999999</v>
      </c>
      <c r="O16" s="2">
        <f t="shared" si="5"/>
        <v>176.86880520000003</v>
      </c>
      <c r="P16" s="4">
        <f t="shared" si="6"/>
        <v>0</v>
      </c>
      <c r="Q16" s="6">
        <v>272.9972381</v>
      </c>
      <c r="R16" s="2">
        <f t="shared" si="7"/>
        <v>-16.034679499999992</v>
      </c>
      <c r="S16" s="4">
        <f t="shared" si="8"/>
        <v>0.44634794106450687</v>
      </c>
      <c r="T16" s="9">
        <v>27.6</v>
      </c>
      <c r="U16" s="4">
        <f t="shared" si="9"/>
        <v>0.37579617834394918</v>
      </c>
    </row>
    <row r="17" spans="1:21" x14ac:dyDescent="0.35">
      <c r="A17" s="2" t="s">
        <v>27</v>
      </c>
      <c r="B17" s="2" t="s">
        <v>13</v>
      </c>
      <c r="C17" s="6">
        <v>144.5</v>
      </c>
      <c r="D17" s="6">
        <v>165.6</v>
      </c>
      <c r="E17" s="2">
        <f t="shared" si="15"/>
        <v>0.35166666666666657</v>
      </c>
      <c r="F17" s="6">
        <v>-21.3279976</v>
      </c>
      <c r="G17" s="2">
        <f t="shared" si="0"/>
        <v>202.07707200000002</v>
      </c>
      <c r="H17" s="4">
        <f t="shared" si="1"/>
        <v>0.44926986716758621</v>
      </c>
      <c r="I17" s="6">
        <v>2042.44</v>
      </c>
      <c r="J17" s="4">
        <f t="shared" si="2"/>
        <v>0.72428726091664153</v>
      </c>
      <c r="K17" s="6">
        <v>597.81034209999996</v>
      </c>
      <c r="L17" s="2">
        <f t="shared" si="3"/>
        <v>1094.1867805000002</v>
      </c>
      <c r="M17" s="4">
        <f t="shared" si="4"/>
        <v>1</v>
      </c>
      <c r="N17" s="6">
        <v>-79.470859200000007</v>
      </c>
      <c r="O17" s="2">
        <f t="shared" si="5"/>
        <v>260.21993359999999</v>
      </c>
      <c r="P17" s="4">
        <f t="shared" si="6"/>
        <v>0.8561258051940358</v>
      </c>
      <c r="Q17" s="6">
        <v>191.03868270000001</v>
      </c>
      <c r="R17" s="2">
        <f t="shared" si="7"/>
        <v>65.923875899999999</v>
      </c>
      <c r="S17" s="4">
        <f t="shared" si="8"/>
        <v>0.81805548606073186</v>
      </c>
      <c r="T17" s="9">
        <v>28.6</v>
      </c>
      <c r="U17" s="4">
        <f t="shared" si="9"/>
        <v>0.43949044585987279</v>
      </c>
    </row>
    <row r="18" spans="1:21" x14ac:dyDescent="0.35">
      <c r="A18" s="2" t="s">
        <v>28</v>
      </c>
      <c r="B18" s="2" t="s">
        <v>13</v>
      </c>
      <c r="C18" s="6">
        <v>137.80000000000001</v>
      </c>
      <c r="D18" s="6">
        <v>169.4</v>
      </c>
      <c r="E18" s="2">
        <f t="shared" si="15"/>
        <v>0.52666666666666662</v>
      </c>
      <c r="F18" s="6">
        <v>-8.7701513000000002</v>
      </c>
      <c r="G18" s="2">
        <f t="shared" si="0"/>
        <v>189.51922570000002</v>
      </c>
      <c r="H18" s="4">
        <f t="shared" si="1"/>
        <v>0.20893930107804676</v>
      </c>
      <c r="I18" s="6">
        <v>2042.53</v>
      </c>
      <c r="J18" s="4">
        <f t="shared" si="2"/>
        <v>0.72753518585348453</v>
      </c>
      <c r="K18" s="6">
        <v>1637.7325699</v>
      </c>
      <c r="L18" s="2">
        <f t="shared" si="3"/>
        <v>54.264552699999967</v>
      </c>
      <c r="M18" s="4">
        <f t="shared" si="4"/>
        <v>0.1987911150606568</v>
      </c>
      <c r="N18" s="6">
        <v>-71.856861300000006</v>
      </c>
      <c r="O18" s="2">
        <f t="shared" si="5"/>
        <v>252.60593570000003</v>
      </c>
      <c r="P18" s="4">
        <f t="shared" si="6"/>
        <v>0.77792002432444929</v>
      </c>
      <c r="Q18" s="6">
        <v>371.41340680000002</v>
      </c>
      <c r="R18" s="2">
        <f t="shared" si="7"/>
        <v>-114.45084820000001</v>
      </c>
      <c r="S18" s="4">
        <f t="shared" si="8"/>
        <v>0</v>
      </c>
      <c r="T18" s="9">
        <v>28</v>
      </c>
      <c r="U18" s="4">
        <f t="shared" si="9"/>
        <v>0.40127388535031855</v>
      </c>
    </row>
    <row r="19" spans="1:21" x14ac:dyDescent="0.35">
      <c r="A19" s="2" t="s">
        <v>13</v>
      </c>
      <c r="B19" s="2" t="s">
        <v>19</v>
      </c>
      <c r="C19" s="6">
        <v>162.80000000000001</v>
      </c>
      <c r="D19" s="6">
        <v>165.2</v>
      </c>
      <c r="E19" s="2">
        <f>(D19-C19)/60</f>
        <v>3.9999999999999619E-2</v>
      </c>
      <c r="F19" s="6">
        <v>-23.4735561</v>
      </c>
      <c r="G19" s="2">
        <f t="shared" si="0"/>
        <v>204.22263050000001</v>
      </c>
      <c r="H19" s="4">
        <f t="shared" si="1"/>
        <v>0.49033131007465708</v>
      </c>
      <c r="I19" s="6">
        <v>2032.42</v>
      </c>
      <c r="J19" s="4">
        <f t="shared" si="2"/>
        <v>0.36268495128113204</v>
      </c>
      <c r="K19" s="6">
        <v>1738.1142003</v>
      </c>
      <c r="L19" s="2">
        <f t="shared" si="3"/>
        <v>-46.117077699999982</v>
      </c>
      <c r="M19" s="4">
        <f t="shared" si="4"/>
        <v>0.12145201025921097</v>
      </c>
      <c r="N19" s="6">
        <v>-38.641420199999999</v>
      </c>
      <c r="O19" s="2">
        <f t="shared" si="5"/>
        <v>219.39049460000001</v>
      </c>
      <c r="P19" s="4">
        <f t="shared" si="6"/>
        <v>0.4367537221701932</v>
      </c>
      <c r="Q19" s="6">
        <v>291.6760989</v>
      </c>
      <c r="R19" s="2">
        <f t="shared" si="7"/>
        <v>-34.713540299999991</v>
      </c>
      <c r="S19" s="4">
        <f t="shared" si="8"/>
        <v>0.36163349658206762</v>
      </c>
      <c r="T19" s="9">
        <v>21.7</v>
      </c>
      <c r="U19" s="4">
        <f t="shared" si="9"/>
        <v>0</v>
      </c>
    </row>
    <row r="20" spans="1:21" x14ac:dyDescent="0.35">
      <c r="A20" s="2" t="s">
        <v>13</v>
      </c>
      <c r="B20" s="2" t="s">
        <v>21</v>
      </c>
      <c r="C20" s="6">
        <v>163.69999999999999</v>
      </c>
      <c r="D20" s="6">
        <v>164.3</v>
      </c>
      <c r="E20" s="2">
        <f t="shared" si="15"/>
        <v>1.0000000000000378E-2</v>
      </c>
      <c r="F20" s="6">
        <v>-16.453809100000001</v>
      </c>
      <c r="G20" s="2">
        <f t="shared" si="0"/>
        <v>197.20288350000001</v>
      </c>
      <c r="H20" s="4">
        <f t="shared" si="1"/>
        <v>0.35598822846556416</v>
      </c>
      <c r="I20" s="6">
        <v>2040.03</v>
      </c>
      <c r="J20" s="4">
        <f t="shared" si="2"/>
        <v>0.63731504871887612</v>
      </c>
      <c r="K20" s="6">
        <v>1697.1299211999999</v>
      </c>
      <c r="L20" s="2">
        <f t="shared" si="3"/>
        <v>-5.1327985999998873</v>
      </c>
      <c r="M20" s="4">
        <f t="shared" si="4"/>
        <v>0.15302837979909659</v>
      </c>
      <c r="N20" s="6">
        <v>-38.176903600000003</v>
      </c>
      <c r="O20" s="2">
        <f t="shared" si="5"/>
        <v>218.92597800000001</v>
      </c>
      <c r="P20" s="4">
        <f t="shared" si="6"/>
        <v>0.43198252523699132</v>
      </c>
      <c r="Q20" s="6">
        <v>279.87208399999997</v>
      </c>
      <c r="R20" s="2">
        <f t="shared" si="7"/>
        <v>-22.909525399999961</v>
      </c>
      <c r="S20" s="4">
        <f t="shared" si="8"/>
        <v>0.4151683762314699</v>
      </c>
      <c r="T20" s="9">
        <v>21.8</v>
      </c>
      <c r="U20" s="4">
        <f t="shared" si="9"/>
        <v>6.3694267515924472E-3</v>
      </c>
    </row>
    <row r="21" spans="1:21" x14ac:dyDescent="0.35">
      <c r="A21" s="2" t="s">
        <v>13</v>
      </c>
      <c r="B21" s="2" t="s">
        <v>22</v>
      </c>
      <c r="C21" s="6">
        <v>164.3</v>
      </c>
      <c r="D21" s="6">
        <v>164.7</v>
      </c>
      <c r="E21" s="2">
        <f t="shared" si="15"/>
        <v>6.6666666666662881E-3</v>
      </c>
      <c r="F21" s="6">
        <v>-43.9954617</v>
      </c>
      <c r="G21" s="2">
        <f t="shared" si="0"/>
        <v>224.7445361</v>
      </c>
      <c r="H21" s="4">
        <f t="shared" si="1"/>
        <v>0.88307709404591739</v>
      </c>
      <c r="I21" s="6">
        <v>2034.05</v>
      </c>
      <c r="J21" s="4">
        <f t="shared" si="2"/>
        <v>0.42150848069289237</v>
      </c>
      <c r="K21" s="6">
        <v>1720.2346654</v>
      </c>
      <c r="L21" s="2">
        <f t="shared" si="3"/>
        <v>-28.237542800000028</v>
      </c>
      <c r="M21" s="4">
        <f t="shared" si="4"/>
        <v>0.13522731175533217</v>
      </c>
      <c r="N21" s="6">
        <v>-42.262204799999999</v>
      </c>
      <c r="O21" s="2">
        <f t="shared" si="5"/>
        <v>223.01127920000002</v>
      </c>
      <c r="P21" s="4">
        <f t="shared" si="6"/>
        <v>0.47394394611333024</v>
      </c>
      <c r="Q21" s="6">
        <v>289.5115452</v>
      </c>
      <c r="R21" s="2">
        <f t="shared" si="7"/>
        <v>-32.548986599999992</v>
      </c>
      <c r="S21" s="4">
        <f t="shared" si="8"/>
        <v>0.37145042097650977</v>
      </c>
      <c r="T21" s="9">
        <v>21.8</v>
      </c>
      <c r="U21" s="4">
        <f t="shared" si="9"/>
        <v>6.3694267515924472E-3</v>
      </c>
    </row>
    <row r="22" spans="1:21" x14ac:dyDescent="0.35">
      <c r="A22" s="2" t="s">
        <v>13</v>
      </c>
      <c r="B22" s="2" t="s">
        <v>23</v>
      </c>
      <c r="C22" s="6">
        <v>164.1</v>
      </c>
      <c r="D22" s="6">
        <v>164.7</v>
      </c>
      <c r="E22" s="2">
        <f t="shared" si="15"/>
        <v>9.9999999999999048E-3</v>
      </c>
      <c r="F22" s="6">
        <v>-21.6088795</v>
      </c>
      <c r="G22" s="2">
        <f t="shared" si="0"/>
        <v>202.35795390000001</v>
      </c>
      <c r="H22" s="4">
        <f t="shared" si="1"/>
        <v>0.45464535149974472</v>
      </c>
      <c r="I22" s="6">
        <v>2041.05</v>
      </c>
      <c r="J22" s="4">
        <f t="shared" si="2"/>
        <v>0.67412486466979571</v>
      </c>
      <c r="K22" s="6">
        <v>1586.3890825000001</v>
      </c>
      <c r="L22" s="2">
        <f t="shared" si="3"/>
        <v>105.60804009999993</v>
      </c>
      <c r="M22" s="4">
        <f t="shared" si="4"/>
        <v>0.23834874464962902</v>
      </c>
      <c r="N22" s="6">
        <v>-36.683748700000002</v>
      </c>
      <c r="O22" s="2">
        <f t="shared" si="5"/>
        <v>217.43282310000001</v>
      </c>
      <c r="P22" s="4">
        <f t="shared" si="6"/>
        <v>0.41664585894847683</v>
      </c>
      <c r="Q22" s="6">
        <v>272.91236049999998</v>
      </c>
      <c r="R22" s="2">
        <f t="shared" si="7"/>
        <v>-15.949801899999965</v>
      </c>
      <c r="S22" s="4">
        <f t="shared" si="8"/>
        <v>0.44673288738484163</v>
      </c>
      <c r="T22" s="9">
        <v>21.8</v>
      </c>
      <c r="U22" s="4">
        <f t="shared" si="9"/>
        <v>6.3694267515924472E-3</v>
      </c>
    </row>
    <row r="23" spans="1:21" x14ac:dyDescent="0.35">
      <c r="A23" s="2" t="s">
        <v>13</v>
      </c>
      <c r="B23" s="2" t="s">
        <v>24</v>
      </c>
      <c r="C23" s="6">
        <v>163.5</v>
      </c>
      <c r="D23" s="6">
        <v>164.1</v>
      </c>
      <c r="E23" s="2">
        <f t="shared" si="15"/>
        <v>9.9999999999999048E-3</v>
      </c>
      <c r="F23" s="6">
        <v>-14.590458699999999</v>
      </c>
      <c r="G23" s="2">
        <f t="shared" si="0"/>
        <v>195.33953310000001</v>
      </c>
      <c r="H23" s="4">
        <f t="shared" si="1"/>
        <v>0.32032765054822093</v>
      </c>
      <c r="I23" s="6">
        <v>2042.45</v>
      </c>
      <c r="J23" s="4">
        <f t="shared" si="2"/>
        <v>0.72464814146517964</v>
      </c>
      <c r="K23" s="6">
        <v>1639.0451985</v>
      </c>
      <c r="L23" s="2">
        <f t="shared" si="3"/>
        <v>52.951924100000042</v>
      </c>
      <c r="M23" s="4">
        <f t="shared" si="4"/>
        <v>0.19777979934027806</v>
      </c>
      <c r="N23" s="6">
        <v>-38.700717300000001</v>
      </c>
      <c r="O23" s="2">
        <f t="shared" si="5"/>
        <v>219.44979170000002</v>
      </c>
      <c r="P23" s="4">
        <f t="shared" si="6"/>
        <v>0.43736278144098739</v>
      </c>
      <c r="Q23" s="6">
        <v>278.75060680000001</v>
      </c>
      <c r="R23" s="2">
        <f t="shared" si="7"/>
        <v>-21.788048200000002</v>
      </c>
      <c r="S23" s="4">
        <f t="shared" si="8"/>
        <v>0.42025462421066778</v>
      </c>
      <c r="T23" s="9">
        <v>21.8</v>
      </c>
      <c r="U23" s="4">
        <f t="shared" si="9"/>
        <v>6.3694267515924472E-3</v>
      </c>
    </row>
    <row r="24" spans="1:21" x14ac:dyDescent="0.35">
      <c r="A24" s="2" t="s">
        <v>13</v>
      </c>
      <c r="B24" s="2" t="s">
        <v>25</v>
      </c>
      <c r="C24" s="6">
        <v>164.2</v>
      </c>
      <c r="D24" s="6">
        <v>165.3</v>
      </c>
      <c r="E24" s="2">
        <f t="shared" si="15"/>
        <v>1.8333333333333712E-2</v>
      </c>
      <c r="F24" s="6">
        <v>-25.375800600000002</v>
      </c>
      <c r="G24" s="2">
        <f t="shared" si="0"/>
        <v>206.124875</v>
      </c>
      <c r="H24" s="4">
        <f t="shared" si="1"/>
        <v>0.52673623864315788</v>
      </c>
      <c r="I24" s="6">
        <v>2034</v>
      </c>
      <c r="J24" s="4">
        <f t="shared" si="2"/>
        <v>0.41970407795020187</v>
      </c>
      <c r="K24" s="6">
        <v>1710.4850664000001</v>
      </c>
      <c r="L24" s="2">
        <f t="shared" si="3"/>
        <v>-18.487943800000039</v>
      </c>
      <c r="M24" s="4">
        <f t="shared" si="4"/>
        <v>0.14273889784761257</v>
      </c>
      <c r="N24" s="6">
        <v>-25.828373899999999</v>
      </c>
      <c r="O24" s="2">
        <f t="shared" si="5"/>
        <v>206.57744830000001</v>
      </c>
      <c r="P24" s="4">
        <f t="shared" si="6"/>
        <v>0.30514687063564383</v>
      </c>
      <c r="Q24" s="6">
        <v>288.80453749999998</v>
      </c>
      <c r="R24" s="2">
        <f t="shared" si="7"/>
        <v>-31.841978899999969</v>
      </c>
      <c r="S24" s="4">
        <f t="shared" si="8"/>
        <v>0.3746569208370531</v>
      </c>
      <c r="T24" s="9">
        <v>21.7</v>
      </c>
      <c r="U24" s="4">
        <f t="shared" si="9"/>
        <v>0</v>
      </c>
    </row>
    <row r="25" spans="1:21" x14ac:dyDescent="0.35">
      <c r="A25" s="2" t="s">
        <v>13</v>
      </c>
      <c r="B25" s="2" t="s">
        <v>26</v>
      </c>
      <c r="C25" s="6">
        <v>164</v>
      </c>
      <c r="D25" s="6">
        <v>164.3</v>
      </c>
      <c r="E25" s="2">
        <f t="shared" si="15"/>
        <v>5.0000000000001892E-3</v>
      </c>
      <c r="F25" s="6">
        <v>-23.823360300000001</v>
      </c>
      <c r="G25" s="2">
        <f t="shared" si="0"/>
        <v>204.5724347</v>
      </c>
      <c r="H25" s="4">
        <f t="shared" si="1"/>
        <v>0.49702582117139643</v>
      </c>
      <c r="I25" s="6">
        <v>2039.27</v>
      </c>
      <c r="J25" s="4">
        <f t="shared" si="2"/>
        <v>0.60988812702995554</v>
      </c>
      <c r="K25" s="6">
        <v>1539.3970647000001</v>
      </c>
      <c r="L25" s="2">
        <f t="shared" si="3"/>
        <v>152.60005789999991</v>
      </c>
      <c r="M25" s="4">
        <f t="shared" si="4"/>
        <v>0.2745537811187877</v>
      </c>
      <c r="N25" s="6">
        <v>-41.402885599999998</v>
      </c>
      <c r="O25" s="2">
        <f t="shared" si="5"/>
        <v>222.15196</v>
      </c>
      <c r="P25" s="4">
        <f t="shared" si="6"/>
        <v>0.46511760679266534</v>
      </c>
      <c r="Q25" s="6">
        <v>261.1106924</v>
      </c>
      <c r="R25" s="2">
        <f t="shared" si="7"/>
        <v>-4.1481337999999939</v>
      </c>
      <c r="S25" s="4">
        <f t="shared" si="8"/>
        <v>0.50025712356618424</v>
      </c>
      <c r="T25" s="9">
        <v>21.8</v>
      </c>
      <c r="U25" s="4">
        <f t="shared" si="9"/>
        <v>6.3694267515924472E-3</v>
      </c>
    </row>
    <row r="26" spans="1:21" x14ac:dyDescent="0.35">
      <c r="A26" s="2" t="s">
        <v>13</v>
      </c>
      <c r="B26" s="2" t="s">
        <v>27</v>
      </c>
      <c r="C26" s="6">
        <v>163.1</v>
      </c>
      <c r="D26" s="6">
        <v>163.30000000000001</v>
      </c>
      <c r="E26" s="2">
        <f t="shared" si="15"/>
        <v>3.3333333333336176E-3</v>
      </c>
      <c r="F26" s="6">
        <v>-20.2705132</v>
      </c>
      <c r="G26" s="2">
        <f t="shared" si="0"/>
        <v>201.01958760000002</v>
      </c>
      <c r="H26" s="4">
        <f t="shared" si="1"/>
        <v>0.42903185673080807</v>
      </c>
      <c r="I26" s="6">
        <v>2042.25</v>
      </c>
      <c r="J26" s="4">
        <f t="shared" si="2"/>
        <v>0.7174305304944093</v>
      </c>
      <c r="K26" s="6">
        <v>1583.4301456000001</v>
      </c>
      <c r="L26" s="2">
        <f t="shared" si="3"/>
        <v>108.56697699999995</v>
      </c>
      <c r="M26" s="4">
        <f t="shared" si="4"/>
        <v>0.24062845987340134</v>
      </c>
      <c r="N26" s="6">
        <v>-40.841394200000003</v>
      </c>
      <c r="O26" s="2">
        <f t="shared" si="5"/>
        <v>221.59046860000001</v>
      </c>
      <c r="P26" s="4">
        <f t="shared" si="6"/>
        <v>0.4593503510138639</v>
      </c>
      <c r="Q26" s="6">
        <v>282.4534443</v>
      </c>
      <c r="R26" s="2">
        <f t="shared" si="7"/>
        <v>-25.490885699999989</v>
      </c>
      <c r="S26" s="4">
        <f t="shared" si="8"/>
        <v>0.40346110424283105</v>
      </c>
      <c r="T26" s="9">
        <v>21.8</v>
      </c>
      <c r="U26" s="4">
        <f t="shared" si="9"/>
        <v>6.3694267515924472E-3</v>
      </c>
    </row>
    <row r="27" spans="1:21" x14ac:dyDescent="0.35">
      <c r="A27" s="2" t="s">
        <v>13</v>
      </c>
      <c r="B27" s="2" t="s">
        <v>28</v>
      </c>
      <c r="C27" s="6">
        <v>164</v>
      </c>
      <c r="D27" s="6">
        <v>164.6</v>
      </c>
      <c r="E27" s="2">
        <f t="shared" si="15"/>
        <v>9.9999999999999048E-3</v>
      </c>
      <c r="F27" s="6">
        <v>-23.120440899999998</v>
      </c>
      <c r="G27" s="2">
        <f t="shared" si="0"/>
        <v>203.86951530000002</v>
      </c>
      <c r="H27" s="4">
        <f t="shared" si="1"/>
        <v>0.48357343345445841</v>
      </c>
      <c r="I27" s="6">
        <v>2038.47</v>
      </c>
      <c r="J27" s="4">
        <f t="shared" si="2"/>
        <v>0.58101768314688251</v>
      </c>
      <c r="K27" s="6">
        <v>1638.3668459999999</v>
      </c>
      <c r="L27" s="2">
        <f t="shared" si="3"/>
        <v>53.630276600000116</v>
      </c>
      <c r="M27" s="4">
        <f t="shared" si="4"/>
        <v>0.19830243654870724</v>
      </c>
      <c r="N27" s="6">
        <v>-36.536087999999999</v>
      </c>
      <c r="O27" s="2">
        <f t="shared" si="5"/>
        <v>217.28516240000002</v>
      </c>
      <c r="P27" s="4">
        <f t="shared" si="6"/>
        <v>0.41512918919115405</v>
      </c>
      <c r="Q27" s="6">
        <v>281.26381620000001</v>
      </c>
      <c r="R27" s="2">
        <f t="shared" si="7"/>
        <v>-24.301257599999996</v>
      </c>
      <c r="S27" s="4">
        <f t="shared" si="8"/>
        <v>0.40885643775440145</v>
      </c>
      <c r="T27" s="9">
        <v>21.8</v>
      </c>
      <c r="U27" s="4">
        <f t="shared" si="9"/>
        <v>6.3694267515924472E-3</v>
      </c>
    </row>
    <row r="28" spans="1:21" x14ac:dyDescent="0.35">
      <c r="A28" s="2" t="s">
        <v>45</v>
      </c>
      <c r="B28" s="2" t="s">
        <v>13</v>
      </c>
      <c r="C28">
        <v>136.215</v>
      </c>
      <c r="D28">
        <v>171.678</v>
      </c>
      <c r="E28" s="2">
        <f t="shared" si="15"/>
        <v>0.59104999999999985</v>
      </c>
      <c r="F28" s="6">
        <v>-28.8932006</v>
      </c>
      <c r="G28" s="2">
        <f t="shared" si="0"/>
        <v>209.64227500000001</v>
      </c>
      <c r="H28" s="4">
        <f t="shared" si="1"/>
        <v>0.59405182070784268</v>
      </c>
      <c r="I28" s="6">
        <v>2032.43</v>
      </c>
      <c r="J28" s="4">
        <f t="shared" si="2"/>
        <v>0.36304583182967015</v>
      </c>
      <c r="K28" s="6">
        <v>1722.6840577999999</v>
      </c>
      <c r="L28" s="2">
        <f t="shared" si="3"/>
        <v>-30.68693519999988</v>
      </c>
      <c r="M28" s="4">
        <f t="shared" si="4"/>
        <v>0.13334017548579163</v>
      </c>
      <c r="N28" s="6">
        <v>-29.005886700000001</v>
      </c>
      <c r="O28" s="2">
        <f t="shared" si="5"/>
        <v>209.7549611</v>
      </c>
      <c r="P28" s="4">
        <f t="shared" si="6"/>
        <v>0.33778410970647499</v>
      </c>
      <c r="Q28" s="6">
        <v>307.07976919999999</v>
      </c>
      <c r="R28" s="2">
        <f t="shared" si="7"/>
        <v>-50.117210599999979</v>
      </c>
      <c r="S28" s="4">
        <f t="shared" si="8"/>
        <v>0.29177305988695895</v>
      </c>
      <c r="T28" s="9">
        <v>27.3</v>
      </c>
      <c r="U28" s="4">
        <f t="shared" si="9"/>
        <v>0.35668789808917206</v>
      </c>
    </row>
    <row r="29" spans="1:21" x14ac:dyDescent="0.35">
      <c r="A29" s="2" t="s">
        <v>45</v>
      </c>
      <c r="B29" s="2" t="s">
        <v>45</v>
      </c>
      <c r="C29">
        <v>122.06699999999999</v>
      </c>
      <c r="D29">
        <v>179.005</v>
      </c>
      <c r="E29" s="2">
        <f t="shared" si="15"/>
        <v>0.94896666666666674</v>
      </c>
      <c r="F29" s="6">
        <v>-25.659947800000001</v>
      </c>
      <c r="G29" s="2">
        <f t="shared" si="0"/>
        <v>206.40902220000001</v>
      </c>
      <c r="H29" s="4">
        <f t="shared" si="1"/>
        <v>0.53217421389762165</v>
      </c>
      <c r="I29" s="6">
        <v>2029.35</v>
      </c>
      <c r="J29" s="4">
        <f t="shared" si="2"/>
        <v>0.25189462287982711</v>
      </c>
      <c r="K29" s="6">
        <v>1732.4364306</v>
      </c>
      <c r="L29" s="2">
        <f t="shared" si="3"/>
        <v>-40.439307999999983</v>
      </c>
      <c r="M29" s="4">
        <f t="shared" si="4"/>
        <v>0.1258264523171552</v>
      </c>
      <c r="N29" s="6">
        <v>-25.124644400000001</v>
      </c>
      <c r="O29" s="2">
        <f t="shared" si="5"/>
        <v>205.87371880000001</v>
      </c>
      <c r="P29" s="4">
        <f t="shared" si="6"/>
        <v>0.29791864233938115</v>
      </c>
      <c r="Q29" s="6">
        <v>310.62835510000002</v>
      </c>
      <c r="R29" s="2">
        <f t="shared" si="7"/>
        <v>-53.665796500000013</v>
      </c>
      <c r="S29" s="4">
        <f t="shared" si="8"/>
        <v>0.27567911891081975</v>
      </c>
      <c r="T29" s="9">
        <v>27.4</v>
      </c>
      <c r="U29" s="4">
        <f t="shared" si="9"/>
        <v>0.36305732484076431</v>
      </c>
    </row>
    <row r="30" spans="1:21" x14ac:dyDescent="0.35">
      <c r="A30" s="2" t="s">
        <v>45</v>
      </c>
      <c r="B30" s="2" t="s">
        <v>46</v>
      </c>
      <c r="C30">
        <v>132.958</v>
      </c>
      <c r="D30">
        <v>175.37799999999999</v>
      </c>
      <c r="E30" s="2">
        <f t="shared" si="15"/>
        <v>0.70699999999999974</v>
      </c>
      <c r="F30" s="6">
        <v>-30.334592600000001</v>
      </c>
      <c r="G30" s="2">
        <f t="shared" si="0"/>
        <v>211.08366700000002</v>
      </c>
      <c r="H30" s="4">
        <f t="shared" si="1"/>
        <v>0.62163700904678065</v>
      </c>
      <c r="I30" s="6">
        <v>2028.49</v>
      </c>
      <c r="J30" s="4">
        <f t="shared" si="2"/>
        <v>0.22085889570552544</v>
      </c>
      <c r="K30" s="6">
        <v>1735.8145755</v>
      </c>
      <c r="L30" s="2">
        <f t="shared" si="3"/>
        <v>-43.817452900000035</v>
      </c>
      <c r="M30" s="4">
        <f t="shared" si="4"/>
        <v>0.1232237579654646</v>
      </c>
      <c r="N30" s="6">
        <v>-26.3598383</v>
      </c>
      <c r="O30" s="2">
        <f t="shared" si="5"/>
        <v>207.10891270000002</v>
      </c>
      <c r="P30" s="4">
        <f t="shared" si="6"/>
        <v>0.31060570959938805</v>
      </c>
      <c r="Q30" s="6">
        <v>314.0913175</v>
      </c>
      <c r="R30" s="2">
        <f t="shared" si="7"/>
        <v>-57.128758899999994</v>
      </c>
      <c r="S30" s="4">
        <f t="shared" si="8"/>
        <v>0.25997350714355538</v>
      </c>
      <c r="T30" s="9">
        <v>27.5</v>
      </c>
      <c r="U30" s="4">
        <f t="shared" si="9"/>
        <v>0.36942675159235677</v>
      </c>
    </row>
    <row r="31" spans="1:21" x14ac:dyDescent="0.35">
      <c r="A31" s="2" t="s">
        <v>45</v>
      </c>
      <c r="B31" s="2" t="s">
        <v>53</v>
      </c>
      <c r="C31">
        <v>148.98599999999999</v>
      </c>
      <c r="D31">
        <v>155.83799999999999</v>
      </c>
      <c r="E31" s="2">
        <f t="shared" si="15"/>
        <v>0.11420000000000007</v>
      </c>
      <c r="F31" s="6">
        <v>-26.138289499999999</v>
      </c>
      <c r="G31" s="2">
        <f t="shared" si="0"/>
        <v>206.88736390000003</v>
      </c>
      <c r="H31" s="4">
        <f t="shared" si="1"/>
        <v>0.54132866035276228</v>
      </c>
      <c r="I31" s="6">
        <v>2046.12</v>
      </c>
      <c r="J31" s="4">
        <f t="shared" si="2"/>
        <v>0.8570913027787791</v>
      </c>
      <c r="K31" s="6">
        <v>1558.2133825000001</v>
      </c>
      <c r="L31" s="2">
        <f t="shared" si="3"/>
        <v>133.78374009999993</v>
      </c>
      <c r="M31" s="4">
        <f t="shared" si="4"/>
        <v>0.2600567345126239</v>
      </c>
      <c r="N31" s="6">
        <v>-39.286828499999999</v>
      </c>
      <c r="O31" s="2">
        <f t="shared" si="5"/>
        <v>220.0359029</v>
      </c>
      <c r="P31" s="4">
        <f t="shared" si="6"/>
        <v>0.44338291497325549</v>
      </c>
      <c r="Q31" s="6">
        <v>267.34041259999998</v>
      </c>
      <c r="R31" s="2">
        <f t="shared" si="7"/>
        <v>-10.377853999999967</v>
      </c>
      <c r="S31" s="4">
        <f t="shared" si="8"/>
        <v>0.47200340447299266</v>
      </c>
      <c r="T31" s="9">
        <v>27.8</v>
      </c>
      <c r="U31" s="4">
        <f t="shared" si="9"/>
        <v>0.38853503184713389</v>
      </c>
    </row>
    <row r="32" spans="1:21" x14ac:dyDescent="0.35">
      <c r="A32" s="2" t="s">
        <v>45</v>
      </c>
      <c r="B32" s="2" t="s">
        <v>47</v>
      </c>
      <c r="C32">
        <v>136.11600000000001</v>
      </c>
      <c r="D32">
        <v>171.738</v>
      </c>
      <c r="E32" s="2">
        <f t="shared" ref="E32:E36" si="16">(D32-C32)/60</f>
        <v>0.59369999999999978</v>
      </c>
      <c r="F32" s="6">
        <v>-31.021673199999999</v>
      </c>
      <c r="G32" s="2">
        <f t="shared" si="0"/>
        <v>211.77074760000002</v>
      </c>
      <c r="H32" s="4">
        <f t="shared" si="1"/>
        <v>0.63478627569667911</v>
      </c>
      <c r="I32" s="6">
        <v>2031.76</v>
      </c>
      <c r="J32" s="4">
        <f t="shared" si="2"/>
        <v>0.33886683507759247</v>
      </c>
      <c r="K32" s="6">
        <v>1763.4346144000001</v>
      </c>
      <c r="L32" s="2">
        <f t="shared" si="3"/>
        <v>-71.437491800000089</v>
      </c>
      <c r="M32" s="4">
        <f t="shared" si="4"/>
        <v>0.10194387762684923</v>
      </c>
      <c r="N32" s="6">
        <v>-9.2957836999999994</v>
      </c>
      <c r="O32" s="2">
        <f t="shared" si="5"/>
        <v>190.0448581</v>
      </c>
      <c r="P32" s="4">
        <f t="shared" si="6"/>
        <v>0.13533540714838951</v>
      </c>
      <c r="Q32" s="6">
        <v>314.87311529999999</v>
      </c>
      <c r="R32" s="2">
        <f t="shared" si="7"/>
        <v>-57.910556699999987</v>
      </c>
      <c r="S32" s="4">
        <f t="shared" si="8"/>
        <v>0.25642781091326966</v>
      </c>
      <c r="T32" s="9">
        <v>27.3</v>
      </c>
      <c r="U32" s="4">
        <f t="shared" si="9"/>
        <v>0.35668789808917206</v>
      </c>
    </row>
    <row r="33" spans="1:21" x14ac:dyDescent="0.35">
      <c r="A33" s="2" t="s">
        <v>45</v>
      </c>
      <c r="B33" s="2" t="s">
        <v>28</v>
      </c>
      <c r="C33">
        <v>136.11600000000001</v>
      </c>
      <c r="D33">
        <v>170.863</v>
      </c>
      <c r="E33" s="2">
        <f t="shared" si="16"/>
        <v>0.57911666666666639</v>
      </c>
      <c r="F33" s="6">
        <v>-19.080303399999998</v>
      </c>
      <c r="G33" s="2">
        <f t="shared" si="0"/>
        <v>199.8293778</v>
      </c>
      <c r="H33" s="4">
        <f t="shared" si="1"/>
        <v>0.40625376340446101</v>
      </c>
      <c r="I33" s="6">
        <v>2034.81</v>
      </c>
      <c r="J33" s="4">
        <f t="shared" si="2"/>
        <v>0.44893540238181301</v>
      </c>
      <c r="K33" s="6">
        <v>1699.1257863000001</v>
      </c>
      <c r="L33" s="2">
        <f t="shared" si="3"/>
        <v>-7.128663700000061</v>
      </c>
      <c r="M33" s="4">
        <f t="shared" si="4"/>
        <v>0.15149066398871</v>
      </c>
      <c r="N33" s="7">
        <v>-27.7353503</v>
      </c>
      <c r="O33" s="2">
        <f t="shared" si="5"/>
        <v>208.48442470000001</v>
      </c>
      <c r="P33" s="4">
        <f t="shared" si="6"/>
        <v>0.3247340284495267</v>
      </c>
      <c r="Q33" s="6">
        <v>264.73225819999999</v>
      </c>
      <c r="R33" s="2">
        <f t="shared" si="7"/>
        <v>-7.7696995999999787</v>
      </c>
      <c r="S33" s="4">
        <f t="shared" si="8"/>
        <v>0.48383219604043282</v>
      </c>
      <c r="T33" s="9">
        <v>27.5</v>
      </c>
      <c r="U33" s="4">
        <f t="shared" si="9"/>
        <v>0.36942675159235677</v>
      </c>
    </row>
    <row r="34" spans="1:21" x14ac:dyDescent="0.35">
      <c r="A34" s="2" t="s">
        <v>45</v>
      </c>
      <c r="B34" s="2" t="s">
        <v>48</v>
      </c>
      <c r="C34">
        <v>143.33600000000001</v>
      </c>
      <c r="D34">
        <v>165.036</v>
      </c>
      <c r="E34" s="2">
        <f t="shared" si="16"/>
        <v>0.36166666666666647</v>
      </c>
      <c r="F34" s="6">
        <v>-26.926901000000001</v>
      </c>
      <c r="G34" s="2">
        <f t="shared" ref="G34:G65" si="17">($B$70-F34)</f>
        <v>207.67597540000003</v>
      </c>
      <c r="H34" s="4">
        <f t="shared" ref="H34:H65" si="18">(G34-$G$71)/($G$70-$G$71)</f>
        <v>0.556421013268383</v>
      </c>
      <c r="I34" s="6">
        <v>2036.13</v>
      </c>
      <c r="J34" s="4">
        <f t="shared" ref="J34:J65" si="19">(I34-$I$71)/($I$70-$I$71)</f>
        <v>0.4965716347888921</v>
      </c>
      <c r="K34" s="6">
        <v>1746.3858459999999</v>
      </c>
      <c r="L34" s="2">
        <f t="shared" ref="L34:L65" si="20">$B$71-K34</f>
        <v>-54.38872339999989</v>
      </c>
      <c r="M34" s="4">
        <f t="shared" ref="M34:M65" si="21">(L34-$L$71)/($L$70-$L$71)</f>
        <v>0.1150791144303271</v>
      </c>
      <c r="N34" s="6">
        <v>-5.1208863999999998</v>
      </c>
      <c r="O34" s="2">
        <f t="shared" ref="O34:O65" si="22">$B$70-N34</f>
        <v>185.8699608</v>
      </c>
      <c r="P34" s="4">
        <f t="shared" ref="P34:P65" si="23">(O34-$O$71)/($O$70-$O$71)</f>
        <v>9.2453716388160939E-2</v>
      </c>
      <c r="Q34" s="6">
        <v>308.3020684</v>
      </c>
      <c r="R34" s="2">
        <f t="shared" ref="R34:R65" si="24">$B$72-Q34-4.7</f>
        <v>-51.339509799999988</v>
      </c>
      <c r="S34" s="4">
        <f t="shared" ref="S34:S65" si="25">(R34-$R$71)/($R$70-$R$71)</f>
        <v>0.28622955277332757</v>
      </c>
      <c r="T34" s="9">
        <v>27.2</v>
      </c>
      <c r="U34" s="4">
        <f t="shared" ref="U34:U65" si="26">(T34-$T$71)/($T$70-$T$71)</f>
        <v>0.35031847133757965</v>
      </c>
    </row>
    <row r="35" spans="1:21" x14ac:dyDescent="0.35">
      <c r="A35" s="2" t="s">
        <v>45</v>
      </c>
      <c r="B35" s="2" t="s">
        <v>49</v>
      </c>
      <c r="C35">
        <v>139.75299999999999</v>
      </c>
      <c r="D35">
        <v>167.303</v>
      </c>
      <c r="E35" s="2">
        <f t="shared" si="16"/>
        <v>0.45916666666666683</v>
      </c>
      <c r="F35" s="6">
        <v>-23.666457099999999</v>
      </c>
      <c r="G35" s="2">
        <f t="shared" si="17"/>
        <v>204.41553150000001</v>
      </c>
      <c r="H35" s="4">
        <f t="shared" si="18"/>
        <v>0.49402302642646811</v>
      </c>
      <c r="I35" s="6">
        <v>2036.82</v>
      </c>
      <c r="J35" s="4">
        <f t="shared" si="19"/>
        <v>0.5214723926380378</v>
      </c>
      <c r="K35" s="6">
        <v>1635.6467372</v>
      </c>
      <c r="L35" s="2">
        <f t="shared" si="20"/>
        <v>56.35038540000005</v>
      </c>
      <c r="M35" s="4">
        <f t="shared" si="21"/>
        <v>0.20039814647806631</v>
      </c>
      <c r="N35" s="6">
        <v>-22.7433324</v>
      </c>
      <c r="O35" s="2">
        <f t="shared" si="22"/>
        <v>203.49240680000003</v>
      </c>
      <c r="P35" s="4">
        <f t="shared" si="23"/>
        <v>0.27345943353737762</v>
      </c>
      <c r="Q35" s="6">
        <v>292.99157309999998</v>
      </c>
      <c r="R35" s="2">
        <f t="shared" si="24"/>
        <v>-36.029014499999974</v>
      </c>
      <c r="S35" s="4">
        <f t="shared" si="25"/>
        <v>0.35566741185788681</v>
      </c>
      <c r="T35" s="9">
        <v>27.4</v>
      </c>
      <c r="U35" s="4">
        <f t="shared" si="26"/>
        <v>0.36305732484076431</v>
      </c>
    </row>
    <row r="36" spans="1:21" x14ac:dyDescent="0.35">
      <c r="A36" s="2" t="s">
        <v>45</v>
      </c>
      <c r="B36" s="2" t="s">
        <v>23</v>
      </c>
      <c r="C36">
        <v>138.483</v>
      </c>
      <c r="D36">
        <v>168.333</v>
      </c>
      <c r="E36" s="2">
        <f t="shared" si="16"/>
        <v>0.49749999999999989</v>
      </c>
      <c r="F36" s="6">
        <v>-23.934171899999999</v>
      </c>
      <c r="G36" s="2">
        <f t="shared" si="17"/>
        <v>204.68324630000001</v>
      </c>
      <c r="H36" s="4">
        <f t="shared" si="18"/>
        <v>0.49914652036782542</v>
      </c>
      <c r="I36" s="6">
        <v>2036.58</v>
      </c>
      <c r="J36" s="4">
        <f t="shared" si="19"/>
        <v>0.51281125947311501</v>
      </c>
      <c r="K36" s="6">
        <v>1599.6471044</v>
      </c>
      <c r="L36" s="2">
        <f t="shared" si="20"/>
        <v>92.350018200000022</v>
      </c>
      <c r="M36" s="4">
        <f t="shared" si="21"/>
        <v>0.22813409141976917</v>
      </c>
      <c r="N36" s="6">
        <v>-27.5203858</v>
      </c>
      <c r="O36" s="2">
        <f t="shared" si="22"/>
        <v>208.26946020000003</v>
      </c>
      <c r="P36" s="4">
        <f t="shared" si="23"/>
        <v>0.32252606007305279</v>
      </c>
      <c r="Q36" s="6">
        <v>284.59207170000002</v>
      </c>
      <c r="R36" s="2">
        <f t="shared" si="24"/>
        <v>-27.629513100000008</v>
      </c>
      <c r="S36" s="4">
        <f t="shared" si="25"/>
        <v>0.39376176368422883</v>
      </c>
      <c r="T36" s="9">
        <v>27.5</v>
      </c>
      <c r="U36" s="4">
        <f t="shared" si="26"/>
        <v>0.36942675159235677</v>
      </c>
    </row>
    <row r="37" spans="1:21" x14ac:dyDescent="0.35">
      <c r="A37" s="2" t="s">
        <v>45</v>
      </c>
      <c r="B37" s="2" t="s">
        <v>26</v>
      </c>
      <c r="C37">
        <v>137.27799999999999</v>
      </c>
      <c r="D37">
        <v>169.09200000000001</v>
      </c>
      <c r="E37" s="2">
        <f t="shared" ref="E37:E57" si="27">(D37-C37)/60</f>
        <v>0.53023333333333367</v>
      </c>
      <c r="F37" s="6">
        <v>-29.822419499999999</v>
      </c>
      <c r="G37" s="2">
        <f t="shared" si="17"/>
        <v>210.57149390000001</v>
      </c>
      <c r="H37" s="4">
        <f t="shared" si="18"/>
        <v>0.61183510128980823</v>
      </c>
      <c r="I37" s="6">
        <v>2035.85</v>
      </c>
      <c r="J37" s="4">
        <f t="shared" si="19"/>
        <v>0.48646697942980877</v>
      </c>
      <c r="K37" s="6">
        <v>1523.2707081000001</v>
      </c>
      <c r="L37" s="2">
        <f t="shared" si="20"/>
        <v>168.72641449999992</v>
      </c>
      <c r="M37" s="4">
        <f t="shared" si="21"/>
        <v>0.28697834503733599</v>
      </c>
      <c r="N37" s="6">
        <v>-32.376619499999997</v>
      </c>
      <c r="O37" s="2">
        <f t="shared" si="22"/>
        <v>213.12569390000002</v>
      </c>
      <c r="P37" s="4">
        <f t="shared" si="23"/>
        <v>0.37240597251612062</v>
      </c>
      <c r="Q37" s="6">
        <v>265.30764909999999</v>
      </c>
      <c r="R37" s="2">
        <f t="shared" si="24"/>
        <v>-8.34509049999998</v>
      </c>
      <c r="S37" s="4">
        <f t="shared" si="25"/>
        <v>0.48122261931219085</v>
      </c>
      <c r="T37" s="9">
        <v>27.5</v>
      </c>
      <c r="U37" s="4">
        <f t="shared" si="26"/>
        <v>0.36942675159235677</v>
      </c>
    </row>
    <row r="38" spans="1:21" x14ac:dyDescent="0.35">
      <c r="A38" s="2" t="s">
        <v>45</v>
      </c>
      <c r="B38" s="2" t="s">
        <v>50</v>
      </c>
      <c r="C38">
        <v>148.55600000000001</v>
      </c>
      <c r="D38">
        <v>157.16499999999999</v>
      </c>
      <c r="E38" s="2">
        <f t="shared" si="27"/>
        <v>0.14348333333333302</v>
      </c>
      <c r="F38" s="6">
        <v>-27.6142389</v>
      </c>
      <c r="G38" s="2">
        <f t="shared" si="17"/>
        <v>208.36331330000002</v>
      </c>
      <c r="H38" s="4">
        <f t="shared" si="18"/>
        <v>0.56957520409502116</v>
      </c>
      <c r="I38" s="6">
        <v>2041.83</v>
      </c>
      <c r="J38" s="4">
        <f t="shared" si="19"/>
        <v>0.70227354745579251</v>
      </c>
      <c r="K38" s="6">
        <v>1663.0328099999999</v>
      </c>
      <c r="L38" s="2">
        <f t="shared" si="20"/>
        <v>28.964312600000085</v>
      </c>
      <c r="M38" s="4">
        <f t="shared" si="21"/>
        <v>0.17929852550220274</v>
      </c>
      <c r="N38" s="6">
        <v>-50.457409900000002</v>
      </c>
      <c r="O38" s="2">
        <f t="shared" si="22"/>
        <v>231.2064843</v>
      </c>
      <c r="P38" s="4">
        <f t="shared" si="23"/>
        <v>0.55811948997996563</v>
      </c>
      <c r="Q38" s="6">
        <v>275.48410209999997</v>
      </c>
      <c r="R38" s="2">
        <f t="shared" si="24"/>
        <v>-18.521543499999961</v>
      </c>
      <c r="S38" s="4">
        <f t="shared" si="25"/>
        <v>0.43506923919295731</v>
      </c>
      <c r="T38" s="9">
        <v>27.7</v>
      </c>
      <c r="U38" s="4">
        <f t="shared" si="26"/>
        <v>0.38216560509554143</v>
      </c>
    </row>
    <row r="39" spans="1:21" x14ac:dyDescent="0.35">
      <c r="A39" s="2" t="s">
        <v>45</v>
      </c>
      <c r="B39" s="2" t="s">
        <v>27</v>
      </c>
      <c r="C39">
        <v>132.13</v>
      </c>
      <c r="D39">
        <v>172.554</v>
      </c>
      <c r="E39" s="2">
        <f t="shared" si="27"/>
        <v>0.67373333333333341</v>
      </c>
      <c r="F39" s="6">
        <v>-30.5145342</v>
      </c>
      <c r="G39" s="2">
        <f t="shared" si="17"/>
        <v>211.2636086</v>
      </c>
      <c r="H39" s="4">
        <f t="shared" si="18"/>
        <v>0.62508070994564036</v>
      </c>
      <c r="I39" s="6">
        <v>2038.42</v>
      </c>
      <c r="J39" s="4">
        <f t="shared" si="19"/>
        <v>0.57921328040419207</v>
      </c>
      <c r="K39" s="6">
        <v>1895.7517995000001</v>
      </c>
      <c r="L39" s="2">
        <f t="shared" si="20"/>
        <v>-203.75467690000005</v>
      </c>
      <c r="M39" s="4">
        <f t="shared" si="21"/>
        <v>0</v>
      </c>
      <c r="N39" s="6">
        <v>-47.183274599999997</v>
      </c>
      <c r="O39" s="2">
        <f t="shared" si="22"/>
        <v>227.93234900000002</v>
      </c>
      <c r="P39" s="4">
        <f t="shared" si="23"/>
        <v>0.52448981064827338</v>
      </c>
      <c r="Q39" s="6">
        <v>280.93398380000002</v>
      </c>
      <c r="R39" s="2">
        <f t="shared" si="24"/>
        <v>-23.971425200000009</v>
      </c>
      <c r="S39" s="4">
        <f t="shared" si="25"/>
        <v>0.41035233029503804</v>
      </c>
      <c r="T39" s="9">
        <v>27.9</v>
      </c>
      <c r="U39" s="4">
        <f t="shared" si="26"/>
        <v>0.39490445859872608</v>
      </c>
    </row>
    <row r="40" spans="1:21" x14ac:dyDescent="0.35">
      <c r="A40" s="2" t="s">
        <v>45</v>
      </c>
      <c r="B40" s="2" t="s">
        <v>51</v>
      </c>
      <c r="C40">
        <v>140.143</v>
      </c>
      <c r="D40">
        <v>165.804</v>
      </c>
      <c r="E40" s="2">
        <f t="shared" si="27"/>
        <v>0.42768333333333336</v>
      </c>
      <c r="F40" s="6">
        <v>-32.772426000000003</v>
      </c>
      <c r="G40" s="2">
        <f t="shared" si="17"/>
        <v>213.52150040000001</v>
      </c>
      <c r="H40" s="4">
        <f t="shared" si="18"/>
        <v>0.66829197416241393</v>
      </c>
      <c r="I40" s="6">
        <v>2037.33</v>
      </c>
      <c r="J40" s="4">
        <f t="shared" si="19"/>
        <v>0.53987730061349759</v>
      </c>
      <c r="K40" s="6">
        <v>1701.9031978</v>
      </c>
      <c r="L40" s="2">
        <f t="shared" si="20"/>
        <v>-9.9060752000000321</v>
      </c>
      <c r="M40" s="4">
        <f t="shared" si="21"/>
        <v>0.14935080514980398</v>
      </c>
      <c r="N40" s="6">
        <v>-36.969465900000003</v>
      </c>
      <c r="O40" s="2">
        <f t="shared" si="22"/>
        <v>217.71854030000003</v>
      </c>
      <c r="P40" s="4">
        <f t="shared" si="23"/>
        <v>0.41958055068694888</v>
      </c>
      <c r="Q40" s="6">
        <v>285.11358610000002</v>
      </c>
      <c r="R40" s="2">
        <f t="shared" si="24"/>
        <v>-28.151027500000009</v>
      </c>
      <c r="S40" s="4">
        <f t="shared" si="25"/>
        <v>0.39139653364377619</v>
      </c>
      <c r="T40" s="9">
        <v>27.7</v>
      </c>
      <c r="U40" s="4">
        <f t="shared" si="26"/>
        <v>0.38216560509554143</v>
      </c>
    </row>
    <row r="41" spans="1:21" ht="15" thickBot="1" x14ac:dyDescent="0.4">
      <c r="A41" s="2" t="s">
        <v>45</v>
      </c>
      <c r="B41" s="2" t="s">
        <v>25</v>
      </c>
      <c r="C41">
        <v>131.80600000000001</v>
      </c>
      <c r="D41">
        <v>176.18899999999999</v>
      </c>
      <c r="E41" s="2">
        <f t="shared" si="27"/>
        <v>0.73971666666666636</v>
      </c>
      <c r="F41" s="6">
        <v>-21.715034899999999</v>
      </c>
      <c r="G41" s="2">
        <f t="shared" si="17"/>
        <v>202.46410930000002</v>
      </c>
      <c r="H41" s="4">
        <f t="shared" si="18"/>
        <v>0.45667694089540906</v>
      </c>
      <c r="I41" s="6">
        <v>2030.08</v>
      </c>
      <c r="J41" s="4">
        <f t="shared" si="19"/>
        <v>0.27823890292313341</v>
      </c>
      <c r="K41" s="6">
        <v>1746.3247624000001</v>
      </c>
      <c r="L41" s="2">
        <f t="shared" si="20"/>
        <v>-54.327639800000043</v>
      </c>
      <c r="M41" s="4">
        <f t="shared" si="21"/>
        <v>0.11512617633720403</v>
      </c>
      <c r="N41" s="6">
        <v>-18.1433103</v>
      </c>
      <c r="O41" s="2">
        <f t="shared" si="22"/>
        <v>198.89238470000001</v>
      </c>
      <c r="P41" s="4">
        <f t="shared" si="23"/>
        <v>0.22621115148205184</v>
      </c>
      <c r="Q41" s="6">
        <v>306.86599790000002</v>
      </c>
      <c r="R41" s="2">
        <f t="shared" si="24"/>
        <v>-49.903439300000016</v>
      </c>
      <c r="S41" s="4">
        <f t="shared" si="25"/>
        <v>0.29274257923397318</v>
      </c>
      <c r="T41" s="9">
        <v>27.6</v>
      </c>
      <c r="U41" s="4">
        <f t="shared" si="26"/>
        <v>0.37579617834394918</v>
      </c>
    </row>
    <row r="42" spans="1:21" x14ac:dyDescent="0.35">
      <c r="A42" s="2" t="s">
        <v>45</v>
      </c>
      <c r="B42" s="2" t="s">
        <v>22</v>
      </c>
      <c r="C42">
        <v>129.482</v>
      </c>
      <c r="D42">
        <v>175.69</v>
      </c>
      <c r="E42" s="2">
        <f t="shared" si="27"/>
        <v>0.77013333333333334</v>
      </c>
      <c r="F42" s="6">
        <v>-29.855111300000001</v>
      </c>
      <c r="G42" s="2">
        <f t="shared" si="17"/>
        <v>210.60418570000002</v>
      </c>
      <c r="H42" s="4">
        <f t="shared" si="18"/>
        <v>0.61246075306263559</v>
      </c>
      <c r="I42" s="6">
        <v>2030.14</v>
      </c>
      <c r="J42" s="4">
        <f t="shared" si="19"/>
        <v>0.28040418621437024</v>
      </c>
      <c r="K42" s="6">
        <v>1657.4808198999999</v>
      </c>
      <c r="L42" s="2">
        <f t="shared" si="20"/>
        <v>34.516302700000097</v>
      </c>
      <c r="M42" s="4">
        <f t="shared" si="21"/>
        <v>0.18357606057001821</v>
      </c>
      <c r="N42" s="6">
        <v>-40.587959599999998</v>
      </c>
      <c r="O42" s="2">
        <f t="shared" si="22"/>
        <v>221.33703400000002</v>
      </c>
      <c r="P42" s="4">
        <f t="shared" si="23"/>
        <v>0.45674724407153461</v>
      </c>
      <c r="Q42" s="6">
        <v>300.3196542</v>
      </c>
      <c r="R42" s="2">
        <f t="shared" si="24"/>
        <v>-43.357095599999994</v>
      </c>
      <c r="S42" s="4">
        <f t="shared" si="25"/>
        <v>0.32243228439718197</v>
      </c>
      <c r="T42" s="14">
        <v>27.8</v>
      </c>
      <c r="U42" s="4">
        <f t="shared" si="26"/>
        <v>0.38853503184713389</v>
      </c>
    </row>
    <row r="43" spans="1:21" x14ac:dyDescent="0.35">
      <c r="A43" s="2" t="s">
        <v>52</v>
      </c>
      <c r="B43" s="2" t="s">
        <v>13</v>
      </c>
      <c r="C43">
        <v>99.613799999999998</v>
      </c>
      <c r="D43">
        <v>176.62299999999999</v>
      </c>
      <c r="E43" s="2">
        <f t="shared" si="27"/>
        <v>1.2834866666666664</v>
      </c>
      <c r="F43" s="6">
        <v>-36.362350300000003</v>
      </c>
      <c r="G43" s="2">
        <f t="shared" si="17"/>
        <v>217.11142470000001</v>
      </c>
      <c r="H43" s="4">
        <f t="shared" si="18"/>
        <v>0.73699551763846327</v>
      </c>
      <c r="I43" s="6">
        <v>2022.98</v>
      </c>
      <c r="J43" s="4">
        <f t="shared" si="19"/>
        <v>2.2013713460849026E-2</v>
      </c>
      <c r="K43" s="6">
        <v>1559.8729882</v>
      </c>
      <c r="L43" s="2">
        <f t="shared" si="20"/>
        <v>132.1241344</v>
      </c>
      <c r="M43" s="4">
        <f t="shared" si="21"/>
        <v>0.25877809001711299</v>
      </c>
      <c r="N43" s="6">
        <v>-32.616053700000002</v>
      </c>
      <c r="O43" s="2">
        <f t="shared" si="22"/>
        <v>213.36512810000002</v>
      </c>
      <c r="P43" s="4">
        <f t="shared" si="23"/>
        <v>0.37486527692148242</v>
      </c>
      <c r="Q43" s="6">
        <v>283.26772770000002</v>
      </c>
      <c r="R43" s="2">
        <f t="shared" si="24"/>
        <v>-26.305169100000011</v>
      </c>
      <c r="S43" s="4">
        <f t="shared" si="25"/>
        <v>0.3997680757106909</v>
      </c>
      <c r="T43" s="9">
        <v>37.200000000000003</v>
      </c>
      <c r="U43" s="4">
        <f t="shared" si="26"/>
        <v>0.98726114649681551</v>
      </c>
    </row>
    <row r="44" spans="1:21" x14ac:dyDescent="0.35">
      <c r="A44" s="2" t="s">
        <v>52</v>
      </c>
      <c r="B44" s="2" t="s">
        <v>22</v>
      </c>
      <c r="C44">
        <v>99.820499999999996</v>
      </c>
      <c r="D44">
        <v>178.71600000000001</v>
      </c>
      <c r="E44" s="2">
        <f t="shared" si="27"/>
        <v>1.3149250000000001</v>
      </c>
      <c r="F44" s="6">
        <v>-45.954569599999999</v>
      </c>
      <c r="G44" s="2">
        <f t="shared" si="17"/>
        <v>226.703644</v>
      </c>
      <c r="H44" s="4">
        <f t="shared" si="18"/>
        <v>0.92057026758774418</v>
      </c>
      <c r="I44" s="6">
        <v>2024.79</v>
      </c>
      <c r="J44" s="4">
        <f t="shared" si="19"/>
        <v>8.7333092746303492E-2</v>
      </c>
      <c r="K44" s="6">
        <v>1387.7689410999999</v>
      </c>
      <c r="L44" s="2">
        <f t="shared" si="20"/>
        <v>304.22818150000012</v>
      </c>
      <c r="M44" s="4">
        <f t="shared" si="21"/>
        <v>0.39137578625277686</v>
      </c>
      <c r="N44" s="6">
        <v>-30.039991100000002</v>
      </c>
      <c r="O44" s="2">
        <f t="shared" si="22"/>
        <v>210.78906550000002</v>
      </c>
      <c r="P44" s="4">
        <f t="shared" si="23"/>
        <v>0.34840572310390933</v>
      </c>
      <c r="Q44" s="6">
        <v>325.55852770000001</v>
      </c>
      <c r="R44" s="2">
        <f t="shared" si="24"/>
        <v>-68.595969100000005</v>
      </c>
      <c r="S44" s="4">
        <f t="shared" si="25"/>
        <v>0.20796614158428306</v>
      </c>
      <c r="T44" s="9">
        <v>36.799999999999997</v>
      </c>
      <c r="U44" s="4">
        <f t="shared" si="26"/>
        <v>0.96178343949044576</v>
      </c>
    </row>
    <row r="45" spans="1:21" x14ac:dyDescent="0.35">
      <c r="A45" s="2" t="s">
        <v>52</v>
      </c>
      <c r="B45" s="2" t="s">
        <v>45</v>
      </c>
      <c r="C45">
        <v>99.683199999999999</v>
      </c>
      <c r="D45">
        <v>178.202</v>
      </c>
      <c r="E45" s="2">
        <f t="shared" si="27"/>
        <v>1.3086466666666667</v>
      </c>
      <c r="F45" s="6">
        <v>-48.154372100000003</v>
      </c>
      <c r="G45" s="2">
        <f t="shared" si="17"/>
        <v>228.90344650000003</v>
      </c>
      <c r="H45" s="4">
        <f t="shared" si="18"/>
        <v>0.96266982570307102</v>
      </c>
      <c r="I45" s="6">
        <v>2024.18</v>
      </c>
      <c r="J45" s="4">
        <f t="shared" si="19"/>
        <v>6.5319379285462664E-2</v>
      </c>
      <c r="K45" s="6">
        <v>1339.5525706000001</v>
      </c>
      <c r="L45" s="2">
        <f t="shared" si="20"/>
        <v>352.44455199999993</v>
      </c>
      <c r="M45" s="4">
        <f t="shared" si="21"/>
        <v>0.42852412620686497</v>
      </c>
      <c r="N45" s="6">
        <v>-34.6225837</v>
      </c>
      <c r="O45" s="2">
        <f t="shared" si="22"/>
        <v>215.37165810000002</v>
      </c>
      <c r="P45" s="4">
        <f t="shared" si="23"/>
        <v>0.39547498125148384</v>
      </c>
      <c r="Q45" s="6">
        <v>251.84211980000001</v>
      </c>
      <c r="R45" s="2">
        <f t="shared" si="24"/>
        <v>5.120438800000005</v>
      </c>
      <c r="S45" s="4">
        <f t="shared" si="25"/>
        <v>0.54229298364144951</v>
      </c>
      <c r="T45" s="9">
        <v>36.5</v>
      </c>
      <c r="U45" s="4">
        <f t="shared" si="26"/>
        <v>0.94267515923566891</v>
      </c>
    </row>
    <row r="46" spans="1:21" x14ac:dyDescent="0.35">
      <c r="A46" s="2" t="s">
        <v>52</v>
      </c>
      <c r="B46" s="2" t="s">
        <v>47</v>
      </c>
      <c r="C46">
        <v>99.545199999999994</v>
      </c>
      <c r="D46">
        <v>177.31100000000001</v>
      </c>
      <c r="E46" s="2">
        <f t="shared" si="27"/>
        <v>1.2960966666666669</v>
      </c>
      <c r="F46" s="6">
        <v>-50.104962899999997</v>
      </c>
      <c r="G46" s="2">
        <f t="shared" si="17"/>
        <v>230.85403730000002</v>
      </c>
      <c r="H46" s="4">
        <f t="shared" si="18"/>
        <v>1</v>
      </c>
      <c r="I46" s="6">
        <v>2022.37</v>
      </c>
      <c r="J46" s="4">
        <f t="shared" si="19"/>
        <v>0</v>
      </c>
      <c r="K46" s="6">
        <v>1518.1794958</v>
      </c>
      <c r="L46" s="2">
        <f t="shared" si="20"/>
        <v>173.81762679999997</v>
      </c>
      <c r="M46" s="4">
        <f t="shared" si="21"/>
        <v>0.29090087349266291</v>
      </c>
      <c r="N46" s="6">
        <v>-9.9734086000000008</v>
      </c>
      <c r="O46" s="2">
        <f t="shared" si="22"/>
        <v>190.72248300000001</v>
      </c>
      <c r="P46" s="4">
        <f t="shared" si="23"/>
        <v>0.14229550684071759</v>
      </c>
      <c r="Q46" s="6">
        <v>278.01699239999999</v>
      </c>
      <c r="R46" s="2">
        <f t="shared" si="24"/>
        <v>-21.05443379999998</v>
      </c>
      <c r="S46" s="4">
        <f t="shared" si="25"/>
        <v>0.42358179373271487</v>
      </c>
      <c r="T46" s="9">
        <v>36.200000000000003</v>
      </c>
      <c r="U46" s="4">
        <f t="shared" si="26"/>
        <v>0.92356687898089196</v>
      </c>
    </row>
    <row r="47" spans="1:21" x14ac:dyDescent="0.35">
      <c r="A47" s="2" t="s">
        <v>52</v>
      </c>
      <c r="B47" s="2" t="s">
        <v>28</v>
      </c>
      <c r="C47">
        <v>99.866500000000002</v>
      </c>
      <c r="D47">
        <v>177.92400000000001</v>
      </c>
      <c r="E47" s="2">
        <f t="shared" si="27"/>
        <v>1.3009583333333334</v>
      </c>
      <c r="F47" s="6">
        <v>-35.113453499999999</v>
      </c>
      <c r="G47" s="2">
        <f t="shared" si="17"/>
        <v>215.8625279</v>
      </c>
      <c r="H47" s="4">
        <f t="shared" si="18"/>
        <v>0.71309427949929149</v>
      </c>
      <c r="I47" s="6">
        <v>2028.93</v>
      </c>
      <c r="J47" s="4">
        <f t="shared" si="19"/>
        <v>0.23673763984121848</v>
      </c>
      <c r="K47" s="6">
        <v>1337.9249382999999</v>
      </c>
      <c r="L47" s="2">
        <f t="shared" si="20"/>
        <v>354.07218430000012</v>
      </c>
      <c r="M47" s="4">
        <f t="shared" si="21"/>
        <v>0.42977813677161003</v>
      </c>
      <c r="N47" s="6">
        <v>-36.742440700000003</v>
      </c>
      <c r="O47" s="2">
        <f t="shared" si="22"/>
        <v>217.49151510000002</v>
      </c>
      <c r="P47" s="4">
        <f t="shared" si="23"/>
        <v>0.41724870304576744</v>
      </c>
      <c r="Q47" s="6">
        <v>215.4275432</v>
      </c>
      <c r="R47" s="2">
        <f t="shared" si="24"/>
        <v>41.535015400000006</v>
      </c>
      <c r="S47" s="4">
        <f t="shared" si="25"/>
        <v>0.70744441663099411</v>
      </c>
      <c r="T47" s="9">
        <v>36</v>
      </c>
      <c r="U47" s="4">
        <f t="shared" si="26"/>
        <v>0.91082802547770714</v>
      </c>
    </row>
    <row r="48" spans="1:21" x14ac:dyDescent="0.35">
      <c r="A48" s="2" t="s">
        <v>52</v>
      </c>
      <c r="B48" s="2" t="s">
        <v>48</v>
      </c>
      <c r="C48">
        <v>99.329899999999995</v>
      </c>
      <c r="D48">
        <v>177.239</v>
      </c>
      <c r="E48" s="2">
        <f t="shared" si="27"/>
        <v>1.2984850000000001</v>
      </c>
      <c r="F48" s="6">
        <v>-47.9710508</v>
      </c>
      <c r="G48" s="2">
        <f t="shared" si="17"/>
        <v>228.72012520000001</v>
      </c>
      <c r="H48" s="4">
        <f t="shared" si="18"/>
        <v>0.95916144450833751</v>
      </c>
      <c r="I48" s="6">
        <v>2025.96</v>
      </c>
      <c r="J48" s="4">
        <f t="shared" si="19"/>
        <v>0.12955611692530281</v>
      </c>
      <c r="K48" s="6">
        <v>1515.5898391000001</v>
      </c>
      <c r="L48" s="2">
        <f t="shared" si="20"/>
        <v>176.40728349999995</v>
      </c>
      <c r="M48" s="4">
        <f t="shared" si="21"/>
        <v>0.29289607650065336</v>
      </c>
      <c r="N48" s="6">
        <v>-9.9483908000000003</v>
      </c>
      <c r="O48" s="2">
        <f t="shared" si="22"/>
        <v>190.69746520000001</v>
      </c>
      <c r="P48" s="4">
        <f t="shared" si="23"/>
        <v>0.14203854110335651</v>
      </c>
      <c r="Q48" s="6">
        <v>254.45440619999999</v>
      </c>
      <c r="R48" s="2">
        <f t="shared" si="24"/>
        <v>2.508152400000017</v>
      </c>
      <c r="S48" s="4">
        <f t="shared" si="25"/>
        <v>0.53044545216859706</v>
      </c>
      <c r="T48" s="9">
        <v>36.1</v>
      </c>
      <c r="U48" s="4">
        <f t="shared" si="26"/>
        <v>0.91719745222929949</v>
      </c>
    </row>
    <row r="49" spans="1:21" x14ac:dyDescent="0.35">
      <c r="A49" s="2" t="s">
        <v>52</v>
      </c>
      <c r="B49" s="2" t="s">
        <v>49</v>
      </c>
      <c r="C49">
        <v>99.948400000000007</v>
      </c>
      <c r="D49">
        <v>177.66399999999999</v>
      </c>
      <c r="E49" s="2">
        <f t="shared" si="27"/>
        <v>1.2952599999999996</v>
      </c>
      <c r="F49" s="6">
        <v>-35.517610900000001</v>
      </c>
      <c r="G49" s="2">
        <f t="shared" si="17"/>
        <v>216.26668530000001</v>
      </c>
      <c r="H49" s="4">
        <f t="shared" si="18"/>
        <v>0.72082899566087388</v>
      </c>
      <c r="I49" s="6">
        <v>2025.87</v>
      </c>
      <c r="J49" s="4">
        <f t="shared" si="19"/>
        <v>0.12630819198845167</v>
      </c>
      <c r="K49" s="6">
        <v>1306.8531264000001</v>
      </c>
      <c r="L49" s="2">
        <f t="shared" si="20"/>
        <v>385.14399619999995</v>
      </c>
      <c r="M49" s="4">
        <f t="shared" si="21"/>
        <v>0.45371743828852285</v>
      </c>
      <c r="N49" s="6">
        <v>-32.7814105</v>
      </c>
      <c r="O49" s="2">
        <f t="shared" si="22"/>
        <v>213.5304849</v>
      </c>
      <c r="P49" s="4">
        <f t="shared" si="23"/>
        <v>0.37656370891948632</v>
      </c>
      <c r="Q49" s="6">
        <v>201.7151532</v>
      </c>
      <c r="R49" s="2">
        <f t="shared" si="24"/>
        <v>55.247405400000005</v>
      </c>
      <c r="S49" s="4">
        <f t="shared" si="25"/>
        <v>0.76963437102995591</v>
      </c>
      <c r="T49" s="9">
        <v>35.5</v>
      </c>
      <c r="U49" s="4">
        <f t="shared" si="26"/>
        <v>0.87898089171974536</v>
      </c>
    </row>
    <row r="50" spans="1:21" x14ac:dyDescent="0.35">
      <c r="A50" s="2" t="s">
        <v>52</v>
      </c>
      <c r="B50" s="2" t="s">
        <v>23</v>
      </c>
      <c r="C50">
        <v>100.36199999999999</v>
      </c>
      <c r="D50">
        <v>177.845</v>
      </c>
      <c r="E50" s="2">
        <f t="shared" si="27"/>
        <v>1.2913833333333333</v>
      </c>
      <c r="F50" s="6">
        <v>-37.598661800000002</v>
      </c>
      <c r="G50" s="2">
        <f t="shared" si="17"/>
        <v>218.34773620000001</v>
      </c>
      <c r="H50" s="4">
        <f t="shared" si="18"/>
        <v>0.76065589980590609</v>
      </c>
      <c r="I50" s="6">
        <v>2025.34</v>
      </c>
      <c r="J50" s="4">
        <f t="shared" si="19"/>
        <v>0.10718152291591568</v>
      </c>
      <c r="K50" s="6">
        <v>1187.6074960999999</v>
      </c>
      <c r="L50" s="2">
        <f t="shared" si="20"/>
        <v>504.38962650000008</v>
      </c>
      <c r="M50" s="4">
        <f t="shared" si="21"/>
        <v>0.5455903264069667</v>
      </c>
      <c r="N50" s="6">
        <v>-37.291369699999997</v>
      </c>
      <c r="O50" s="2">
        <f t="shared" si="22"/>
        <v>218.0404441</v>
      </c>
      <c r="P50" s="4">
        <f t="shared" si="23"/>
        <v>0.42288692644046533</v>
      </c>
      <c r="Q50" s="6">
        <v>179.0017493</v>
      </c>
      <c r="R50" s="2">
        <f t="shared" si="24"/>
        <v>77.960809300000008</v>
      </c>
      <c r="S50" s="4">
        <f t="shared" si="25"/>
        <v>0.87264672356559725</v>
      </c>
      <c r="T50" s="9">
        <v>35.5</v>
      </c>
      <c r="U50" s="4">
        <f t="shared" si="26"/>
        <v>0.87898089171974536</v>
      </c>
    </row>
    <row r="51" spans="1:21" x14ac:dyDescent="0.35">
      <c r="A51" s="2" t="s">
        <v>52</v>
      </c>
      <c r="B51" s="2" t="s">
        <v>26</v>
      </c>
      <c r="C51">
        <v>100.678</v>
      </c>
      <c r="D51">
        <v>178.084</v>
      </c>
      <c r="E51" s="2">
        <f t="shared" si="27"/>
        <v>1.2901</v>
      </c>
      <c r="F51" s="6">
        <v>-30.359189900000001</v>
      </c>
      <c r="G51" s="2">
        <f t="shared" si="17"/>
        <v>211.1082643</v>
      </c>
      <c r="H51" s="4">
        <f t="shared" si="18"/>
        <v>0.6221077492431526</v>
      </c>
      <c r="I51" s="6">
        <v>2024.49</v>
      </c>
      <c r="J51" s="4">
        <f t="shared" si="19"/>
        <v>7.6506676290152134E-2</v>
      </c>
      <c r="K51" s="6">
        <v>975.3089248</v>
      </c>
      <c r="L51" s="2">
        <f t="shared" si="20"/>
        <v>716.68819780000001</v>
      </c>
      <c r="M51" s="4">
        <f t="shared" si="21"/>
        <v>0.70915592490882084</v>
      </c>
      <c r="N51" s="6">
        <v>-47.959651000000001</v>
      </c>
      <c r="O51" s="2">
        <f t="shared" si="22"/>
        <v>228.70872540000002</v>
      </c>
      <c r="P51" s="4">
        <f t="shared" si="23"/>
        <v>0.53246421823390189</v>
      </c>
      <c r="Q51" s="6">
        <v>150.92136540000001</v>
      </c>
      <c r="R51" s="2">
        <f t="shared" si="24"/>
        <v>106.0411932</v>
      </c>
      <c r="S51" s="4">
        <f t="shared" si="25"/>
        <v>1</v>
      </c>
      <c r="T51" s="9">
        <v>35.6</v>
      </c>
      <c r="U51" s="4">
        <f t="shared" si="26"/>
        <v>0.88535031847133772</v>
      </c>
    </row>
    <row r="52" spans="1:21" x14ac:dyDescent="0.35">
      <c r="A52" s="2" t="s">
        <v>52</v>
      </c>
      <c r="B52" s="3" t="s">
        <v>46</v>
      </c>
      <c r="C52">
        <v>101.20399999999999</v>
      </c>
      <c r="D52">
        <v>177.387</v>
      </c>
      <c r="E52" s="2">
        <f t="shared" si="27"/>
        <v>1.2697166666666668</v>
      </c>
      <c r="F52" s="6">
        <v>-33.5216171</v>
      </c>
      <c r="G52" s="2">
        <f t="shared" si="17"/>
        <v>214.2706915</v>
      </c>
      <c r="H52" s="4">
        <f t="shared" si="18"/>
        <v>0.68262990416019087</v>
      </c>
      <c r="I52" s="6">
        <v>2023.83</v>
      </c>
      <c r="J52" s="4">
        <f t="shared" si="19"/>
        <v>5.2688560086612574E-2</v>
      </c>
      <c r="K52" s="6">
        <v>1481.7257294999999</v>
      </c>
      <c r="L52" s="2">
        <f t="shared" si="20"/>
        <v>210.27139310000007</v>
      </c>
      <c r="M52" s="4">
        <f t="shared" si="21"/>
        <v>0.3189867059407791</v>
      </c>
      <c r="N52" s="6">
        <v>-22.599764199999999</v>
      </c>
      <c r="O52" s="2">
        <f t="shared" si="22"/>
        <v>203.34883860000002</v>
      </c>
      <c r="P52" s="4">
        <f t="shared" si="23"/>
        <v>0.27198479914208296</v>
      </c>
      <c r="Q52" s="6">
        <v>262.23068260000002</v>
      </c>
      <c r="R52" s="2">
        <f t="shared" si="24"/>
        <v>-5.2681240000000118</v>
      </c>
      <c r="S52" s="4">
        <f t="shared" si="25"/>
        <v>0.49517761959457279</v>
      </c>
      <c r="T52" s="9">
        <v>36</v>
      </c>
      <c r="U52" s="4">
        <f t="shared" si="26"/>
        <v>0.91082802547770714</v>
      </c>
    </row>
    <row r="53" spans="1:21" x14ac:dyDescent="0.35">
      <c r="A53" s="2" t="s">
        <v>52</v>
      </c>
      <c r="B53" s="3" t="s">
        <v>53</v>
      </c>
      <c r="C53" s="6">
        <v>99.413399999999996</v>
      </c>
      <c r="D53">
        <v>179.77500000000001</v>
      </c>
      <c r="E53" s="2">
        <f t="shared" si="27"/>
        <v>1.3393600000000001</v>
      </c>
      <c r="F53" s="6">
        <v>-30.945282599999999</v>
      </c>
      <c r="G53" s="2">
        <f t="shared" si="17"/>
        <v>211.69435700000002</v>
      </c>
      <c r="H53" s="4">
        <f t="shared" si="18"/>
        <v>0.6333243214966251</v>
      </c>
      <c r="I53" s="6">
        <v>2036.45</v>
      </c>
      <c r="J53" s="4">
        <f t="shared" si="19"/>
        <v>0.50811981234211967</v>
      </c>
      <c r="K53" s="6">
        <v>1071.1648531000001</v>
      </c>
      <c r="L53" s="2">
        <f t="shared" si="20"/>
        <v>620.83226949999994</v>
      </c>
      <c r="M53" s="4">
        <f t="shared" si="21"/>
        <v>0.63530365079160767</v>
      </c>
      <c r="N53" s="6">
        <v>-36.056055200000003</v>
      </c>
      <c r="O53" s="2">
        <f t="shared" si="22"/>
        <v>216.80512960000001</v>
      </c>
      <c r="P53" s="4">
        <f t="shared" si="23"/>
        <v>0.41019862045971084</v>
      </c>
      <c r="Q53" s="6">
        <v>172.1889893</v>
      </c>
      <c r="R53" s="2">
        <f t="shared" si="24"/>
        <v>84.773569300000005</v>
      </c>
      <c r="S53" s="4">
        <f t="shared" si="25"/>
        <v>0.9035447095280057</v>
      </c>
      <c r="T53" s="9">
        <v>37.200000000000003</v>
      </c>
      <c r="U53" s="4">
        <f t="shared" si="26"/>
        <v>0.98726114649681551</v>
      </c>
    </row>
    <row r="54" spans="1:21" x14ac:dyDescent="0.35">
      <c r="A54" s="2" t="s">
        <v>52</v>
      </c>
      <c r="B54" s="3" t="s">
        <v>25</v>
      </c>
      <c r="C54">
        <v>99.200900000000004</v>
      </c>
      <c r="D54">
        <v>177.791</v>
      </c>
      <c r="E54" s="2">
        <f t="shared" si="27"/>
        <v>1.3098349999999999</v>
      </c>
      <c r="F54" s="6">
        <v>-43.2488077</v>
      </c>
      <c r="G54" s="2">
        <f t="shared" si="17"/>
        <v>223.99788210000003</v>
      </c>
      <c r="H54" s="4">
        <f t="shared" si="18"/>
        <v>0.86878771876561844</v>
      </c>
      <c r="I54" s="6">
        <v>2024.62</v>
      </c>
      <c r="J54" s="4">
        <f t="shared" si="19"/>
        <v>8.1198123421147489E-2</v>
      </c>
      <c r="K54" s="6">
        <v>1404.4901034</v>
      </c>
      <c r="L54" s="2">
        <f t="shared" si="20"/>
        <v>287.50701920000006</v>
      </c>
      <c r="M54" s="4">
        <f t="shared" si="21"/>
        <v>0.37849295382249498</v>
      </c>
      <c r="N54" s="6">
        <v>-15.4429154</v>
      </c>
      <c r="O54" s="2">
        <f t="shared" si="22"/>
        <v>196.19198980000002</v>
      </c>
      <c r="P54" s="4">
        <f t="shared" si="23"/>
        <v>0.19847454128273073</v>
      </c>
      <c r="Q54" s="6">
        <v>248.30457580000001</v>
      </c>
      <c r="R54" s="2">
        <f t="shared" si="24"/>
        <v>8.6579828000000028</v>
      </c>
      <c r="S54" s="4">
        <f t="shared" si="25"/>
        <v>0.5583368461660948</v>
      </c>
      <c r="T54" s="15">
        <v>36.6</v>
      </c>
      <c r="U54" s="4">
        <f t="shared" si="26"/>
        <v>0.94904458598726138</v>
      </c>
    </row>
    <row r="55" spans="1:21" x14ac:dyDescent="0.35">
      <c r="A55" s="2" t="s">
        <v>52</v>
      </c>
      <c r="B55" s="3" t="s">
        <v>54</v>
      </c>
      <c r="C55">
        <v>100.134</v>
      </c>
      <c r="D55">
        <v>178.18</v>
      </c>
      <c r="E55" s="2">
        <f t="shared" si="27"/>
        <v>1.3007666666666668</v>
      </c>
      <c r="F55" s="6">
        <v>-39.078509799999999</v>
      </c>
      <c r="G55" s="2">
        <f t="shared" si="17"/>
        <v>219.82758420000002</v>
      </c>
      <c r="H55" s="4">
        <f t="shared" si="18"/>
        <v>0.78897705449040589</v>
      </c>
      <c r="I55" s="6">
        <v>2028.82</v>
      </c>
      <c r="J55" s="4">
        <f t="shared" si="19"/>
        <v>0.23276795380729112</v>
      </c>
      <c r="K55" s="6">
        <v>1297.0586006999999</v>
      </c>
      <c r="L55" s="2">
        <f t="shared" si="20"/>
        <v>394.93852190000007</v>
      </c>
      <c r="M55" s="4">
        <f t="shared" si="21"/>
        <v>0.46126363819157568</v>
      </c>
      <c r="N55" s="6">
        <v>-38.709382499999997</v>
      </c>
      <c r="O55" s="2">
        <f t="shared" si="22"/>
        <v>219.45845690000002</v>
      </c>
      <c r="P55" s="4">
        <f t="shared" si="23"/>
        <v>0.43745178445113936</v>
      </c>
      <c r="Q55" s="6">
        <v>205.38916639999999</v>
      </c>
      <c r="R55" s="2">
        <f t="shared" si="24"/>
        <v>51.573392200000015</v>
      </c>
      <c r="S55" s="4">
        <f t="shared" si="25"/>
        <v>0.7529715782294899</v>
      </c>
      <c r="T55" s="9">
        <v>37.1</v>
      </c>
      <c r="U55" s="4">
        <f t="shared" si="26"/>
        <v>0.98089171974522316</v>
      </c>
    </row>
    <row r="56" spans="1:21" x14ac:dyDescent="0.35">
      <c r="A56" s="2" t="s">
        <v>52</v>
      </c>
      <c r="B56" s="3" t="s">
        <v>50</v>
      </c>
      <c r="C56">
        <v>99.928399999999996</v>
      </c>
      <c r="D56">
        <v>178.506</v>
      </c>
      <c r="E56" s="2">
        <f t="shared" si="27"/>
        <v>1.3096266666666667</v>
      </c>
      <c r="F56" s="6">
        <v>-25.3241291</v>
      </c>
      <c r="G56" s="2">
        <f t="shared" si="17"/>
        <v>206.07320350000001</v>
      </c>
      <c r="H56" s="4">
        <f t="shared" si="18"/>
        <v>0.52574735563336228</v>
      </c>
      <c r="I56" s="6">
        <v>2034.5</v>
      </c>
      <c r="J56" s="4">
        <f t="shared" si="19"/>
        <v>0.43774810537712355</v>
      </c>
      <c r="K56" s="6">
        <v>1092.5215138999999</v>
      </c>
      <c r="L56" s="2">
        <f t="shared" si="20"/>
        <v>599.47560870000007</v>
      </c>
      <c r="M56" s="4">
        <f t="shared" si="21"/>
        <v>0.61884939495576974</v>
      </c>
      <c r="N56" s="6">
        <v>-41.204686299999999</v>
      </c>
      <c r="O56" s="2">
        <f t="shared" si="22"/>
        <v>221.9537607</v>
      </c>
      <c r="P56" s="4">
        <f t="shared" si="23"/>
        <v>0.4630818390885128</v>
      </c>
      <c r="Q56" s="6">
        <v>222.92645429999999</v>
      </c>
      <c r="R56" s="2">
        <f t="shared" si="24"/>
        <v>34.036104300000019</v>
      </c>
      <c r="S56" s="4">
        <f t="shared" si="25"/>
        <v>0.67343452197726361</v>
      </c>
      <c r="T56" s="9">
        <v>37.1</v>
      </c>
      <c r="U56" s="4">
        <f t="shared" si="26"/>
        <v>0.98089171974522316</v>
      </c>
    </row>
    <row r="57" spans="1:21" x14ac:dyDescent="0.35">
      <c r="A57" s="2" t="s">
        <v>52</v>
      </c>
      <c r="B57" s="3" t="s">
        <v>51</v>
      </c>
      <c r="C57">
        <v>98.834199999999996</v>
      </c>
      <c r="D57">
        <v>178.83099999999999</v>
      </c>
      <c r="E57" s="2">
        <f t="shared" si="27"/>
        <v>1.3332799999999998</v>
      </c>
      <c r="F57" s="6">
        <v>-44.9423198</v>
      </c>
      <c r="G57" s="2">
        <f t="shared" si="17"/>
        <v>225.69139420000002</v>
      </c>
      <c r="H57" s="4">
        <f t="shared" si="18"/>
        <v>0.90119795153558657</v>
      </c>
      <c r="I57" s="6">
        <v>2029.6</v>
      </c>
      <c r="J57" s="4">
        <f t="shared" si="19"/>
        <v>0.26091663659328795</v>
      </c>
      <c r="K57" s="6">
        <v>1279.4188213</v>
      </c>
      <c r="L57" s="2">
        <f t="shared" si="20"/>
        <v>412.57830130000002</v>
      </c>
      <c r="M57" s="4">
        <f t="shared" si="21"/>
        <v>0.47485421987723619</v>
      </c>
      <c r="N57" s="6">
        <v>-39.7662786</v>
      </c>
      <c r="O57" s="2">
        <f t="shared" si="22"/>
        <v>220.515353</v>
      </c>
      <c r="P57" s="4">
        <f t="shared" si="23"/>
        <v>0.44830749860868074</v>
      </c>
      <c r="Q57" s="6">
        <v>214.17894630000001</v>
      </c>
      <c r="R57" s="2">
        <f t="shared" si="24"/>
        <v>42.783612300000001</v>
      </c>
      <c r="S57" s="4">
        <f t="shared" si="25"/>
        <v>0.71310719199500328</v>
      </c>
      <c r="T57" s="15">
        <v>37.4</v>
      </c>
      <c r="U57" s="4">
        <f t="shared" si="26"/>
        <v>1</v>
      </c>
    </row>
    <row r="58" spans="1:21" x14ac:dyDescent="0.35">
      <c r="T58" s="10"/>
    </row>
    <row r="59" spans="1:21" x14ac:dyDescent="0.35">
      <c r="T59" s="10"/>
    </row>
    <row r="60" spans="1:21" x14ac:dyDescent="0.35">
      <c r="T60" s="10"/>
    </row>
    <row r="61" spans="1:21" x14ac:dyDescent="0.35">
      <c r="T61" s="10"/>
    </row>
    <row r="62" spans="1:21" x14ac:dyDescent="0.35">
      <c r="T62" s="10"/>
    </row>
    <row r="63" spans="1:21" x14ac:dyDescent="0.35">
      <c r="T63" s="10"/>
    </row>
    <row r="64" spans="1:21" x14ac:dyDescent="0.35">
      <c r="T64" s="10"/>
    </row>
    <row r="65" spans="1:20" x14ac:dyDescent="0.35">
      <c r="T65" s="10"/>
    </row>
    <row r="66" spans="1:20" x14ac:dyDescent="0.35">
      <c r="T66" s="10"/>
    </row>
    <row r="67" spans="1:20" x14ac:dyDescent="0.35">
      <c r="T67" s="10"/>
    </row>
    <row r="68" spans="1:20" x14ac:dyDescent="0.35">
      <c r="T68" s="10"/>
    </row>
    <row r="70" spans="1:20" x14ac:dyDescent="0.35">
      <c r="A70" s="1" t="s">
        <v>29</v>
      </c>
      <c r="B70">
        <v>180.74907440000001</v>
      </c>
      <c r="E70" t="s">
        <v>35</v>
      </c>
      <c r="G70">
        <f>MAX(G2:G57)</f>
        <v>230.85403730000002</v>
      </c>
      <c r="I70">
        <f>MAX(I2:I57)</f>
        <v>2050.08</v>
      </c>
      <c r="L70">
        <f>MAX(L2:L57)</f>
        <v>1094.1867805000002</v>
      </c>
      <c r="O70">
        <f>MAX(O2:O57)</f>
        <v>274.22731010000001</v>
      </c>
      <c r="R70">
        <f>MAX(R2:R57)</f>
        <v>106.0411932</v>
      </c>
      <c r="T70" s="16">
        <f>MAX(T2:T57)</f>
        <v>37.4</v>
      </c>
    </row>
    <row r="71" spans="1:20" x14ac:dyDescent="0.35">
      <c r="A71" s="1" t="s">
        <v>30</v>
      </c>
      <c r="B71">
        <v>1691.9971226</v>
      </c>
      <c r="E71" t="s">
        <v>36</v>
      </c>
      <c r="G71">
        <f>MIN(G2:G57)</f>
        <v>178.60164800000001</v>
      </c>
      <c r="I71">
        <f>MIN(I2:I57)</f>
        <v>2022.37</v>
      </c>
      <c r="L71">
        <f>MIN(L2:L57)</f>
        <v>-203.75467690000005</v>
      </c>
      <c r="O71">
        <f>MIN(O2:O57)</f>
        <v>176.86880520000003</v>
      </c>
      <c r="R71">
        <f>MIN(R2:R57)</f>
        <v>-114.45084820000001</v>
      </c>
      <c r="T71" s="16">
        <f>MIN(T2:T57)</f>
        <v>21.7</v>
      </c>
    </row>
    <row r="72" spans="1:20" x14ac:dyDescent="0.35">
      <c r="A72" t="s">
        <v>42</v>
      </c>
      <c r="B72">
        <v>261.66255860000001</v>
      </c>
    </row>
    <row r="73" spans="1:20" x14ac:dyDescent="0.35">
      <c r="A73" t="s">
        <v>43</v>
      </c>
      <c r="B73">
        <v>558.79670669999996</v>
      </c>
      <c r="C73" s="7">
        <f>B72-B73-4.7</f>
        <v>-301.83414809999994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BC18B-71B6-4A63-92EC-1398190EE472}">
  <dimension ref="A1:U57"/>
  <sheetViews>
    <sheetView tabSelected="1" workbookViewId="0">
      <selection activeCell="F10" sqref="F10"/>
    </sheetView>
  </sheetViews>
  <sheetFormatPr defaultRowHeight="14.5" x14ac:dyDescent="0.35"/>
  <sheetData>
    <row r="1" spans="1:2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31</v>
      </c>
      <c r="H1" t="s">
        <v>37</v>
      </c>
      <c r="I1" t="s">
        <v>6</v>
      </c>
      <c r="J1" t="s">
        <v>44</v>
      </c>
      <c r="K1" t="s">
        <v>7</v>
      </c>
      <c r="L1" t="s">
        <v>32</v>
      </c>
      <c r="M1" t="s">
        <v>38</v>
      </c>
      <c r="N1" t="s">
        <v>8</v>
      </c>
      <c r="O1" t="s">
        <v>33</v>
      </c>
      <c r="P1" t="s">
        <v>40</v>
      </c>
      <c r="Q1" t="s">
        <v>9</v>
      </c>
      <c r="R1" t="s">
        <v>34</v>
      </c>
      <c r="S1" t="s">
        <v>39</v>
      </c>
      <c r="T1" t="s">
        <v>18</v>
      </c>
      <c r="U1" t="s">
        <v>41</v>
      </c>
    </row>
    <row r="2" spans="1:21" x14ac:dyDescent="0.35">
      <c r="A2" t="s">
        <v>13</v>
      </c>
      <c r="B2" t="s">
        <v>13</v>
      </c>
      <c r="C2">
        <v>163.4</v>
      </c>
      <c r="D2">
        <v>165.3</v>
      </c>
      <c r="E2">
        <v>3.166666666666676E-2</v>
      </c>
      <c r="F2">
        <v>-26.458734700000001</v>
      </c>
      <c r="G2">
        <v>207.20780910000002</v>
      </c>
      <c r="H2">
        <v>0.54746130240593627</v>
      </c>
      <c r="I2">
        <v>2036.36</v>
      </c>
      <c r="J2">
        <v>0.50487188740526856</v>
      </c>
      <c r="K2">
        <v>1695.288</v>
      </c>
      <c r="L2">
        <v>-3.2908773999999994</v>
      </c>
      <c r="M2">
        <v>0.15444748941262998</v>
      </c>
      <c r="N2">
        <v>-14.952999999999999</v>
      </c>
      <c r="O2">
        <v>195.70207440000001</v>
      </c>
      <c r="P2">
        <v>0.19344246524065092</v>
      </c>
      <c r="Q2">
        <v>285.48200000000003</v>
      </c>
      <c r="R2">
        <v>-28.519441400000016</v>
      </c>
      <c r="S2">
        <v>0.3897256619984289</v>
      </c>
      <c r="T2">
        <v>21.8</v>
      </c>
      <c r="U2">
        <v>6.3694267515924472E-3</v>
      </c>
    </row>
    <row r="3" spans="1:21" x14ac:dyDescent="0.35">
      <c r="A3" t="s">
        <v>11</v>
      </c>
      <c r="B3" t="s">
        <v>13</v>
      </c>
      <c r="C3">
        <v>152.69999999999999</v>
      </c>
      <c r="D3">
        <v>161.19999999999999</v>
      </c>
      <c r="E3">
        <v>0.14166666666666666</v>
      </c>
      <c r="F3">
        <v>-27.545864099999999</v>
      </c>
      <c r="G3">
        <v>208.2949385</v>
      </c>
      <c r="H3">
        <v>0.5682666553201996</v>
      </c>
      <c r="I3">
        <v>2035.96</v>
      </c>
      <c r="J3">
        <v>0.4904366654637361</v>
      </c>
      <c r="K3">
        <v>1762.367</v>
      </c>
      <c r="L3">
        <v>-70.36987739999995</v>
      </c>
      <c r="M3">
        <v>0.10276642196728408</v>
      </c>
      <c r="N3">
        <v>-12.577999999999999</v>
      </c>
      <c r="O3">
        <v>193.32707440000001</v>
      </c>
      <c r="P3">
        <v>0.16904808898724155</v>
      </c>
      <c r="Q3">
        <v>290.76499999999999</v>
      </c>
      <c r="R3">
        <v>-33.802441399999978</v>
      </c>
      <c r="S3">
        <v>0.36576561352477022</v>
      </c>
      <c r="T3">
        <v>26.5</v>
      </c>
      <c r="U3">
        <v>0.30573248407643316</v>
      </c>
    </row>
    <row r="4" spans="1:21" x14ac:dyDescent="0.35">
      <c r="A4" t="s">
        <v>13</v>
      </c>
      <c r="B4" t="s">
        <v>10</v>
      </c>
      <c r="C4">
        <v>163.4</v>
      </c>
      <c r="D4">
        <v>165.3</v>
      </c>
      <c r="E4">
        <v>3.166666666666676E-2</v>
      </c>
      <c r="F4">
        <v>-36.909168700000002</v>
      </c>
      <c r="G4">
        <v>217.65824310000002</v>
      </c>
      <c r="H4">
        <v>0.74746046301848257</v>
      </c>
      <c r="I4">
        <v>2036.23</v>
      </c>
      <c r="J4">
        <v>0.50018044027427311</v>
      </c>
      <c r="K4">
        <v>1697.355</v>
      </c>
      <c r="L4">
        <v>-5.3578774000000067</v>
      </c>
      <c r="M4">
        <v>0.15285496766350534</v>
      </c>
      <c r="N4">
        <v>-6.7919999999999998</v>
      </c>
      <c r="O4">
        <v>187.54107440000001</v>
      </c>
      <c r="P4">
        <v>0.10961825277577768</v>
      </c>
      <c r="Q4">
        <v>340.60199999999998</v>
      </c>
      <c r="R4">
        <v>-83.639441399999967</v>
      </c>
      <c r="S4">
        <v>0.13973931487216046</v>
      </c>
      <c r="T4">
        <v>21.7</v>
      </c>
      <c r="U4">
        <v>0</v>
      </c>
    </row>
    <row r="5" spans="1:21" x14ac:dyDescent="0.35">
      <c r="A5" t="s">
        <v>13</v>
      </c>
      <c r="B5" t="s">
        <v>11</v>
      </c>
      <c r="C5">
        <v>164</v>
      </c>
      <c r="D5">
        <v>165.3</v>
      </c>
      <c r="E5">
        <v>2.1666666666666855E-2</v>
      </c>
      <c r="F5">
        <v>-15.409736499999999</v>
      </c>
      <c r="G5">
        <v>196.15881090000002</v>
      </c>
      <c r="H5">
        <v>0.33600689145902862</v>
      </c>
      <c r="I5">
        <v>2032.68</v>
      </c>
      <c r="J5">
        <v>0.37206784554313099</v>
      </c>
      <c r="K5">
        <v>1767.482</v>
      </c>
      <c r="L5">
        <v>-75.484877399999959</v>
      </c>
      <c r="M5">
        <v>9.8825566260088912E-2</v>
      </c>
      <c r="N5">
        <v>-33.454000000000001</v>
      </c>
      <c r="O5">
        <v>214.20307440000002</v>
      </c>
      <c r="P5">
        <v>0.38347208842563069</v>
      </c>
      <c r="Q5">
        <v>317.65899999999999</v>
      </c>
      <c r="R5">
        <v>-60.696441399999983</v>
      </c>
      <c r="S5">
        <v>0.24379295714570867</v>
      </c>
      <c r="T5">
        <v>21.7</v>
      </c>
      <c r="U5">
        <v>0</v>
      </c>
    </row>
    <row r="6" spans="1:21" x14ac:dyDescent="0.35">
      <c r="A6" t="s">
        <v>13</v>
      </c>
      <c r="B6" t="s">
        <v>12</v>
      </c>
      <c r="C6">
        <v>164.6</v>
      </c>
      <c r="D6">
        <v>164.7</v>
      </c>
      <c r="E6">
        <v>1.666666666666572E-3</v>
      </c>
      <c r="F6">
        <v>-12.6473785</v>
      </c>
      <c r="G6">
        <v>193.39645290000001</v>
      </c>
      <c r="H6">
        <v>0.28314121321912455</v>
      </c>
      <c r="I6">
        <v>2033.15</v>
      </c>
      <c r="J6">
        <v>0.38902923132443834</v>
      </c>
      <c r="K6">
        <v>1667.4559999999999</v>
      </c>
      <c r="L6">
        <v>24.541122600000108</v>
      </c>
      <c r="M6">
        <v>0.17589067534472308</v>
      </c>
      <c r="N6">
        <v>-43.613999999999997</v>
      </c>
      <c r="O6">
        <v>224.36307440000002</v>
      </c>
      <c r="P6">
        <v>0.48782866220863669</v>
      </c>
      <c r="Q6">
        <v>307.34300000000002</v>
      </c>
      <c r="R6">
        <v>-50.380441400000009</v>
      </c>
      <c r="S6">
        <v>0.29057922632122724</v>
      </c>
      <c r="T6">
        <v>21.7</v>
      </c>
      <c r="U6">
        <v>0</v>
      </c>
    </row>
    <row r="7" spans="1:21" x14ac:dyDescent="0.35">
      <c r="A7" t="s">
        <v>14</v>
      </c>
      <c r="B7" t="s">
        <v>13</v>
      </c>
      <c r="C7">
        <v>158.4</v>
      </c>
      <c r="D7">
        <v>158.9</v>
      </c>
      <c r="E7">
        <v>8.3333333333333332E-3</v>
      </c>
      <c r="F7">
        <v>-13.6962986</v>
      </c>
      <c r="G7">
        <v>194.44537300000002</v>
      </c>
      <c r="H7">
        <v>0.30321532110302957</v>
      </c>
      <c r="I7">
        <v>2050.08</v>
      </c>
      <c r="J7">
        <v>1</v>
      </c>
      <c r="K7">
        <v>1649.922</v>
      </c>
      <c r="L7">
        <v>42.075122599999986</v>
      </c>
      <c r="M7">
        <v>0.1893997592098178</v>
      </c>
      <c r="N7">
        <v>-16.841999999999999</v>
      </c>
      <c r="O7">
        <v>197.59107440000002</v>
      </c>
      <c r="P7">
        <v>0.21284498176388905</v>
      </c>
      <c r="Q7">
        <v>278.33999999999997</v>
      </c>
      <c r="R7">
        <v>-21.377441399999963</v>
      </c>
      <c r="S7">
        <v>0.4221168537831862</v>
      </c>
      <c r="T7">
        <v>24.4</v>
      </c>
      <c r="U7">
        <v>0.17197452229299359</v>
      </c>
    </row>
    <row r="8" spans="1:21" x14ac:dyDescent="0.35">
      <c r="A8" t="s">
        <v>15</v>
      </c>
      <c r="B8" t="s">
        <v>13</v>
      </c>
      <c r="C8">
        <v>152.4</v>
      </c>
      <c r="D8">
        <v>156.19999999999999</v>
      </c>
      <c r="E8">
        <v>6.3333333333333047E-2</v>
      </c>
      <c r="F8">
        <v>-14.767286800000001</v>
      </c>
      <c r="G8">
        <v>195.51636120000001</v>
      </c>
      <c r="H8">
        <v>0.32371176565508736</v>
      </c>
      <c r="I8">
        <v>2044.11</v>
      </c>
      <c r="J8">
        <v>0.78455431252255436</v>
      </c>
      <c r="K8">
        <v>1613.0740000000001</v>
      </c>
      <c r="L8">
        <v>78.923122599999942</v>
      </c>
      <c r="M8">
        <v>0.21778932931709585</v>
      </c>
      <c r="N8">
        <v>-33.158000000000001</v>
      </c>
      <c r="O8">
        <v>213.9070744</v>
      </c>
      <c r="P8">
        <v>0.38043177879573187</v>
      </c>
      <c r="Q8">
        <v>275.76299999999998</v>
      </c>
      <c r="R8">
        <v>-18.800441399999965</v>
      </c>
      <c r="S8">
        <v>0.43380435045489146</v>
      </c>
      <c r="T8">
        <v>27.2</v>
      </c>
      <c r="U8">
        <v>0.35031847133757965</v>
      </c>
    </row>
    <row r="9" spans="1:21" x14ac:dyDescent="0.35">
      <c r="A9" t="s">
        <v>16</v>
      </c>
      <c r="B9" t="s">
        <v>13</v>
      </c>
      <c r="C9">
        <v>153.9</v>
      </c>
      <c r="D9">
        <v>154.5</v>
      </c>
      <c r="E9">
        <v>9.9999999999999048E-3</v>
      </c>
      <c r="F9">
        <v>-29.132864699999999</v>
      </c>
      <c r="G9">
        <v>209.88193910000001</v>
      </c>
      <c r="H9">
        <v>0.59863848369513695</v>
      </c>
      <c r="I9">
        <v>2049.42</v>
      </c>
      <c r="J9">
        <v>0.97618188379646864</v>
      </c>
      <c r="K9">
        <v>1501.174</v>
      </c>
      <c r="L9">
        <v>190.82312260000003</v>
      </c>
      <c r="M9">
        <v>0.30400277088799305</v>
      </c>
      <c r="N9">
        <v>-46.534999999999997</v>
      </c>
      <c r="O9">
        <v>227.28407440000001</v>
      </c>
      <c r="P9">
        <v>0.51783117717125082</v>
      </c>
      <c r="Q9">
        <v>273.37799999999999</v>
      </c>
      <c r="R9">
        <v>-16.415441399999974</v>
      </c>
      <c r="S9">
        <v>0.44462106739785495</v>
      </c>
      <c r="T9">
        <v>27.5</v>
      </c>
      <c r="U9">
        <v>0.36942675159235677</v>
      </c>
    </row>
    <row r="10" spans="1:21" x14ac:dyDescent="0.35">
      <c r="A10" t="s">
        <v>13</v>
      </c>
      <c r="B10" t="s">
        <v>15</v>
      </c>
      <c r="C10">
        <v>164</v>
      </c>
      <c r="D10">
        <v>164.7</v>
      </c>
      <c r="E10">
        <v>1.1666666666666476E-2</v>
      </c>
      <c r="F10">
        <v>-22.221540900000001</v>
      </c>
      <c r="G10">
        <v>202.97061530000002</v>
      </c>
      <c r="H10">
        <v>0.46637039236787603</v>
      </c>
      <c r="I10">
        <v>2041.12</v>
      </c>
      <c r="J10">
        <v>0.67665102850956249</v>
      </c>
      <c r="K10">
        <v>1497.7729999999999</v>
      </c>
      <c r="L10">
        <v>194.2241226000001</v>
      </c>
      <c r="M10">
        <v>0.30662307396916044</v>
      </c>
      <c r="N10">
        <v>-37.770000000000003</v>
      </c>
      <c r="O10">
        <v>218.51907440000002</v>
      </c>
      <c r="P10">
        <v>0.42780308965077385</v>
      </c>
      <c r="Q10">
        <v>181.434</v>
      </c>
      <c r="R10">
        <v>75.528558600000011</v>
      </c>
      <c r="S10">
        <v>0.86161570999904591</v>
      </c>
      <c r="T10">
        <v>21.8</v>
      </c>
      <c r="U10">
        <v>6.3694267515924472E-3</v>
      </c>
    </row>
    <row r="11" spans="1:21" x14ac:dyDescent="0.35">
      <c r="A11" t="s">
        <v>13</v>
      </c>
      <c r="B11" t="s">
        <v>17</v>
      </c>
      <c r="C11">
        <v>163.4</v>
      </c>
      <c r="D11">
        <v>163.80000000000001</v>
      </c>
      <c r="E11">
        <v>6.6666666666667616E-3</v>
      </c>
      <c r="F11">
        <v>2.1474264000000001</v>
      </c>
      <c r="G11">
        <v>178.60164800000001</v>
      </c>
      <c r="H11">
        <v>0</v>
      </c>
      <c r="I11">
        <v>2044.74</v>
      </c>
      <c r="J11">
        <v>0.8072897870804796</v>
      </c>
      <c r="K11">
        <v>1607.43</v>
      </c>
      <c r="L11">
        <v>84.567122599999948</v>
      </c>
      <c r="M11">
        <v>0.22213775348354933</v>
      </c>
      <c r="N11">
        <v>-16.908000000000001</v>
      </c>
      <c r="O11">
        <v>197.6570744</v>
      </c>
      <c r="P11">
        <v>0.21352288864082564</v>
      </c>
      <c r="Q11">
        <v>167.126</v>
      </c>
      <c r="R11">
        <v>89.836558600000004</v>
      </c>
      <c r="S11">
        <v>0.9265069410346527</v>
      </c>
      <c r="T11">
        <v>21.9</v>
      </c>
      <c r="U11">
        <v>1.2738853503184669E-2</v>
      </c>
    </row>
    <row r="12" spans="1:21" x14ac:dyDescent="0.35">
      <c r="A12" t="s">
        <v>20</v>
      </c>
      <c r="B12" t="s">
        <v>13</v>
      </c>
      <c r="C12">
        <v>151.1</v>
      </c>
      <c r="D12">
        <v>156.4</v>
      </c>
      <c r="E12">
        <v>8.8333333333333527E-2</v>
      </c>
      <c r="F12">
        <v>-30.611226800000001</v>
      </c>
      <c r="G12">
        <v>211.36030120000001</v>
      </c>
      <c r="H12">
        <v>0.62693120140249725</v>
      </c>
      <c r="I12">
        <v>2033.22</v>
      </c>
      <c r="J12">
        <v>0.39155539516420507</v>
      </c>
      <c r="K12">
        <v>1636.2487939</v>
      </c>
      <c r="L12">
        <v>55.748328700000002</v>
      </c>
      <c r="M12">
        <v>0.199934291427773</v>
      </c>
      <c r="N12">
        <v>-60.105741999999999</v>
      </c>
      <c r="O12">
        <v>240.8548164</v>
      </c>
      <c r="P12">
        <v>0.65722056091270142</v>
      </c>
      <c r="Q12">
        <v>287.79467510000001</v>
      </c>
      <c r="R12">
        <v>-30.832116499999994</v>
      </c>
      <c r="S12">
        <v>0.37923696097631582</v>
      </c>
      <c r="T12">
        <v>27.6</v>
      </c>
      <c r="U12">
        <v>0.37579617834394918</v>
      </c>
    </row>
    <row r="13" spans="1:21" x14ac:dyDescent="0.35">
      <c r="A13" t="s">
        <v>21</v>
      </c>
      <c r="B13" t="s">
        <v>13</v>
      </c>
      <c r="C13">
        <v>130.1</v>
      </c>
      <c r="D13">
        <v>173.3</v>
      </c>
      <c r="E13">
        <v>0.72000000000000031</v>
      </c>
      <c r="F13">
        <v>-32.157603899999998</v>
      </c>
      <c r="G13">
        <v>212.90667830000001</v>
      </c>
      <c r="H13">
        <v>0.65652558207515299</v>
      </c>
      <c r="I13">
        <v>2043.6</v>
      </c>
      <c r="J13">
        <v>0.76614940454709457</v>
      </c>
      <c r="K13">
        <v>1370.1312198000001</v>
      </c>
      <c r="L13">
        <v>321.86590279999996</v>
      </c>
      <c r="M13">
        <v>0.40496478227370003</v>
      </c>
      <c r="N13">
        <v>-63.010352300000001</v>
      </c>
      <c r="O13">
        <v>243.75942670000001</v>
      </c>
      <c r="P13">
        <v>0.68705473208227119</v>
      </c>
      <c r="Q13">
        <v>228.06471790000001</v>
      </c>
      <c r="R13">
        <v>28.897840700000007</v>
      </c>
      <c r="S13">
        <v>0.65013089810324565</v>
      </c>
      <c r="T13">
        <v>24.2</v>
      </c>
      <c r="U13">
        <v>0.15923566878980894</v>
      </c>
    </row>
    <row r="14" spans="1:21" x14ac:dyDescent="0.35">
      <c r="A14" t="s">
        <v>23</v>
      </c>
      <c r="B14" t="s">
        <v>13</v>
      </c>
      <c r="C14">
        <v>139.4</v>
      </c>
      <c r="D14">
        <v>166.4</v>
      </c>
      <c r="E14">
        <v>0.45</v>
      </c>
      <c r="F14">
        <v>-29.759939899999999</v>
      </c>
      <c r="G14">
        <v>210.50901430000002</v>
      </c>
      <c r="H14">
        <v>0.61063937415011194</v>
      </c>
      <c r="I14">
        <v>2041.05</v>
      </c>
      <c r="J14">
        <v>0.67412486466979571</v>
      </c>
      <c r="K14">
        <v>1377.7230066</v>
      </c>
      <c r="L14">
        <v>314.27411600000005</v>
      </c>
      <c r="M14">
        <v>0.39911568426029076</v>
      </c>
      <c r="N14">
        <v>-45.288752799999997</v>
      </c>
      <c r="O14">
        <v>226.03782720000001</v>
      </c>
      <c r="P14">
        <v>0.50503057797059481</v>
      </c>
      <c r="Q14">
        <v>224.37358950000001</v>
      </c>
      <c r="R14">
        <v>32.5889691</v>
      </c>
      <c r="S14">
        <v>0.66687131366003127</v>
      </c>
      <c r="T14">
        <v>28</v>
      </c>
      <c r="U14">
        <v>0.40127388535031855</v>
      </c>
    </row>
    <row r="15" spans="1:21" x14ac:dyDescent="0.35">
      <c r="A15" t="s">
        <v>24</v>
      </c>
      <c r="B15" t="s">
        <v>13</v>
      </c>
      <c r="C15">
        <v>129.19999999999999</v>
      </c>
      <c r="D15">
        <v>173</v>
      </c>
      <c r="E15">
        <v>0.7300000000000002</v>
      </c>
      <c r="F15">
        <v>-13.8869615</v>
      </c>
      <c r="G15">
        <v>194.63603590000002</v>
      </c>
      <c r="H15">
        <v>0.30686420496373379</v>
      </c>
      <c r="I15">
        <v>2041.79</v>
      </c>
      <c r="J15">
        <v>0.70083002526164007</v>
      </c>
      <c r="K15">
        <v>852.65353019999998</v>
      </c>
      <c r="L15">
        <v>839.34359240000003</v>
      </c>
      <c r="M15">
        <v>0.80365586857014737</v>
      </c>
      <c r="N15">
        <v>-93.478235699999999</v>
      </c>
      <c r="O15">
        <v>274.22731010000001</v>
      </c>
      <c r="P15">
        <v>1</v>
      </c>
      <c r="Q15">
        <v>179.72301580000001</v>
      </c>
      <c r="R15">
        <v>77.239542799999995</v>
      </c>
      <c r="S15">
        <v>0.86937555561132374</v>
      </c>
      <c r="T15">
        <v>29</v>
      </c>
      <c r="U15">
        <v>0.4649681528662421</v>
      </c>
    </row>
    <row r="16" spans="1:21" x14ac:dyDescent="0.35">
      <c r="A16" t="s">
        <v>25</v>
      </c>
      <c r="B16" t="s">
        <v>13</v>
      </c>
      <c r="C16">
        <v>141</v>
      </c>
      <c r="D16">
        <v>169.8</v>
      </c>
      <c r="E16">
        <v>0.4800000000000002</v>
      </c>
      <c r="F16">
        <v>-26.681165499999999</v>
      </c>
      <c r="G16">
        <v>207.4302399</v>
      </c>
      <c r="H16">
        <v>0.5517181565513597</v>
      </c>
      <c r="I16">
        <v>2039.87</v>
      </c>
      <c r="J16">
        <v>0.63154095994225823</v>
      </c>
      <c r="K16">
        <v>1728.2599221</v>
      </c>
      <c r="L16">
        <v>-36.262799500000028</v>
      </c>
      <c r="M16">
        <v>0.12904424652211591</v>
      </c>
      <c r="N16">
        <v>3.8802691999999999</v>
      </c>
      <c r="O16">
        <v>176.86880520000003</v>
      </c>
      <c r="P16">
        <v>0</v>
      </c>
      <c r="Q16">
        <v>272.9972381</v>
      </c>
      <c r="R16">
        <v>-16.034679499999992</v>
      </c>
      <c r="S16">
        <v>0.44634794106450687</v>
      </c>
      <c r="T16">
        <v>27.6</v>
      </c>
      <c r="U16">
        <v>0.37579617834394918</v>
      </c>
    </row>
    <row r="17" spans="1:21" x14ac:dyDescent="0.35">
      <c r="A17" t="s">
        <v>27</v>
      </c>
      <c r="B17" t="s">
        <v>13</v>
      </c>
      <c r="C17">
        <v>144.5</v>
      </c>
      <c r="D17">
        <v>165.6</v>
      </c>
      <c r="E17">
        <v>0.35166666666666657</v>
      </c>
      <c r="F17">
        <v>-21.3279976</v>
      </c>
      <c r="G17">
        <v>202.07707200000002</v>
      </c>
      <c r="H17">
        <v>0.44926986716758621</v>
      </c>
      <c r="I17">
        <v>2042.44</v>
      </c>
      <c r="J17">
        <v>0.72428726091664153</v>
      </c>
      <c r="K17">
        <v>597.81034209999996</v>
      </c>
      <c r="L17">
        <v>1094.1867805000002</v>
      </c>
      <c r="M17">
        <v>1</v>
      </c>
      <c r="N17">
        <v>-79.470859200000007</v>
      </c>
      <c r="O17">
        <v>260.21993359999999</v>
      </c>
      <c r="P17">
        <v>0.8561258051940358</v>
      </c>
      <c r="Q17">
        <v>191.03868270000001</v>
      </c>
      <c r="R17">
        <v>65.923875899999999</v>
      </c>
      <c r="S17">
        <v>0.81805548606073186</v>
      </c>
      <c r="T17">
        <v>28.6</v>
      </c>
      <c r="U17">
        <v>0.43949044585987279</v>
      </c>
    </row>
    <row r="18" spans="1:21" x14ac:dyDescent="0.35">
      <c r="A18" t="s">
        <v>28</v>
      </c>
      <c r="B18" t="s">
        <v>13</v>
      </c>
      <c r="C18">
        <v>137.80000000000001</v>
      </c>
      <c r="D18">
        <v>169.4</v>
      </c>
      <c r="E18">
        <v>0.52666666666666662</v>
      </c>
      <c r="F18">
        <v>-8.7701513000000002</v>
      </c>
      <c r="G18">
        <v>189.51922570000002</v>
      </c>
      <c r="H18">
        <v>0.20893930107804676</v>
      </c>
      <c r="I18">
        <v>2042.53</v>
      </c>
      <c r="J18">
        <v>0.72753518585348453</v>
      </c>
      <c r="K18">
        <v>1637.7325699</v>
      </c>
      <c r="L18">
        <v>54.264552699999967</v>
      </c>
      <c r="M18">
        <v>0.1987911150606568</v>
      </c>
      <c r="N18">
        <v>-71.856861300000006</v>
      </c>
      <c r="O18">
        <v>252.60593570000003</v>
      </c>
      <c r="P18">
        <v>0.77792002432444929</v>
      </c>
      <c r="Q18">
        <v>371.41340680000002</v>
      </c>
      <c r="R18">
        <v>-114.45084820000001</v>
      </c>
      <c r="S18">
        <v>0</v>
      </c>
      <c r="T18">
        <v>28</v>
      </c>
      <c r="U18">
        <v>0.40127388535031855</v>
      </c>
    </row>
    <row r="19" spans="1:21" x14ac:dyDescent="0.35">
      <c r="A19" t="s">
        <v>13</v>
      </c>
      <c r="B19" t="s">
        <v>19</v>
      </c>
      <c r="C19">
        <v>162.80000000000001</v>
      </c>
      <c r="D19">
        <v>165.2</v>
      </c>
      <c r="E19">
        <v>3.9999999999999619E-2</v>
      </c>
      <c r="F19">
        <v>-23.4735561</v>
      </c>
      <c r="G19">
        <v>204.22263050000001</v>
      </c>
      <c r="H19">
        <v>0.49033131007465708</v>
      </c>
      <c r="I19">
        <v>2032.42</v>
      </c>
      <c r="J19">
        <v>0.36268495128113204</v>
      </c>
      <c r="K19">
        <v>1738.1142003</v>
      </c>
      <c r="L19">
        <v>-46.117077699999982</v>
      </c>
      <c r="M19">
        <v>0.12145201025921097</v>
      </c>
      <c r="N19">
        <v>-38.641420199999999</v>
      </c>
      <c r="O19">
        <v>219.39049460000001</v>
      </c>
      <c r="P19">
        <v>0.4367537221701932</v>
      </c>
      <c r="Q19">
        <v>291.6760989</v>
      </c>
      <c r="R19">
        <v>-34.713540299999991</v>
      </c>
      <c r="S19">
        <v>0.36163349658206762</v>
      </c>
      <c r="T19">
        <v>21.7</v>
      </c>
      <c r="U19">
        <v>0</v>
      </c>
    </row>
    <row r="20" spans="1:21" x14ac:dyDescent="0.35">
      <c r="A20" t="s">
        <v>13</v>
      </c>
      <c r="B20" t="s">
        <v>21</v>
      </c>
      <c r="C20">
        <v>163.69999999999999</v>
      </c>
      <c r="D20">
        <v>164.3</v>
      </c>
      <c r="E20">
        <v>1.0000000000000378E-2</v>
      </c>
      <c r="F20">
        <v>-16.453809100000001</v>
      </c>
      <c r="G20">
        <v>197.20288350000001</v>
      </c>
      <c r="H20">
        <v>0.35598822846556416</v>
      </c>
      <c r="I20">
        <v>2040.03</v>
      </c>
      <c r="J20">
        <v>0.63731504871887612</v>
      </c>
      <c r="K20">
        <v>1697.1299211999999</v>
      </c>
      <c r="L20">
        <v>-5.1327985999998873</v>
      </c>
      <c r="M20">
        <v>0.15302837979909659</v>
      </c>
      <c r="N20">
        <v>-38.176903600000003</v>
      </c>
      <c r="O20">
        <v>218.92597800000001</v>
      </c>
      <c r="P20">
        <v>0.43198252523699132</v>
      </c>
      <c r="Q20">
        <v>279.87208399999997</v>
      </c>
      <c r="R20">
        <v>-22.909525399999961</v>
      </c>
      <c r="S20">
        <v>0.4151683762314699</v>
      </c>
      <c r="T20">
        <v>21.8</v>
      </c>
      <c r="U20">
        <v>6.3694267515924472E-3</v>
      </c>
    </row>
    <row r="21" spans="1:21" x14ac:dyDescent="0.35">
      <c r="A21" t="s">
        <v>13</v>
      </c>
      <c r="B21" t="s">
        <v>22</v>
      </c>
      <c r="C21">
        <v>164.3</v>
      </c>
      <c r="D21">
        <v>164.7</v>
      </c>
      <c r="E21">
        <v>6.6666666666662881E-3</v>
      </c>
      <c r="F21">
        <v>-43.9954617</v>
      </c>
      <c r="G21">
        <v>224.7445361</v>
      </c>
      <c r="H21">
        <v>0.88307709404591739</v>
      </c>
      <c r="I21">
        <v>2034.05</v>
      </c>
      <c r="J21">
        <v>0.42150848069289237</v>
      </c>
      <c r="K21">
        <v>1720.2346654</v>
      </c>
      <c r="L21">
        <v>-28.237542800000028</v>
      </c>
      <c r="M21">
        <v>0.13522731175533217</v>
      </c>
      <c r="N21">
        <v>-42.262204799999999</v>
      </c>
      <c r="O21">
        <v>223.01127920000002</v>
      </c>
      <c r="P21">
        <v>0.47394394611333024</v>
      </c>
      <c r="Q21">
        <v>289.5115452</v>
      </c>
      <c r="R21">
        <v>-32.548986599999992</v>
      </c>
      <c r="S21">
        <v>0.37145042097650977</v>
      </c>
      <c r="T21">
        <v>21.8</v>
      </c>
      <c r="U21">
        <v>6.3694267515924472E-3</v>
      </c>
    </row>
    <row r="22" spans="1:21" x14ac:dyDescent="0.35">
      <c r="A22" t="s">
        <v>13</v>
      </c>
      <c r="B22" t="s">
        <v>23</v>
      </c>
      <c r="C22">
        <v>164.1</v>
      </c>
      <c r="D22">
        <v>164.7</v>
      </c>
      <c r="E22">
        <v>9.9999999999999048E-3</v>
      </c>
      <c r="F22">
        <v>-21.6088795</v>
      </c>
      <c r="G22">
        <v>202.35795390000001</v>
      </c>
      <c r="H22">
        <v>0.45464535149974472</v>
      </c>
      <c r="I22">
        <v>2041.05</v>
      </c>
      <c r="J22">
        <v>0.67412486466979571</v>
      </c>
      <c r="K22">
        <v>1586.3890825000001</v>
      </c>
      <c r="L22">
        <v>105.60804009999993</v>
      </c>
      <c r="M22">
        <v>0.23834874464962902</v>
      </c>
      <c r="N22">
        <v>-36.683748700000002</v>
      </c>
      <c r="O22">
        <v>217.43282310000001</v>
      </c>
      <c r="P22">
        <v>0.41664585894847683</v>
      </c>
      <c r="Q22">
        <v>272.91236049999998</v>
      </c>
      <c r="R22">
        <v>-15.949801899999965</v>
      </c>
      <c r="S22">
        <v>0.44673288738484163</v>
      </c>
      <c r="T22">
        <v>21.8</v>
      </c>
      <c r="U22">
        <v>6.3694267515924472E-3</v>
      </c>
    </row>
    <row r="23" spans="1:21" x14ac:dyDescent="0.35">
      <c r="A23" t="s">
        <v>13</v>
      </c>
      <c r="B23" t="s">
        <v>24</v>
      </c>
      <c r="C23">
        <v>163.5</v>
      </c>
      <c r="D23">
        <v>164.1</v>
      </c>
      <c r="E23">
        <v>9.9999999999999048E-3</v>
      </c>
      <c r="F23">
        <v>-14.590458699999999</v>
      </c>
      <c r="G23">
        <v>195.33953310000001</v>
      </c>
      <c r="H23">
        <v>0.32032765054822093</v>
      </c>
      <c r="I23">
        <v>2042.45</v>
      </c>
      <c r="J23">
        <v>0.72464814146517964</v>
      </c>
      <c r="K23">
        <v>1639.0451985</v>
      </c>
      <c r="L23">
        <v>52.951924100000042</v>
      </c>
      <c r="M23">
        <v>0.19777979934027806</v>
      </c>
      <c r="N23">
        <v>-38.700717300000001</v>
      </c>
      <c r="O23">
        <v>219.44979170000002</v>
      </c>
      <c r="P23">
        <v>0.43736278144098739</v>
      </c>
      <c r="Q23">
        <v>278.75060680000001</v>
      </c>
      <c r="R23">
        <v>-21.788048200000002</v>
      </c>
      <c r="S23">
        <v>0.42025462421066778</v>
      </c>
      <c r="T23">
        <v>21.8</v>
      </c>
      <c r="U23">
        <v>6.3694267515924472E-3</v>
      </c>
    </row>
    <row r="24" spans="1:21" x14ac:dyDescent="0.35">
      <c r="A24" t="s">
        <v>13</v>
      </c>
      <c r="B24" t="s">
        <v>25</v>
      </c>
      <c r="C24">
        <v>164.2</v>
      </c>
      <c r="D24">
        <v>165.3</v>
      </c>
      <c r="E24">
        <v>1.8333333333333712E-2</v>
      </c>
      <c r="F24">
        <v>-25.375800600000002</v>
      </c>
      <c r="G24">
        <v>206.124875</v>
      </c>
      <c r="H24">
        <v>0.52673623864315788</v>
      </c>
      <c r="I24">
        <v>2034</v>
      </c>
      <c r="J24">
        <v>0.41970407795020187</v>
      </c>
      <c r="K24">
        <v>1710.4850664000001</v>
      </c>
      <c r="L24">
        <v>-18.487943800000039</v>
      </c>
      <c r="M24">
        <v>0.14273889784761257</v>
      </c>
      <c r="N24">
        <v>-25.828373899999999</v>
      </c>
      <c r="O24">
        <v>206.57744830000001</v>
      </c>
      <c r="P24">
        <v>0.30514687063564383</v>
      </c>
      <c r="Q24">
        <v>288.80453749999998</v>
      </c>
      <c r="R24">
        <v>-31.841978899999969</v>
      </c>
      <c r="S24">
        <v>0.3746569208370531</v>
      </c>
      <c r="T24">
        <v>21.7</v>
      </c>
      <c r="U24">
        <v>0</v>
      </c>
    </row>
    <row r="25" spans="1:21" x14ac:dyDescent="0.35">
      <c r="A25" t="s">
        <v>13</v>
      </c>
      <c r="B25" t="s">
        <v>26</v>
      </c>
      <c r="C25">
        <v>164</v>
      </c>
      <c r="D25">
        <v>164.3</v>
      </c>
      <c r="E25">
        <v>5.0000000000001892E-3</v>
      </c>
      <c r="F25">
        <v>-23.823360300000001</v>
      </c>
      <c r="G25">
        <v>204.5724347</v>
      </c>
      <c r="H25">
        <v>0.49702582117139643</v>
      </c>
      <c r="I25">
        <v>2039.27</v>
      </c>
      <c r="J25">
        <v>0.60988812702995554</v>
      </c>
      <c r="K25">
        <v>1539.3970647000001</v>
      </c>
      <c r="L25">
        <v>152.60005789999991</v>
      </c>
      <c r="M25">
        <v>0.2745537811187877</v>
      </c>
      <c r="N25">
        <v>-41.402885599999998</v>
      </c>
      <c r="O25">
        <v>222.15196</v>
      </c>
      <c r="P25">
        <v>0.46511760679266534</v>
      </c>
      <c r="Q25">
        <v>261.1106924</v>
      </c>
      <c r="R25">
        <v>-4.1481337999999939</v>
      </c>
      <c r="S25">
        <v>0.50025712356618424</v>
      </c>
      <c r="T25">
        <v>21.8</v>
      </c>
      <c r="U25">
        <v>6.3694267515924472E-3</v>
      </c>
    </row>
    <row r="26" spans="1:21" x14ac:dyDescent="0.35">
      <c r="A26" t="s">
        <v>13</v>
      </c>
      <c r="B26" t="s">
        <v>27</v>
      </c>
      <c r="C26">
        <v>163.1</v>
      </c>
      <c r="D26">
        <v>163.30000000000001</v>
      </c>
      <c r="E26">
        <v>3.3333333333336176E-3</v>
      </c>
      <c r="F26">
        <v>-20.2705132</v>
      </c>
      <c r="G26">
        <v>201.01958760000002</v>
      </c>
      <c r="H26">
        <v>0.42903185673080807</v>
      </c>
      <c r="I26">
        <v>2042.25</v>
      </c>
      <c r="J26">
        <v>0.7174305304944093</v>
      </c>
      <c r="K26">
        <v>1583.4301456000001</v>
      </c>
      <c r="L26">
        <v>108.56697699999995</v>
      </c>
      <c r="M26">
        <v>0.24062845987340134</v>
      </c>
      <c r="N26">
        <v>-40.841394200000003</v>
      </c>
      <c r="O26">
        <v>221.59046860000001</v>
      </c>
      <c r="P26">
        <v>0.4593503510138639</v>
      </c>
      <c r="Q26">
        <v>282.4534443</v>
      </c>
      <c r="R26">
        <v>-25.490885699999989</v>
      </c>
      <c r="S26">
        <v>0.40346110424283105</v>
      </c>
      <c r="T26">
        <v>21.8</v>
      </c>
      <c r="U26">
        <v>6.3694267515924472E-3</v>
      </c>
    </row>
    <row r="27" spans="1:21" x14ac:dyDescent="0.35">
      <c r="A27" t="s">
        <v>13</v>
      </c>
      <c r="B27" t="s">
        <v>28</v>
      </c>
      <c r="C27">
        <v>164</v>
      </c>
      <c r="D27">
        <v>164.6</v>
      </c>
      <c r="E27">
        <v>9.9999999999999048E-3</v>
      </c>
      <c r="F27">
        <v>-23.120440899999998</v>
      </c>
      <c r="G27">
        <v>203.86951530000002</v>
      </c>
      <c r="H27">
        <v>0.48357343345445841</v>
      </c>
      <c r="I27">
        <v>2038.47</v>
      </c>
      <c r="J27">
        <v>0.58101768314688251</v>
      </c>
      <c r="K27">
        <v>1638.3668459999999</v>
      </c>
      <c r="L27">
        <v>53.630276600000116</v>
      </c>
      <c r="M27">
        <v>0.19830243654870724</v>
      </c>
      <c r="N27">
        <v>-36.536087999999999</v>
      </c>
      <c r="O27">
        <v>217.28516240000002</v>
      </c>
      <c r="P27">
        <v>0.41512918919115405</v>
      </c>
      <c r="Q27">
        <v>281.26381620000001</v>
      </c>
      <c r="R27">
        <v>-24.301257599999996</v>
      </c>
      <c r="S27">
        <v>0.40885643775440145</v>
      </c>
      <c r="T27">
        <v>21.8</v>
      </c>
      <c r="U27">
        <v>6.3694267515924472E-3</v>
      </c>
    </row>
    <row r="28" spans="1:21" x14ac:dyDescent="0.35">
      <c r="A28" t="s">
        <v>45</v>
      </c>
      <c r="B28" t="s">
        <v>13</v>
      </c>
      <c r="C28">
        <v>136.215</v>
      </c>
      <c r="D28">
        <v>171.678</v>
      </c>
      <c r="E28">
        <v>0.59104999999999985</v>
      </c>
      <c r="F28">
        <v>-28.8932006</v>
      </c>
      <c r="G28">
        <v>209.64227500000001</v>
      </c>
      <c r="H28">
        <v>0.59405182070784268</v>
      </c>
      <c r="I28">
        <v>2032.43</v>
      </c>
      <c r="J28">
        <v>0.36304583182967015</v>
      </c>
      <c r="K28">
        <v>1722.6840577999999</v>
      </c>
      <c r="L28">
        <v>-30.68693519999988</v>
      </c>
      <c r="M28">
        <v>0.13334017548579163</v>
      </c>
      <c r="N28">
        <v>-29.005886700000001</v>
      </c>
      <c r="O28">
        <v>209.7549611</v>
      </c>
      <c r="P28">
        <v>0.33778410970647499</v>
      </c>
      <c r="Q28">
        <v>307.07976919999999</v>
      </c>
      <c r="R28">
        <v>-50.117210599999979</v>
      </c>
      <c r="S28">
        <v>0.29177305988695895</v>
      </c>
      <c r="T28">
        <v>27.3</v>
      </c>
      <c r="U28">
        <v>0.35668789808917206</v>
      </c>
    </row>
    <row r="29" spans="1:21" x14ac:dyDescent="0.35">
      <c r="A29" t="s">
        <v>45</v>
      </c>
      <c r="B29" t="s">
        <v>45</v>
      </c>
      <c r="C29">
        <v>122.06699999999999</v>
      </c>
      <c r="D29">
        <v>179.005</v>
      </c>
      <c r="E29">
        <v>0.94896666666666674</v>
      </c>
      <c r="F29">
        <v>-25.659947800000001</v>
      </c>
      <c r="G29">
        <v>206.40902220000001</v>
      </c>
      <c r="H29">
        <v>0.53217421389762165</v>
      </c>
      <c r="I29">
        <v>2029.35</v>
      </c>
      <c r="J29">
        <v>0.25189462287982711</v>
      </c>
      <c r="K29">
        <v>1732.4364306</v>
      </c>
      <c r="L29">
        <v>-40.439307999999983</v>
      </c>
      <c r="M29">
        <v>0.1258264523171552</v>
      </c>
      <c r="N29">
        <v>-25.124644400000001</v>
      </c>
      <c r="O29">
        <v>205.87371880000001</v>
      </c>
      <c r="P29">
        <v>0.29791864233938115</v>
      </c>
      <c r="Q29">
        <v>310.62835510000002</v>
      </c>
      <c r="R29">
        <v>-53.665796500000013</v>
      </c>
      <c r="S29">
        <v>0.27567911891081975</v>
      </c>
      <c r="T29">
        <v>27.4</v>
      </c>
      <c r="U29">
        <v>0.36305732484076431</v>
      </c>
    </row>
    <row r="30" spans="1:21" x14ac:dyDescent="0.35">
      <c r="A30" t="s">
        <v>45</v>
      </c>
      <c r="B30" t="s">
        <v>46</v>
      </c>
      <c r="C30">
        <v>132.958</v>
      </c>
      <c r="D30">
        <v>175.37799999999999</v>
      </c>
      <c r="E30">
        <v>0.70699999999999974</v>
      </c>
      <c r="F30">
        <v>-30.334592600000001</v>
      </c>
      <c r="G30">
        <v>211.08366700000002</v>
      </c>
      <c r="H30">
        <v>0.62163700904678065</v>
      </c>
      <c r="I30">
        <v>2028.49</v>
      </c>
      <c r="J30">
        <v>0.22085889570552544</v>
      </c>
      <c r="K30">
        <v>1735.8145755</v>
      </c>
      <c r="L30">
        <v>-43.817452900000035</v>
      </c>
      <c r="M30">
        <v>0.1232237579654646</v>
      </c>
      <c r="N30">
        <v>-26.3598383</v>
      </c>
      <c r="O30">
        <v>207.10891270000002</v>
      </c>
      <c r="P30">
        <v>0.31060570959938805</v>
      </c>
      <c r="Q30">
        <v>314.0913175</v>
      </c>
      <c r="R30">
        <v>-57.128758899999994</v>
      </c>
      <c r="S30">
        <v>0.25997350714355538</v>
      </c>
      <c r="T30">
        <v>27.5</v>
      </c>
      <c r="U30">
        <v>0.36942675159235677</v>
      </c>
    </row>
    <row r="31" spans="1:21" x14ac:dyDescent="0.35">
      <c r="A31" t="s">
        <v>45</v>
      </c>
      <c r="B31" t="s">
        <v>53</v>
      </c>
      <c r="C31">
        <v>148.98599999999999</v>
      </c>
      <c r="D31">
        <v>155.83799999999999</v>
      </c>
      <c r="E31">
        <v>0.11420000000000007</v>
      </c>
      <c r="F31">
        <v>-26.138289499999999</v>
      </c>
      <c r="G31">
        <v>206.88736390000003</v>
      </c>
      <c r="H31">
        <v>0.54132866035276228</v>
      </c>
      <c r="I31">
        <v>2046.12</v>
      </c>
      <c r="J31">
        <v>0.8570913027787791</v>
      </c>
      <c r="K31">
        <v>1558.2133825000001</v>
      </c>
      <c r="L31">
        <v>133.78374009999993</v>
      </c>
      <c r="M31">
        <v>0.2600567345126239</v>
      </c>
      <c r="N31">
        <v>-39.286828499999999</v>
      </c>
      <c r="O31">
        <v>220.0359029</v>
      </c>
      <c r="P31">
        <v>0.44338291497325549</v>
      </c>
      <c r="Q31">
        <v>267.34041259999998</v>
      </c>
      <c r="R31">
        <v>-10.377853999999967</v>
      </c>
      <c r="S31">
        <v>0.47200340447299266</v>
      </c>
      <c r="T31">
        <v>27.8</v>
      </c>
      <c r="U31">
        <v>0.38853503184713389</v>
      </c>
    </row>
    <row r="32" spans="1:21" x14ac:dyDescent="0.35">
      <c r="A32" t="s">
        <v>45</v>
      </c>
      <c r="B32" t="s">
        <v>47</v>
      </c>
      <c r="C32">
        <v>136.11600000000001</v>
      </c>
      <c r="D32">
        <v>171.738</v>
      </c>
      <c r="E32">
        <v>0.59369999999999978</v>
      </c>
      <c r="F32">
        <v>-31.021673199999999</v>
      </c>
      <c r="G32">
        <v>211.77074760000002</v>
      </c>
      <c r="H32">
        <v>0.63478627569667911</v>
      </c>
      <c r="I32">
        <v>2031.76</v>
      </c>
      <c r="J32">
        <v>0.33886683507759247</v>
      </c>
      <c r="K32">
        <v>1763.4346144000001</v>
      </c>
      <c r="L32">
        <v>-71.437491800000089</v>
      </c>
      <c r="M32">
        <v>0.10194387762684923</v>
      </c>
      <c r="N32">
        <v>-9.2957836999999994</v>
      </c>
      <c r="O32">
        <v>190.0448581</v>
      </c>
      <c r="P32">
        <v>0.13533540714838951</v>
      </c>
      <c r="Q32">
        <v>314.87311529999999</v>
      </c>
      <c r="R32">
        <v>-57.910556699999987</v>
      </c>
      <c r="S32">
        <v>0.25642781091326966</v>
      </c>
      <c r="T32">
        <v>27.3</v>
      </c>
      <c r="U32">
        <v>0.35668789808917206</v>
      </c>
    </row>
    <row r="33" spans="1:21" x14ac:dyDescent="0.35">
      <c r="A33" t="s">
        <v>45</v>
      </c>
      <c r="B33" t="s">
        <v>28</v>
      </c>
      <c r="C33">
        <v>136.11600000000001</v>
      </c>
      <c r="D33">
        <v>170.863</v>
      </c>
      <c r="E33">
        <v>0.57911666666666639</v>
      </c>
      <c r="F33">
        <v>-19.080303399999998</v>
      </c>
      <c r="G33">
        <v>199.8293778</v>
      </c>
      <c r="H33">
        <v>0.40625376340446101</v>
      </c>
      <c r="I33">
        <v>2034.81</v>
      </c>
      <c r="J33">
        <v>0.44893540238181301</v>
      </c>
      <c r="K33">
        <v>1699.1257863000001</v>
      </c>
      <c r="L33">
        <v>-7.128663700000061</v>
      </c>
      <c r="M33">
        <v>0.15149066398871</v>
      </c>
      <c r="N33">
        <v>-27.7353503</v>
      </c>
      <c r="O33">
        <v>208.48442470000001</v>
      </c>
      <c r="P33">
        <v>0.3247340284495267</v>
      </c>
      <c r="Q33">
        <v>264.73225819999999</v>
      </c>
      <c r="R33">
        <v>-7.7696995999999787</v>
      </c>
      <c r="S33">
        <v>0.48383219604043282</v>
      </c>
      <c r="T33">
        <v>27.5</v>
      </c>
      <c r="U33">
        <v>0.36942675159235677</v>
      </c>
    </row>
    <row r="34" spans="1:21" x14ac:dyDescent="0.35">
      <c r="A34" t="s">
        <v>45</v>
      </c>
      <c r="B34" t="s">
        <v>48</v>
      </c>
      <c r="C34">
        <v>143.33600000000001</v>
      </c>
      <c r="D34">
        <v>165.036</v>
      </c>
      <c r="E34">
        <v>0.36166666666666647</v>
      </c>
      <c r="F34">
        <v>-26.926901000000001</v>
      </c>
      <c r="G34">
        <v>207.67597540000003</v>
      </c>
      <c r="H34">
        <v>0.556421013268383</v>
      </c>
      <c r="I34">
        <v>2036.13</v>
      </c>
      <c r="J34">
        <v>0.4965716347888921</v>
      </c>
      <c r="K34">
        <v>1746.3858459999999</v>
      </c>
      <c r="L34">
        <v>-54.38872339999989</v>
      </c>
      <c r="M34">
        <v>0.1150791144303271</v>
      </c>
      <c r="N34">
        <v>-5.1208863999999998</v>
      </c>
      <c r="O34">
        <v>185.8699608</v>
      </c>
      <c r="P34">
        <v>9.2453716388160939E-2</v>
      </c>
      <c r="Q34">
        <v>308.3020684</v>
      </c>
      <c r="R34">
        <v>-51.339509799999988</v>
      </c>
      <c r="S34">
        <v>0.28622955277332757</v>
      </c>
      <c r="T34">
        <v>27.2</v>
      </c>
      <c r="U34">
        <v>0.35031847133757965</v>
      </c>
    </row>
    <row r="35" spans="1:21" x14ac:dyDescent="0.35">
      <c r="A35" t="s">
        <v>45</v>
      </c>
      <c r="B35" t="s">
        <v>49</v>
      </c>
      <c r="C35">
        <v>139.75299999999999</v>
      </c>
      <c r="D35">
        <v>167.303</v>
      </c>
      <c r="E35">
        <v>0.45916666666666683</v>
      </c>
      <c r="F35">
        <v>-23.666457099999999</v>
      </c>
      <c r="G35">
        <v>204.41553150000001</v>
      </c>
      <c r="H35">
        <v>0.49402302642646811</v>
      </c>
      <c r="I35">
        <v>2036.82</v>
      </c>
      <c r="J35">
        <v>0.5214723926380378</v>
      </c>
      <c r="K35">
        <v>1635.6467372</v>
      </c>
      <c r="L35">
        <v>56.35038540000005</v>
      </c>
      <c r="M35">
        <v>0.20039814647806631</v>
      </c>
      <c r="N35">
        <v>-22.7433324</v>
      </c>
      <c r="O35">
        <v>203.49240680000003</v>
      </c>
      <c r="P35">
        <v>0.27345943353737762</v>
      </c>
      <c r="Q35">
        <v>292.99157309999998</v>
      </c>
      <c r="R35">
        <v>-36.029014499999974</v>
      </c>
      <c r="S35">
        <v>0.35566741185788681</v>
      </c>
      <c r="T35">
        <v>27.4</v>
      </c>
      <c r="U35">
        <v>0.36305732484076431</v>
      </c>
    </row>
    <row r="36" spans="1:21" x14ac:dyDescent="0.35">
      <c r="A36" t="s">
        <v>45</v>
      </c>
      <c r="B36" t="s">
        <v>23</v>
      </c>
      <c r="C36">
        <v>138.483</v>
      </c>
      <c r="D36">
        <v>168.333</v>
      </c>
      <c r="E36">
        <v>0.49749999999999989</v>
      </c>
      <c r="F36">
        <v>-23.934171899999999</v>
      </c>
      <c r="G36">
        <v>204.68324630000001</v>
      </c>
      <c r="H36">
        <v>0.49914652036782542</v>
      </c>
      <c r="I36">
        <v>2036.58</v>
      </c>
      <c r="J36">
        <v>0.51281125947311501</v>
      </c>
      <c r="K36">
        <v>1599.6471044</v>
      </c>
      <c r="L36">
        <v>92.350018200000022</v>
      </c>
      <c r="M36">
        <v>0.22813409141976917</v>
      </c>
      <c r="N36">
        <v>-27.5203858</v>
      </c>
      <c r="O36">
        <v>208.26946020000003</v>
      </c>
      <c r="P36">
        <v>0.32252606007305279</v>
      </c>
      <c r="Q36">
        <v>284.59207170000002</v>
      </c>
      <c r="R36">
        <v>-27.629513100000008</v>
      </c>
      <c r="S36">
        <v>0.39376176368422883</v>
      </c>
      <c r="T36">
        <v>27.5</v>
      </c>
      <c r="U36">
        <v>0.36942675159235677</v>
      </c>
    </row>
    <row r="37" spans="1:21" x14ac:dyDescent="0.35">
      <c r="A37" t="s">
        <v>45</v>
      </c>
      <c r="B37" t="s">
        <v>26</v>
      </c>
      <c r="C37">
        <v>137.27799999999999</v>
      </c>
      <c r="D37">
        <v>169.09200000000001</v>
      </c>
      <c r="E37">
        <v>0.53023333333333367</v>
      </c>
      <c r="F37">
        <v>-29.822419499999999</v>
      </c>
      <c r="G37">
        <v>210.57149390000001</v>
      </c>
      <c r="H37">
        <v>0.61183510128980823</v>
      </c>
      <c r="I37">
        <v>2035.85</v>
      </c>
      <c r="J37">
        <v>0.48646697942980877</v>
      </c>
      <c r="K37">
        <v>1523.2707081000001</v>
      </c>
      <c r="L37">
        <v>168.72641449999992</v>
      </c>
      <c r="M37">
        <v>0.28697834503733599</v>
      </c>
      <c r="N37">
        <v>-32.376619499999997</v>
      </c>
      <c r="O37">
        <v>213.12569390000002</v>
      </c>
      <c r="P37">
        <v>0.37240597251612062</v>
      </c>
      <c r="Q37">
        <v>265.30764909999999</v>
      </c>
      <c r="R37">
        <v>-8.34509049999998</v>
      </c>
      <c r="S37">
        <v>0.48122261931219085</v>
      </c>
      <c r="T37">
        <v>27.5</v>
      </c>
      <c r="U37">
        <v>0.36942675159235677</v>
      </c>
    </row>
    <row r="38" spans="1:21" x14ac:dyDescent="0.35">
      <c r="A38" t="s">
        <v>45</v>
      </c>
      <c r="B38" t="s">
        <v>50</v>
      </c>
      <c r="C38">
        <v>148.55600000000001</v>
      </c>
      <c r="D38">
        <v>157.16499999999999</v>
      </c>
      <c r="E38">
        <v>0.14348333333333302</v>
      </c>
      <c r="F38">
        <v>-27.6142389</v>
      </c>
      <c r="G38">
        <v>208.36331330000002</v>
      </c>
      <c r="H38">
        <v>0.56957520409502116</v>
      </c>
      <c r="I38">
        <v>2041.83</v>
      </c>
      <c r="J38">
        <v>0.70227354745579251</v>
      </c>
      <c r="K38">
        <v>1663.0328099999999</v>
      </c>
      <c r="L38">
        <v>28.964312600000085</v>
      </c>
      <c r="M38">
        <v>0.17929852550220274</v>
      </c>
      <c r="N38">
        <v>-50.457409900000002</v>
      </c>
      <c r="O38">
        <v>231.2064843</v>
      </c>
      <c r="P38">
        <v>0.55811948997996563</v>
      </c>
      <c r="Q38">
        <v>275.48410209999997</v>
      </c>
      <c r="R38">
        <v>-18.521543499999961</v>
      </c>
      <c r="S38">
        <v>0.43506923919295731</v>
      </c>
      <c r="T38">
        <v>27.7</v>
      </c>
      <c r="U38">
        <v>0.38216560509554143</v>
      </c>
    </row>
    <row r="39" spans="1:21" x14ac:dyDescent="0.35">
      <c r="A39" t="s">
        <v>45</v>
      </c>
      <c r="B39" t="s">
        <v>27</v>
      </c>
      <c r="C39">
        <v>132.13</v>
      </c>
      <c r="D39">
        <v>172.554</v>
      </c>
      <c r="E39">
        <v>0.67373333333333341</v>
      </c>
      <c r="F39">
        <v>-30.5145342</v>
      </c>
      <c r="G39">
        <v>211.2636086</v>
      </c>
      <c r="H39">
        <v>0.62508070994564036</v>
      </c>
      <c r="I39">
        <v>2038.42</v>
      </c>
      <c r="J39">
        <v>0.57921328040419207</v>
      </c>
      <c r="K39">
        <v>1895.7517995000001</v>
      </c>
      <c r="L39">
        <v>-203.75467690000005</v>
      </c>
      <c r="M39">
        <v>0</v>
      </c>
      <c r="N39">
        <v>-47.183274599999997</v>
      </c>
      <c r="O39">
        <v>227.93234900000002</v>
      </c>
      <c r="P39">
        <v>0.52448981064827338</v>
      </c>
      <c r="Q39">
        <v>280.93398380000002</v>
      </c>
      <c r="R39">
        <v>-23.971425200000009</v>
      </c>
      <c r="S39">
        <v>0.41035233029503804</v>
      </c>
      <c r="T39">
        <v>27.9</v>
      </c>
      <c r="U39">
        <v>0.39490445859872608</v>
      </c>
    </row>
    <row r="40" spans="1:21" x14ac:dyDescent="0.35">
      <c r="A40" t="s">
        <v>45</v>
      </c>
      <c r="B40" t="s">
        <v>51</v>
      </c>
      <c r="C40">
        <v>140.143</v>
      </c>
      <c r="D40">
        <v>165.804</v>
      </c>
      <c r="E40">
        <v>0.42768333333333336</v>
      </c>
      <c r="F40">
        <v>-32.772426000000003</v>
      </c>
      <c r="G40">
        <v>213.52150040000001</v>
      </c>
      <c r="H40">
        <v>0.66829197416241393</v>
      </c>
      <c r="I40">
        <v>2037.33</v>
      </c>
      <c r="J40">
        <v>0.53987730061349759</v>
      </c>
      <c r="K40">
        <v>1701.9031978</v>
      </c>
      <c r="L40">
        <v>-9.9060752000000321</v>
      </c>
      <c r="M40">
        <v>0.14935080514980398</v>
      </c>
      <c r="N40">
        <v>-36.969465900000003</v>
      </c>
      <c r="O40">
        <v>217.71854030000003</v>
      </c>
      <c r="P40">
        <v>0.41958055068694888</v>
      </c>
      <c r="Q40">
        <v>285.11358610000002</v>
      </c>
      <c r="R40">
        <v>-28.151027500000009</v>
      </c>
      <c r="S40">
        <v>0.39139653364377619</v>
      </c>
      <c r="T40">
        <v>27.7</v>
      </c>
      <c r="U40">
        <v>0.38216560509554143</v>
      </c>
    </row>
    <row r="41" spans="1:21" x14ac:dyDescent="0.35">
      <c r="A41" t="s">
        <v>45</v>
      </c>
      <c r="B41" t="s">
        <v>25</v>
      </c>
      <c r="C41">
        <v>131.80600000000001</v>
      </c>
      <c r="D41">
        <v>176.18899999999999</v>
      </c>
      <c r="E41">
        <v>0.73971666666666636</v>
      </c>
      <c r="F41">
        <v>-21.715034899999999</v>
      </c>
      <c r="G41">
        <v>202.46410930000002</v>
      </c>
      <c r="H41">
        <v>0.45667694089540906</v>
      </c>
      <c r="I41">
        <v>2030.08</v>
      </c>
      <c r="J41">
        <v>0.27823890292313341</v>
      </c>
      <c r="K41">
        <v>1746.3247624000001</v>
      </c>
      <c r="L41">
        <v>-54.327639800000043</v>
      </c>
      <c r="M41">
        <v>0.11512617633720403</v>
      </c>
      <c r="N41">
        <v>-18.1433103</v>
      </c>
      <c r="O41">
        <v>198.89238470000001</v>
      </c>
      <c r="P41">
        <v>0.22621115148205184</v>
      </c>
      <c r="Q41">
        <v>306.86599790000002</v>
      </c>
      <c r="R41">
        <v>-49.903439300000016</v>
      </c>
      <c r="S41">
        <v>0.29274257923397318</v>
      </c>
      <c r="T41">
        <v>27.6</v>
      </c>
      <c r="U41">
        <v>0.37579617834394918</v>
      </c>
    </row>
    <row r="42" spans="1:21" x14ac:dyDescent="0.35">
      <c r="A42" t="s">
        <v>45</v>
      </c>
      <c r="B42" t="s">
        <v>22</v>
      </c>
      <c r="C42">
        <v>129.482</v>
      </c>
      <c r="D42">
        <v>175.69</v>
      </c>
      <c r="E42">
        <v>0.77013333333333334</v>
      </c>
      <c r="F42">
        <v>-29.855111300000001</v>
      </c>
      <c r="G42">
        <v>210.60418570000002</v>
      </c>
      <c r="H42">
        <v>0.61246075306263559</v>
      </c>
      <c r="I42">
        <v>2030.14</v>
      </c>
      <c r="J42">
        <v>0.28040418621437024</v>
      </c>
      <c r="K42">
        <v>1657.4808198999999</v>
      </c>
      <c r="L42">
        <v>34.516302700000097</v>
      </c>
      <c r="M42">
        <v>0.18357606057001821</v>
      </c>
      <c r="N42">
        <v>-40.587959599999998</v>
      </c>
      <c r="O42">
        <v>221.33703400000002</v>
      </c>
      <c r="P42">
        <v>0.45674724407153461</v>
      </c>
      <c r="Q42">
        <v>300.3196542</v>
      </c>
      <c r="R42">
        <v>-43.357095599999994</v>
      </c>
      <c r="S42">
        <v>0.32243228439718197</v>
      </c>
      <c r="T42">
        <v>27.8</v>
      </c>
      <c r="U42">
        <v>0.38853503184713389</v>
      </c>
    </row>
    <row r="43" spans="1:21" x14ac:dyDescent="0.35">
      <c r="A43" t="s">
        <v>52</v>
      </c>
      <c r="B43" t="s">
        <v>13</v>
      </c>
      <c r="C43">
        <v>99.613799999999998</v>
      </c>
      <c r="D43">
        <v>176.62299999999999</v>
      </c>
      <c r="E43">
        <v>1.2834866666666664</v>
      </c>
      <c r="F43">
        <v>-36.362350300000003</v>
      </c>
      <c r="G43">
        <v>217.11142470000001</v>
      </c>
      <c r="H43">
        <v>0.73699551763846327</v>
      </c>
      <c r="I43">
        <v>2022.98</v>
      </c>
      <c r="J43">
        <v>2.2013713460849026E-2</v>
      </c>
      <c r="K43">
        <v>1559.8729882</v>
      </c>
      <c r="L43">
        <v>132.1241344</v>
      </c>
      <c r="M43">
        <v>0.25877809001711299</v>
      </c>
      <c r="N43">
        <v>-32.616053700000002</v>
      </c>
      <c r="O43">
        <v>213.36512810000002</v>
      </c>
      <c r="P43">
        <v>0.37486527692148242</v>
      </c>
      <c r="Q43">
        <v>283.26772770000002</v>
      </c>
      <c r="R43">
        <v>-26.305169100000011</v>
      </c>
      <c r="S43">
        <v>0.3997680757106909</v>
      </c>
      <c r="T43">
        <v>37.200000000000003</v>
      </c>
      <c r="U43">
        <v>0.98726114649681551</v>
      </c>
    </row>
    <row r="44" spans="1:21" x14ac:dyDescent="0.35">
      <c r="A44" t="s">
        <v>52</v>
      </c>
      <c r="B44" t="s">
        <v>22</v>
      </c>
      <c r="C44">
        <v>99.820499999999996</v>
      </c>
      <c r="D44">
        <v>178.71600000000001</v>
      </c>
      <c r="E44">
        <v>1.3149250000000001</v>
      </c>
      <c r="F44">
        <v>-45.954569599999999</v>
      </c>
      <c r="G44">
        <v>226.703644</v>
      </c>
      <c r="H44">
        <v>0.92057026758774418</v>
      </c>
      <c r="I44">
        <v>2024.79</v>
      </c>
      <c r="J44">
        <v>8.7333092746303492E-2</v>
      </c>
      <c r="K44">
        <v>1387.7689410999999</v>
      </c>
      <c r="L44">
        <v>304.22818150000012</v>
      </c>
      <c r="M44">
        <v>0.39137578625277686</v>
      </c>
      <c r="N44">
        <v>-30.039991100000002</v>
      </c>
      <c r="O44">
        <v>210.78906550000002</v>
      </c>
      <c r="P44">
        <v>0.34840572310390933</v>
      </c>
      <c r="Q44">
        <v>325.55852770000001</v>
      </c>
      <c r="R44">
        <v>-68.595969100000005</v>
      </c>
      <c r="S44">
        <v>0.20796614158428306</v>
      </c>
      <c r="T44">
        <v>36.799999999999997</v>
      </c>
      <c r="U44">
        <v>0.96178343949044576</v>
      </c>
    </row>
    <row r="45" spans="1:21" x14ac:dyDescent="0.35">
      <c r="A45" t="s">
        <v>52</v>
      </c>
      <c r="B45" t="s">
        <v>45</v>
      </c>
      <c r="C45">
        <v>99.683199999999999</v>
      </c>
      <c r="D45">
        <v>178.202</v>
      </c>
      <c r="E45">
        <v>1.3086466666666667</v>
      </c>
      <c r="F45">
        <v>-48.154372100000003</v>
      </c>
      <c r="G45">
        <v>228.90344650000003</v>
      </c>
      <c r="H45">
        <v>0.96266982570307102</v>
      </c>
      <c r="I45">
        <v>2024.18</v>
      </c>
      <c r="J45">
        <v>6.5319379285462664E-2</v>
      </c>
      <c r="K45">
        <v>1339.5525706000001</v>
      </c>
      <c r="L45">
        <v>352.44455199999993</v>
      </c>
      <c r="M45">
        <v>0.42852412620686497</v>
      </c>
      <c r="N45">
        <v>-34.6225837</v>
      </c>
      <c r="O45">
        <v>215.37165810000002</v>
      </c>
      <c r="P45">
        <v>0.39547498125148384</v>
      </c>
      <c r="Q45">
        <v>251.84211980000001</v>
      </c>
      <c r="R45">
        <v>5.120438800000005</v>
      </c>
      <c r="S45">
        <v>0.54229298364144951</v>
      </c>
      <c r="T45">
        <v>36.5</v>
      </c>
      <c r="U45">
        <v>0.94267515923566891</v>
      </c>
    </row>
    <row r="46" spans="1:21" x14ac:dyDescent="0.35">
      <c r="A46" t="s">
        <v>52</v>
      </c>
      <c r="B46" t="s">
        <v>47</v>
      </c>
      <c r="C46">
        <v>99.545199999999994</v>
      </c>
      <c r="D46">
        <v>177.31100000000001</v>
      </c>
      <c r="E46">
        <v>1.2960966666666669</v>
      </c>
      <c r="F46">
        <v>-50.104962899999997</v>
      </c>
      <c r="G46">
        <v>230.85403730000002</v>
      </c>
      <c r="H46">
        <v>1</v>
      </c>
      <c r="I46">
        <v>2022.37</v>
      </c>
      <c r="J46">
        <v>0</v>
      </c>
      <c r="K46">
        <v>1518.1794958</v>
      </c>
      <c r="L46">
        <v>173.81762679999997</v>
      </c>
      <c r="M46">
        <v>0.29090087349266291</v>
      </c>
      <c r="N46">
        <v>-9.9734086000000008</v>
      </c>
      <c r="O46">
        <v>190.72248300000001</v>
      </c>
      <c r="P46">
        <v>0.14229550684071759</v>
      </c>
      <c r="Q46">
        <v>278.01699239999999</v>
      </c>
      <c r="R46">
        <v>-21.05443379999998</v>
      </c>
      <c r="S46">
        <v>0.42358179373271487</v>
      </c>
      <c r="T46">
        <v>36.200000000000003</v>
      </c>
      <c r="U46">
        <v>0.92356687898089196</v>
      </c>
    </row>
    <row r="47" spans="1:21" x14ac:dyDescent="0.35">
      <c r="A47" t="s">
        <v>52</v>
      </c>
      <c r="B47" t="s">
        <v>28</v>
      </c>
      <c r="C47">
        <v>99.866500000000002</v>
      </c>
      <c r="D47">
        <v>177.92400000000001</v>
      </c>
      <c r="E47">
        <v>1.3009583333333334</v>
      </c>
      <c r="F47">
        <v>-35.113453499999999</v>
      </c>
      <c r="G47">
        <v>215.8625279</v>
      </c>
      <c r="H47">
        <v>0.71309427949929149</v>
      </c>
      <c r="I47">
        <v>2028.93</v>
      </c>
      <c r="J47">
        <v>0.23673763984121848</v>
      </c>
      <c r="K47">
        <v>1337.9249382999999</v>
      </c>
      <c r="L47">
        <v>354.07218430000012</v>
      </c>
      <c r="M47">
        <v>0.42977813677161003</v>
      </c>
      <c r="N47">
        <v>-36.742440700000003</v>
      </c>
      <c r="O47">
        <v>217.49151510000002</v>
      </c>
      <c r="P47">
        <v>0.41724870304576744</v>
      </c>
      <c r="Q47">
        <v>215.4275432</v>
      </c>
      <c r="R47">
        <v>41.535015400000006</v>
      </c>
      <c r="S47">
        <v>0.70744441663099411</v>
      </c>
      <c r="T47">
        <v>36</v>
      </c>
      <c r="U47">
        <v>0.91082802547770714</v>
      </c>
    </row>
    <row r="48" spans="1:21" x14ac:dyDescent="0.35">
      <c r="A48" t="s">
        <v>52</v>
      </c>
      <c r="B48" t="s">
        <v>48</v>
      </c>
      <c r="C48">
        <v>99.329899999999995</v>
      </c>
      <c r="D48">
        <v>177.239</v>
      </c>
      <c r="E48">
        <v>1.2984850000000001</v>
      </c>
      <c r="F48">
        <v>-47.9710508</v>
      </c>
      <c r="G48">
        <v>228.72012520000001</v>
      </c>
      <c r="H48">
        <v>0.95916144450833751</v>
      </c>
      <c r="I48">
        <v>2025.96</v>
      </c>
      <c r="J48">
        <v>0.12955611692530281</v>
      </c>
      <c r="K48">
        <v>1515.5898391000001</v>
      </c>
      <c r="L48">
        <v>176.40728349999995</v>
      </c>
      <c r="M48">
        <v>0.29289607650065336</v>
      </c>
      <c r="N48">
        <v>-9.9483908000000003</v>
      </c>
      <c r="O48">
        <v>190.69746520000001</v>
      </c>
      <c r="P48">
        <v>0.14203854110335651</v>
      </c>
      <c r="Q48">
        <v>254.45440619999999</v>
      </c>
      <c r="R48">
        <v>2.508152400000017</v>
      </c>
      <c r="S48">
        <v>0.53044545216859706</v>
      </c>
      <c r="T48">
        <v>36.1</v>
      </c>
      <c r="U48">
        <v>0.91719745222929949</v>
      </c>
    </row>
    <row r="49" spans="1:21" x14ac:dyDescent="0.35">
      <c r="A49" t="s">
        <v>52</v>
      </c>
      <c r="B49" t="s">
        <v>49</v>
      </c>
      <c r="C49">
        <v>99.948400000000007</v>
      </c>
      <c r="D49">
        <v>177.66399999999999</v>
      </c>
      <c r="E49">
        <v>1.2952599999999996</v>
      </c>
      <c r="F49">
        <v>-35.517610900000001</v>
      </c>
      <c r="G49">
        <v>216.26668530000001</v>
      </c>
      <c r="H49">
        <v>0.72082899566087388</v>
      </c>
      <c r="I49">
        <v>2025.87</v>
      </c>
      <c r="J49">
        <v>0.12630819198845167</v>
      </c>
      <c r="K49">
        <v>1306.8531264000001</v>
      </c>
      <c r="L49">
        <v>385.14399619999995</v>
      </c>
      <c r="M49">
        <v>0.45371743828852285</v>
      </c>
      <c r="N49">
        <v>-32.7814105</v>
      </c>
      <c r="O49">
        <v>213.5304849</v>
      </c>
      <c r="P49">
        <v>0.37656370891948632</v>
      </c>
      <c r="Q49">
        <v>201.7151532</v>
      </c>
      <c r="R49">
        <v>55.247405400000005</v>
      </c>
      <c r="S49">
        <v>0.76963437102995591</v>
      </c>
      <c r="T49">
        <v>35.5</v>
      </c>
      <c r="U49">
        <v>0.87898089171974536</v>
      </c>
    </row>
    <row r="50" spans="1:21" x14ac:dyDescent="0.35">
      <c r="A50" t="s">
        <v>52</v>
      </c>
      <c r="B50" t="s">
        <v>23</v>
      </c>
      <c r="C50">
        <v>100.36199999999999</v>
      </c>
      <c r="D50">
        <v>177.845</v>
      </c>
      <c r="E50">
        <v>1.2913833333333333</v>
      </c>
      <c r="F50">
        <v>-37.598661800000002</v>
      </c>
      <c r="G50">
        <v>218.34773620000001</v>
      </c>
      <c r="H50">
        <v>0.76065589980590609</v>
      </c>
      <c r="I50">
        <v>2025.34</v>
      </c>
      <c r="J50">
        <v>0.10718152291591568</v>
      </c>
      <c r="K50">
        <v>1187.6074960999999</v>
      </c>
      <c r="L50">
        <v>504.38962650000008</v>
      </c>
      <c r="M50">
        <v>0.5455903264069667</v>
      </c>
      <c r="N50">
        <v>-37.291369699999997</v>
      </c>
      <c r="O50">
        <v>218.0404441</v>
      </c>
      <c r="P50">
        <v>0.42288692644046533</v>
      </c>
      <c r="Q50">
        <v>179.0017493</v>
      </c>
      <c r="R50">
        <v>77.960809300000008</v>
      </c>
      <c r="S50">
        <v>0.87264672356559725</v>
      </c>
      <c r="T50">
        <v>35.5</v>
      </c>
      <c r="U50">
        <v>0.87898089171974536</v>
      </c>
    </row>
    <row r="51" spans="1:21" x14ac:dyDescent="0.35">
      <c r="A51" t="s">
        <v>52</v>
      </c>
      <c r="B51" t="s">
        <v>26</v>
      </c>
      <c r="C51">
        <v>100.678</v>
      </c>
      <c r="D51">
        <v>178.084</v>
      </c>
      <c r="E51">
        <v>1.2901</v>
      </c>
      <c r="F51">
        <v>-30.359189900000001</v>
      </c>
      <c r="G51">
        <v>211.1082643</v>
      </c>
      <c r="H51">
        <v>0.6221077492431526</v>
      </c>
      <c r="I51">
        <v>2024.49</v>
      </c>
      <c r="J51">
        <v>7.6506676290152134E-2</v>
      </c>
      <c r="K51">
        <v>975.3089248</v>
      </c>
      <c r="L51">
        <v>716.68819780000001</v>
      </c>
      <c r="M51">
        <v>0.70915592490882084</v>
      </c>
      <c r="N51">
        <v>-47.959651000000001</v>
      </c>
      <c r="O51">
        <v>228.70872540000002</v>
      </c>
      <c r="P51">
        <v>0.53246421823390189</v>
      </c>
      <c r="Q51">
        <v>150.92136540000001</v>
      </c>
      <c r="R51">
        <v>106.0411932</v>
      </c>
      <c r="S51">
        <v>1</v>
      </c>
      <c r="T51">
        <v>35.6</v>
      </c>
      <c r="U51">
        <v>0.88535031847133772</v>
      </c>
    </row>
    <row r="52" spans="1:21" x14ac:dyDescent="0.35">
      <c r="A52" t="s">
        <v>52</v>
      </c>
      <c r="B52" t="s">
        <v>46</v>
      </c>
      <c r="C52">
        <v>101.20399999999999</v>
      </c>
      <c r="D52">
        <v>177.387</v>
      </c>
      <c r="E52">
        <v>1.2697166666666668</v>
      </c>
      <c r="F52">
        <v>-33.5216171</v>
      </c>
      <c r="G52">
        <v>214.2706915</v>
      </c>
      <c r="H52">
        <v>0.68262990416019087</v>
      </c>
      <c r="I52">
        <v>2023.83</v>
      </c>
      <c r="J52">
        <v>5.2688560086612574E-2</v>
      </c>
      <c r="K52">
        <v>1481.7257294999999</v>
      </c>
      <c r="L52">
        <v>210.27139310000007</v>
      </c>
      <c r="M52">
        <v>0.3189867059407791</v>
      </c>
      <c r="N52">
        <v>-22.599764199999999</v>
      </c>
      <c r="O52">
        <v>203.34883860000002</v>
      </c>
      <c r="P52">
        <v>0.27198479914208296</v>
      </c>
      <c r="Q52">
        <v>262.23068260000002</v>
      </c>
      <c r="R52">
        <v>-5.2681240000000118</v>
      </c>
      <c r="S52">
        <v>0.49517761959457279</v>
      </c>
      <c r="T52">
        <v>36</v>
      </c>
      <c r="U52">
        <v>0.91082802547770714</v>
      </c>
    </row>
    <row r="53" spans="1:21" x14ac:dyDescent="0.35">
      <c r="A53" t="s">
        <v>52</v>
      </c>
      <c r="B53" t="s">
        <v>53</v>
      </c>
      <c r="C53">
        <v>99.413399999999996</v>
      </c>
      <c r="D53">
        <v>179.77500000000001</v>
      </c>
      <c r="E53">
        <v>1.3393600000000001</v>
      </c>
      <c r="F53">
        <v>-30.945282599999999</v>
      </c>
      <c r="G53">
        <v>211.69435700000002</v>
      </c>
      <c r="H53">
        <v>0.6333243214966251</v>
      </c>
      <c r="I53">
        <v>2036.45</v>
      </c>
      <c r="J53">
        <v>0.50811981234211967</v>
      </c>
      <c r="K53">
        <v>1071.1648531000001</v>
      </c>
      <c r="L53">
        <v>620.83226949999994</v>
      </c>
      <c r="M53">
        <v>0.63530365079160767</v>
      </c>
      <c r="N53">
        <v>-36.056055200000003</v>
      </c>
      <c r="O53">
        <v>216.80512960000001</v>
      </c>
      <c r="P53">
        <v>0.41019862045971084</v>
      </c>
      <c r="Q53">
        <v>172.1889893</v>
      </c>
      <c r="R53">
        <v>84.773569300000005</v>
      </c>
      <c r="S53">
        <v>0.9035447095280057</v>
      </c>
      <c r="T53">
        <v>37.200000000000003</v>
      </c>
      <c r="U53">
        <v>0.98726114649681551</v>
      </c>
    </row>
    <row r="54" spans="1:21" x14ac:dyDescent="0.35">
      <c r="A54" t="s">
        <v>52</v>
      </c>
      <c r="B54" t="s">
        <v>25</v>
      </c>
      <c r="C54">
        <v>99.200900000000004</v>
      </c>
      <c r="D54">
        <v>177.791</v>
      </c>
      <c r="E54">
        <v>1.3098349999999999</v>
      </c>
      <c r="F54">
        <v>-43.2488077</v>
      </c>
      <c r="G54">
        <v>223.99788210000003</v>
      </c>
      <c r="H54">
        <v>0.86878771876561844</v>
      </c>
      <c r="I54">
        <v>2024.62</v>
      </c>
      <c r="J54">
        <v>8.1198123421147489E-2</v>
      </c>
      <c r="K54">
        <v>1404.4901034</v>
      </c>
      <c r="L54">
        <v>287.50701920000006</v>
      </c>
      <c r="M54">
        <v>0.37849295382249498</v>
      </c>
      <c r="N54">
        <v>-15.4429154</v>
      </c>
      <c r="O54">
        <v>196.19198980000002</v>
      </c>
      <c r="P54">
        <v>0.19847454128273073</v>
      </c>
      <c r="Q54">
        <v>248.30457580000001</v>
      </c>
      <c r="R54">
        <v>8.6579828000000028</v>
      </c>
      <c r="S54">
        <v>0.5583368461660948</v>
      </c>
      <c r="T54">
        <v>36.6</v>
      </c>
      <c r="U54">
        <v>0.94904458598726138</v>
      </c>
    </row>
    <row r="55" spans="1:21" x14ac:dyDescent="0.35">
      <c r="A55" t="s">
        <v>52</v>
      </c>
      <c r="B55" t="s">
        <v>54</v>
      </c>
      <c r="C55">
        <v>100.134</v>
      </c>
      <c r="D55">
        <v>178.18</v>
      </c>
      <c r="E55">
        <v>1.3007666666666668</v>
      </c>
      <c r="F55">
        <v>-39.078509799999999</v>
      </c>
      <c r="G55">
        <v>219.82758420000002</v>
      </c>
      <c r="H55">
        <v>0.78897705449040589</v>
      </c>
      <c r="I55">
        <v>2028.82</v>
      </c>
      <c r="J55">
        <v>0.23276795380729112</v>
      </c>
      <c r="K55">
        <v>1297.0586006999999</v>
      </c>
      <c r="L55">
        <v>394.93852190000007</v>
      </c>
      <c r="M55">
        <v>0.46126363819157568</v>
      </c>
      <c r="N55">
        <v>-38.709382499999997</v>
      </c>
      <c r="O55">
        <v>219.45845690000002</v>
      </c>
      <c r="P55">
        <v>0.43745178445113936</v>
      </c>
      <c r="Q55">
        <v>205.38916639999999</v>
      </c>
      <c r="R55">
        <v>51.573392200000015</v>
      </c>
      <c r="S55">
        <v>0.7529715782294899</v>
      </c>
      <c r="T55">
        <v>37.1</v>
      </c>
      <c r="U55">
        <v>0.98089171974522316</v>
      </c>
    </row>
    <row r="56" spans="1:21" x14ac:dyDescent="0.35">
      <c r="A56" t="s">
        <v>52</v>
      </c>
      <c r="B56" t="s">
        <v>50</v>
      </c>
      <c r="C56">
        <v>99.928399999999996</v>
      </c>
      <c r="D56">
        <v>178.506</v>
      </c>
      <c r="E56">
        <v>1.3096266666666667</v>
      </c>
      <c r="F56">
        <v>-25.3241291</v>
      </c>
      <c r="G56">
        <v>206.07320350000001</v>
      </c>
      <c r="H56">
        <v>0.52574735563336228</v>
      </c>
      <c r="I56">
        <v>2034.5</v>
      </c>
      <c r="J56">
        <v>0.43774810537712355</v>
      </c>
      <c r="K56">
        <v>1092.5215138999999</v>
      </c>
      <c r="L56">
        <v>599.47560870000007</v>
      </c>
      <c r="M56">
        <v>0.61884939495576974</v>
      </c>
      <c r="N56">
        <v>-41.204686299999999</v>
      </c>
      <c r="O56">
        <v>221.9537607</v>
      </c>
      <c r="P56">
        <v>0.4630818390885128</v>
      </c>
      <c r="Q56">
        <v>222.92645429999999</v>
      </c>
      <c r="R56">
        <v>34.036104300000019</v>
      </c>
      <c r="S56">
        <v>0.67343452197726361</v>
      </c>
      <c r="T56">
        <v>37.1</v>
      </c>
      <c r="U56">
        <v>0.98089171974522316</v>
      </c>
    </row>
    <row r="57" spans="1:21" x14ac:dyDescent="0.35">
      <c r="A57" t="s">
        <v>52</v>
      </c>
      <c r="B57" t="s">
        <v>51</v>
      </c>
      <c r="C57">
        <v>98.834199999999996</v>
      </c>
      <c r="D57">
        <v>178.83099999999999</v>
      </c>
      <c r="E57">
        <v>1.3332799999999998</v>
      </c>
      <c r="F57">
        <v>-44.9423198</v>
      </c>
      <c r="G57">
        <v>225.69139420000002</v>
      </c>
      <c r="H57">
        <v>0.90119795153558657</v>
      </c>
      <c r="I57">
        <v>2029.6</v>
      </c>
      <c r="J57">
        <v>0.26091663659328795</v>
      </c>
      <c r="K57">
        <v>1279.4188213</v>
      </c>
      <c r="L57">
        <v>412.57830130000002</v>
      </c>
      <c r="M57">
        <v>0.47485421987723619</v>
      </c>
      <c r="N57">
        <v>-39.7662786</v>
      </c>
      <c r="O57">
        <v>220.515353</v>
      </c>
      <c r="P57">
        <v>0.44830749860868074</v>
      </c>
      <c r="Q57">
        <v>214.17894630000001</v>
      </c>
      <c r="R57">
        <v>42.783612300000001</v>
      </c>
      <c r="S57">
        <v>0.71310719199500328</v>
      </c>
      <c r="T57">
        <v>37.4</v>
      </c>
      <c r="U5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merke</dc:creator>
  <cp:lastModifiedBy>Simpson, Scott M.</cp:lastModifiedBy>
  <dcterms:created xsi:type="dcterms:W3CDTF">2022-11-30T01:34:02Z</dcterms:created>
  <dcterms:modified xsi:type="dcterms:W3CDTF">2024-09-16T02:26:13Z</dcterms:modified>
</cp:coreProperties>
</file>