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mucs.sharepoint.com/teams/Team-Metadataproject/Shared Documents/General/Meta Paper/Tutorial Paper/ESPI Submission/Revision 1/"/>
    </mc:Choice>
  </mc:AlternateContent>
  <xr:revisionPtr revIDLastSave="649" documentId="8_{31F39637-FC0E-F544-B9CB-248010DFFD17}" xr6:coauthVersionLast="47" xr6:coauthVersionMax="47" xr10:uidLastSave="{B511A790-4364-CD42-8BC4-4EB9612A7DFC}"/>
  <bookViews>
    <workbookView xWindow="0" yWindow="1260" windowWidth="29840" windowHeight="17640" activeTab="17" xr2:uid="{AF5814C6-BE8C-CC4F-A867-BFDC71040B65}"/>
  </bookViews>
  <sheets>
    <sheet name="Belin 1993" sheetId="16" r:id="rId1"/>
    <sheet name="Buffle 1978" sheetId="23" r:id="rId2"/>
    <sheet name="Chin et al. 1994" sheetId="2" r:id="rId3"/>
    <sheet name="DeHaan 1972" sheetId="4" r:id="rId4"/>
    <sheet name="DeHaan 1987" sheetId="5" r:id="rId5"/>
    <sheet name="Helms 2008" sheetId="9" r:id="rId6"/>
    <sheet name="Huguet 2010" sheetId="21" r:id="rId7"/>
    <sheet name="Hunt 2007" sheetId="26" r:id="rId8"/>
    <sheet name="Hur 2011" sheetId="25" r:id="rId9"/>
    <sheet name="Kalbitz 2003" sheetId="19" r:id="rId10"/>
    <sheet name="Keen 2014" sheetId="20" r:id="rId11"/>
    <sheet name="Kellerman 2018" sheetId="18" r:id="rId12"/>
    <sheet name="Maizel and Remucal" sheetId="11" r:id="rId13"/>
    <sheet name="McKay 2018" sheetId="13" r:id="rId14"/>
    <sheet name="McKnight 2001" sheetId="17" r:id="rId15"/>
    <sheet name="Mostafa 2010" sheetId="22" r:id="rId16"/>
    <sheet name="Nguyen 2010" sheetId="24" r:id="rId17"/>
    <sheet name="Peurovia and Philaja 1997" sheetId="3" r:id="rId18"/>
    <sheet name="Peurovia and Philaja 2004" sheetId="1" r:id="rId19"/>
    <sheet name="Rosario-Ortiz 2008" sheetId="27" r:id="rId20"/>
    <sheet name="Stewart Wetzel 1980" sheetId="15" r:id="rId21"/>
    <sheet name="Shimabuku et al. 2017" sheetId="12" r:id="rId22"/>
    <sheet name="Weishaar 2004" sheetId="8" r:id="rId23"/>
    <sheet name="Wunsch 2017" sheetId="10" r:id="rId24"/>
    <sheet name="Yacobi 2003" sheetId="14" r:id="rId25"/>
  </sheets>
  <externalReferences>
    <externalReference r:id="rId26"/>
  </externalReferences>
  <definedNames>
    <definedName name="_xlnm._FilterDatabase" localSheetId="17" hidden="1">'Peurovia and Philaja 1997'!$A$3:$H$65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3" l="1"/>
  <c r="B11" i="23"/>
  <c r="U41" i="18"/>
  <c r="T41" i="18"/>
  <c r="U40" i="18"/>
  <c r="T40" i="18"/>
  <c r="U39" i="18"/>
  <c r="T39" i="18"/>
  <c r="U38" i="18"/>
  <c r="T38" i="18"/>
  <c r="U37" i="18"/>
  <c r="T37" i="18"/>
  <c r="U36" i="18"/>
  <c r="T36" i="18"/>
  <c r="U35" i="18"/>
  <c r="T35" i="18"/>
  <c r="U34" i="18"/>
  <c r="T34" i="18"/>
  <c r="U33" i="18"/>
  <c r="T33" i="18"/>
  <c r="U32" i="18"/>
  <c r="T32" i="18"/>
  <c r="U31" i="18"/>
  <c r="T31" i="18"/>
  <c r="U30" i="18"/>
  <c r="T30" i="18"/>
  <c r="U29" i="18"/>
  <c r="T29" i="18"/>
  <c r="U28" i="18"/>
  <c r="T28" i="18"/>
  <c r="U27" i="18"/>
  <c r="T27" i="18"/>
  <c r="U26" i="18"/>
  <c r="T26" i="18"/>
  <c r="U25" i="18"/>
  <c r="T25" i="18"/>
  <c r="U24" i="18"/>
  <c r="T24" i="18"/>
  <c r="U23" i="18"/>
  <c r="T23" i="18"/>
  <c r="U22" i="18"/>
  <c r="T22" i="18"/>
  <c r="U21" i="18"/>
  <c r="T21" i="18"/>
  <c r="U20" i="18"/>
  <c r="T20" i="18"/>
  <c r="U19" i="18"/>
  <c r="T19" i="18"/>
  <c r="U18" i="18"/>
  <c r="T18" i="18"/>
  <c r="U17" i="18"/>
  <c r="T17" i="18"/>
  <c r="U16" i="18"/>
  <c r="T16" i="18"/>
  <c r="U15" i="18"/>
  <c r="T15" i="18"/>
  <c r="U14" i="18"/>
  <c r="T14" i="18"/>
  <c r="U13" i="18"/>
  <c r="T13" i="18"/>
  <c r="U12" i="18"/>
  <c r="T12" i="18"/>
  <c r="U11" i="18"/>
  <c r="T11" i="18"/>
  <c r="U10" i="18"/>
  <c r="T10" i="18"/>
  <c r="U9" i="18"/>
  <c r="T9" i="18"/>
  <c r="U8" i="18"/>
  <c r="T8" i="18"/>
  <c r="U7" i="18"/>
  <c r="T7" i="18"/>
  <c r="U6" i="18"/>
  <c r="T6" i="18"/>
  <c r="U5" i="18"/>
  <c r="T5" i="18"/>
  <c r="U12" i="13"/>
  <c r="U11" i="13"/>
  <c r="U4" i="13"/>
</calcChain>
</file>

<file path=xl/sharedStrings.xml><?xml version="1.0" encoding="utf-8"?>
<sst xmlns="http://schemas.openxmlformats.org/spreadsheetml/2006/main" count="1135" uniqueCount="656">
  <si>
    <t>Mn</t>
  </si>
  <si>
    <t>E2E3</t>
  </si>
  <si>
    <t>E4/E6</t>
  </si>
  <si>
    <t>Aromaticity (%)</t>
  </si>
  <si>
    <t>Mw</t>
  </si>
  <si>
    <t>E2:E3</t>
  </si>
  <si>
    <t>Sample</t>
  </si>
  <si>
    <t>Notes</t>
  </si>
  <si>
    <t>SUFIa</t>
  </si>
  <si>
    <t>SUF1b</t>
  </si>
  <si>
    <t>SUFIc</t>
  </si>
  <si>
    <t>SUFIIa</t>
  </si>
  <si>
    <t>SUFIIb</t>
  </si>
  <si>
    <t>SUFIIc</t>
  </si>
  <si>
    <t>SUFIIIa</t>
  </si>
  <si>
    <t>SUFIIIb</t>
  </si>
  <si>
    <t>SUFIIIc680</t>
  </si>
  <si>
    <t>SUFIVc</t>
  </si>
  <si>
    <t>SHA</t>
  </si>
  <si>
    <t>HA</t>
  </si>
  <si>
    <t>SFA</t>
  </si>
  <si>
    <t>FA</t>
  </si>
  <si>
    <t>SMeOH</t>
  </si>
  <si>
    <t>M1UFIa</t>
  </si>
  <si>
    <t>M1UFIb</t>
  </si>
  <si>
    <t>M1UFIc</t>
  </si>
  <si>
    <t>M1UFIIa</t>
  </si>
  <si>
    <t>M1UFIIb</t>
  </si>
  <si>
    <t>M1UFIIc1</t>
  </si>
  <si>
    <t>M1UFIIIa</t>
  </si>
  <si>
    <t>M1UFIIIb</t>
  </si>
  <si>
    <t>M1UFIIIc</t>
  </si>
  <si>
    <t>R2</t>
  </si>
  <si>
    <t>M1UFIVc</t>
  </si>
  <si>
    <t>M1HA</t>
  </si>
  <si>
    <t>M1FA</t>
  </si>
  <si>
    <t>M1MeOH</t>
  </si>
  <si>
    <t>M2UFIa</t>
  </si>
  <si>
    <t>M2UFIb</t>
  </si>
  <si>
    <t>M2UFIc</t>
  </si>
  <si>
    <t>M2UFIIa</t>
  </si>
  <si>
    <t>M2UFIIb</t>
  </si>
  <si>
    <t>M2UFIIc</t>
  </si>
  <si>
    <t>assuming this is III</t>
  </si>
  <si>
    <t>*Assuming there's a transcription error in P&amp;P's table because M2UFIIa has already been stated. The II should read III here.</t>
  </si>
  <si>
    <t>M2UFIIIb</t>
  </si>
  <si>
    <t>M2UFIIIc</t>
  </si>
  <si>
    <t>M2UFIVc</t>
  </si>
  <si>
    <t>M2HA</t>
  </si>
  <si>
    <t>M2FA</t>
  </si>
  <si>
    <t>M2MeOH</t>
  </si>
  <si>
    <t>M3UFIa</t>
  </si>
  <si>
    <t>M3UFIHA</t>
  </si>
  <si>
    <t>M3UFIFA</t>
  </si>
  <si>
    <t>M3UFIIa</t>
  </si>
  <si>
    <t>M3UFIIHA</t>
  </si>
  <si>
    <t>M3UFIIFA</t>
  </si>
  <si>
    <t>M3UFIIIa</t>
  </si>
  <si>
    <t>M3UFIIIHA</t>
  </si>
  <si>
    <t>M3UFIIIFA</t>
  </si>
  <si>
    <t>M3UFIVc</t>
  </si>
  <si>
    <t>M3HA</t>
  </si>
  <si>
    <t>M3FA</t>
  </si>
  <si>
    <t>M3MeOH</t>
  </si>
  <si>
    <t>M4HA</t>
  </si>
  <si>
    <t>M4FA</t>
  </si>
  <si>
    <t>M4MeOH</t>
  </si>
  <si>
    <t>NoHA</t>
  </si>
  <si>
    <t>NoFA</t>
  </si>
  <si>
    <t>SSDEAE</t>
  </si>
  <si>
    <t>*Assuming there's a transcription error in P&amp;P's table 2 (Mn and Mw are swapped) because other sample's Mn is less than Mw</t>
  </si>
  <si>
    <t>SSHA</t>
  </si>
  <si>
    <t>SSFA</t>
  </si>
  <si>
    <t>SSMeOH</t>
  </si>
  <si>
    <t>SSIRA</t>
  </si>
  <si>
    <t>Table 1</t>
  </si>
  <si>
    <t>%I</t>
  </si>
  <si>
    <t>%II</t>
  </si>
  <si>
    <t>%III</t>
  </si>
  <si>
    <t>%Table 2</t>
  </si>
  <si>
    <t>E2/E3</t>
  </si>
  <si>
    <t>Mn (Da)</t>
  </si>
  <si>
    <t>Chin et al., Molecular Weight, Polydispersity, and Spectroscopic Properties of Aquatic Humic Substances, Environmental Science &amp; Technology, 1994, 28, 1853–1858</t>
  </si>
  <si>
    <t>Missouri River FA</t>
  </si>
  <si>
    <t>Yakima River FA</t>
  </si>
  <si>
    <t>Ohio River FA</t>
  </si>
  <si>
    <t>Minnesota groundwater FA</t>
  </si>
  <si>
    <t>Suwannee River FA</t>
  </si>
  <si>
    <t>Coal Creek FA</t>
  </si>
  <si>
    <t>Aldrich HA</t>
  </si>
  <si>
    <t>Lake Fryxell</t>
  </si>
  <si>
    <t>Lake Michigan porewater (3.5 cm)</t>
  </si>
  <si>
    <t>Lake Michigan porewater (6.5 cm)</t>
  </si>
  <si>
    <t>Lake Michigan porewater (8.5 cm)</t>
  </si>
  <si>
    <t>Suwannee River water</t>
  </si>
  <si>
    <t>Aromatic carbons (%)</t>
  </si>
  <si>
    <t>SUVA254 (L/mgC/m)</t>
  </si>
  <si>
    <t>IHSS Suwannee River FA</t>
  </si>
  <si>
    <t>Ogeechee River FA</t>
  </si>
  <si>
    <t>Ogeechee River HA</t>
  </si>
  <si>
    <t>Coal Creek HA</t>
  </si>
  <si>
    <t>Hillsborough Canal HPOA</t>
  </si>
  <si>
    <t>U3 Everglades HPOA</t>
  </si>
  <si>
    <t>Williams Fork FA</t>
  </si>
  <si>
    <t>Upper Shingobee HPOA</t>
  </si>
  <si>
    <t>Pony Lake FA</t>
  </si>
  <si>
    <t>Lake Fryxell HPOA</t>
  </si>
  <si>
    <t>Pacific Ocean FA</t>
  </si>
  <si>
    <t>NaN</t>
  </si>
  <si>
    <t>Molecular Weight (Da)</t>
  </si>
  <si>
    <t>Molecular weight (Da)</t>
  </si>
  <si>
    <t>Crystal Bog</t>
  </si>
  <si>
    <t>Trout Bog</t>
  </si>
  <si>
    <t>Allequash</t>
  </si>
  <si>
    <t>Big Muskellunge</t>
  </si>
  <si>
    <t>Crystal Lake</t>
  </si>
  <si>
    <t>Sparkling Lake</t>
  </si>
  <si>
    <t>Trout Lake</t>
  </si>
  <si>
    <t>Maizel, A. C., Li, J. &amp; Remucal, C. K. Relationships Between Dissolved Organic Matter Composition and Photochemistry in Lakes of Diverse Trophic Status. Environmental science &amp; technology 51, 9624–9632 (2017).</t>
  </si>
  <si>
    <t>Maizel, A. C. &amp; Remucal, C. K. Molecular Composition and Photochemical Reactivity of Size-Fractionated Dissolved Organic Matter. Environmental science &amp; technology 51, 2113–2123 (2017).</t>
  </si>
  <si>
    <t>SRFA</t>
  </si>
  <si>
    <t>Bulk</t>
  </si>
  <si>
    <t>&lt;3K</t>
  </si>
  <si>
    <t>3-5K</t>
  </si>
  <si>
    <t>5-10K</t>
  </si>
  <si>
    <t>&gt;10K</t>
  </si>
  <si>
    <t>PLFA</t>
  </si>
  <si>
    <t>Water</t>
  </si>
  <si>
    <t>FI</t>
  </si>
  <si>
    <t>&gt;1K BEM</t>
  </si>
  <si>
    <t>BEM</t>
  </si>
  <si>
    <t>&lt;1K BEM</t>
  </si>
  <si>
    <t>CB</t>
  </si>
  <si>
    <t>CBMP</t>
  </si>
  <si>
    <t>WWef</t>
  </si>
  <si>
    <t>Betasso</t>
  </si>
  <si>
    <t>GMHPOA</t>
  </si>
  <si>
    <t>POFA</t>
  </si>
  <si>
    <t>MRNOM</t>
  </si>
  <si>
    <t>NRNOM</t>
  </si>
  <si>
    <t>SRNOM</t>
  </si>
  <si>
    <t>NRFA</t>
  </si>
  <si>
    <t>YHPOA</t>
  </si>
  <si>
    <t>SRHA</t>
  </si>
  <si>
    <t>ESHA</t>
  </si>
  <si>
    <t>PPFA</t>
  </si>
  <si>
    <t>PPHA</t>
  </si>
  <si>
    <t>Large</t>
  </si>
  <si>
    <t xml:space="preserve">Medium </t>
  </si>
  <si>
    <t>Small</t>
  </si>
  <si>
    <t>Origin</t>
  </si>
  <si>
    <t>Suwannee</t>
  </si>
  <si>
    <t>Ogeechee</t>
  </si>
  <si>
    <t>Satilla</t>
  </si>
  <si>
    <t>St Marys</t>
  </si>
  <si>
    <t>Altamaha</t>
  </si>
  <si>
    <t>Savannah</t>
  </si>
  <si>
    <t>Average DBE CHON</t>
  </si>
  <si>
    <t>De Haan H, De Boer T (1987) Applicability of light absorbance and fluorescence as measures of concentration and molecular size of dissolved organic carbon in humic Lake Tjeukemeer. Water Research, 21(6):731–734. https://doi.org/10.1016/0043-1354(87)90086-8</t>
  </si>
  <si>
    <t>Size class (nm)</t>
  </si>
  <si>
    <t>DOC
(mg/L)</t>
  </si>
  <si>
    <t>F/E250</t>
  </si>
  <si>
    <t>F/C</t>
  </si>
  <si>
    <t>Arom.
(%)</t>
  </si>
  <si>
    <t>Mn by VPO</t>
  </si>
  <si>
    <t>E280
(L/molC/cm)</t>
  </si>
  <si>
    <t>Aromaticity
(%)</t>
  </si>
  <si>
    <t>–</t>
  </si>
  <si>
    <t>pH</t>
  </si>
  <si>
    <t>OFI (RU)</t>
  </si>
  <si>
    <r>
      <rPr>
        <sz val="10"/>
        <rFont val="Arial"/>
        <family val="2"/>
      </rPr>
      <t>7.2 ± 0.2</t>
    </r>
  </si>
  <si>
    <r>
      <rPr>
        <sz val="10"/>
        <rFont val="Arial"/>
        <family val="2"/>
      </rPr>
      <t>4.1 ± 0.1</t>
    </r>
  </si>
  <si>
    <r>
      <rPr>
        <sz val="10"/>
        <rFont val="Arial"/>
        <family val="2"/>
      </rPr>
      <t>4.0 ± 0.2</t>
    </r>
  </si>
  <si>
    <r>
      <rPr>
        <sz val="10"/>
        <rFont val="Arial"/>
        <family val="2"/>
      </rPr>
      <t>7.3 ± 0.2</t>
    </r>
  </si>
  <si>
    <r>
      <rPr>
        <sz val="10"/>
        <rFont val="Arial"/>
        <family val="2"/>
      </rPr>
      <t>4.1 ± 0.2</t>
    </r>
  </si>
  <si>
    <r>
      <rPr>
        <sz val="10"/>
        <rFont val="Arial"/>
        <family val="2"/>
      </rPr>
      <t>7.5 ± 0.5</t>
    </r>
  </si>
  <si>
    <r>
      <rPr>
        <sz val="10"/>
        <rFont val="Arial"/>
        <family val="2"/>
      </rPr>
      <t>6.1 ± 0.2</t>
    </r>
  </si>
  <si>
    <r>
      <rPr>
        <sz val="10"/>
        <rFont val="Arial"/>
        <family val="2"/>
      </rPr>
      <t>1.02 ± 0.1</t>
    </r>
  </si>
  <si>
    <r>
      <rPr>
        <b/>
        <sz val="10"/>
        <rFont val="Arial"/>
        <family val="2"/>
      </rPr>
      <t>DOC
(mg/L)</t>
    </r>
  </si>
  <si>
    <r>
      <rPr>
        <b/>
        <sz val="10"/>
        <rFont val="Arial"/>
        <family val="2"/>
      </rPr>
      <t>SUVA</t>
    </r>
    <r>
      <rPr>
        <b/>
        <vertAlign val="subscript"/>
        <sz val="10"/>
        <rFont val="Arial"/>
        <family val="2"/>
      </rPr>
      <t xml:space="preserve">254
</t>
    </r>
    <r>
      <rPr>
        <b/>
        <sz val="10"/>
        <rFont val="Arial"/>
        <family val="2"/>
      </rPr>
      <t>(L/m/mg)</t>
    </r>
  </si>
  <si>
    <t>Humiﬁcation
Index</t>
  </si>
  <si>
    <r>
      <t>Avg MW</t>
    </r>
    <r>
      <rPr>
        <b/>
        <vertAlign val="subscript"/>
        <sz val="10"/>
        <rFont val="Arial"/>
        <family val="2"/>
      </rPr>
      <t>w</t>
    </r>
    <r>
      <rPr>
        <b/>
        <sz val="10"/>
        <rFont val="Arial"/>
        <family val="2"/>
      </rPr>
      <t xml:space="preserve"> (Daltons)</t>
    </r>
  </si>
  <si>
    <t>Peak T (RU)</t>
  </si>
  <si>
    <t>Peak B (RU)</t>
  </si>
  <si>
    <t>Peak C (RU)</t>
  </si>
  <si>
    <t>Peak A (RU)</t>
  </si>
  <si>
    <t>Shimabuku, K. K.; Kennedy, A. M.; Mulhern, R. E.; Summers, R. S. Evaluating Activated Carbon Adsorption of Dissolved Organic Matter and Micropollutants Using Fluorescence Spectroscopy. Environ Sci Technol 2017, 51 (5), 2676–2684. https://doi.org/10.1021/acs.est.6b04911.</t>
  </si>
  <si>
    <t>SUVA
(L/mg/m)</t>
  </si>
  <si>
    <t xml:space="preserve">CHO
DBEwavg </t>
  </si>
  <si>
    <t>CHON
DBEwavg</t>
  </si>
  <si>
    <t>CHO
DBE/Cwavg</t>
  </si>
  <si>
    <t>CHON
DBE/Cwavg</t>
  </si>
  <si>
    <t>Fraction</t>
  </si>
  <si>
    <r>
      <t>S</t>
    </r>
    <r>
      <rPr>
        <b/>
        <vertAlign val="subscript"/>
        <sz val="10"/>
        <color theme="1"/>
        <rFont val="Arial"/>
        <family val="2"/>
      </rPr>
      <t>275-295</t>
    </r>
    <r>
      <rPr>
        <b/>
        <sz val="10"/>
        <color theme="1"/>
        <rFont val="Arial"/>
        <family val="2"/>
      </rPr>
      <t xml:space="preserve"> (nm</t>
    </r>
    <r>
      <rPr>
        <b/>
        <vertAlign val="superscript"/>
        <sz val="10"/>
        <color theme="1"/>
        <rFont val="Arial"/>
        <family val="2"/>
      </rPr>
      <t>-1</t>
    </r>
    <r>
      <rPr>
        <b/>
        <sz val="10"/>
        <color theme="1"/>
        <rFont val="Arial"/>
        <family val="2"/>
      </rPr>
      <t>)</t>
    </r>
  </si>
  <si>
    <r>
      <t xml:space="preserve">Peuravuori, J. &amp; Pihlaja, K. Molecular size distribution and spectroscopic properties of aquatic humic substances. </t>
    </r>
    <r>
      <rPr>
        <i/>
        <sz val="10"/>
        <color theme="1"/>
        <rFont val="Arial"/>
        <family val="2"/>
      </rPr>
      <t>Anal Chim Acta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337</t>
    </r>
    <r>
      <rPr>
        <sz val="10"/>
        <color theme="1"/>
        <rFont val="Arial"/>
        <family val="2"/>
      </rPr>
      <t xml:space="preserve">, 133–149 (1997). </t>
    </r>
  </si>
  <si>
    <r>
      <t>M</t>
    </r>
    <r>
      <rPr>
        <b/>
        <vertAlign val="subscript"/>
        <sz val="10"/>
        <color theme="1"/>
        <rFont val="Arial"/>
        <family val="2"/>
      </rPr>
      <t xml:space="preserve">n,vpo
</t>
    </r>
    <r>
      <rPr>
        <b/>
        <sz val="10"/>
        <color theme="1"/>
        <rFont val="Arial"/>
        <family val="2"/>
      </rPr>
      <t>(Da)</t>
    </r>
  </si>
  <si>
    <r>
      <t>M</t>
    </r>
    <r>
      <rPr>
        <b/>
        <vertAlign val="subscript"/>
        <sz val="10"/>
        <color theme="1"/>
        <rFont val="Arial"/>
        <family val="2"/>
      </rPr>
      <t xml:space="preserve">n,all
</t>
    </r>
    <r>
      <rPr>
        <b/>
        <sz val="10"/>
        <color theme="1"/>
        <rFont val="Arial"/>
        <family val="2"/>
      </rPr>
      <t>(Da)</t>
    </r>
  </si>
  <si>
    <r>
      <t>M</t>
    </r>
    <r>
      <rPr>
        <b/>
        <vertAlign val="subscript"/>
        <sz val="10"/>
        <color theme="1"/>
        <rFont val="Arial"/>
        <family val="2"/>
      </rPr>
      <t xml:space="preserve">w,all
</t>
    </r>
    <r>
      <rPr>
        <b/>
        <sz val="10"/>
        <color theme="1"/>
        <rFont val="Arial"/>
        <family val="2"/>
      </rPr>
      <t>(Da)</t>
    </r>
  </si>
  <si>
    <r>
      <t>e</t>
    </r>
    <r>
      <rPr>
        <b/>
        <vertAlign val="subscript"/>
        <sz val="10"/>
        <color theme="1"/>
        <rFont val="Arial"/>
        <family val="2"/>
      </rPr>
      <t xml:space="preserve">280
</t>
    </r>
    <r>
      <rPr>
        <b/>
        <sz val="10"/>
        <color theme="1"/>
        <rFont val="Arial"/>
        <family val="2"/>
      </rPr>
      <t>(L/mol/cm)</t>
    </r>
  </si>
  <si>
    <r>
      <t xml:space="preserve">Peuravuori, J. &amp; Pihlaja, K. Preliminary Study of Lake Dissolved Organic Matter in Light of Nanoscale Supramolecular Assembly. </t>
    </r>
    <r>
      <rPr>
        <i/>
        <sz val="10"/>
        <color theme="1"/>
        <rFont val="Arial"/>
        <family val="2"/>
      </rPr>
      <t>Environmental Science &amp; Technology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38</t>
    </r>
    <r>
      <rPr>
        <sz val="10"/>
        <color theme="1"/>
        <rFont val="Arial"/>
        <family val="2"/>
      </rPr>
      <t xml:space="preserve">, 5958–5967 (2004). </t>
    </r>
  </si>
  <si>
    <r>
      <t xml:space="preserve">de Haan, H. Molecule-size distribution of soluble humic compounds from different natural waters. </t>
    </r>
    <r>
      <rPr>
        <i/>
        <sz val="10"/>
        <color theme="1"/>
        <rFont val="Arial"/>
        <family val="2"/>
      </rPr>
      <t>Freshwater Biol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, 235–241 (1972). </t>
    </r>
  </si>
  <si>
    <r>
      <t xml:space="preserve">Weishaar, J. L.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Evaluation of Specific Ultraviolet Absorbance as an Indicator of the Chemical Composition and Reactivity of Dissolved Organic Carbon. </t>
    </r>
    <r>
      <rPr>
        <i/>
        <sz val="10"/>
        <color theme="1"/>
        <rFont val="Arial"/>
        <family val="2"/>
      </rPr>
      <t>Environmental Science &amp; Technology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37</t>
    </r>
    <r>
      <rPr>
        <sz val="10"/>
        <color theme="1"/>
        <rFont val="Arial"/>
        <family val="2"/>
      </rPr>
      <t xml:space="preserve">, 4702–4708 (2003). </t>
    </r>
  </si>
  <si>
    <t>Ketonic carbons (%)</t>
  </si>
  <si>
    <t>Carboxyl carbons (%)</t>
  </si>
  <si>
    <r>
      <t xml:space="preserve">.McKay, G.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The Case Against Charge Transfer Interactions in Dissolved Organic Matter Photophysics. </t>
    </r>
    <r>
      <rPr>
        <i/>
        <sz val="10"/>
        <color theme="1"/>
        <rFont val="Arial"/>
        <family val="2"/>
      </rPr>
      <t>Environmental Science &amp; Technology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52</t>
    </r>
    <r>
      <rPr>
        <sz val="10"/>
        <color theme="1"/>
        <rFont val="Arial"/>
        <family val="2"/>
      </rPr>
      <t xml:space="preserve">, 406–414 (2018). </t>
    </r>
  </si>
  <si>
    <t>EEM Name</t>
  </si>
  <si>
    <t>Sample Source</t>
  </si>
  <si>
    <t>Sample ID</t>
  </si>
  <si>
    <t>Sr</t>
  </si>
  <si>
    <t>HIX (1999)</t>
  </si>
  <si>
    <t>HIX(2002)</t>
  </si>
  <si>
    <t>BIX</t>
  </si>
  <si>
    <t>AQY @ 370</t>
  </si>
  <si>
    <t>MEG08-0029 HPOA</t>
  </si>
  <si>
    <t>IHSS</t>
  </si>
  <si>
    <t>1R110N</t>
  </si>
  <si>
    <t>1R105F</t>
  </si>
  <si>
    <t>1R108N</t>
  </si>
  <si>
    <t>1R109F</t>
  </si>
  <si>
    <t>1S101F</t>
  </si>
  <si>
    <t>2R101N</t>
  </si>
  <si>
    <t>O-1 FA</t>
  </si>
  <si>
    <t>AK09-0044 HPOA</t>
  </si>
  <si>
    <t>2S103F</t>
  </si>
  <si>
    <t>2S101H</t>
  </si>
  <si>
    <t>1S102H</t>
  </si>
  <si>
    <t>1S103H</t>
  </si>
  <si>
    <t>G. Aiken</t>
  </si>
  <si>
    <t>Source for Aromaticity by 13C NMR</t>
  </si>
  <si>
    <t>SUVA 254
(L/mg/m)</t>
  </si>
  <si>
    <t>SFI A
(RU L/mg)</t>
  </si>
  <si>
    <t>SFI B
(RU L/mg)</t>
  </si>
  <si>
    <t>SFI C
(RU L/mg)</t>
  </si>
  <si>
    <t>SFI T
(RU L/mg)</t>
  </si>
  <si>
    <r>
      <t xml:space="preserve">Nwosu, U. G. &amp; Cook, R. L. 13C Nuclear Magnetic Resonance and Electron Paramagnetic Spectroscopic Comparison of Hydrophobic Acid, Transphilic Acid, and Reverse Osmosis May 2012 Isolates of Organic Matter from the Suwannee River. </t>
    </r>
    <r>
      <rPr>
        <i/>
        <sz val="10"/>
        <color theme="1"/>
        <rFont val="Arial"/>
        <family val="2"/>
      </rPr>
      <t>Environmental Engineering Science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32</t>
    </r>
    <r>
      <rPr>
        <sz val="10"/>
        <color theme="1"/>
        <rFont val="Arial"/>
        <family val="2"/>
      </rPr>
      <t xml:space="preserve">, 14–22 (2015). </t>
    </r>
  </si>
  <si>
    <t>Cao X, Aiken GR, Spencer RGM, Butler K, Mao J, Schmidt-Rohr K (2016) Novel insights from NMR spectroscopy into seasonal changes in the composition of dissolved organic matter exported to the Bering Sea by the Yukon River. Geochimica Et Cosmochimica Acta, 181(C):72–88. https://doi.org/10.1016/j.gca.2016.02.029</t>
  </si>
  <si>
    <r>
      <t>S</t>
    </r>
    <r>
      <rPr>
        <b/>
        <vertAlign val="subscript"/>
        <sz val="10"/>
        <color rgb="FF000000"/>
        <rFont val="Arial"/>
        <family val="2"/>
      </rPr>
      <t>275-295</t>
    </r>
    <r>
      <rPr>
        <b/>
        <sz val="10"/>
        <color rgb="FF000000"/>
        <rFont val="Arial"/>
        <family val="2"/>
      </rPr>
      <t xml:space="preserve">
(nm</t>
    </r>
    <r>
      <rPr>
        <b/>
        <vertAlign val="superscript"/>
        <sz val="10"/>
        <color rgb="FF000000"/>
        <rFont val="Arial"/>
        <family val="2"/>
      </rPr>
      <t>-1</t>
    </r>
    <r>
      <rPr>
        <b/>
        <sz val="10"/>
        <color rgb="FF000000"/>
        <rFont val="Arial"/>
        <family val="2"/>
      </rPr>
      <t>)</t>
    </r>
  </si>
  <si>
    <r>
      <t>S</t>
    </r>
    <r>
      <rPr>
        <b/>
        <vertAlign val="subscript"/>
        <sz val="10"/>
        <color rgb="FF000000"/>
        <rFont val="Arial"/>
        <family val="2"/>
      </rPr>
      <t>300-600</t>
    </r>
    <r>
      <rPr>
        <b/>
        <sz val="10"/>
        <color rgb="FF000000"/>
        <rFont val="Arial"/>
        <family val="2"/>
      </rPr>
      <t xml:space="preserve">
(nm</t>
    </r>
    <r>
      <rPr>
        <b/>
        <vertAlign val="superscript"/>
        <sz val="10"/>
        <color rgb="FF000000"/>
        <rFont val="Arial"/>
        <family val="2"/>
      </rPr>
      <t>-1</t>
    </r>
    <r>
      <rPr>
        <b/>
        <sz val="10"/>
        <color rgb="FF000000"/>
        <rFont val="Arial"/>
        <family val="2"/>
      </rPr>
      <t>)</t>
    </r>
  </si>
  <si>
    <r>
      <t>S</t>
    </r>
    <r>
      <rPr>
        <b/>
        <vertAlign val="subscript"/>
        <sz val="10"/>
        <color rgb="FF000000"/>
        <rFont val="Arial"/>
        <family val="2"/>
      </rPr>
      <t>350-400</t>
    </r>
    <r>
      <rPr>
        <b/>
        <sz val="10"/>
        <color rgb="FF000000"/>
        <rFont val="Arial"/>
        <family val="2"/>
      </rPr>
      <t xml:space="preserve">
(nm</t>
    </r>
    <r>
      <rPr>
        <b/>
        <vertAlign val="superscript"/>
        <sz val="10"/>
        <color rgb="FF000000"/>
        <rFont val="Arial"/>
        <family val="2"/>
      </rPr>
      <t>-1</t>
    </r>
    <r>
      <rPr>
        <b/>
        <sz val="10"/>
        <color rgb="FF000000"/>
        <rFont val="Arial"/>
        <family val="2"/>
      </rPr>
      <t>)</t>
    </r>
  </si>
  <si>
    <r>
      <t>Cao X, Aiken GR, Butler KD, Huntington TG, Balch WM, Mao J, Schmidt-Rohr K (2018) Evidence for major input of riverine organic matter into the ocean. </t>
    </r>
    <r>
      <rPr>
        <i/>
        <sz val="10"/>
        <color rgb="FF000000"/>
        <rFont val="Arial"/>
        <family val="2"/>
      </rPr>
      <t>Organic Geochemistry</t>
    </r>
    <r>
      <rPr>
        <sz val="10"/>
        <color rgb="FF000000"/>
        <rFont val="Arial"/>
        <family val="2"/>
      </rPr>
      <t>, 116:62–76. https://doi.org/10.1016/j.orggeochem.2017.11.001</t>
    </r>
  </si>
  <si>
    <t>Peak Em @ Ex=370
(nm)</t>
  </si>
  <si>
    <t>Peak Em @ Ex=254
(nm)</t>
  </si>
  <si>
    <t>Figure 5 data extracted digitally from plot</t>
  </si>
  <si>
    <r>
      <t xml:space="preserve">Helms, J. R.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Absorption spectral slopes and slope ratios as indicators of molecular weight, source, and photobleaching of chromophoric dissolved organic matter. </t>
    </r>
    <r>
      <rPr>
        <i/>
        <sz val="10"/>
        <color theme="1"/>
        <rFont val="Arial"/>
        <family val="2"/>
      </rPr>
      <t>Limnol Oceanogr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53</t>
    </r>
    <r>
      <rPr>
        <sz val="10"/>
        <color theme="1"/>
        <rFont val="Arial"/>
        <family val="2"/>
      </rPr>
      <t xml:space="preserve">, 955–969 (2008). </t>
    </r>
  </si>
  <si>
    <t>Molecular size (Da) read digitally from Figure 3e using Web Plot Digitizer</t>
  </si>
  <si>
    <r>
      <t xml:space="preserve">1.Wünsch, U. J., Stedmon, C. A., Tranvik, L. J. &amp; Guillemette, F. Unraveling the size-dependent optical properties of dissolved organic matter. </t>
    </r>
    <r>
      <rPr>
        <i/>
        <sz val="10"/>
        <color theme="1"/>
        <rFont val="Arial"/>
        <family val="2"/>
      </rPr>
      <t>Limnol Oceanogr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63</t>
    </r>
    <r>
      <rPr>
        <sz val="10"/>
        <color theme="1"/>
        <rFont val="Arial"/>
        <family val="2"/>
      </rPr>
      <t xml:space="preserve">, 588–601 (2018). </t>
    </r>
  </si>
  <si>
    <r>
      <t>S</t>
    </r>
    <r>
      <rPr>
        <b/>
        <vertAlign val="subscript"/>
        <sz val="10"/>
        <color theme="1"/>
        <rFont val="Arial"/>
        <family val="2"/>
      </rPr>
      <t>350-400</t>
    </r>
    <r>
      <rPr>
        <b/>
        <sz val="10"/>
        <color theme="1"/>
        <rFont val="Arial"/>
        <family val="2"/>
      </rPr>
      <t xml:space="preserve"> (nm</t>
    </r>
    <r>
      <rPr>
        <b/>
        <vertAlign val="superscript"/>
        <sz val="10"/>
        <color theme="1"/>
        <rFont val="Arial"/>
        <family val="2"/>
      </rPr>
      <t>-1</t>
    </r>
    <r>
      <rPr>
        <b/>
        <sz val="10"/>
        <color theme="1"/>
        <rFont val="Arial"/>
        <family val="2"/>
      </rPr>
      <t>)</t>
    </r>
  </si>
  <si>
    <r>
      <t>S</t>
    </r>
    <r>
      <rPr>
        <b/>
        <vertAlign val="subscript"/>
        <sz val="10"/>
        <color theme="1"/>
        <rFont val="Arial"/>
        <family val="2"/>
      </rPr>
      <t>R</t>
    </r>
  </si>
  <si>
    <r>
      <t>S</t>
    </r>
    <r>
      <rPr>
        <b/>
        <vertAlign val="subscript"/>
        <sz val="10"/>
        <color theme="1"/>
        <rFont val="Arial"/>
        <family val="2"/>
      </rPr>
      <t>300-600</t>
    </r>
    <r>
      <rPr>
        <b/>
        <sz val="10"/>
        <color theme="1"/>
        <rFont val="Arial"/>
        <family val="2"/>
      </rPr>
      <t xml:space="preserve"> (nm</t>
    </r>
    <r>
      <rPr>
        <b/>
        <vertAlign val="superscript"/>
        <sz val="10"/>
        <color theme="1"/>
        <rFont val="Arial"/>
        <family val="2"/>
      </rPr>
      <t>-1</t>
    </r>
    <r>
      <rPr>
        <b/>
        <sz val="10"/>
        <color theme="1"/>
        <rFont val="Arial"/>
        <family val="2"/>
      </rPr>
      <t>)</t>
    </r>
  </si>
  <si>
    <t>Date</t>
  </si>
  <si>
    <r>
      <t xml:space="preserve">Yacobi, Y. Z., Alberts, J. J., Takács, M. &amp; McElvaine, M. Absorption spectroscopy of colored dissolved organic carbon in Georgia (USA) rivers: the impact of molecular size distribution. </t>
    </r>
    <r>
      <rPr>
        <i/>
        <sz val="10"/>
        <color theme="1"/>
        <rFont val="Arial"/>
        <family val="2"/>
      </rPr>
      <t>J. Limnol.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62</t>
    </r>
    <r>
      <rPr>
        <sz val="10"/>
        <color theme="1"/>
        <rFont val="Arial"/>
        <family val="2"/>
      </rPr>
      <t xml:space="preserve">, 41–46 (2003). </t>
    </r>
  </si>
  <si>
    <r>
      <t>S</t>
    </r>
    <r>
      <rPr>
        <b/>
        <vertAlign val="subscript"/>
        <sz val="10"/>
        <color theme="1"/>
        <rFont val="Arial"/>
        <family val="2"/>
      </rPr>
      <t>300-450</t>
    </r>
    <r>
      <rPr>
        <b/>
        <sz val="10"/>
        <color theme="1"/>
        <rFont val="Arial"/>
        <family val="2"/>
      </rPr>
      <t xml:space="preserve"> (nm</t>
    </r>
    <r>
      <rPr>
        <b/>
        <vertAlign val="superscript"/>
        <sz val="10"/>
        <color theme="1"/>
        <rFont val="Arial"/>
        <family val="2"/>
      </rPr>
      <t>-1</t>
    </r>
    <r>
      <rPr>
        <b/>
        <sz val="10"/>
        <color theme="1"/>
        <rFont val="Arial"/>
        <family val="2"/>
      </rPr>
      <t>)</t>
    </r>
  </si>
  <si>
    <t>Belin, C., Quellec, C., Lamotte, M., Ewald, M. &amp; Simon, Ph. Characterization by fluorescence of the dissolved organic matter in natural water. application to fractions obtained by tangential ultrafiltration and XAD resin isolation. Environ Technol 14, 1131–1144 (1993).</t>
  </si>
  <si>
    <t>Water 1</t>
  </si>
  <si>
    <t>QY at Ex = 313 nm</t>
  </si>
  <si>
    <t>Membrane</t>
  </si>
  <si>
    <t>AQY</t>
  </si>
  <si>
    <t>None</t>
  </si>
  <si>
    <t>R5</t>
  </si>
  <si>
    <t>&gt;1500</t>
  </si>
  <si>
    <t>500-1500</t>
  </si>
  <si>
    <t>R05</t>
  </si>
  <si>
    <t>200-500</t>
  </si>
  <si>
    <t>F05</t>
  </si>
  <si>
    <t>&lt;200</t>
  </si>
  <si>
    <t>Water2</t>
  </si>
  <si>
    <t>Extract</t>
  </si>
  <si>
    <t>HyA</t>
  </si>
  <si>
    <t>XAD4_F</t>
  </si>
  <si>
    <t>Peak Emission
(nm)</t>
  </si>
  <si>
    <t>Nominal MW (Da)</t>
  </si>
  <si>
    <t xml:space="preserve">Stewart, A. J. &amp; Wetzel, R. G. Fluorescence: absorbance ratios-a molecular-weight tracer of dissolved organic matter. Limnology And Oceanography 25, 559–564 (1980). </t>
  </si>
  <si>
    <r>
      <t xml:space="preserve">Table 1. Representative values of </t>
    </r>
    <r>
      <rPr>
        <i/>
        <sz val="8"/>
        <color theme="1"/>
        <rFont val="Arial"/>
        <family val="2"/>
      </rPr>
      <t xml:space="preserve">f:A </t>
    </r>
    <r>
      <rPr>
        <sz val="8"/>
        <color theme="1"/>
        <rFont val="Arial"/>
        <family val="2"/>
      </rPr>
      <t>for various parent humic materials and their dialysis-fractionated components. Dialysis nominal molecular weight cutoff is 3,500.</t>
    </r>
  </si>
  <si>
    <t>Source of parent material</t>
  </si>
  <si>
    <t>Treatment</t>
  </si>
  <si>
    <t>Parent material</t>
  </si>
  <si>
    <t>&lt;3,500</t>
  </si>
  <si>
    <t>&gt;3,500</t>
  </si>
  <si>
    <t>Lawrence Lake, subsurface pelagial</t>
  </si>
  <si>
    <t>XAD-2 concd</t>
  </si>
  <si>
    <t>Lawrence Lake, main inlet</t>
  </si>
  <si>
    <t>Darkly stained roadside ditch</t>
  </si>
  <si>
    <r>
      <t xml:space="preserve">Carex </t>
    </r>
    <r>
      <rPr>
        <sz val="8"/>
        <color theme="1"/>
        <rFont val="Arial"/>
        <family val="2"/>
      </rPr>
      <t>leachate</t>
    </r>
  </si>
  <si>
    <t>lyophilized</t>
  </si>
  <si>
    <r>
      <t xml:space="preserve">Typha </t>
    </r>
    <r>
      <rPr>
        <sz val="8"/>
        <color theme="1"/>
        <rFont val="Arial"/>
        <family val="2"/>
      </rPr>
      <t>leachate</t>
    </r>
  </si>
  <si>
    <t>leaf litter leachate</t>
  </si>
  <si>
    <t>unconcd</t>
  </si>
  <si>
    <t>Purdy Bog</t>
  </si>
  <si>
    <t>Cassidy Lake</t>
  </si>
  <si>
    <t>N.A.</t>
  </si>
  <si>
    <t>Antarctic</t>
  </si>
  <si>
    <t>US Stream</t>
  </si>
  <si>
    <r>
      <rPr>
        <sz val="10"/>
        <color rgb="FF231F20"/>
        <rFont val="Arial"/>
        <family val="2"/>
      </rPr>
      <t>Site</t>
    </r>
  </si>
  <si>
    <r>
      <rPr>
        <sz val="10"/>
        <color rgb="FF231F20"/>
        <rFont val="Arial"/>
        <family val="2"/>
      </rPr>
      <t>Location and sampling date (and depth, if applicable)*</t>
    </r>
  </si>
  <si>
    <r>
      <rPr>
        <sz val="10"/>
        <color rgb="FF231F20"/>
        <rFont val="Arial"/>
        <family val="2"/>
      </rPr>
      <t>DOC† of natural water</t>
    </r>
  </si>
  <si>
    <r>
      <rPr>
        <sz val="10"/>
        <color rgb="FF231F20"/>
        <rFont val="Arial"/>
        <family val="2"/>
      </rPr>
      <t>pH‡ of analyte solution</t>
    </r>
  </si>
  <si>
    <r>
      <rPr>
        <sz val="10"/>
        <color rgb="FF231F20"/>
        <rFont val="Arial"/>
        <family val="2"/>
      </rPr>
      <t>Aromaticity§</t>
    </r>
  </si>
  <si>
    <r>
      <rPr>
        <sz val="10"/>
        <color rgb="FF231F20"/>
        <rFont val="Arial"/>
        <family val="2"/>
      </rPr>
      <t>Maximum intensity/ DOC**</t>
    </r>
  </si>
  <si>
    <r>
      <rPr>
        <sz val="10"/>
        <color rgb="FF231F20"/>
        <rFont val="Arial"/>
        <family val="2"/>
      </rPr>
      <t>Peak wavelength‡‡</t>
    </r>
  </si>
  <si>
    <r>
      <rPr>
        <sz val="10"/>
        <color rgb="FF231F20"/>
        <rFont val="Arial"/>
        <family val="2"/>
      </rPr>
      <t>Fluorescence index‡‡</t>
    </r>
  </si>
  <si>
    <r>
      <rPr>
        <b/>
        <i/>
        <sz val="10"/>
        <color rgb="FF231F20"/>
        <rFont val="Arial"/>
        <family val="2"/>
      </rPr>
      <t>Desert oases in Antarctica: microbially derived DOM (McKnight et al. 1991, 1994)</t>
    </r>
  </si>
  <si>
    <r>
      <rPr>
        <sz val="10"/>
        <color rgb="FF231F20"/>
        <rFont val="Arial"/>
        <family val="2"/>
      </rPr>
      <t>Lake Fryxell, 5.5 m, Dec 87</t>
    </r>
  </si>
  <si>
    <r>
      <rPr>
        <sz val="10"/>
        <color rgb="FF231F20"/>
        <rFont val="Arial"/>
        <family val="2"/>
      </rPr>
      <t>Lake Fryxell, 7.5 m, Dec 87§§</t>
    </r>
  </si>
  <si>
    <r>
      <rPr>
        <sz val="10"/>
        <color rgb="FF231F20"/>
        <rFont val="Arial"/>
        <family val="2"/>
      </rPr>
      <t>Lake Fryxell, 7.5 m, Dec 87</t>
    </r>
  </si>
  <si>
    <r>
      <rPr>
        <sz val="10"/>
        <color rgb="FF231F20"/>
        <rFont val="Arial"/>
        <family val="2"/>
      </rPr>
      <t>Lake Fryxell, 18 m, Dec 87</t>
    </r>
  </si>
  <si>
    <r>
      <rPr>
        <sz val="10"/>
        <color rgb="FF231F20"/>
        <rFont val="Arial"/>
        <family val="2"/>
      </rPr>
      <t>Lake Hoare, 5.6 m, Dec 87</t>
    </r>
  </si>
  <si>
    <r>
      <rPr>
        <sz val="10"/>
        <color rgb="FF231F20"/>
        <rFont val="Arial"/>
        <family val="2"/>
      </rPr>
      <t>Lake Hoare, 12.5 m, Dec 87</t>
    </r>
  </si>
  <si>
    <r>
      <rPr>
        <sz val="10"/>
        <color rgb="FF231F20"/>
        <rFont val="Arial"/>
        <family val="2"/>
      </rPr>
      <t>Pony lake, 28 Jan 92</t>
    </r>
  </si>
  <si>
    <r>
      <rPr>
        <sz val="10"/>
        <color rgb="FF231F20"/>
        <rFont val="Arial"/>
        <family val="2"/>
      </rPr>
      <t>Pony Lake, 27 Jan 94§§</t>
    </r>
  </si>
  <si>
    <r>
      <rPr>
        <b/>
        <i/>
        <sz val="10"/>
        <color rgb="FF231F20"/>
        <rFont val="Arial"/>
        <family val="2"/>
      </rPr>
      <t>Catchments in the U.S.: terrestrially derived DOM (McKnight et al. 1992, and 1994; Westerhoff 1995)</t>
    </r>
  </si>
  <si>
    <r>
      <rPr>
        <sz val="10"/>
        <color rgb="FF231F20"/>
        <rFont val="Arial"/>
        <family val="2"/>
      </rPr>
      <t>Suwanee River, GA, 83</t>
    </r>
  </si>
  <si>
    <r>
      <rPr>
        <sz val="10"/>
        <color rgb="FF231F20"/>
        <rFont val="Arial"/>
        <family val="2"/>
      </rPr>
      <t>—</t>
    </r>
  </si>
  <si>
    <r>
      <rPr>
        <sz val="10"/>
        <color rgb="FF231F20"/>
        <rFont val="Arial"/>
        <family val="2"/>
      </rPr>
      <t>Deer Creek, CO, 30 Oct 79</t>
    </r>
  </si>
  <si>
    <r>
      <rPr>
        <sz val="10"/>
        <color rgb="FF231F20"/>
        <rFont val="Arial"/>
        <family val="2"/>
      </rPr>
      <t>Deer Creek, CO, 28 May 85§§</t>
    </r>
  </si>
  <si>
    <r>
      <rPr>
        <sz val="10"/>
        <color rgb="FF231F20"/>
        <rFont val="Arial"/>
        <family val="2"/>
      </rPr>
      <t>Deer Creek, CO, 21 Jun 94</t>
    </r>
  </si>
  <si>
    <r>
      <rPr>
        <sz val="10"/>
        <color rgb="FF231F20"/>
        <rFont val="Arial"/>
        <family val="2"/>
      </rPr>
      <t>Snake River, CO, 28 May 85§§</t>
    </r>
  </si>
  <si>
    <r>
      <rPr>
        <sz val="10"/>
        <color rgb="FF231F20"/>
        <rFont val="Arial"/>
        <family val="2"/>
      </rPr>
      <t>Coal Creek, CO, Jun 82</t>
    </r>
  </si>
  <si>
    <r>
      <rPr>
        <b/>
        <i/>
        <sz val="10"/>
        <color rgb="FF231F20"/>
        <rFont val="Arial"/>
        <family val="2"/>
      </rPr>
      <t>U.S. rivers and lakes (Westerhoff 1995)</t>
    </r>
  </si>
  <si>
    <r>
      <rPr>
        <sz val="10"/>
        <color rgb="FF231F20"/>
        <rFont val="Arial"/>
        <family val="2"/>
      </rPr>
      <t>Missouri River, IA, Aug 81</t>
    </r>
  </si>
  <si>
    <r>
      <rPr>
        <sz val="10"/>
        <color rgb="FF231F20"/>
        <rFont val="Arial"/>
        <family val="2"/>
      </rPr>
      <t>Ohio River, OH, Jun 81</t>
    </r>
  </si>
  <si>
    <r>
      <rPr>
        <sz val="10"/>
        <color rgb="FF231F20"/>
        <rFont val="Arial"/>
        <family val="2"/>
      </rPr>
      <t>Ogeechee River, GA, May 82</t>
    </r>
  </si>
  <si>
    <r>
      <rPr>
        <sz val="10"/>
        <color rgb="FF231F20"/>
        <rFont val="Arial"/>
        <family val="2"/>
      </rPr>
      <t>Yakima River, Kiona, WA, Jul 87</t>
    </r>
  </si>
  <si>
    <r>
      <rPr>
        <sz val="10"/>
        <color rgb="FF231F20"/>
        <rFont val="Arial"/>
        <family val="2"/>
      </rPr>
      <t>Yakima River, CleElum, WA, Jun 82</t>
    </r>
  </si>
  <si>
    <r>
      <rPr>
        <sz val="10"/>
        <color rgb="FF231F20"/>
        <rFont val="Arial"/>
        <family val="2"/>
      </rPr>
      <t>Williams Lake groundwater, Sep 92</t>
    </r>
  </si>
  <si>
    <r>
      <rPr>
        <sz val="10"/>
        <color rgb="FF231F20"/>
        <rFont val="Arial"/>
        <family val="2"/>
      </rPr>
      <t>Williams Lake, MN, Jun 92</t>
    </r>
  </si>
  <si>
    <r>
      <rPr>
        <sz val="10"/>
        <color rgb="FF231F20"/>
        <rFont val="Arial"/>
        <family val="2"/>
      </rPr>
      <t>Shingobee Lake, MN</t>
    </r>
  </si>
  <si>
    <r>
      <rPr>
        <sz val="10"/>
        <color rgb="FF231F20"/>
        <rFont val="Arial"/>
        <family val="2"/>
      </rPr>
      <t>Shingobee River, MN, Jun 92</t>
    </r>
  </si>
  <si>
    <r>
      <rPr>
        <sz val="10"/>
        <color rgb="FF231F20"/>
        <rFont val="Arial"/>
        <family val="2"/>
      </rPr>
      <t>Shingobee River, MN, Jun 93</t>
    </r>
  </si>
  <si>
    <r>
      <rPr>
        <sz val="10"/>
        <color rgb="FF231F20"/>
        <rFont val="Arial"/>
        <family val="2"/>
      </rPr>
      <t>0 m lake, 07 Mar 92</t>
    </r>
  </si>
  <si>
    <r>
      <rPr>
        <sz val="10"/>
        <color rgb="FF231F20"/>
        <rFont val="Arial"/>
        <family val="2"/>
      </rPr>
      <t>8 m lake, shore, 07 Mar 92</t>
    </r>
  </si>
  <si>
    <r>
      <rPr>
        <sz val="10"/>
        <color rgb="FF231F20"/>
        <rFont val="Arial"/>
        <family val="2"/>
      </rPr>
      <t>6 m lake, 0 m, 14 Feb 92</t>
    </r>
  </si>
  <si>
    <r>
      <rPr>
        <sz val="10"/>
        <color rgb="FF231F20"/>
        <rFont val="Arial"/>
        <family val="2"/>
      </rPr>
      <t>6 m lake, 5.5 m, 14 Feb 92</t>
    </r>
  </si>
  <si>
    <r>
      <rPr>
        <sz val="10"/>
        <color rgb="FF231F20"/>
        <rFont val="Arial"/>
        <family val="2"/>
      </rPr>
      <t>30 m lake, shore, 06 Mar 92</t>
    </r>
  </si>
  <si>
    <r>
      <rPr>
        <sz val="10"/>
        <color rgb="FF231F20"/>
        <rFont val="Arial"/>
        <family val="2"/>
      </rPr>
      <t>BW-5, 0 m‡</t>
    </r>
  </si>
  <si>
    <r>
      <rPr>
        <sz val="10"/>
        <color rgb="FF231F20"/>
        <rFont val="Arial"/>
        <family val="2"/>
      </rPr>
      <t>BW-53, 2 m</t>
    </r>
  </si>
  <si>
    <r>
      <rPr>
        <sz val="10"/>
        <color rgb="FF231F20"/>
        <rFont val="Arial"/>
        <family val="2"/>
      </rPr>
      <t>BW-16, 0 m</t>
    </r>
  </si>
  <si>
    <r>
      <rPr>
        <sz val="10"/>
        <color rgb="FF231F20"/>
        <rFont val="Arial"/>
        <family val="2"/>
      </rPr>
      <t>BW-33, 0 m</t>
    </r>
  </si>
  <si>
    <r>
      <rPr>
        <sz val="10"/>
        <color rgb="FF231F20"/>
        <rFont val="Arial"/>
        <family val="2"/>
      </rPr>
      <t>BW-33, 52 m</t>
    </r>
  </si>
  <si>
    <r>
      <rPr>
        <sz val="10"/>
        <color rgb="FF231F20"/>
        <rFont val="Arial"/>
        <family val="2"/>
      </rPr>
      <t>BW-37, 0 m</t>
    </r>
  </si>
  <si>
    <r>
      <rPr>
        <sz val="10"/>
        <color rgb="FF231F20"/>
        <rFont val="Arial"/>
        <family val="2"/>
      </rPr>
      <t>BW-40, 1 m</t>
    </r>
  </si>
  <si>
    <r>
      <rPr>
        <sz val="10"/>
        <color rgb="FF231F20"/>
        <rFont val="Arial"/>
        <family val="2"/>
      </rPr>
      <t>BW-40, 10 m</t>
    </r>
  </si>
  <si>
    <r>
      <rPr>
        <sz val="10"/>
        <color rgb="FF231F20"/>
        <rFont val="Arial"/>
        <family val="2"/>
      </rPr>
      <t>BW-40, 25 m</t>
    </r>
  </si>
  <si>
    <r>
      <rPr>
        <sz val="10"/>
        <color rgb="FF231F20"/>
        <rFont val="Arial"/>
        <family val="2"/>
      </rPr>
      <t>BW-43, 0 m</t>
    </r>
  </si>
  <si>
    <r>
      <rPr>
        <sz val="10"/>
        <color rgb="FF231F20"/>
        <rFont val="Arial"/>
        <family val="2"/>
      </rPr>
      <t>BW-43, 3 m</t>
    </r>
  </si>
  <si>
    <r>
      <rPr>
        <sz val="10"/>
        <color rgb="FF231F20"/>
        <rFont val="Arial"/>
        <family val="2"/>
      </rPr>
      <t>BW-43, 10 m</t>
    </r>
  </si>
  <si>
    <r>
      <rPr>
        <sz val="10"/>
        <color rgb="FF231F20"/>
        <rFont val="Arial"/>
        <family val="2"/>
      </rPr>
      <t>BW-43, 16.5 m</t>
    </r>
  </si>
  <si>
    <r>
      <rPr>
        <sz val="10"/>
        <color rgb="FF231F20"/>
        <rFont val="Arial"/>
        <family val="2"/>
      </rPr>
      <t>BW-50, 0.5 m</t>
    </r>
  </si>
  <si>
    <r>
      <rPr>
        <sz val="10"/>
        <color rgb="FF231F20"/>
        <rFont val="Arial"/>
        <family val="2"/>
      </rPr>
      <t>BW-50, 35 m</t>
    </r>
  </si>
  <si>
    <r>
      <rPr>
        <sz val="10"/>
        <color rgb="FF231F20"/>
        <rFont val="Arial"/>
        <family val="2"/>
      </rPr>
      <t>Deer Creek, 26 Apr 94</t>
    </r>
  </si>
  <si>
    <r>
      <rPr>
        <sz val="10"/>
        <color rgb="FF231F20"/>
        <rFont val="Arial"/>
        <family val="2"/>
      </rPr>
      <t>Deer Creek, 06 May 94</t>
    </r>
  </si>
  <si>
    <r>
      <rPr>
        <sz val="10"/>
        <color rgb="FF231F20"/>
        <rFont val="Arial"/>
        <family val="2"/>
      </rPr>
      <t>Deer Creek, 14 May 94</t>
    </r>
  </si>
  <si>
    <r>
      <rPr>
        <sz val="10"/>
        <color rgb="FF231F20"/>
        <rFont val="Arial"/>
        <family val="2"/>
      </rPr>
      <t>Deer Creek, 20 May 94</t>
    </r>
  </si>
  <si>
    <r>
      <rPr>
        <sz val="10"/>
        <color rgb="FF231F20"/>
        <rFont val="Arial"/>
        <family val="2"/>
      </rPr>
      <t>Deer Creek, 06 Jun 94</t>
    </r>
  </si>
  <si>
    <r>
      <rPr>
        <sz val="10"/>
        <color rgb="FF231F20"/>
        <rFont val="Arial"/>
        <family val="2"/>
      </rPr>
      <t>Deer Creek, 21 Jun 94</t>
    </r>
  </si>
  <si>
    <r>
      <rPr>
        <sz val="10"/>
        <color rgb="FF231F20"/>
        <rFont val="Arial"/>
        <family val="2"/>
      </rPr>
      <t>Deer Creek, 21 Sep 94</t>
    </r>
  </si>
  <si>
    <r>
      <rPr>
        <b/>
        <sz val="10"/>
        <color rgb="FF231F20"/>
        <rFont val="Arial"/>
        <family val="2"/>
      </rPr>
      <t>Site</t>
    </r>
  </si>
  <si>
    <r>
      <rPr>
        <b/>
        <sz val="10"/>
        <color rgb="FF231F20"/>
        <rFont val="Arial"/>
        <family val="2"/>
      </rPr>
      <t>Location and sampling date (and depth, if applicable)</t>
    </r>
  </si>
  <si>
    <r>
      <rPr>
        <b/>
        <sz val="10"/>
        <color rgb="FF231F20"/>
        <rFont val="Arial"/>
        <family val="2"/>
      </rPr>
      <t>Peak emission wavelength (nm)</t>
    </r>
  </si>
  <si>
    <r>
      <rPr>
        <b/>
        <sz val="10"/>
        <color rgb="FF231F20"/>
        <rFont val="Arial"/>
        <family val="2"/>
      </rPr>
      <t>Fluorescence index†</t>
    </r>
  </si>
  <si>
    <r>
      <t>DOC of natural water 
(mg C L</t>
    </r>
    <r>
      <rPr>
        <b/>
        <vertAlign val="superscript"/>
        <sz val="10"/>
        <color rgb="FF231F20"/>
        <rFont val="Arial"/>
        <family val="2"/>
      </rPr>
      <t>-1</t>
    </r>
    <r>
      <rPr>
        <b/>
        <sz val="10"/>
        <color rgb="FF231F20"/>
        <rFont val="Arial"/>
        <family val="2"/>
      </rPr>
      <t>)</t>
    </r>
  </si>
  <si>
    <t>*  Wavelength (nm) of peak emission intensity at 370 nm excitation.
†  Fluorescence index is ratio of emission intensity (450 nm/500 nm) at 370 nm excitation.
‡ All samples with BW- in the title were collected during the 1993/94 season.</t>
  </si>
  <si>
    <t>* One sample for each location and date.</t>
  </si>
  <si>
    <r>
      <t>† Dissolved organic carbon (DOC) concentrations in mg C L</t>
    </r>
    <r>
      <rPr>
        <sz val="5"/>
        <color theme="1"/>
        <rFont val="Helvetica"/>
        <family val="2"/>
      </rPr>
      <t>2</t>
    </r>
    <r>
      <rPr>
        <sz val="5"/>
        <color theme="1"/>
        <rFont val="Times"/>
        <family val="1"/>
      </rPr>
      <t>1</t>
    </r>
    <r>
      <rPr>
        <sz val="8"/>
        <color theme="1"/>
        <rFont val="Times"/>
        <family val="1"/>
      </rPr>
      <t>.</t>
    </r>
  </si>
  <si>
    <t>‡ Measurements were made on fulvic acid solutions adjusted to two different pH values (see text).</t>
  </si>
  <si>
    <r>
      <t>§ Relative peak area as % for 110–160 ppm in 13C NMR spectra which includes sp</t>
    </r>
    <r>
      <rPr>
        <sz val="5"/>
        <color theme="1"/>
        <rFont val="Times"/>
        <family val="1"/>
      </rPr>
      <t>2</t>
    </r>
    <r>
      <rPr>
        <sz val="8"/>
        <color theme="1"/>
        <rFont val="Times"/>
        <family val="1"/>
      </rPr>
      <t>-hybridized carbon atoms.</t>
    </r>
  </si>
  <si>
    <t>** Peak emission intensity at 370-nm excitation, normalized for DOC concentration of analyte.</t>
  </si>
  <si>
    <t>†† Wavelength (nm) of peak emission intensity at 370-nm excitation.</t>
  </si>
  <si>
    <t>‡‡ Fluorescence index is ratio of emission intensity (450 nm/500 nm) at 370 nm-excitation.</t>
  </si>
  <si>
    <t>§§ Samples on which 3-D fluorescence scans were conducted.</t>
  </si>
  <si>
    <r>
      <rPr>
        <b/>
        <sz val="10"/>
        <color rgb="FF231F20"/>
        <rFont val="Arial"/>
        <family val="2"/>
      </rPr>
      <t>Table 3.   Chemical characteristics of filtered whole water samples (used for 370 nm scans).</t>
    </r>
  </si>
  <si>
    <t>Kellerman, A. M. et al. Unifying Concepts Linking Dissolved Organic Matter Composition to Persistence in Aquatic Ecosystems. Environ Sci Technol 52, 2538–2548 (2018).</t>
  </si>
  <si>
    <t>NOM Label</t>
  </si>
  <si>
    <t>Fmax_t</t>
  </si>
  <si>
    <t>Comp 1 %</t>
  </si>
  <si>
    <t>Comp 2 %</t>
  </si>
  <si>
    <t>Comp 3 %</t>
  </si>
  <si>
    <t>Comp 4 %</t>
  </si>
  <si>
    <t>Comp 5 %</t>
  </si>
  <si>
    <t>HIX</t>
  </si>
  <si>
    <t>condensed aromatics %</t>
  </si>
  <si>
    <t>polyphenolic %</t>
  </si>
  <si>
    <t>unaturated and phenolic %</t>
  </si>
  <si>
    <t>aliphatic %</t>
  </si>
  <si>
    <t>isoand of stability %</t>
  </si>
  <si>
    <t>condensed aromatics + polyphenols</t>
  </si>
  <si>
    <t>unaturated and phenolic + aliphatic %</t>
  </si>
  <si>
    <t xml:space="preserve">Peptide-like </t>
  </si>
  <si>
    <t>Sugar-like</t>
  </si>
  <si>
    <t>CHO</t>
  </si>
  <si>
    <t>CHON</t>
  </si>
  <si>
    <t>CHONS</t>
  </si>
  <si>
    <t>CHOS</t>
  </si>
  <si>
    <t>Mass (Da)</t>
  </si>
  <si>
    <t>H/C</t>
  </si>
  <si>
    <t>O/C</t>
  </si>
  <si>
    <t>N/C</t>
  </si>
  <si>
    <t>NOSC</t>
  </si>
  <si>
    <t>Aimod</t>
  </si>
  <si>
    <t>P3</t>
  </si>
  <si>
    <t>P1</t>
  </si>
  <si>
    <t>P2</t>
  </si>
  <si>
    <t>G5</t>
  </si>
  <si>
    <t>A1</t>
  </si>
  <si>
    <t>S3</t>
  </si>
  <si>
    <t>L4</t>
  </si>
  <si>
    <t>A2</t>
  </si>
  <si>
    <t>G7</t>
  </si>
  <si>
    <t>A3</t>
  </si>
  <si>
    <t>T</t>
  </si>
  <si>
    <t>L2</t>
  </si>
  <si>
    <t>G4</t>
  </si>
  <si>
    <t>L3</t>
  </si>
  <si>
    <t>G1</t>
  </si>
  <si>
    <t>L1</t>
  </si>
  <si>
    <t>G2</t>
  </si>
  <si>
    <t>S2</t>
  </si>
  <si>
    <t>R4</t>
  </si>
  <si>
    <t>G3</t>
  </si>
  <si>
    <t>E</t>
  </si>
  <si>
    <t>G6</t>
  </si>
  <si>
    <t>R10</t>
  </si>
  <si>
    <t>R9</t>
  </si>
  <si>
    <t>NOM1</t>
  </si>
  <si>
    <t>R11</t>
  </si>
  <si>
    <t>NOM2</t>
  </si>
  <si>
    <t>R7</t>
  </si>
  <si>
    <t>R1</t>
  </si>
  <si>
    <t>R12</t>
  </si>
  <si>
    <t>R3</t>
  </si>
  <si>
    <t>R13</t>
  </si>
  <si>
    <t>R6</t>
  </si>
  <si>
    <t>S1</t>
  </si>
  <si>
    <t>R8</t>
  </si>
  <si>
    <t>SUVA-254
(L/mg/m)</t>
  </si>
  <si>
    <r>
      <t>SS</t>
    </r>
    <r>
      <rPr>
        <b/>
        <vertAlign val="subscript"/>
        <sz val="10"/>
        <color theme="1"/>
        <rFont val="Arial"/>
        <family val="2"/>
      </rPr>
      <t>275-295</t>
    </r>
    <r>
      <rPr>
        <b/>
        <sz val="10"/>
        <color theme="1"/>
        <rFont val="Arial"/>
        <family val="2"/>
      </rPr>
      <t xml:space="preserve"> 
(nm</t>
    </r>
    <r>
      <rPr>
        <b/>
        <vertAlign val="superscript"/>
        <sz val="10"/>
        <color theme="1"/>
        <rFont val="Arial"/>
        <family val="2"/>
      </rPr>
      <t>-1</t>
    </r>
    <r>
      <rPr>
        <b/>
        <sz val="10"/>
        <color theme="1"/>
        <rFont val="Arial"/>
        <family val="2"/>
      </rPr>
      <t>)</t>
    </r>
  </si>
  <si>
    <t xml:space="preserve">Kalbitz, K., Schmerwitz, J., Schwesig, D. &amp; Matzner, E. Biodegradation of soil-derived dissolved organic matter as related to its properties. Geoderma 113, 273–291 (2003). </t>
  </si>
  <si>
    <r>
      <rPr>
        <sz val="10"/>
        <rFont val="Arial"/>
        <family val="2"/>
      </rPr>
      <t>Table 3
Properties of the DOM solutions before incubation</t>
    </r>
  </si>
  <si>
    <t>DOM</t>
  </si>
  <si>
    <t>A 280a</t>
  </si>
  <si>
    <t>XAD-8</t>
  </si>
  <si>
    <t>Aromatic</t>
  </si>
  <si>
    <t xml:space="preserve">  Carbohydrate</t>
  </si>
  <si>
    <t>solution</t>
  </si>
  <si>
    <t xml:space="preserve">(–) </t>
  </si>
  <si>
    <t>(%)</t>
  </si>
  <si>
    <t>First group with a high biodegradation</t>
  </si>
  <si>
    <t>Oi-beech</t>
  </si>
  <si>
    <t>Oi-spruce</t>
  </si>
  <si>
    <t>Oe-spruce</t>
  </si>
  <si>
    <t>Maize straw</t>
  </si>
  <si>
    <t>Second group with an intermediate biodegradation</t>
  </si>
  <si>
    <t>BL-0</t>
  </si>
  <si>
    <t>BL-NPK</t>
  </si>
  <si>
    <t>n.d.</t>
  </si>
  <si>
    <t>BL-manure</t>
  </si>
  <si>
    <t>Third group with a low biodegradation</t>
  </si>
  <si>
    <t>Oa-beech</t>
  </si>
  <si>
    <t>Oa-spruce</t>
  </si>
  <si>
    <t>fen-1</t>
  </si>
  <si>
    <t>fen-2</t>
  </si>
  <si>
    <t>fen-3</t>
  </si>
  <si>
    <t>fen-4</t>
  </si>
  <si>
    <r>
      <rPr>
        <sz val="10"/>
        <rFont val="Arial"/>
        <family val="2"/>
      </rPr>
      <t xml:space="preserve">n.d.: Spectrum was not interpretable in this region.
a Specific absorbance at 280 nm.
b Humification index using synchronous fluorescence spectra (band ratio of intensities: 460/345 nm) </t>
    </r>
    <r>
      <rPr>
        <sz val="10"/>
        <color rgb="FF314496"/>
        <rFont val="Arial"/>
        <family val="2"/>
      </rPr>
      <t>(Kalbitz and Geyer, 2001)</t>
    </r>
    <r>
      <rPr>
        <sz val="10"/>
        <rFont val="Arial"/>
        <family val="2"/>
      </rPr>
      <t xml:space="preserve">.
c Humification index using emission fluorescence spectra (ratio of areas: 435 – 480 nm/300 – 345 nm) </t>
    </r>
    <r>
      <rPr>
        <sz val="10"/>
        <color rgb="FF314496"/>
        <rFont val="Arial"/>
        <family val="2"/>
      </rPr>
      <t>(Zsolnay et al., 1999)</t>
    </r>
    <r>
      <rPr>
        <sz val="10"/>
        <rFont val="Arial"/>
        <family val="2"/>
      </rPr>
      <t>.
d % of DOC sorbed onto XAD-8 resin.
e 1H-NMR, aromatic H (5.5 – 10.0 ppm; % of H).
f 1H-NMR, H associated with O-containing functionalities (3.0 – 4.8 ppm; % of H).</t>
    </r>
  </si>
  <si>
    <r>
      <t>HIX</t>
    </r>
    <r>
      <rPr>
        <b/>
        <vertAlign val="subscript"/>
        <sz val="10"/>
        <rFont val="Arial"/>
        <family val="2"/>
      </rPr>
      <t>syn</t>
    </r>
  </si>
  <si>
    <r>
      <t>HIX</t>
    </r>
    <r>
      <rPr>
        <b/>
        <vertAlign val="subscript"/>
        <sz val="10"/>
        <color theme="1"/>
        <rFont val="Arial"/>
        <family val="2"/>
      </rPr>
      <t>em</t>
    </r>
  </si>
  <si>
    <r>
      <t>(L mgC</t>
    </r>
    <r>
      <rPr>
        <b/>
        <vertAlign val="superscript"/>
        <sz val="10"/>
        <rFont val="Arial"/>
        <family val="2"/>
      </rPr>
      <t xml:space="preserve"> 1</t>
    </r>
    <r>
      <rPr>
        <b/>
        <sz val="10"/>
        <rFont val="Arial"/>
        <family val="2"/>
      </rPr>
      <t xml:space="preserve"> cm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)</t>
    </r>
  </si>
  <si>
    <r>
      <t>H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(%)</t>
    </r>
  </si>
  <si>
    <r>
      <t>H</t>
    </r>
    <r>
      <rPr>
        <b/>
        <vertAlign val="superscript"/>
        <sz val="10"/>
        <rFont val="Arial"/>
        <family val="2"/>
      </rPr>
      <t>f</t>
    </r>
    <r>
      <rPr>
        <b/>
        <sz val="10"/>
        <rFont val="Arial"/>
        <family val="2"/>
      </rPr>
      <t xml:space="preserve"> (%)</t>
    </r>
  </si>
  <si>
    <t>Keen, O. S.; McKay, G.; Mezyk, S. P.; Linden, K. G.; Rosario-Ortiz, F. L. Identifying the Factors That Influence the Reactivity of Effluent Organic Matter with Hydroxyl Radicals. Water Res 2014, 50, 408–419. https://doi.org/10.1016/j.watres.2013.10.049.</t>
  </si>
  <si>
    <t>Sample no.</t>
  </si>
  <si>
    <t>RCNH2/RCC18</t>
  </si>
  <si>
    <t>kHO, ( × 10−8 M−1 s−1)</t>
  </si>
  <si>
    <t>1-1</t>
  </si>
  <si>
    <t>1-2</t>
  </si>
  <si>
    <t>1-3</t>
  </si>
  <si>
    <t>2-1</t>
  </si>
  <si>
    <t>2-2</t>
  </si>
  <si>
    <t>3-1fe</t>
  </si>
  <si>
    <t>3-2fe</t>
  </si>
  <si>
    <t>3-3fe</t>
  </si>
  <si>
    <t>3-4fe</t>
  </si>
  <si>
    <t>3-1dn</t>
  </si>
  <si>
    <t>3-2dn</t>
  </si>
  <si>
    <t>3-3dn</t>
  </si>
  <si>
    <t>3-4dn</t>
  </si>
  <si>
    <t>3-1sc</t>
  </si>
  <si>
    <t>3-2sc</t>
  </si>
  <si>
    <t>3-1tnf</t>
  </si>
  <si>
    <t>3-2tnf</t>
  </si>
  <si>
    <t>3-3tnf</t>
  </si>
  <si>
    <t>4-1</t>
  </si>
  <si>
    <t>4-2</t>
  </si>
  <si>
    <t>4-3</t>
  </si>
  <si>
    <t>5-1</t>
  </si>
  <si>
    <t>5-2</t>
  </si>
  <si>
    <t>6-1</t>
  </si>
  <si>
    <t>7-1</t>
  </si>
  <si>
    <t>8-1</t>
  </si>
  <si>
    <t>8-2</t>
  </si>
  <si>
    <t>8-3</t>
  </si>
  <si>
    <t>SUVA254
(L/mg/m)</t>
  </si>
  <si>
    <t>COD
(mg/L)</t>
  </si>
  <si>
    <t>MW
(Da)</t>
  </si>
  <si>
    <t>d</t>
  </si>
  <si>
    <t>RCC18</t>
  </si>
  <si>
    <t>RCNH2</t>
  </si>
  <si>
    <t>RI</t>
  </si>
  <si>
    <t>PS</t>
  </si>
  <si>
    <t>Huguet, A. et al. New insights into the size distribution of fluorescent dissolved organic matter in estuarine waters. Organic Geochemistry {41}, {595-610} (2010).</t>
  </si>
  <si>
    <t>Ib</t>
  </si>
  <si>
    <t>Gironde Estuary sample G1s</t>
  </si>
  <si>
    <t>Bulk sample</t>
  </si>
  <si>
    <t>3 kDa retentate</t>
  </si>
  <si>
    <t>1 kDa retentate</t>
  </si>
  <si>
    <t>500 Da retentate</t>
  </si>
  <si>
    <t>500 Da permeate</t>
  </si>
  <si>
    <t>Gironde Estuary sample G2s</t>
  </si>
  <si>
    <t>Gironde Estuary sample G3s</t>
  </si>
  <si>
    <t>Gironde Estuary sample G4s</t>
  </si>
  <si>
    <t>FI calculated using McKnight 2001</t>
  </si>
  <si>
    <t>HIX calculated using Zsolnay approach</t>
  </si>
  <si>
    <t>BIX calculated as I380/I430</t>
  </si>
  <si>
    <t>DOC (µM)</t>
  </si>
  <si>
    <t>Seine Estuary sample S1s</t>
  </si>
  <si>
    <t>Seine Estuary sample S2s</t>
  </si>
  <si>
    <t>Seine Estuary sample S2d</t>
  </si>
  <si>
    <t>Seine Estuary sample S3s</t>
  </si>
  <si>
    <t>Seine Estuary sample S4s</t>
  </si>
  <si>
    <t>Seine Estuary sample S4d</t>
  </si>
  <si>
    <t>Seine Estuary sample S5s</t>
  </si>
  <si>
    <t>Seine Estuary sample S5d</t>
  </si>
  <si>
    <t>Seine Estuary sample S6s</t>
  </si>
  <si>
    <t>500 Da  retentate</t>
  </si>
  <si>
    <t>Seine Estuary sample S6d</t>
  </si>
  <si>
    <t>Gironde Estuary sample G1md</t>
  </si>
  <si>
    <t>Gironde Estuary sample G1d</t>
  </si>
  <si>
    <t>Gironde Estuary sample G2md</t>
  </si>
  <si>
    <t>Gironde Estuary sample G3md</t>
  </si>
  <si>
    <t>Gironde Estuary sample G3d</t>
  </si>
  <si>
    <r>
      <t>Table 3
Fluorescence intensities (I) of ﬂuorophores a</t>
    </r>
    <r>
      <rPr>
        <vertAlign val="superscript"/>
        <sz val="10"/>
        <rFont val="Arial"/>
        <family val="2"/>
      </rPr>
      <t xml:space="preserve">0 </t>
    </r>
    <r>
      <rPr>
        <sz val="10"/>
        <rFont val="Arial"/>
        <family val="2"/>
      </rPr>
      <t xml:space="preserve">, a, b and c multiplied by the volume of each UF in the UF fractions of samples G’1s, G’2s, G’3s and G’4s (Gironde Estuary, Optic G3, September 2006). HIX, BIX and </t>
    </r>
    <r>
      <rPr>
        <i/>
        <sz val="10"/>
        <rFont val="Arial"/>
        <family val="2"/>
      </rPr>
      <t>f</t>
    </r>
    <r>
      <rPr>
        <vertAlign val="subscript"/>
        <sz val="10"/>
        <rFont val="Arial"/>
        <family val="2"/>
      </rPr>
      <t>450</t>
    </r>
    <r>
      <rPr>
        <sz val="10"/>
        <rFont val="Arial"/>
        <family val="2"/>
      </rPr>
      <t>/</t>
    </r>
    <r>
      <rPr>
        <i/>
        <sz val="10"/>
        <rFont val="Arial"/>
        <family val="2"/>
      </rPr>
      <t>f</t>
    </r>
    <r>
      <rPr>
        <vertAlign val="subscript"/>
        <sz val="10"/>
        <rFont val="Arial"/>
        <family val="2"/>
      </rPr>
      <t>500</t>
    </r>
    <r>
      <rPr>
        <sz val="10"/>
        <rFont val="Arial"/>
        <family val="2"/>
      </rPr>
      <t xml:space="preserve"> values are also reported. Fluorescence intensities are expressed in Raman units (nm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). The analytical uncertainty associated with both measurement of ﬂuorescence intensity and normalization to Raman units is &lt; 2%.</t>
    </r>
  </si>
  <si>
    <r>
      <rPr>
        <b/>
        <sz val="10"/>
        <rFont val="Arial"/>
        <family val="2"/>
      </rPr>
      <t>Ia</t>
    </r>
    <r>
      <rPr>
        <b/>
        <vertAlign val="superscript"/>
        <sz val="10"/>
        <rFont val="Arial"/>
        <family val="2"/>
      </rPr>
      <t>0</t>
    </r>
  </si>
  <si>
    <r>
      <rPr>
        <b/>
        <sz val="10"/>
        <rFont val="Arial"/>
        <family val="2"/>
      </rPr>
      <t>Ic</t>
    </r>
  </si>
  <si>
    <r>
      <rPr>
        <b/>
        <sz val="10"/>
        <rFont val="Arial"/>
        <family val="2"/>
      </rPr>
      <t>Ia</t>
    </r>
  </si>
  <si>
    <r>
      <rPr>
        <b/>
        <i/>
        <vertAlign val="superscript"/>
        <sz val="10"/>
        <rFont val="Arial"/>
        <family val="2"/>
      </rPr>
      <t>f</t>
    </r>
    <r>
      <rPr>
        <b/>
        <sz val="10"/>
        <rFont val="Arial"/>
        <family val="2"/>
      </rPr>
      <t>450</t>
    </r>
    <r>
      <rPr>
        <b/>
        <vertAlign val="superscript"/>
        <sz val="10"/>
        <rFont val="Arial"/>
        <family val="2"/>
      </rPr>
      <t>/</t>
    </r>
    <r>
      <rPr>
        <b/>
        <i/>
        <vertAlign val="superscript"/>
        <sz val="10"/>
        <rFont val="Arial"/>
        <family val="2"/>
      </rPr>
      <t>f</t>
    </r>
    <r>
      <rPr>
        <b/>
        <sz val="10"/>
        <rFont val="Arial"/>
        <family val="2"/>
      </rPr>
      <t>500</t>
    </r>
  </si>
  <si>
    <r>
      <t>Appendix
DOC content (µmol l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 xml:space="preserve">)  in UF fractions of water samples from Gironde (GIMET 3, June 2001) and Seine  (NUTS 01, August 2001) Estuaries. HIX, BIX and </t>
    </r>
    <r>
      <rPr>
        <i/>
        <sz val="10"/>
        <rFont val="Arial"/>
        <family val="2"/>
      </rPr>
      <t>f</t>
    </r>
    <r>
      <rPr>
        <vertAlign val="subscript"/>
        <sz val="10"/>
        <rFont val="Arial"/>
        <family val="2"/>
      </rPr>
      <t>450</t>
    </r>
    <r>
      <rPr>
        <sz val="10"/>
        <rFont val="Arial"/>
        <family val="2"/>
      </rPr>
      <t>/</t>
    </r>
    <r>
      <rPr>
        <i/>
        <sz val="10"/>
        <rFont val="Arial"/>
        <family val="2"/>
      </rPr>
      <t>f</t>
    </r>
    <r>
      <rPr>
        <vertAlign val="subscript"/>
        <sz val="10"/>
        <rFont val="Arial"/>
        <family val="2"/>
      </rPr>
      <t>500</t>
    </r>
    <r>
      <rPr>
        <sz val="10"/>
        <rFont val="Arial"/>
        <family val="2"/>
      </rPr>
      <t xml:space="preserve"> values are also reported. The ana-
lytical uncertainty in the concentration of DOC is &lt; 4 µmol l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.</t>
    </r>
  </si>
  <si>
    <r>
      <rPr>
        <b/>
        <i/>
        <vertAlign val="superscript"/>
        <sz val="10"/>
        <rFont val="Arial"/>
        <family val="2"/>
      </rPr>
      <t>f</t>
    </r>
    <r>
      <rPr>
        <b/>
        <sz val="10"/>
        <rFont val="Arial"/>
        <family val="2"/>
      </rPr>
      <t>450</t>
    </r>
    <r>
      <rPr>
        <b/>
        <vertAlign val="superscript"/>
        <sz val="10"/>
        <rFont val="Arial"/>
        <family val="2"/>
      </rPr>
      <t xml:space="preserve">/ </t>
    </r>
    <r>
      <rPr>
        <b/>
        <i/>
        <vertAlign val="superscript"/>
        <sz val="10"/>
        <rFont val="Arial"/>
        <family val="2"/>
      </rPr>
      <t>f</t>
    </r>
    <r>
      <rPr>
        <b/>
        <sz val="10"/>
        <rFont val="Arial"/>
        <family val="2"/>
      </rPr>
      <t>500</t>
    </r>
  </si>
  <si>
    <t>Mostafa, S., Korak, J. A., Shimabuku, K., Glover, C. M. &amp; Rosario-Ortiz, F. L. Relation between optical properties and formation of reactive intermediates from different size fractions of organic matter. in (ed. Rosario-Ortiz, F. L.) 159–179 (American Chemical Society Symposium Series 1160, 2014).</t>
  </si>
  <si>
    <r>
      <t>t</t>
    </r>
    <r>
      <rPr>
        <b/>
        <i/>
        <vertAlign val="subscript"/>
        <sz val="8"/>
        <color theme="1"/>
        <rFont val="Arial"/>
        <family val="2"/>
      </rPr>
      <t>SEC</t>
    </r>
    <r>
      <rPr>
        <b/>
        <i/>
        <sz val="8"/>
        <color theme="1"/>
        <rFont val="Arial"/>
        <family val="2"/>
      </rPr>
      <t xml:space="preserve"> (min)</t>
    </r>
  </si>
  <si>
    <t>B/A</t>
  </si>
  <si>
    <t>QY</t>
  </si>
  <si>
    <t>Ex Max for QY (nm)</t>
  </si>
  <si>
    <t>Em maximum for QY (nm)</t>
  </si>
  <si>
    <t>Em Max at Ex 370 (nm)</t>
  </si>
  <si>
    <t>&gt; 10 kDa</t>
  </si>
  <si>
    <t>1-10 kDa</t>
  </si>
  <si>
    <t>&lt; 1 kDa</t>
  </si>
  <si>
    <t>BWW</t>
  </si>
  <si>
    <t>DOC
(mgC/L)</t>
  </si>
  <si>
    <r>
      <t>SUVA</t>
    </r>
    <r>
      <rPr>
        <b/>
        <i/>
        <vertAlign val="subscript"/>
        <sz val="8"/>
        <color theme="1"/>
        <rFont val="Arial"/>
        <family val="2"/>
      </rPr>
      <t xml:space="preserve">254
</t>
    </r>
    <r>
      <rPr>
        <b/>
        <i/>
        <sz val="8"/>
        <color theme="1"/>
        <rFont val="Arial"/>
        <family val="2"/>
      </rPr>
      <t>(L/mg C-m)</t>
    </r>
  </si>
  <si>
    <r>
      <t>SUVA</t>
    </r>
    <r>
      <rPr>
        <b/>
        <i/>
        <vertAlign val="subscript"/>
        <sz val="8"/>
        <color theme="1"/>
        <rFont val="Arial"/>
        <family val="2"/>
      </rPr>
      <t xml:space="preserve">350
</t>
    </r>
    <r>
      <rPr>
        <b/>
        <i/>
        <sz val="8"/>
        <color theme="1"/>
        <rFont val="Arial"/>
        <family val="2"/>
      </rPr>
      <t>(L/mg C-m)</t>
    </r>
  </si>
  <si>
    <r>
      <t>S</t>
    </r>
    <r>
      <rPr>
        <b/>
        <i/>
        <vertAlign val="subscript"/>
        <sz val="8"/>
        <color theme="1"/>
        <rFont val="Arial"/>
        <family val="2"/>
      </rPr>
      <t>275-295</t>
    </r>
    <r>
      <rPr>
        <b/>
        <i/>
        <sz val="8"/>
        <color theme="1"/>
        <rFont val="Arial"/>
        <family val="2"/>
      </rPr>
      <t xml:space="preserve"> (nm</t>
    </r>
    <r>
      <rPr>
        <b/>
        <i/>
        <vertAlign val="superscript"/>
        <sz val="8"/>
        <color theme="1"/>
        <rFont val="Arial"/>
        <family val="2"/>
      </rPr>
      <t>-1</t>
    </r>
    <r>
      <rPr>
        <b/>
        <i/>
        <sz val="8"/>
        <color theme="1"/>
        <rFont val="Arial"/>
        <family val="2"/>
      </rPr>
      <t>)</t>
    </r>
  </si>
  <si>
    <t>SFI C
(RU L/mgC)</t>
  </si>
  <si>
    <t>McKnight, D. M. et al. Spectrofluorometric characterization of dissolved organic matter for indication of precursor organic material and aromaticity. Limnology And Oceanography 46, 38–48 (2001).</t>
  </si>
  <si>
    <r>
      <t xml:space="preserve">Hunt, J. F. &amp; Ohno, T. Characterization of Fresh and Decomposed Dissolved Organic Matter Using Excitation−Emission Matrix Fluorescence Spectroscopy and Multiway Analysis. </t>
    </r>
    <r>
      <rPr>
        <i/>
        <sz val="10"/>
        <color theme="1"/>
        <rFont val="Arial"/>
        <family val="2"/>
      </rPr>
      <t>J. Agric. Food Chem.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55</t>
    </r>
    <r>
      <rPr>
        <sz val="10"/>
        <color theme="1"/>
        <rFont val="Arial"/>
        <family val="2"/>
      </rPr>
      <t xml:space="preserve">, 2121–2128 (2007). </t>
    </r>
  </si>
  <si>
    <t>Table 2. Selected Chemical Parameters of Fresh and Decomposed Field-Weathered and Legume Plant Residues and Animal Manuresa</t>
  </si>
  <si>
    <t>Stage</t>
  </si>
  <si>
    <t>DOC (mg/L)</t>
  </si>
  <si>
    <t>Molar Absorptivity at 280 nm</t>
  </si>
  <si>
    <t>MWAP</t>
  </si>
  <si>
    <t>Alfalfa</t>
  </si>
  <si>
    <t>Fresh</t>
  </si>
  <si>
    <t>Decomposed</t>
  </si>
  <si>
    <t>Canola</t>
  </si>
  <si>
    <t>Crimson Clover</t>
  </si>
  <si>
    <t>Hairy Vetch</t>
  </si>
  <si>
    <t>Lupin</t>
  </si>
  <si>
    <t>Corn</t>
  </si>
  <si>
    <t>Millet</t>
  </si>
  <si>
    <t>Oat</t>
  </si>
  <si>
    <t>Soybean</t>
  </si>
  <si>
    <t>Wheat</t>
  </si>
  <si>
    <t>Dairy Manure</t>
  </si>
  <si>
    <t>Poultry Manure</t>
  </si>
  <si>
    <t>Swine Manure</t>
  </si>
  <si>
    <r>
      <t xml:space="preserve">Nguyen, H. V.-M., Hur, J. &amp; Shin, H.-S. Changes in Spectroscopic and Molecular Weight Characteristics of Dissolved Organic Matter in a River During a Storm Event. </t>
    </r>
    <r>
      <rPr>
        <i/>
        <sz val="10"/>
        <color theme="1"/>
        <rFont val="Arial"/>
        <family val="2"/>
      </rPr>
      <t>Water, Air, Soil Pollut.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212</t>
    </r>
    <r>
      <rPr>
        <sz val="10"/>
        <color theme="1"/>
        <rFont val="Arial"/>
        <family val="2"/>
      </rPr>
      <t xml:space="preserve">, 395–406 (2010). </t>
    </r>
  </si>
  <si>
    <t>Table  2   Changes  in  UV-visible  and  fluorescence  spectroscopic  characteristics,   hydrophobic  fraction,   and  molecular   weight distribution of DOM during a storm runoff in the Kyungan River</t>
  </si>
  <si>
    <t xml:space="preserve">UV-visible spectroscopy </t>
  </si>
  <si>
    <t>Fluorescence Spectroscopy</t>
  </si>
  <si>
    <t>DAX Resin</t>
  </si>
  <si>
    <t>SEC</t>
  </si>
  <si>
    <r>
      <rPr>
        <sz val="10"/>
        <color rgb="FF131313"/>
        <rFont val="Arial"/>
        <family val="2"/>
      </rPr>
      <t>Sampling
time</t>
    </r>
  </si>
  <si>
    <r>
      <rPr>
        <sz val="10"/>
        <color rgb="FF131313"/>
        <rFont val="Arial"/>
        <family val="2"/>
      </rPr>
      <t>SUVA
(L/mg C-m)</t>
    </r>
  </si>
  <si>
    <r>
      <rPr>
        <sz val="10"/>
        <color rgb="FF131313"/>
        <rFont val="Arial"/>
        <family val="2"/>
      </rPr>
      <t>S</t>
    </r>
    <r>
      <rPr>
        <vertAlign val="subscript"/>
        <sz val="10"/>
        <color rgb="FF131313"/>
        <rFont val="Arial"/>
        <family val="2"/>
      </rPr>
      <t>275–295</t>
    </r>
    <r>
      <rPr>
        <sz val="10"/>
        <color rgb="FF131313"/>
        <rFont val="Arial"/>
        <family val="2"/>
      </rPr>
      <t xml:space="preserve">
(nm</t>
    </r>
    <r>
      <rPr>
        <vertAlign val="superscript"/>
        <sz val="10"/>
        <color rgb="FF131313"/>
        <rFont val="Arial"/>
        <family val="2"/>
      </rPr>
      <t>−1</t>
    </r>
    <r>
      <rPr>
        <sz val="10"/>
        <color rgb="FF131313"/>
        <rFont val="Arial"/>
        <family val="2"/>
      </rPr>
      <t>)</t>
    </r>
  </si>
  <si>
    <r>
      <rPr>
        <sz val="10"/>
        <color rgb="FF131313"/>
        <rFont val="Arial"/>
        <family val="2"/>
      </rPr>
      <t>% PLF</t>
    </r>
    <r>
      <rPr>
        <vertAlign val="superscript"/>
        <sz val="10"/>
        <color rgb="FF131313"/>
        <rFont val="Arial"/>
        <family val="2"/>
      </rPr>
      <t>a</t>
    </r>
  </si>
  <si>
    <r>
      <rPr>
        <sz val="10"/>
        <color rgb="FF131313"/>
        <rFont val="Arial"/>
        <family val="2"/>
      </rPr>
      <t>% FLF</t>
    </r>
    <r>
      <rPr>
        <vertAlign val="superscript"/>
        <sz val="10"/>
        <color rgb="FF131313"/>
        <rFont val="Arial"/>
        <family val="2"/>
      </rPr>
      <t>a</t>
    </r>
  </si>
  <si>
    <r>
      <rPr>
        <sz val="10"/>
        <color rgb="FF131313"/>
        <rFont val="Arial"/>
        <family val="2"/>
      </rPr>
      <t>% HLF</t>
    </r>
    <r>
      <rPr>
        <vertAlign val="superscript"/>
        <sz val="10"/>
        <color rgb="FF131313"/>
        <rFont val="Arial"/>
        <family val="2"/>
      </rPr>
      <t>a</t>
    </r>
  </si>
  <si>
    <r>
      <rPr>
        <sz val="10"/>
        <color rgb="FF131313"/>
        <rFont val="Arial"/>
        <family val="2"/>
      </rPr>
      <t>% THLF</t>
    </r>
    <r>
      <rPr>
        <vertAlign val="superscript"/>
        <sz val="10"/>
        <color rgb="FF131313"/>
        <rFont val="Arial"/>
        <family val="2"/>
      </rPr>
      <t>a</t>
    </r>
  </si>
  <si>
    <r>
      <rPr>
        <sz val="10"/>
        <color rgb="FF131313"/>
        <rFont val="Arial"/>
        <family val="2"/>
      </rPr>
      <t>HIX</t>
    </r>
    <r>
      <rPr>
        <vertAlign val="superscript"/>
        <sz val="10"/>
        <color rgb="FF131313"/>
        <rFont val="Arial"/>
        <family val="2"/>
      </rPr>
      <t>b</t>
    </r>
  </si>
  <si>
    <r>
      <rPr>
        <sz val="10"/>
        <color rgb="FF131313"/>
        <rFont val="Arial"/>
        <family val="2"/>
      </rPr>
      <t>FI</t>
    </r>
    <r>
      <rPr>
        <vertAlign val="superscript"/>
        <sz val="10"/>
        <color rgb="FF131313"/>
        <rFont val="Arial"/>
        <family val="2"/>
      </rPr>
      <t>c</t>
    </r>
  </si>
  <si>
    <r>
      <rPr>
        <sz val="10"/>
        <color rgb="FF131313"/>
        <rFont val="Arial"/>
        <family val="2"/>
      </rPr>
      <t>Ho %</t>
    </r>
  </si>
  <si>
    <r>
      <rPr>
        <sz val="10"/>
        <color rgb="FF131313"/>
        <rFont val="Arial"/>
        <family val="2"/>
      </rPr>
      <t>MW</t>
    </r>
    <r>
      <rPr>
        <vertAlign val="subscript"/>
        <sz val="10"/>
        <color rgb="FF131313"/>
        <rFont val="Arial"/>
        <family val="2"/>
      </rPr>
      <t>w</t>
    </r>
    <r>
      <rPr>
        <sz val="10"/>
        <rFont val="Arial"/>
        <family val="2"/>
      </rPr>
      <t xml:space="preserve">
(g/mol)</t>
    </r>
  </si>
  <si>
    <r>
      <rPr>
        <sz val="10"/>
        <color rgb="FF131313"/>
        <rFont val="Arial"/>
        <family val="2"/>
      </rPr>
      <t>Polydispersity</t>
    </r>
  </si>
  <si>
    <r>
      <rPr>
        <sz val="10"/>
        <color rgb="FF131313"/>
        <rFont val="Arial"/>
        <family val="2"/>
      </rPr>
      <t>S1</t>
    </r>
  </si>
  <si>
    <r>
      <rPr>
        <sz val="10"/>
        <color rgb="FF131313"/>
        <rFont val="Arial"/>
        <family val="2"/>
      </rPr>
      <t>S2</t>
    </r>
  </si>
  <si>
    <r>
      <rPr>
        <sz val="10"/>
        <color rgb="FF131313"/>
        <rFont val="Arial"/>
        <family val="2"/>
      </rPr>
      <t>S3</t>
    </r>
  </si>
  <si>
    <r>
      <rPr>
        <sz val="10"/>
        <color rgb="FF131313"/>
        <rFont val="Arial"/>
        <family val="2"/>
      </rPr>
      <t>S4</t>
    </r>
  </si>
  <si>
    <r>
      <rPr>
        <sz val="10"/>
        <color rgb="FF131313"/>
        <rFont val="Arial"/>
        <family val="2"/>
      </rPr>
      <t>S5</t>
    </r>
  </si>
  <si>
    <r>
      <rPr>
        <sz val="10"/>
        <color rgb="FF131313"/>
        <rFont val="Arial"/>
        <family val="2"/>
      </rPr>
      <t>S6</t>
    </r>
  </si>
  <si>
    <r>
      <rPr>
        <sz val="10"/>
        <color rgb="FF131313"/>
        <rFont val="Arial"/>
        <family val="2"/>
      </rPr>
      <t>S7</t>
    </r>
  </si>
  <si>
    <r>
      <rPr>
        <sz val="10"/>
        <color rgb="FF131313"/>
        <rFont val="Arial"/>
        <family val="2"/>
      </rPr>
      <t>S8</t>
    </r>
  </si>
  <si>
    <r>
      <rPr>
        <sz val="10"/>
        <color rgb="FF131313"/>
        <rFont val="Arial"/>
        <family val="2"/>
      </rPr>
      <t>S9</t>
    </r>
  </si>
  <si>
    <r>
      <rPr>
        <vertAlign val="superscript"/>
        <sz val="8.5"/>
        <color rgb="FF131313"/>
        <rFont val="Times New Roman"/>
        <family val="1"/>
      </rPr>
      <t>a</t>
    </r>
    <r>
      <rPr>
        <sz val="8.5"/>
        <color rgb="FF131313"/>
        <rFont val="Times New Roman"/>
        <family val="1"/>
      </rPr>
      <t xml:space="preserve"> Relative distribution of the fluorescence regions expressed by percentage. Each fluorescence region is referred to the integrated areas of the DOC-normalized synchronous fluorescence spectra (</t>
    </r>
    <r>
      <rPr>
        <sz val="8.5"/>
        <color rgb="FF131313"/>
        <rFont val="Arial"/>
        <family val="2"/>
      </rPr>
      <t>Δλ</t>
    </r>
    <r>
      <rPr>
        <sz val="8.5"/>
        <color rgb="FF131313"/>
        <rFont val="Times New Roman"/>
        <family val="1"/>
      </rPr>
      <t xml:space="preserve">=30 nm) at the designated wavelength ranges. The details are in text
</t>
    </r>
    <r>
      <rPr>
        <vertAlign val="superscript"/>
        <sz val="8.5"/>
        <color rgb="FF131313"/>
        <rFont val="Times New Roman"/>
        <family val="1"/>
      </rPr>
      <t>b</t>
    </r>
    <r>
      <rPr>
        <sz val="8.5"/>
        <color rgb="FF131313"/>
        <rFont val="Times New Roman"/>
        <family val="1"/>
      </rPr>
      <t xml:space="preserve"> Fluorescence index is based on McKnight et al. (</t>
    </r>
    <r>
      <rPr>
        <sz val="8.5"/>
        <color rgb="FF3A2996"/>
        <rFont val="Times New Roman"/>
        <family val="1"/>
      </rPr>
      <t>2001</t>
    </r>
    <r>
      <rPr>
        <sz val="8.5"/>
        <color rgb="FF131313"/>
        <rFont val="Times New Roman"/>
        <family val="1"/>
      </rPr>
      <t xml:space="preserve">)
</t>
    </r>
    <r>
      <rPr>
        <vertAlign val="superscript"/>
        <sz val="8.5"/>
        <color rgb="FF131313"/>
        <rFont val="Times New Roman"/>
        <family val="1"/>
      </rPr>
      <t>c</t>
    </r>
    <r>
      <rPr>
        <sz val="8.5"/>
        <color rgb="FF131313"/>
        <rFont val="Times New Roman"/>
        <family val="1"/>
      </rPr>
      <t xml:space="preserve"> Humification index is based on Zsolnay et al. (</t>
    </r>
    <r>
      <rPr>
        <sz val="8.5"/>
        <color rgb="FF3A2996"/>
        <rFont val="Times New Roman"/>
        <family val="1"/>
      </rPr>
      <t>1999</t>
    </r>
    <r>
      <rPr>
        <sz val="8.5"/>
        <color rgb="FF131313"/>
        <rFont val="Times New Roman"/>
        <family val="1"/>
      </rPr>
      <t>)</t>
    </r>
  </si>
  <si>
    <t xml:space="preserve">Group                       </t>
  </si>
  <si>
    <t xml:space="preserve">Sources               </t>
  </si>
  <si>
    <t>HIX (Zsolnay)</t>
  </si>
  <si>
    <t xml:space="preserve">Effluent DOM </t>
  </si>
  <si>
    <t>Treated Sewage (TS)</t>
  </si>
  <si>
    <t>Algal-derived DOM</t>
  </si>
  <si>
    <t>Lake Algae (LA)</t>
  </si>
  <si>
    <t>Attached algae (AA)</t>
  </si>
  <si>
    <t>Terrestrial DOM</t>
  </si>
  <si>
    <t>Paddy Soil</t>
  </si>
  <si>
    <t xml:space="preserve">Field soil (FS) </t>
  </si>
  <si>
    <t xml:space="preserve">Lake sediment (SD) </t>
  </si>
  <si>
    <t>Plant-derived DOM</t>
  </si>
  <si>
    <t>Reed (RD)</t>
  </si>
  <si>
    <t xml:space="preserve">Leaf litter (LT) </t>
  </si>
  <si>
    <t xml:space="preserve">Weed (ED) </t>
  </si>
  <si>
    <r>
      <t xml:space="preserve">Hur, J. Microbial Changes in Selected Operational Descriptors of Dissolved Organic Matters From Various Sources in a Watershed. </t>
    </r>
    <r>
      <rPr>
        <i/>
        <sz val="10"/>
        <color theme="1"/>
        <rFont val="Arial"/>
        <family val="2"/>
      </rPr>
      <t>Water Air and Soil Pollution</t>
    </r>
    <r>
      <rPr>
        <sz val="10"/>
        <color theme="1"/>
        <rFont val="Arial"/>
        <family val="2"/>
      </rPr>
      <t xml:space="preserve"> {215}, {465-476} (2011). </t>
    </r>
  </si>
  <si>
    <r>
      <rPr>
        <sz val="10"/>
        <color rgb="FF131313"/>
        <rFont val="Arial"/>
        <family val="2"/>
      </rPr>
      <t>Table 1   Selected operational descriptors of DOMs extracted from diverse sources</t>
    </r>
  </si>
  <si>
    <t>Fraction of OM</t>
  </si>
  <si>
    <t>F/TOC (350/450)</t>
  </si>
  <si>
    <t>0.2 um to 10000</t>
  </si>
  <si>
    <t>210-10000</t>
  </si>
  <si>
    <t>&lt;210</t>
  </si>
  <si>
    <t>&lt;0.2 um</t>
  </si>
  <si>
    <t>50a</t>
  </si>
  <si>
    <t>S0</t>
  </si>
  <si>
    <t>F1</t>
  </si>
  <si>
    <t>F2</t>
  </si>
  <si>
    <t>F3</t>
  </si>
  <si>
    <t>F4</t>
  </si>
  <si>
    <r>
      <t xml:space="preserve">Buffle, J., Deladoey, P. &amp; Haerdi, W. The use of ultrafiltration for the separation and fractionation of organic ligands in fresh waters. </t>
    </r>
    <r>
      <rPr>
        <i/>
        <sz val="10"/>
        <color theme="1"/>
        <rFont val="Arial"/>
        <family val="2"/>
      </rPr>
      <t>Anal. Chim. Acta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101</t>
    </r>
    <r>
      <rPr>
        <sz val="10"/>
        <color theme="1"/>
        <rFont val="Arial"/>
        <family val="2"/>
      </rPr>
      <t xml:space="preserve">, 339–357 (1978). </t>
    </r>
  </si>
  <si>
    <t>Rosario-Ortiz FL, Mezyk SP, Doud DFR, Snyder SA (2008) Quantitative Correlation of Absolute Hydroxyl Radical Rate Constants with Non-Isolated Effluent Organic Matter Bulk Properties in Water. Environ Sci Technol 42:5924–5930. https://doi.org/10.1021/es800349b</t>
  </si>
  <si>
    <r>
      <t xml:space="preserve">TABLE 2. Properties Used for the Development of a Model Describing the Relationship between </t>
    </r>
    <r>
      <rPr>
        <b/>
        <i/>
        <sz val="8"/>
        <color rgb="FF231F20"/>
        <rFont val="Arial"/>
        <family val="2"/>
      </rPr>
      <t>k</t>
    </r>
    <r>
      <rPr>
        <b/>
        <vertAlign val="subscript"/>
        <sz val="8"/>
        <color rgb="FF231F20"/>
        <rFont val="Arial"/>
        <family val="2"/>
      </rPr>
      <t>OH-EfOM</t>
    </r>
    <r>
      <rPr>
        <b/>
        <sz val="8"/>
        <color rgb="FF231F20"/>
        <rFont val="Arial"/>
        <family val="2"/>
      </rPr>
      <t xml:space="preserve"> and EfOM</t>
    </r>
  </si>
  <si>
    <t>C18 RC</t>
  </si>
  <si>
    <t>NH2 RC</t>
  </si>
  <si>
    <r>
      <rPr>
        <sz val="8"/>
        <color rgb="FF231F20"/>
        <rFont val="Arial"/>
        <family val="2"/>
      </rPr>
      <t>WEDWRF</t>
    </r>
  </si>
  <si>
    <r>
      <rPr>
        <sz val="8"/>
        <color rgb="FF231F20"/>
        <rFont val="Arial"/>
        <family val="2"/>
      </rPr>
      <t>LACSD</t>
    </r>
  </si>
  <si>
    <r>
      <rPr>
        <sz val="8"/>
        <color rgb="FF231F20"/>
        <rFont val="Arial"/>
        <family val="2"/>
      </rPr>
      <t>CCWRD (A)</t>
    </r>
  </si>
  <si>
    <r>
      <rPr>
        <sz val="8"/>
        <color rgb="FF231F20"/>
        <rFont val="Arial"/>
        <family val="2"/>
      </rPr>
      <t>CCWRD (B)</t>
    </r>
  </si>
  <si>
    <r>
      <rPr>
        <sz val="8"/>
        <color rgb="FF231F20"/>
        <rFont val="Arial"/>
        <family val="2"/>
      </rPr>
      <t>MWRD-N</t>
    </r>
  </si>
  <si>
    <r>
      <rPr>
        <sz val="8"/>
        <color rgb="FF231F20"/>
        <rFont val="Arial"/>
        <family val="2"/>
      </rPr>
      <t>MWRD-S</t>
    </r>
  </si>
  <si>
    <r>
      <rPr>
        <sz val="8"/>
        <color rgb="FF231F20"/>
        <rFont val="Arial"/>
        <family val="2"/>
      </rPr>
      <t>WWTP</t>
    </r>
  </si>
  <si>
    <r>
      <rPr>
        <sz val="8"/>
        <color rgb="FF231F20"/>
        <rFont val="Arial"/>
        <family val="2"/>
      </rPr>
      <t>WRP</t>
    </r>
  </si>
  <si>
    <r>
      <rPr>
        <i/>
        <vertAlign val="superscript"/>
        <sz val="8"/>
        <color rgb="FF231F20"/>
        <rFont val="Arial"/>
        <family val="2"/>
      </rPr>
      <t>a</t>
    </r>
    <r>
      <rPr>
        <i/>
        <sz val="8"/>
        <color rgb="FF231F20"/>
        <rFont val="Arial"/>
        <family val="2"/>
      </rPr>
      <t xml:space="preserve"> </t>
    </r>
    <r>
      <rPr>
        <sz val="8"/>
        <color rgb="FF231F20"/>
        <rFont val="Arial"/>
        <family val="2"/>
      </rPr>
      <t xml:space="preserve">Weight  average  apparent  molecular  weight.  </t>
    </r>
    <r>
      <rPr>
        <i/>
        <vertAlign val="superscript"/>
        <sz val="8"/>
        <color rgb="FF231F20"/>
        <rFont val="Arial"/>
        <family val="2"/>
      </rPr>
      <t>b</t>
    </r>
    <r>
      <rPr>
        <i/>
        <sz val="8"/>
        <color rgb="FF231F20"/>
        <rFont val="Arial"/>
        <family val="2"/>
      </rPr>
      <t xml:space="preserve"> </t>
    </r>
    <r>
      <rPr>
        <sz val="8"/>
        <color rgb="FF231F20"/>
        <rFont val="Arial"/>
        <family val="2"/>
      </rPr>
      <t xml:space="preserve">Dispersity.  </t>
    </r>
    <r>
      <rPr>
        <i/>
        <vertAlign val="superscript"/>
        <sz val="8"/>
        <color rgb="FF231F20"/>
        <rFont val="Arial"/>
        <family val="2"/>
      </rPr>
      <t>c</t>
    </r>
    <r>
      <rPr>
        <i/>
        <sz val="8"/>
        <color rgb="FF231F20"/>
        <rFont val="Arial"/>
        <family val="2"/>
      </rPr>
      <t xml:space="preserve"> </t>
    </r>
    <r>
      <rPr>
        <sz val="8"/>
        <color rgb="FF231F20"/>
        <rFont val="Arial"/>
        <family val="2"/>
      </rPr>
      <t xml:space="preserve">Ratio  of  the  fluorescence  at  370  nm  excitation  and  450/500 nm  emission.  </t>
    </r>
    <r>
      <rPr>
        <i/>
        <vertAlign val="superscript"/>
        <sz val="8"/>
        <color rgb="FF231F20"/>
        <rFont val="Arial"/>
        <family val="2"/>
      </rPr>
      <t>d</t>
    </r>
    <r>
      <rPr>
        <i/>
        <sz val="8"/>
        <color rgb="FF231F20"/>
        <rFont val="Arial"/>
        <family val="2"/>
      </rPr>
      <t xml:space="preserve"> </t>
    </r>
    <r>
      <rPr>
        <sz val="8"/>
        <color rgb="FF231F20"/>
        <rFont val="Arial"/>
        <family val="2"/>
      </rPr>
      <t xml:space="preserve">Retention  coefficient  for  C18.  Measure  of  hydrophobicity.  </t>
    </r>
    <r>
      <rPr>
        <i/>
        <vertAlign val="superscript"/>
        <sz val="8"/>
        <color rgb="FF231F20"/>
        <rFont val="Arial"/>
        <family val="2"/>
      </rPr>
      <t>e</t>
    </r>
    <r>
      <rPr>
        <i/>
        <sz val="8"/>
        <color rgb="FF231F20"/>
        <rFont val="Arial"/>
        <family val="2"/>
      </rPr>
      <t xml:space="preserve"> </t>
    </r>
    <r>
      <rPr>
        <sz val="8"/>
        <color rgb="FF231F20"/>
        <rFont val="Arial"/>
        <family val="2"/>
      </rPr>
      <t xml:space="preserve">Retention  coefficient  for  NH2.  Measure  of hydrophilicity/anionic character. </t>
    </r>
    <r>
      <rPr>
        <i/>
        <vertAlign val="superscript"/>
        <sz val="8"/>
        <color rgb="FF231F20"/>
        <rFont val="Arial"/>
        <family val="2"/>
      </rPr>
      <t>f</t>
    </r>
    <r>
      <rPr>
        <i/>
        <sz val="8"/>
        <color rgb="FF231F20"/>
        <rFont val="Arial"/>
        <family val="2"/>
      </rPr>
      <t xml:space="preserve"> </t>
    </r>
    <r>
      <rPr>
        <sz val="8"/>
        <color rgb="FF231F20"/>
        <rFont val="Arial"/>
        <family val="2"/>
      </rPr>
      <t>Specific UV absorbance. Measure of aromaticity.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</si>
</sst>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5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bscript"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i/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0"/>
      <color rgb="FF231F20"/>
      <name val="Arial"/>
      <family val="2"/>
    </font>
    <font>
      <b/>
      <i/>
      <sz val="10"/>
      <name val="Arial"/>
      <family val="2"/>
    </font>
    <font>
      <b/>
      <i/>
      <sz val="10"/>
      <color rgb="FF231F20"/>
      <name val="Arial"/>
      <family val="2"/>
    </font>
    <font>
      <i/>
      <sz val="10"/>
      <name val="Arial"/>
      <family val="2"/>
    </font>
    <font>
      <b/>
      <sz val="10"/>
      <color rgb="FF231F20"/>
      <name val="Arial"/>
      <family val="2"/>
    </font>
    <font>
      <b/>
      <vertAlign val="superscript"/>
      <sz val="10"/>
      <color rgb="FF231F20"/>
      <name val="Arial"/>
      <family val="2"/>
    </font>
    <font>
      <sz val="8"/>
      <color theme="1"/>
      <name val="Times"/>
      <family val="1"/>
    </font>
    <font>
      <sz val="5"/>
      <color theme="1"/>
      <name val="Helvetica"/>
      <family val="2"/>
    </font>
    <font>
      <sz val="5"/>
      <color theme="1"/>
      <name val="Times"/>
      <family val="1"/>
    </font>
    <font>
      <sz val="10"/>
      <color rgb="FF314496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i/>
      <vertAlign val="superscript"/>
      <sz val="10"/>
      <name val="Arial"/>
      <family val="2"/>
    </font>
    <font>
      <b/>
      <i/>
      <sz val="8"/>
      <color theme="1"/>
      <name val="Arial"/>
      <family val="2"/>
    </font>
    <font>
      <b/>
      <i/>
      <vertAlign val="subscript"/>
      <sz val="8"/>
      <color theme="1"/>
      <name val="Arial"/>
      <family val="2"/>
    </font>
    <font>
      <b/>
      <i/>
      <vertAlign val="superscript"/>
      <sz val="8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Helvetica"/>
      <family val="2"/>
    </font>
    <font>
      <sz val="8.5"/>
      <color rgb="FF131313"/>
      <name val="Arial"/>
      <family val="2"/>
    </font>
    <font>
      <sz val="22"/>
      <color theme="1"/>
      <name val="Arial"/>
      <family val="2"/>
    </font>
    <font>
      <sz val="10"/>
      <color rgb="FF131313"/>
      <name val="Arial"/>
      <family val="2"/>
    </font>
    <font>
      <vertAlign val="subscript"/>
      <sz val="10"/>
      <color rgb="FF131313"/>
      <name val="Arial"/>
      <family val="2"/>
    </font>
    <font>
      <vertAlign val="superscript"/>
      <sz val="10"/>
      <color rgb="FF131313"/>
      <name val="Arial"/>
      <family val="2"/>
    </font>
    <font>
      <vertAlign val="superscript"/>
      <sz val="8.5"/>
      <color rgb="FF131313"/>
      <name val="Times New Roman"/>
      <family val="1"/>
    </font>
    <font>
      <sz val="8.5"/>
      <color rgb="FF131313"/>
      <name val="Times New Roman"/>
      <family val="1"/>
    </font>
    <font>
      <sz val="8.5"/>
      <color rgb="FF3A2996"/>
      <name val="Times New Roman"/>
      <family val="1"/>
    </font>
    <font>
      <b/>
      <sz val="10"/>
      <color rgb="FF131313"/>
      <name val="Arial"/>
      <family val="2"/>
    </font>
    <font>
      <sz val="8"/>
      <color rgb="FF212529"/>
      <name val="Arial"/>
      <family val="2"/>
    </font>
    <font>
      <b/>
      <sz val="8"/>
      <color rgb="FF231F20"/>
      <name val="Arial"/>
      <family val="2"/>
    </font>
    <font>
      <b/>
      <i/>
      <sz val="8"/>
      <color rgb="FF231F20"/>
      <name val="Arial"/>
      <family val="2"/>
    </font>
    <font>
      <b/>
      <vertAlign val="subscript"/>
      <sz val="8"/>
      <color rgb="FF231F20"/>
      <name val="Arial"/>
      <family val="2"/>
    </font>
    <font>
      <sz val="8"/>
      <color rgb="FF231F20"/>
      <name val="Arial"/>
      <family val="2"/>
    </font>
    <font>
      <i/>
      <vertAlign val="superscript"/>
      <sz val="8"/>
      <color rgb="FF231F20"/>
      <name val="Arial"/>
      <family val="2"/>
    </font>
    <font>
      <i/>
      <sz val="8"/>
      <color rgb="FF231F2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/>
      <top/>
      <bottom style="thin">
        <color rgb="FF231F2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4">
    <xf numFmtId="0" fontId="0" fillId="0" borderId="0" xfId="0"/>
    <xf numFmtId="0" fontId="4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 shrinkToFit="1"/>
    </xf>
    <xf numFmtId="2" fontId="6" fillId="0" borderId="1" xfId="0" applyNumberFormat="1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left"/>
    </xf>
    <xf numFmtId="0" fontId="8" fillId="0" borderId="1" xfId="0" applyFont="1" applyBorder="1"/>
    <xf numFmtId="0" fontId="5" fillId="0" borderId="2" xfId="0" applyFont="1" applyBorder="1"/>
    <xf numFmtId="0" fontId="14" fillId="0" borderId="1" xfId="0" applyFont="1" applyBorder="1"/>
    <xf numFmtId="0" fontId="14" fillId="0" borderId="0" xfId="0" applyFont="1"/>
    <xf numFmtId="0" fontId="8" fillId="0" borderId="0" xfId="0" applyFont="1"/>
    <xf numFmtId="9" fontId="8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/>
    <xf numFmtId="165" fontId="5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65" fontId="6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15" fillId="0" borderId="1" xfId="0" applyFont="1" applyBorder="1" applyAlignment="1">
      <alignment horizontal="left" vertical="center" wrapText="1"/>
    </xf>
    <xf numFmtId="0" fontId="19" fillId="0" borderId="0" xfId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0" fontId="20" fillId="0" borderId="1" xfId="0" applyFont="1" applyBorder="1" applyAlignment="1">
      <alignment horizontal="center"/>
    </xf>
    <xf numFmtId="0" fontId="3" fillId="0" borderId="1" xfId="0" applyFont="1" applyBorder="1"/>
    <xf numFmtId="0" fontId="20" fillId="0" borderId="0" xfId="0" applyFont="1"/>
    <xf numFmtId="0" fontId="20" fillId="0" borderId="1" xfId="0" applyFont="1" applyBorder="1"/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20" fillId="0" borderId="3" xfId="0" applyFont="1" applyBorder="1" applyAlignment="1">
      <alignment horizontal="left"/>
    </xf>
    <xf numFmtId="0" fontId="21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top" wrapText="1"/>
    </xf>
    <xf numFmtId="164" fontId="22" fillId="0" borderId="0" xfId="0" applyNumberFormat="1" applyFont="1" applyAlignment="1">
      <alignment horizontal="center" vertical="top" shrinkToFit="1"/>
    </xf>
    <xf numFmtId="0" fontId="4" fillId="0" borderId="0" xfId="0" applyFont="1" applyAlignment="1">
      <alignment horizontal="center" vertical="top" wrapText="1"/>
    </xf>
    <xf numFmtId="1" fontId="22" fillId="0" borderId="0" xfId="0" applyNumberFormat="1" applyFont="1" applyAlignment="1">
      <alignment horizontal="center" vertical="top" shrinkToFit="1"/>
    </xf>
    <xf numFmtId="0" fontId="4" fillId="0" borderId="8" xfId="0" applyFont="1" applyBorder="1" applyAlignment="1">
      <alignment horizontal="center" vertical="top" wrapText="1"/>
    </xf>
    <xf numFmtId="164" fontId="22" fillId="0" borderId="8" xfId="0" applyNumberFormat="1" applyFont="1" applyBorder="1" applyAlignment="1">
      <alignment horizontal="center" vertical="top" shrinkToFit="1"/>
    </xf>
    <xf numFmtId="1" fontId="22" fillId="0" borderId="8" xfId="0" applyNumberFormat="1" applyFont="1" applyBorder="1" applyAlignment="1">
      <alignment horizontal="center" vertical="top" shrinkToFit="1"/>
    </xf>
    <xf numFmtId="0" fontId="2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4" fontId="22" fillId="0" borderId="1" xfId="0" applyNumberFormat="1" applyFont="1" applyBorder="1" applyAlignment="1">
      <alignment horizontal="center" vertical="top" shrinkToFit="1"/>
    </xf>
    <xf numFmtId="1" fontId="22" fillId="0" borderId="1" xfId="0" applyNumberFormat="1" applyFont="1" applyBorder="1" applyAlignment="1">
      <alignment horizontal="center" vertical="top" shrinkToFit="1"/>
    </xf>
    <xf numFmtId="2" fontId="22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28" fillId="0" borderId="0" xfId="0" applyFont="1"/>
    <xf numFmtId="0" fontId="11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shrinkToFit="1"/>
    </xf>
    <xf numFmtId="165" fontId="6" fillId="0" borderId="1" xfId="0" applyNumberFormat="1" applyFont="1" applyBorder="1" applyAlignment="1">
      <alignment horizontal="center" vertical="top" shrinkToFit="1"/>
    </xf>
    <xf numFmtId="16" fontId="3" fillId="0" borderId="1" xfId="0" quotePrefix="1" applyNumberFormat="1" applyFont="1" applyBorder="1"/>
    <xf numFmtId="0" fontId="5" fillId="0" borderId="1" xfId="0" applyFont="1" applyBorder="1" applyAlignment="1">
      <alignment horizontal="center"/>
    </xf>
    <xf numFmtId="17" fontId="5" fillId="0" borderId="1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wrapText="1"/>
    </xf>
    <xf numFmtId="0" fontId="4" fillId="0" borderId="8" xfId="0" applyFont="1" applyBorder="1" applyAlignment="1">
      <alignment vertical="top" wrapText="1"/>
    </xf>
    <xf numFmtId="0" fontId="7" fillId="0" borderId="0" xfId="0" applyFont="1" applyAlignment="1">
      <alignment horizontal="center" wrapText="1"/>
    </xf>
    <xf numFmtId="0" fontId="22" fillId="0" borderId="9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left" vertical="top" wrapText="1" indent="2"/>
    </xf>
    <xf numFmtId="0" fontId="8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2"/>
    </xf>
    <xf numFmtId="166" fontId="6" fillId="0" borderId="1" xfId="0" applyNumberFormat="1" applyFont="1" applyBorder="1" applyAlignment="1">
      <alignment horizontal="left" vertical="top" indent="2" shrinkToFit="1"/>
    </xf>
    <xf numFmtId="2" fontId="6" fillId="0" borderId="1" xfId="0" applyNumberFormat="1" applyFont="1" applyBorder="1" applyAlignment="1">
      <alignment horizontal="left" vertical="top" indent="2" shrinkToFit="1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2"/>
    </xf>
    <xf numFmtId="0" fontId="4" fillId="0" borderId="0" xfId="0" applyFont="1" applyAlignment="1">
      <alignment horizontal="left" vertical="top" indent="2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39" fillId="0" borderId="0" xfId="0" applyFont="1"/>
    <xf numFmtId="0" fontId="4" fillId="0" borderId="0" xfId="0" applyFont="1" applyFill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 indent="1"/>
    </xf>
    <xf numFmtId="1" fontId="6" fillId="0" borderId="1" xfId="0" applyNumberFormat="1" applyFont="1" applyFill="1" applyBorder="1" applyAlignment="1">
      <alignment horizontal="center" vertical="top" shrinkToFit="1"/>
    </xf>
    <xf numFmtId="164" fontId="6" fillId="0" borderId="1" xfId="0" applyNumberFormat="1" applyFont="1" applyFill="1" applyBorder="1" applyAlignment="1">
      <alignment horizontal="center" vertical="top" shrinkToFit="1"/>
    </xf>
    <xf numFmtId="2" fontId="6" fillId="0" borderId="1" xfId="0" applyNumberFormat="1" applyFont="1" applyFill="1" applyBorder="1" applyAlignment="1">
      <alignment horizontal="center" vertical="top" shrinkToFi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3" xfId="0" applyFont="1" applyBorder="1"/>
    <xf numFmtId="0" fontId="40" fillId="0" borderId="14" xfId="0" applyFont="1" applyBorder="1" applyAlignment="1">
      <alignment horizontal="left"/>
    </xf>
    <xf numFmtId="0" fontId="40" fillId="0" borderId="6" xfId="0" applyFont="1" applyBorder="1" applyAlignment="1">
      <alignment horizontal="left"/>
    </xf>
    <xf numFmtId="0" fontId="40" fillId="0" borderId="0" xfId="0" applyFont="1" applyAlignment="1">
      <alignment horizontal="left"/>
    </xf>
    <xf numFmtId="0" fontId="20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5" xfId="0" applyFont="1" applyBorder="1"/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0" xfId="0" applyBorder="1" applyAlignment="1">
      <alignment horizontal="left" vertical="top" wrapText="1"/>
    </xf>
    <xf numFmtId="0" fontId="43" fillId="0" borderId="1" xfId="0" applyFont="1" applyBorder="1" applyAlignment="1">
      <alignment horizontal="center" vertical="top" wrapText="1"/>
    </xf>
    <xf numFmtId="2" fontId="43" fillId="0" borderId="1" xfId="0" applyNumberFormat="1" applyFont="1" applyBorder="1" applyAlignment="1">
      <alignment horizontal="center" vertical="top" shrinkToFit="1"/>
    </xf>
    <xf numFmtId="165" fontId="43" fillId="0" borderId="1" xfId="0" applyNumberFormat="1" applyFont="1" applyBorder="1" applyAlignment="1">
      <alignment horizontal="center" vertical="top" shrinkToFit="1"/>
    </xf>
    <xf numFmtId="164" fontId="43" fillId="0" borderId="1" xfId="0" applyNumberFormat="1" applyFont="1" applyBorder="1" applyAlignment="1">
      <alignment horizontal="center" vertical="top" shrinkToFit="1"/>
    </xf>
    <xf numFmtId="3" fontId="43" fillId="0" borderId="1" xfId="0" applyNumberFormat="1" applyFont="1" applyBorder="1" applyAlignment="1">
      <alignment horizontal="center" vertical="top" shrinkToFit="1"/>
    </xf>
    <xf numFmtId="0" fontId="3" fillId="0" borderId="16" xfId="0" applyFont="1" applyBorder="1"/>
    <xf numFmtId="0" fontId="41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0" xfId="0" applyFont="1" applyBorder="1"/>
    <xf numFmtId="0" fontId="41" fillId="0" borderId="0" xfId="0" applyFont="1" applyBorder="1" applyAlignment="1">
      <alignment horizontal="left" vertical="top" wrapText="1"/>
    </xf>
    <xf numFmtId="0" fontId="42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2" fontId="43" fillId="0" borderId="2" xfId="0" applyNumberFormat="1" applyFont="1" applyBorder="1" applyAlignment="1">
      <alignment horizontal="center" vertical="top" shrinkToFit="1"/>
    </xf>
    <xf numFmtId="165" fontId="43" fillId="0" borderId="2" xfId="0" applyNumberFormat="1" applyFont="1" applyBorder="1" applyAlignment="1">
      <alignment horizontal="center" vertical="top" shrinkToFit="1"/>
    </xf>
    <xf numFmtId="164" fontId="43" fillId="0" borderId="2" xfId="0" applyNumberFormat="1" applyFont="1" applyBorder="1" applyAlignment="1">
      <alignment horizontal="center" vertical="top" shrinkToFit="1"/>
    </xf>
    <xf numFmtId="3" fontId="43" fillId="0" borderId="2" xfId="0" applyNumberFormat="1" applyFont="1" applyBorder="1" applyAlignment="1">
      <alignment horizontal="center" vertical="top" shrinkToFit="1"/>
    </xf>
    <xf numFmtId="0" fontId="5" fillId="0" borderId="0" xfId="0" applyFont="1" applyFill="1" applyBorder="1" applyAlignment="1">
      <alignment vertical="center"/>
    </xf>
    <xf numFmtId="0" fontId="5" fillId="0" borderId="13" xfId="0" applyFont="1" applyBorder="1"/>
    <xf numFmtId="0" fontId="4" fillId="0" borderId="13" xfId="0" applyFont="1" applyBorder="1"/>
    <xf numFmtId="0" fontId="4" fillId="0" borderId="0" xfId="0" applyFont="1" applyAlignment="1">
      <alignment wrapText="1"/>
    </xf>
    <xf numFmtId="0" fontId="49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0" fontId="8" fillId="0" borderId="1" xfId="0" applyFont="1" applyBorder="1" applyAlignment="1">
      <alignment horizontal="center"/>
    </xf>
    <xf numFmtId="1" fontId="54" fillId="0" borderId="1" xfId="0" applyNumberFormat="1" applyFont="1" applyBorder="1" applyAlignment="1">
      <alignment horizontal="right" vertical="top" indent="2" shrinkToFit="1"/>
    </xf>
    <xf numFmtId="2" fontId="54" fillId="0" borderId="1" xfId="0" applyNumberFormat="1" applyFont="1" applyBorder="1" applyAlignment="1">
      <alignment horizontal="left" vertical="top" indent="2" shrinkToFit="1"/>
    </xf>
    <xf numFmtId="2" fontId="54" fillId="0" borderId="1" xfId="0" applyNumberFormat="1" applyFont="1" applyBorder="1" applyAlignment="1">
      <alignment horizontal="center" vertical="top" shrinkToFit="1"/>
    </xf>
    <xf numFmtId="2" fontId="54" fillId="0" borderId="1" xfId="0" applyNumberFormat="1" applyFont="1" applyBorder="1" applyAlignment="1">
      <alignment horizontal="right" vertical="top" indent="2" shrinkToFit="1"/>
    </xf>
    <xf numFmtId="0" fontId="50" fillId="0" borderId="10" xfId="0" applyFont="1" applyFill="1" applyBorder="1" applyAlignment="1">
      <alignment vertical="top"/>
    </xf>
    <xf numFmtId="0" fontId="50" fillId="0" borderId="11" xfId="0" applyFont="1" applyFill="1" applyBorder="1" applyAlignment="1">
      <alignment vertical="top"/>
    </xf>
    <xf numFmtId="0" fontId="50" fillId="0" borderId="12" xfId="0" applyFont="1" applyFill="1" applyBorder="1" applyAlignment="1">
      <alignment vertical="top"/>
    </xf>
    <xf numFmtId="0" fontId="50" fillId="0" borderId="0" xfId="0" applyFont="1" applyBorder="1" applyAlignment="1">
      <alignment vertical="top" wrapText="1"/>
    </xf>
    <xf numFmtId="0" fontId="5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54" fillId="0" borderId="1" xfId="0" applyNumberFormat="1" applyFont="1" applyBorder="1" applyAlignment="1">
      <alignment horizontal="right" vertical="top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4</xdr:row>
      <xdr:rowOff>3773856</xdr:rowOff>
    </xdr:from>
    <xdr:ext cx="7766684" cy="762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DB05544F-BDE0-E248-AB23-ED070E74B106}"/>
            </a:ext>
          </a:extLst>
        </xdr:cNvPr>
        <xdr:cNvSpPr/>
      </xdr:nvSpPr>
      <xdr:spPr>
        <a:xfrm>
          <a:off x="113665002" y="1741856"/>
          <a:ext cx="7766684" cy="7620"/>
        </a:xfrm>
        <a:custGeom>
          <a:avLst/>
          <a:gdLst/>
          <a:ahLst/>
          <a:cxnLst/>
          <a:rect l="0" t="0" r="0" b="0"/>
          <a:pathLst>
            <a:path w="7766684" h="7620">
              <a:moveTo>
                <a:pt x="7766634" y="7200"/>
              </a:moveTo>
              <a:lnTo>
                <a:pt x="7766634" y="0"/>
              </a:lnTo>
              <a:lnTo>
                <a:pt x="0" y="0"/>
              </a:lnTo>
              <a:lnTo>
                <a:pt x="0" y="7200"/>
              </a:lnTo>
              <a:lnTo>
                <a:pt x="7766634" y="7200"/>
              </a:lnTo>
              <a:close/>
            </a:path>
          </a:pathLst>
        </a:custGeom>
        <a:solidFill>
          <a:srgbClr val="131313"/>
        </a:solidFill>
      </xdr:spPr>
    </xdr:sp>
    <xdr:clientData/>
  </xdr:oneCellAnchor>
  <xdr:oneCellAnchor>
    <xdr:from>
      <xdr:col>0</xdr:col>
      <xdr:colOff>6</xdr:colOff>
      <xdr:row>4</xdr:row>
      <xdr:rowOff>4097146</xdr:rowOff>
    </xdr:from>
    <xdr:ext cx="7766684" cy="1333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68767072-64B3-0B4A-8B33-43FA9C7ECAD1}"/>
            </a:ext>
          </a:extLst>
        </xdr:cNvPr>
        <xdr:cNvSpPr/>
      </xdr:nvSpPr>
      <xdr:spPr>
        <a:xfrm>
          <a:off x="113665006" y="1734946"/>
          <a:ext cx="7766684" cy="13335"/>
        </a:xfrm>
        <a:custGeom>
          <a:avLst/>
          <a:gdLst/>
          <a:ahLst/>
          <a:cxnLst/>
          <a:rect l="0" t="0" r="0" b="0"/>
          <a:pathLst>
            <a:path w="7766684" h="13335">
              <a:moveTo>
                <a:pt x="6459106" y="0"/>
              </a:moveTo>
              <a:lnTo>
                <a:pt x="5407190" y="0"/>
              </a:lnTo>
              <a:lnTo>
                <a:pt x="5035677" y="0"/>
              </a:lnTo>
              <a:lnTo>
                <a:pt x="0" y="0"/>
              </a:lnTo>
              <a:lnTo>
                <a:pt x="0" y="12954"/>
              </a:lnTo>
              <a:lnTo>
                <a:pt x="5035677" y="12954"/>
              </a:lnTo>
              <a:lnTo>
                <a:pt x="5407190" y="12954"/>
              </a:lnTo>
              <a:lnTo>
                <a:pt x="6459106" y="12954"/>
              </a:lnTo>
              <a:lnTo>
                <a:pt x="6459106" y="0"/>
              </a:lnTo>
              <a:close/>
            </a:path>
            <a:path w="7766684" h="13335">
              <a:moveTo>
                <a:pt x="7766621" y="0"/>
              </a:moveTo>
              <a:lnTo>
                <a:pt x="7133755" y="0"/>
              </a:lnTo>
              <a:lnTo>
                <a:pt x="6459118" y="0"/>
              </a:lnTo>
              <a:lnTo>
                <a:pt x="6459118" y="12954"/>
              </a:lnTo>
              <a:lnTo>
                <a:pt x="7133755" y="12954"/>
              </a:lnTo>
              <a:lnTo>
                <a:pt x="7766621" y="12954"/>
              </a:lnTo>
              <a:lnTo>
                <a:pt x="7766621" y="0"/>
              </a:lnTo>
              <a:close/>
            </a:path>
          </a:pathLst>
        </a:custGeom>
        <a:solidFill>
          <a:srgbClr val="131313"/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amucs.sharepoint.com/teams/Team-Metadataproject/Shared%20Documents/General/Meta%20Paper/Tutorial%20Paper/Fluor_MW_Aro.xlsx" TargetMode="External"/><Relationship Id="rId1" Type="http://schemas.openxmlformats.org/officeDocument/2006/relationships/externalLinkPath" Target="/teams/Team-Metadataproject/Shared%20Documents/General/Meta%20Paper/Tutorial%20Paper/Fluor_MW_A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Y_MW"/>
      <sheetName val="Aromaticity"/>
      <sheetName val="MW"/>
      <sheetName val="IFC"/>
    </sheetNames>
    <sheetDataSet>
      <sheetData sheetId="0"/>
      <sheetData sheetId="1"/>
      <sheetData sheetId="2">
        <row r="5">
          <cell r="FJ5">
            <v>3</v>
          </cell>
          <cell r="FM5">
            <v>1.66</v>
          </cell>
        </row>
        <row r="6">
          <cell r="FJ6">
            <v>1</v>
          </cell>
          <cell r="FM6">
            <v>1.23</v>
          </cell>
        </row>
        <row r="7">
          <cell r="FJ7">
            <v>6.7</v>
          </cell>
          <cell r="FM7">
            <v>1.1599999999999999</v>
          </cell>
        </row>
        <row r="8">
          <cell r="FJ8">
            <v>0</v>
          </cell>
          <cell r="FM8">
            <v>1.61</v>
          </cell>
        </row>
        <row r="9">
          <cell r="FJ9">
            <v>20.100000000000001</v>
          </cell>
          <cell r="FM9">
            <v>0.96</v>
          </cell>
        </row>
        <row r="10">
          <cell r="FJ10">
            <v>78.199999999999989</v>
          </cell>
          <cell r="FM10">
            <v>0.41</v>
          </cell>
        </row>
        <row r="11">
          <cell r="FJ11">
            <v>10.9</v>
          </cell>
          <cell r="FM11">
            <v>1</v>
          </cell>
        </row>
        <row r="12">
          <cell r="FJ12">
            <v>7.7</v>
          </cell>
          <cell r="FM12">
            <v>0.43</v>
          </cell>
        </row>
        <row r="13">
          <cell r="FJ13">
            <v>18.8</v>
          </cell>
          <cell r="FM13">
            <v>0.55000000000000004</v>
          </cell>
        </row>
        <row r="14">
          <cell r="FJ14">
            <v>9.5</v>
          </cell>
          <cell r="FM14">
            <v>0.61</v>
          </cell>
        </row>
        <row r="15">
          <cell r="FJ15">
            <v>17.2</v>
          </cell>
          <cell r="FM15">
            <v>0.8</v>
          </cell>
        </row>
        <row r="16">
          <cell r="FJ16">
            <v>80</v>
          </cell>
          <cell r="FM16">
            <v>0.28000000000000003</v>
          </cell>
        </row>
        <row r="17">
          <cell r="FJ17">
            <v>55</v>
          </cell>
          <cell r="FM17">
            <v>0.31</v>
          </cell>
        </row>
        <row r="18">
          <cell r="FJ18">
            <v>70</v>
          </cell>
          <cell r="FM18">
            <v>0.16</v>
          </cell>
        </row>
        <row r="19">
          <cell r="FJ19">
            <v>75</v>
          </cell>
          <cell r="FM19">
            <v>0.26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22892-7BCF-0A42-8466-8A825056DC06}">
  <dimension ref="A1:E26"/>
  <sheetViews>
    <sheetView workbookViewId="0"/>
  </sheetViews>
  <sheetFormatPr baseColWidth="10" defaultRowHeight="16"/>
  <cols>
    <col min="2" max="2" width="13.83203125" customWidth="1"/>
  </cols>
  <sheetData>
    <row r="1" spans="1:4">
      <c r="A1" s="103" t="s">
        <v>252</v>
      </c>
    </row>
    <row r="3" spans="1:4">
      <c r="A3" s="37" t="s">
        <v>253</v>
      </c>
      <c r="B3" s="34"/>
      <c r="D3" s="34"/>
    </row>
    <row r="4" spans="1:4">
      <c r="A4" s="35" t="s">
        <v>255</v>
      </c>
      <c r="B4" s="35" t="s">
        <v>270</v>
      </c>
      <c r="C4" s="35" t="s">
        <v>256</v>
      </c>
      <c r="D4" s="34"/>
    </row>
    <row r="5" spans="1:4">
      <c r="A5" s="36" t="s">
        <v>257</v>
      </c>
      <c r="B5" s="36" t="s">
        <v>121</v>
      </c>
      <c r="C5" s="36">
        <v>1.9E-2</v>
      </c>
      <c r="D5" s="34"/>
    </row>
    <row r="6" spans="1:4">
      <c r="A6" s="36" t="s">
        <v>258</v>
      </c>
      <c r="B6" s="36" t="s">
        <v>259</v>
      </c>
      <c r="C6" s="36">
        <v>1.2E-2</v>
      </c>
      <c r="D6" s="34"/>
    </row>
    <row r="7" spans="1:4">
      <c r="A7" s="36" t="s">
        <v>32</v>
      </c>
      <c r="B7" s="36" t="s">
        <v>260</v>
      </c>
      <c r="C7" s="36">
        <v>2.4E-2</v>
      </c>
      <c r="D7" s="34"/>
    </row>
    <row r="8" spans="1:4">
      <c r="A8" s="36" t="s">
        <v>261</v>
      </c>
      <c r="B8" s="36" t="s">
        <v>262</v>
      </c>
      <c r="C8" s="36">
        <v>3.4000000000000002E-2</v>
      </c>
      <c r="D8" s="34"/>
    </row>
    <row r="9" spans="1:4">
      <c r="A9" s="36" t="s">
        <v>263</v>
      </c>
      <c r="B9" s="36" t="s">
        <v>264</v>
      </c>
      <c r="C9" s="36">
        <v>4.9000000000000002E-2</v>
      </c>
      <c r="D9" s="34"/>
    </row>
    <row r="10" spans="1:4">
      <c r="A10" s="34"/>
      <c r="B10" s="34"/>
      <c r="C10" s="34"/>
      <c r="D10" s="34"/>
    </row>
    <row r="11" spans="1:4">
      <c r="A11" s="37" t="s">
        <v>265</v>
      </c>
      <c r="B11" s="34"/>
      <c r="C11" s="34"/>
      <c r="D11" s="37"/>
    </row>
    <row r="12" spans="1:4" ht="25">
      <c r="A12" s="38" t="s">
        <v>255</v>
      </c>
      <c r="B12" s="35" t="s">
        <v>270</v>
      </c>
      <c r="C12" s="35" t="s">
        <v>256</v>
      </c>
      <c r="D12" s="41" t="s">
        <v>269</v>
      </c>
    </row>
    <row r="13" spans="1:4">
      <c r="A13" s="36" t="s">
        <v>257</v>
      </c>
      <c r="B13" s="36" t="s">
        <v>121</v>
      </c>
      <c r="C13" s="36">
        <v>1.7000000000000001E-2</v>
      </c>
      <c r="D13" s="36" t="s">
        <v>167</v>
      </c>
    </row>
    <row r="14" spans="1:4">
      <c r="A14" s="36" t="s">
        <v>258</v>
      </c>
      <c r="B14" s="36" t="s">
        <v>259</v>
      </c>
      <c r="C14" s="36">
        <v>1.0999999999999999E-2</v>
      </c>
      <c r="D14" s="36">
        <v>441</v>
      </c>
    </row>
    <row r="15" spans="1:4">
      <c r="A15" s="36" t="s">
        <v>32</v>
      </c>
      <c r="B15" s="36" t="s">
        <v>260</v>
      </c>
      <c r="C15" s="36">
        <v>1.6E-2</v>
      </c>
      <c r="D15" s="36">
        <v>436</v>
      </c>
    </row>
    <row r="16" spans="1:4">
      <c r="A16" s="36" t="s">
        <v>261</v>
      </c>
      <c r="B16" s="36" t="s">
        <v>262</v>
      </c>
      <c r="C16" s="36">
        <v>2.9000000000000001E-2</v>
      </c>
      <c r="D16" s="36">
        <v>426</v>
      </c>
    </row>
    <row r="17" spans="1:5">
      <c r="A17" s="36" t="s">
        <v>263</v>
      </c>
      <c r="B17" s="36" t="s">
        <v>264</v>
      </c>
      <c r="C17" s="36">
        <v>4.7E-2</v>
      </c>
      <c r="D17" s="36">
        <v>407</v>
      </c>
    </row>
    <row r="18" spans="1:5">
      <c r="A18" s="34"/>
      <c r="B18" s="34"/>
      <c r="C18" s="34"/>
      <c r="D18" s="34"/>
    </row>
    <row r="19" spans="1:5">
      <c r="A19" s="42" t="s">
        <v>265</v>
      </c>
      <c r="B19" s="39"/>
      <c r="C19" s="40"/>
      <c r="D19" s="34"/>
      <c r="E19" s="34"/>
    </row>
    <row r="20" spans="1:5" ht="25">
      <c r="A20" s="38" t="s">
        <v>266</v>
      </c>
      <c r="B20" s="35" t="s">
        <v>270</v>
      </c>
      <c r="C20" s="41" t="s">
        <v>269</v>
      </c>
      <c r="D20" s="34"/>
      <c r="E20" s="34"/>
    </row>
    <row r="21" spans="1:5">
      <c r="A21" s="36" t="s">
        <v>19</v>
      </c>
      <c r="B21" s="36">
        <v>8.0000000000000002E-3</v>
      </c>
      <c r="C21" s="36">
        <v>456</v>
      </c>
      <c r="D21" s="34"/>
      <c r="E21" s="34"/>
    </row>
    <row r="22" spans="1:5">
      <c r="A22" s="36" t="s">
        <v>21</v>
      </c>
      <c r="B22" s="36">
        <v>1.7999999999999999E-2</v>
      </c>
      <c r="C22" s="36">
        <v>437</v>
      </c>
      <c r="D22" s="34"/>
      <c r="E22" s="34"/>
    </row>
    <row r="23" spans="1:5">
      <c r="A23" s="36" t="s">
        <v>267</v>
      </c>
      <c r="B23" s="36">
        <v>2.7E-2</v>
      </c>
      <c r="C23" s="36">
        <v>426</v>
      </c>
      <c r="D23" s="34"/>
      <c r="E23" s="34"/>
    </row>
    <row r="24" spans="1:5">
      <c r="A24" s="36" t="s">
        <v>268</v>
      </c>
      <c r="B24" s="36"/>
      <c r="C24" s="36">
        <v>414</v>
      </c>
      <c r="D24" s="34"/>
      <c r="E24" s="34"/>
    </row>
    <row r="26" spans="1:5">
      <c r="A26" s="34" t="s">
        <v>254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32F98-F52A-E74F-8D68-B2D5FC83C65E}">
  <dimension ref="A1:I19"/>
  <sheetViews>
    <sheetView workbookViewId="0">
      <selection activeCell="H40" sqref="H40"/>
    </sheetView>
  </sheetViews>
  <sheetFormatPr baseColWidth="10" defaultRowHeight="13"/>
  <cols>
    <col min="1" max="2" width="10.83203125" style="12"/>
    <col min="3" max="3" width="12.83203125" style="12" customWidth="1"/>
    <col min="4" max="7" width="10.83203125" style="12"/>
    <col min="8" max="8" width="12.6640625" style="12" customWidth="1"/>
    <col min="9" max="16384" width="10.83203125" style="12"/>
  </cols>
  <sheetData>
    <row r="1" spans="1:9">
      <c r="A1" s="12" t="s">
        <v>435</v>
      </c>
    </row>
    <row r="3" spans="1:9" ht="28" customHeight="1">
      <c r="B3" s="78" t="s">
        <v>436</v>
      </c>
      <c r="C3" s="78"/>
      <c r="D3" s="78"/>
      <c r="E3" s="78"/>
      <c r="F3" s="78"/>
      <c r="G3" s="78"/>
      <c r="H3" s="78"/>
      <c r="I3" s="78"/>
    </row>
    <row r="4" spans="1:9" ht="29">
      <c r="B4" s="61" t="s">
        <v>437</v>
      </c>
      <c r="C4" s="61" t="s">
        <v>438</v>
      </c>
      <c r="D4" s="61" t="s">
        <v>463</v>
      </c>
      <c r="E4" s="9" t="s">
        <v>464</v>
      </c>
      <c r="F4" s="9" t="s">
        <v>439</v>
      </c>
      <c r="G4" s="9" t="s">
        <v>440</v>
      </c>
      <c r="H4" s="9" t="s">
        <v>441</v>
      </c>
      <c r="I4" s="32"/>
    </row>
    <row r="5" spans="1:9" ht="17" customHeight="1">
      <c r="B5" s="61" t="s">
        <v>442</v>
      </c>
      <c r="C5" s="61" t="s">
        <v>465</v>
      </c>
      <c r="D5" s="61" t="s">
        <v>443</v>
      </c>
      <c r="E5" s="61" t="s">
        <v>443</v>
      </c>
      <c r="F5" s="61" t="s">
        <v>444</v>
      </c>
      <c r="G5" s="61" t="s">
        <v>466</v>
      </c>
      <c r="H5" s="61" t="s">
        <v>467</v>
      </c>
      <c r="I5" s="66"/>
    </row>
    <row r="6" spans="1:9" ht="14">
      <c r="A6" s="79" t="s">
        <v>445</v>
      </c>
      <c r="B6" s="1" t="s">
        <v>446</v>
      </c>
      <c r="C6" s="69">
        <v>1.6199999999999999E-2</v>
      </c>
      <c r="D6" s="3">
        <v>0.57999999999999996</v>
      </c>
      <c r="E6" s="2">
        <v>4.7</v>
      </c>
      <c r="F6" s="68">
        <v>24</v>
      </c>
      <c r="G6" s="68">
        <v>6</v>
      </c>
      <c r="H6" s="68">
        <v>37</v>
      </c>
      <c r="I6" s="66"/>
    </row>
    <row r="7" spans="1:9" ht="14">
      <c r="A7" s="79"/>
      <c r="B7" s="1" t="s">
        <v>447</v>
      </c>
      <c r="C7" s="69">
        <v>1.5599999999999999E-2</v>
      </c>
      <c r="D7" s="3">
        <v>0.35</v>
      </c>
      <c r="E7" s="2">
        <v>2.4</v>
      </c>
      <c r="F7" s="68">
        <v>29</v>
      </c>
      <c r="G7" s="68">
        <v>6</v>
      </c>
      <c r="H7" s="68">
        <v>40</v>
      </c>
      <c r="I7" s="66"/>
    </row>
    <row r="8" spans="1:9" ht="14">
      <c r="A8" s="79"/>
      <c r="B8" s="1" t="s">
        <v>448</v>
      </c>
      <c r="C8" s="69">
        <v>6.4999999999999997E-3</v>
      </c>
      <c r="D8" s="3">
        <v>0.66</v>
      </c>
      <c r="E8" s="2">
        <v>1.4</v>
      </c>
      <c r="F8" s="68">
        <v>21</v>
      </c>
      <c r="G8" s="68">
        <v>6</v>
      </c>
      <c r="H8" s="68">
        <v>44</v>
      </c>
      <c r="I8" s="66"/>
    </row>
    <row r="9" spans="1:9" ht="14">
      <c r="A9" s="79"/>
      <c r="B9" s="1" t="s">
        <v>449</v>
      </c>
      <c r="C9" s="69">
        <v>6.4000000000000003E-3</v>
      </c>
      <c r="D9" s="3">
        <v>0.31</v>
      </c>
      <c r="E9" s="2">
        <v>0.7</v>
      </c>
      <c r="F9" s="68">
        <v>22</v>
      </c>
      <c r="G9" s="68">
        <v>5</v>
      </c>
      <c r="H9" s="68">
        <v>34</v>
      </c>
      <c r="I9" s="66"/>
    </row>
    <row r="10" spans="1:9" ht="14">
      <c r="A10" s="80" t="s">
        <v>450</v>
      </c>
      <c r="B10" s="1" t="s">
        <v>451</v>
      </c>
      <c r="C10" s="69">
        <v>2.35E-2</v>
      </c>
      <c r="D10" s="3">
        <v>0.43</v>
      </c>
      <c r="E10" s="2">
        <v>12.5</v>
      </c>
      <c r="F10" s="68">
        <v>45</v>
      </c>
      <c r="G10" s="68">
        <v>9</v>
      </c>
      <c r="H10" s="68">
        <v>21</v>
      </c>
      <c r="I10" s="66"/>
    </row>
    <row r="11" spans="1:9" ht="14">
      <c r="A11" s="80"/>
      <c r="B11" s="1" t="s">
        <v>452</v>
      </c>
      <c r="C11" s="69">
        <v>2.9100000000000001E-2</v>
      </c>
      <c r="D11" s="3">
        <v>0.47</v>
      </c>
      <c r="E11" s="2">
        <v>19.100000000000001</v>
      </c>
      <c r="F11" s="68">
        <v>55</v>
      </c>
      <c r="G11" s="67" t="s">
        <v>453</v>
      </c>
      <c r="H11" s="68">
        <v>21</v>
      </c>
      <c r="I11" s="32"/>
    </row>
    <row r="12" spans="1:9" ht="14">
      <c r="A12" s="80"/>
      <c r="B12" s="1" t="s">
        <v>454</v>
      </c>
      <c r="C12" s="69">
        <v>3.6999999999999998E-2</v>
      </c>
      <c r="D12" s="3">
        <v>0.64</v>
      </c>
      <c r="E12" s="2">
        <v>20.9</v>
      </c>
      <c r="F12" s="68">
        <v>46</v>
      </c>
      <c r="G12" s="68">
        <v>12</v>
      </c>
      <c r="H12" s="68">
        <v>24</v>
      </c>
      <c r="I12" s="32"/>
    </row>
    <row r="13" spans="1:9" ht="14">
      <c r="A13" s="80" t="s">
        <v>455</v>
      </c>
      <c r="B13" s="1" t="s">
        <v>456</v>
      </c>
      <c r="C13" s="69">
        <v>3.09E-2</v>
      </c>
      <c r="D13" s="3">
        <v>0.75</v>
      </c>
      <c r="E13" s="2">
        <v>14</v>
      </c>
      <c r="F13" s="68">
        <v>77</v>
      </c>
      <c r="G13" s="68">
        <v>11</v>
      </c>
      <c r="H13" s="68">
        <v>24</v>
      </c>
      <c r="I13" s="66"/>
    </row>
    <row r="14" spans="1:9" ht="14">
      <c r="A14" s="80"/>
      <c r="B14" s="1" t="s">
        <v>457</v>
      </c>
      <c r="C14" s="69">
        <v>4.1300000000000003E-2</v>
      </c>
      <c r="D14" s="3">
        <v>2.39</v>
      </c>
      <c r="E14" s="2">
        <v>16.3</v>
      </c>
      <c r="F14" s="68">
        <v>73</v>
      </c>
      <c r="G14" s="68">
        <v>13</v>
      </c>
      <c r="H14" s="68">
        <v>31</v>
      </c>
      <c r="I14" s="66"/>
    </row>
    <row r="15" spans="1:9" ht="14">
      <c r="A15" s="80"/>
      <c r="B15" s="1" t="s">
        <v>458</v>
      </c>
      <c r="C15" s="69">
        <v>2.8000000000000001E-2</v>
      </c>
      <c r="D15" s="3">
        <v>0.63</v>
      </c>
      <c r="E15" s="2">
        <v>11.4</v>
      </c>
      <c r="F15" s="68">
        <v>48</v>
      </c>
      <c r="G15" s="68">
        <v>9</v>
      </c>
      <c r="H15" s="68">
        <v>29</v>
      </c>
      <c r="I15" s="32"/>
    </row>
    <row r="16" spans="1:9" ht="14">
      <c r="A16" s="80"/>
      <c r="B16" s="1" t="s">
        <v>459</v>
      </c>
      <c r="C16" s="69">
        <v>4.1599999999999998E-2</v>
      </c>
      <c r="D16" s="3">
        <v>1.5</v>
      </c>
      <c r="E16" s="2">
        <v>25.5</v>
      </c>
      <c r="F16" s="68">
        <v>65</v>
      </c>
      <c r="G16" s="68">
        <v>10</v>
      </c>
      <c r="H16" s="68">
        <v>14</v>
      </c>
      <c r="I16" s="66"/>
    </row>
    <row r="17" spans="1:9" ht="14">
      <c r="A17" s="80"/>
      <c r="B17" s="1" t="s">
        <v>460</v>
      </c>
      <c r="C17" s="69">
        <v>4.1700000000000001E-2</v>
      </c>
      <c r="D17" s="3">
        <v>1.24</v>
      </c>
      <c r="E17" s="2">
        <v>23.7</v>
      </c>
      <c r="F17" s="68">
        <v>67</v>
      </c>
      <c r="G17" s="68">
        <v>12</v>
      </c>
      <c r="H17" s="68">
        <v>17</v>
      </c>
      <c r="I17" s="66"/>
    </row>
    <row r="18" spans="1:9" ht="14">
      <c r="A18" s="80"/>
      <c r="B18" s="1" t="s">
        <v>461</v>
      </c>
      <c r="C18" s="69">
        <v>4.36E-2</v>
      </c>
      <c r="D18" s="3">
        <v>1.32</v>
      </c>
      <c r="E18" s="2">
        <v>27.4</v>
      </c>
      <c r="F18" s="68">
        <v>75</v>
      </c>
      <c r="G18" s="68">
        <v>13</v>
      </c>
      <c r="H18" s="68">
        <v>18</v>
      </c>
      <c r="I18" s="66"/>
    </row>
    <row r="19" spans="1:9" ht="80" customHeight="1">
      <c r="B19" s="81" t="s">
        <v>462</v>
      </c>
      <c r="C19" s="81"/>
      <c r="D19" s="81"/>
      <c r="E19" s="81"/>
      <c r="F19" s="81"/>
      <c r="G19" s="81"/>
      <c r="H19" s="81"/>
      <c r="I19" s="66"/>
    </row>
  </sheetData>
  <mergeCells count="5">
    <mergeCell ref="B3:I3"/>
    <mergeCell ref="A6:A9"/>
    <mergeCell ref="A10:A12"/>
    <mergeCell ref="A13:A18"/>
    <mergeCell ref="B19:H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7B182-CA0C-0045-8F7F-FF112BAF9736}">
  <dimension ref="A1:M31"/>
  <sheetViews>
    <sheetView topLeftCell="A2" workbookViewId="0">
      <selection activeCell="H40" sqref="H40"/>
    </sheetView>
  </sheetViews>
  <sheetFormatPr baseColWidth="10" defaultRowHeight="16"/>
  <cols>
    <col min="13" max="13" width="11.5" customWidth="1"/>
  </cols>
  <sheetData>
    <row r="1" spans="1:13">
      <c r="A1" t="s">
        <v>468</v>
      </c>
    </row>
    <row r="3" spans="1:13" ht="37">
      <c r="A3" s="35" t="s">
        <v>469</v>
      </c>
      <c r="B3" s="41" t="s">
        <v>501</v>
      </c>
      <c r="C3" s="41" t="s">
        <v>500</v>
      </c>
      <c r="D3" s="41" t="s">
        <v>502</v>
      </c>
      <c r="E3" s="41" t="s">
        <v>503</v>
      </c>
      <c r="F3" s="35" t="s">
        <v>504</v>
      </c>
      <c r="G3" s="35" t="s">
        <v>505</v>
      </c>
      <c r="H3" s="35" t="s">
        <v>470</v>
      </c>
      <c r="I3" s="35" t="s">
        <v>128</v>
      </c>
      <c r="J3" s="35" t="s">
        <v>506</v>
      </c>
      <c r="K3" s="35" t="s">
        <v>507</v>
      </c>
      <c r="L3" s="35" t="s">
        <v>378</v>
      </c>
      <c r="M3" s="41" t="s">
        <v>471</v>
      </c>
    </row>
    <row r="4" spans="1:13">
      <c r="A4" s="70" t="s">
        <v>472</v>
      </c>
      <c r="B4" s="36">
        <v>19.600000000000001</v>
      </c>
      <c r="C4" s="36">
        <v>1.88</v>
      </c>
      <c r="D4" s="36">
        <v>1263</v>
      </c>
      <c r="E4" s="36">
        <v>1.19</v>
      </c>
      <c r="F4" s="36">
        <v>4.5999999999999999E-2</v>
      </c>
      <c r="G4" s="36">
        <v>0.15</v>
      </c>
      <c r="H4" s="36">
        <v>3.2</v>
      </c>
      <c r="I4" s="36">
        <v>1.89</v>
      </c>
      <c r="J4" s="36">
        <v>0.3</v>
      </c>
      <c r="K4" s="36">
        <v>1.21</v>
      </c>
      <c r="L4" s="36">
        <v>2.73</v>
      </c>
      <c r="M4" s="36">
        <v>3</v>
      </c>
    </row>
    <row r="5" spans="1:13">
      <c r="A5" s="70" t="s">
        <v>473</v>
      </c>
      <c r="B5" s="36">
        <v>17.7</v>
      </c>
      <c r="C5" s="36">
        <v>1.78</v>
      </c>
      <c r="D5" s="36">
        <v>1296</v>
      </c>
      <c r="E5" s="36">
        <v>1.17</v>
      </c>
      <c r="F5" s="36">
        <v>0.15</v>
      </c>
      <c r="G5" s="36">
        <v>0.28000000000000003</v>
      </c>
      <c r="H5" s="36">
        <v>1.9</v>
      </c>
      <c r="I5" s="36">
        <v>1.94</v>
      </c>
      <c r="J5" s="36">
        <v>0.28000000000000003</v>
      </c>
      <c r="K5" s="36">
        <v>1.1200000000000001</v>
      </c>
      <c r="L5" s="36">
        <v>3.04</v>
      </c>
      <c r="M5" s="36">
        <v>2.9</v>
      </c>
    </row>
    <row r="6" spans="1:13">
      <c r="A6" s="70" t="s">
        <v>474</v>
      </c>
      <c r="B6" s="36">
        <v>19.5</v>
      </c>
      <c r="C6" s="36">
        <v>1.86</v>
      </c>
      <c r="D6" s="36">
        <v>1396</v>
      </c>
      <c r="E6" s="36">
        <v>1.21</v>
      </c>
      <c r="F6" s="36">
        <v>0.23</v>
      </c>
      <c r="G6" s="36">
        <v>0.44</v>
      </c>
      <c r="H6" s="36">
        <v>2</v>
      </c>
      <c r="I6" s="36">
        <v>1.9</v>
      </c>
      <c r="J6" s="36">
        <v>0.26</v>
      </c>
      <c r="K6" s="36">
        <v>1.1399999999999999</v>
      </c>
      <c r="L6" s="36">
        <v>3.06</v>
      </c>
      <c r="M6" s="36">
        <v>2.5</v>
      </c>
    </row>
    <row r="7" spans="1:13">
      <c r="A7" s="70" t="s">
        <v>475</v>
      </c>
      <c r="B7" s="36">
        <v>19</v>
      </c>
      <c r="C7" s="36">
        <v>1.62</v>
      </c>
      <c r="D7" s="36">
        <v>1177</v>
      </c>
      <c r="E7" s="36">
        <v>1.41</v>
      </c>
      <c r="F7" s="36">
        <v>0.12</v>
      </c>
      <c r="G7" s="36">
        <v>0.22</v>
      </c>
      <c r="H7" s="36">
        <v>1.8</v>
      </c>
      <c r="I7" s="36">
        <v>1.96</v>
      </c>
      <c r="J7" s="36">
        <v>0.39</v>
      </c>
      <c r="K7" s="36">
        <v>1.38</v>
      </c>
      <c r="L7" s="36">
        <v>2.5</v>
      </c>
      <c r="M7" s="36">
        <v>2.4</v>
      </c>
    </row>
    <row r="8" spans="1:13">
      <c r="A8" s="70" t="s">
        <v>476</v>
      </c>
      <c r="B8" s="36">
        <v>26.8</v>
      </c>
      <c r="C8" s="36">
        <v>1.87</v>
      </c>
      <c r="D8" s="36">
        <v>1460</v>
      </c>
      <c r="E8" s="36">
        <v>1.51</v>
      </c>
      <c r="F8" s="36">
        <v>0.2</v>
      </c>
      <c r="G8" s="36">
        <v>0.46</v>
      </c>
      <c r="H8" s="36">
        <v>2.4</v>
      </c>
      <c r="I8" s="36">
        <v>1.87</v>
      </c>
      <c r="J8" s="36">
        <v>0.3</v>
      </c>
      <c r="K8" s="36">
        <v>1.58</v>
      </c>
      <c r="L8" s="36">
        <v>2.4900000000000002</v>
      </c>
      <c r="M8" s="36">
        <v>3.3</v>
      </c>
    </row>
    <row r="9" spans="1:13">
      <c r="A9" s="36" t="s">
        <v>477</v>
      </c>
      <c r="B9" s="36">
        <v>23.3</v>
      </c>
      <c r="C9" s="36">
        <v>1.92</v>
      </c>
      <c r="D9" s="36">
        <v>1372</v>
      </c>
      <c r="E9" s="36">
        <v>1.23</v>
      </c>
      <c r="F9" s="36">
        <v>0.19</v>
      </c>
      <c r="G9" s="36">
        <v>0.32</v>
      </c>
      <c r="H9" s="36">
        <v>1.7</v>
      </c>
      <c r="I9" s="36">
        <v>1.95</v>
      </c>
      <c r="J9" s="36">
        <v>0.31</v>
      </c>
      <c r="K9" s="36">
        <v>1.6</v>
      </c>
      <c r="L9" s="36">
        <v>2.77</v>
      </c>
      <c r="M9" s="36">
        <v>2.5</v>
      </c>
    </row>
    <row r="10" spans="1:13">
      <c r="A10" s="36" t="s">
        <v>478</v>
      </c>
      <c r="B10" s="36">
        <v>27.6</v>
      </c>
      <c r="C10" s="36">
        <v>2.11</v>
      </c>
      <c r="D10" s="36">
        <v>1170</v>
      </c>
      <c r="E10" s="36">
        <v>1.2</v>
      </c>
      <c r="F10" s="36">
        <v>0.28000000000000003</v>
      </c>
      <c r="G10" s="36">
        <v>0.45</v>
      </c>
      <c r="H10" s="36">
        <v>1.6</v>
      </c>
      <c r="I10" s="36">
        <v>1.98</v>
      </c>
      <c r="J10" s="36">
        <v>0.28999999999999998</v>
      </c>
      <c r="K10" s="36">
        <v>1.53</v>
      </c>
      <c r="L10" s="36">
        <v>2.65</v>
      </c>
      <c r="M10" s="36">
        <v>2.2000000000000002</v>
      </c>
    </row>
    <row r="11" spans="1:13">
      <c r="A11" s="36" t="s">
        <v>479</v>
      </c>
      <c r="B11" s="36">
        <v>32.1</v>
      </c>
      <c r="C11" s="36">
        <v>1.88</v>
      </c>
      <c r="D11" s="36">
        <v>1439</v>
      </c>
      <c r="E11" s="36">
        <v>1.28</v>
      </c>
      <c r="F11" s="36">
        <v>0.36</v>
      </c>
      <c r="G11" s="36">
        <v>0.42</v>
      </c>
      <c r="H11" s="36">
        <v>1.2</v>
      </c>
      <c r="I11" s="36">
        <v>1.91</v>
      </c>
      <c r="J11" s="36">
        <v>0.3</v>
      </c>
      <c r="K11" s="36">
        <v>1.68</v>
      </c>
      <c r="L11" s="36">
        <v>2.68</v>
      </c>
      <c r="M11" s="36">
        <v>2.2000000000000002</v>
      </c>
    </row>
    <row r="12" spans="1:13">
      <c r="A12" s="36" t="s">
        <v>480</v>
      </c>
      <c r="B12" s="36">
        <v>29.4</v>
      </c>
      <c r="C12" s="36">
        <v>1.75</v>
      </c>
      <c r="D12" s="36">
        <v>1514</v>
      </c>
      <c r="E12" s="36">
        <v>1.3</v>
      </c>
      <c r="F12" s="36">
        <v>0.22</v>
      </c>
      <c r="G12" s="36">
        <v>0.45</v>
      </c>
      <c r="H12" s="36">
        <v>2.1</v>
      </c>
      <c r="I12" s="36">
        <v>1.91</v>
      </c>
      <c r="J12" s="36">
        <v>0.31</v>
      </c>
      <c r="K12" s="36">
        <v>1.63</v>
      </c>
      <c r="L12" s="36">
        <v>2.62</v>
      </c>
      <c r="M12" s="36">
        <v>2</v>
      </c>
    </row>
    <row r="13" spans="1:13">
      <c r="A13" s="36" t="s">
        <v>481</v>
      </c>
      <c r="B13" s="36">
        <v>26.7</v>
      </c>
      <c r="C13" s="36">
        <v>2.0299999999999998</v>
      </c>
      <c r="D13" s="36">
        <v>1430</v>
      </c>
      <c r="E13" s="36">
        <v>1.24</v>
      </c>
      <c r="F13" s="36">
        <v>0.16</v>
      </c>
      <c r="G13" s="36">
        <v>0.28000000000000003</v>
      </c>
      <c r="H13" s="36">
        <v>1.8</v>
      </c>
      <c r="I13" s="36">
        <v>1.96</v>
      </c>
      <c r="J13" s="36">
        <v>0.31</v>
      </c>
      <c r="K13" s="36">
        <v>1.57</v>
      </c>
      <c r="L13" s="36">
        <v>2.83</v>
      </c>
      <c r="M13" s="36">
        <v>2.5</v>
      </c>
    </row>
    <row r="14" spans="1:13">
      <c r="A14" s="36" t="s">
        <v>482</v>
      </c>
      <c r="B14" s="36">
        <v>26.1</v>
      </c>
      <c r="C14" s="36">
        <v>1.93</v>
      </c>
      <c r="D14" s="36">
        <v>1166</v>
      </c>
      <c r="E14" s="36">
        <v>1.56</v>
      </c>
      <c r="F14" s="36">
        <v>0.22</v>
      </c>
      <c r="G14" s="36">
        <v>0.36</v>
      </c>
      <c r="H14" s="36">
        <v>1.6</v>
      </c>
      <c r="I14" s="36">
        <v>1.97</v>
      </c>
      <c r="J14" s="36">
        <v>0.32</v>
      </c>
      <c r="K14" s="36">
        <v>1.54</v>
      </c>
      <c r="L14" s="36">
        <v>3.03</v>
      </c>
      <c r="M14" s="36">
        <v>1.8</v>
      </c>
    </row>
    <row r="15" spans="1:13">
      <c r="A15" s="36" t="s">
        <v>483</v>
      </c>
      <c r="B15" s="36">
        <v>32.299999999999997</v>
      </c>
      <c r="C15" s="36">
        <v>1.91</v>
      </c>
      <c r="D15" s="36">
        <v>1467</v>
      </c>
      <c r="E15" s="36">
        <v>1.58</v>
      </c>
      <c r="F15" s="36">
        <v>0.37</v>
      </c>
      <c r="G15" s="36">
        <v>0.45</v>
      </c>
      <c r="H15" s="36">
        <v>1.2</v>
      </c>
      <c r="I15" s="36">
        <v>1.91</v>
      </c>
      <c r="J15" s="36">
        <v>0.28999999999999998</v>
      </c>
      <c r="K15" s="36">
        <v>1.69</v>
      </c>
      <c r="L15" s="36">
        <v>2.75</v>
      </c>
      <c r="M15" s="36">
        <v>2.2999999999999998</v>
      </c>
    </row>
    <row r="16" spans="1:13">
      <c r="A16" s="36" t="s">
        <v>484</v>
      </c>
      <c r="B16" s="36">
        <v>29.6</v>
      </c>
      <c r="C16" s="36">
        <v>1.71</v>
      </c>
      <c r="D16" s="36">
        <v>1544</v>
      </c>
      <c r="E16" s="36">
        <v>1.6</v>
      </c>
      <c r="F16" s="36">
        <v>0.24</v>
      </c>
      <c r="G16" s="36">
        <v>0.41</v>
      </c>
      <c r="H16" s="36">
        <v>1.7</v>
      </c>
      <c r="I16" s="36">
        <v>1.9</v>
      </c>
      <c r="J16" s="36">
        <v>0.28999999999999998</v>
      </c>
      <c r="K16" s="36">
        <v>1.64</v>
      </c>
      <c r="L16" s="36">
        <v>2.66</v>
      </c>
      <c r="M16" s="36">
        <v>2.2999999999999998</v>
      </c>
    </row>
    <row r="17" spans="1:13">
      <c r="A17" s="36" t="s">
        <v>485</v>
      </c>
      <c r="B17" s="36">
        <v>30.7</v>
      </c>
      <c r="C17" s="36">
        <v>1.46</v>
      </c>
      <c r="D17" s="36">
        <v>1126</v>
      </c>
      <c r="E17" s="36">
        <v>1.36</v>
      </c>
      <c r="F17" s="36">
        <v>0.23</v>
      </c>
      <c r="G17" s="36">
        <v>0.37</v>
      </c>
      <c r="H17" s="36">
        <v>1.6</v>
      </c>
      <c r="I17" s="36">
        <v>1.99</v>
      </c>
      <c r="J17" s="36">
        <v>0.3</v>
      </c>
      <c r="K17" s="36">
        <v>1.6</v>
      </c>
      <c r="L17" s="36">
        <v>2.5099999999999998</v>
      </c>
      <c r="M17" s="36">
        <v>1.6</v>
      </c>
    </row>
    <row r="18" spans="1:13">
      <c r="A18" s="36" t="s">
        <v>486</v>
      </c>
      <c r="B18" s="36">
        <v>35.4</v>
      </c>
      <c r="C18" s="36">
        <v>1.82</v>
      </c>
      <c r="D18" s="36">
        <v>1390</v>
      </c>
      <c r="E18" s="36">
        <v>1.27</v>
      </c>
      <c r="F18" s="36">
        <v>0.24</v>
      </c>
      <c r="G18" s="36">
        <v>0.43</v>
      </c>
      <c r="H18" s="36">
        <v>1.8</v>
      </c>
      <c r="I18" s="36">
        <v>1.92</v>
      </c>
      <c r="J18" s="36">
        <v>0.28999999999999998</v>
      </c>
      <c r="K18" s="36">
        <v>1.79</v>
      </c>
      <c r="L18" s="36">
        <v>2.54</v>
      </c>
      <c r="M18" s="36">
        <v>2.1</v>
      </c>
    </row>
    <row r="19" spans="1:13">
      <c r="A19" s="36" t="s">
        <v>487</v>
      </c>
      <c r="B19" s="36">
        <v>29.5</v>
      </c>
      <c r="C19" s="36">
        <v>1.76</v>
      </c>
      <c r="D19" s="36">
        <v>1083</v>
      </c>
      <c r="E19" s="36">
        <v>1.18</v>
      </c>
      <c r="F19" s="36">
        <v>0.23</v>
      </c>
      <c r="G19" s="36">
        <v>0.36</v>
      </c>
      <c r="H19" s="36">
        <v>1.5</v>
      </c>
      <c r="I19" s="36">
        <v>1.96</v>
      </c>
      <c r="J19" s="36">
        <v>0.28999999999999998</v>
      </c>
      <c r="K19" s="36">
        <v>1.48</v>
      </c>
      <c r="L19" s="36">
        <v>2.76</v>
      </c>
      <c r="M19" s="36">
        <v>2.6</v>
      </c>
    </row>
    <row r="20" spans="1:13">
      <c r="A20" s="36" t="s">
        <v>488</v>
      </c>
      <c r="B20" s="36">
        <v>33.1</v>
      </c>
      <c r="C20" s="36">
        <v>1.83</v>
      </c>
      <c r="D20" s="36">
        <v>1491</v>
      </c>
      <c r="E20" s="36">
        <v>1.28</v>
      </c>
      <c r="F20" s="36">
        <v>0.35</v>
      </c>
      <c r="G20" s="36">
        <v>0.44</v>
      </c>
      <c r="H20" s="36">
        <v>1.3</v>
      </c>
      <c r="I20" s="36">
        <v>1.91</v>
      </c>
      <c r="J20" s="36">
        <v>0.28999999999999998</v>
      </c>
      <c r="K20" s="36">
        <v>1.62</v>
      </c>
      <c r="L20" s="36">
        <v>2.65</v>
      </c>
      <c r="M20" s="36">
        <v>2</v>
      </c>
    </row>
    <row r="21" spans="1:13">
      <c r="A21" s="36" t="s">
        <v>489</v>
      </c>
      <c r="B21" s="36">
        <v>30.4</v>
      </c>
      <c r="C21" s="36">
        <v>1.55</v>
      </c>
      <c r="D21" s="36">
        <v>1509</v>
      </c>
      <c r="E21" s="36">
        <v>1.25</v>
      </c>
      <c r="F21" s="36">
        <v>0.15</v>
      </c>
      <c r="G21" s="36">
        <v>0.44</v>
      </c>
      <c r="H21" s="36">
        <v>3</v>
      </c>
      <c r="I21" s="36">
        <v>1.91</v>
      </c>
      <c r="J21" s="36">
        <v>0.31</v>
      </c>
      <c r="K21" s="36">
        <v>1.55</v>
      </c>
      <c r="L21" s="36">
        <v>2.5299999999999998</v>
      </c>
      <c r="M21" s="36">
        <v>2.2000000000000002</v>
      </c>
    </row>
    <row r="22" spans="1:13">
      <c r="A22" s="70" t="s">
        <v>490</v>
      </c>
      <c r="B22" s="36">
        <v>17.5</v>
      </c>
      <c r="C22" s="36">
        <v>1.98</v>
      </c>
      <c r="D22" s="36">
        <v>1468</v>
      </c>
      <c r="E22" s="36">
        <v>1.19</v>
      </c>
      <c r="F22" s="36">
        <v>0.17</v>
      </c>
      <c r="G22" s="36">
        <v>0.38</v>
      </c>
      <c r="H22" s="36">
        <v>2.2000000000000002</v>
      </c>
      <c r="I22" s="36">
        <v>1.93</v>
      </c>
      <c r="J22" s="36">
        <v>0.26</v>
      </c>
      <c r="K22" s="36">
        <v>1.46</v>
      </c>
      <c r="L22" s="36">
        <v>2.4300000000000002</v>
      </c>
      <c r="M22" s="36">
        <v>2.6</v>
      </c>
    </row>
    <row r="23" spans="1:13">
      <c r="A23" s="70" t="s">
        <v>491</v>
      </c>
      <c r="B23" s="36">
        <v>17.399999999999999</v>
      </c>
      <c r="C23" s="36">
        <v>2</v>
      </c>
      <c r="D23" s="36">
        <v>1564</v>
      </c>
      <c r="E23" s="36">
        <v>1.56</v>
      </c>
      <c r="F23" s="36">
        <v>0.36</v>
      </c>
      <c r="G23" s="36">
        <v>0.44</v>
      </c>
      <c r="H23" s="36">
        <v>1.2</v>
      </c>
      <c r="I23" s="36">
        <v>1.87</v>
      </c>
      <c r="J23" s="36">
        <v>0.28000000000000003</v>
      </c>
      <c r="K23" s="36">
        <v>1.36</v>
      </c>
      <c r="L23" s="36">
        <v>2.4700000000000002</v>
      </c>
      <c r="M23" s="36">
        <v>3.2</v>
      </c>
    </row>
    <row r="24" spans="1:13">
      <c r="A24" s="70" t="s">
        <v>492</v>
      </c>
      <c r="B24" s="36">
        <v>16.7</v>
      </c>
      <c r="C24" s="36">
        <v>1.94</v>
      </c>
      <c r="D24" s="36">
        <v>1456</v>
      </c>
      <c r="E24" s="36">
        <v>1.79</v>
      </c>
      <c r="F24" s="36">
        <v>0.2</v>
      </c>
      <c r="G24" s="36">
        <v>0.51</v>
      </c>
      <c r="H24" s="36">
        <v>2.5</v>
      </c>
      <c r="I24" s="36">
        <v>1.89</v>
      </c>
      <c r="J24" s="36">
        <v>0.28999999999999998</v>
      </c>
      <c r="K24" s="36">
        <v>1.3</v>
      </c>
      <c r="L24" s="36">
        <v>2.36</v>
      </c>
      <c r="M24" s="36">
        <v>3.2</v>
      </c>
    </row>
    <row r="25" spans="1:13">
      <c r="A25" s="70" t="s">
        <v>493</v>
      </c>
      <c r="B25" s="36">
        <v>23.6</v>
      </c>
      <c r="C25" s="36">
        <v>1.98</v>
      </c>
      <c r="D25" s="36">
        <v>1410</v>
      </c>
      <c r="E25" s="36">
        <v>1.21</v>
      </c>
      <c r="F25" s="36">
        <v>0.16</v>
      </c>
      <c r="G25" s="36">
        <v>0.28999999999999998</v>
      </c>
      <c r="H25" s="36">
        <v>1.9</v>
      </c>
      <c r="I25" s="36">
        <v>1.92</v>
      </c>
      <c r="J25" s="36">
        <v>0.28999999999999998</v>
      </c>
      <c r="K25" s="36">
        <v>1.43</v>
      </c>
      <c r="L25" s="36">
        <v>2.62</v>
      </c>
      <c r="M25" s="36">
        <v>3.2</v>
      </c>
    </row>
    <row r="26" spans="1:13">
      <c r="A26" s="70" t="s">
        <v>494</v>
      </c>
      <c r="B26" s="36">
        <v>26.8</v>
      </c>
      <c r="C26" s="36">
        <v>2.12</v>
      </c>
      <c r="D26" s="36">
        <v>1506</v>
      </c>
      <c r="E26" s="36">
        <v>1.28</v>
      </c>
      <c r="F26" s="36">
        <v>0.3</v>
      </c>
      <c r="G26" s="36">
        <v>0.52</v>
      </c>
      <c r="H26" s="36">
        <v>1.7</v>
      </c>
      <c r="I26" s="36">
        <v>1.87</v>
      </c>
      <c r="J26" s="36">
        <v>0.28999999999999998</v>
      </c>
      <c r="K26" s="36">
        <v>1.42</v>
      </c>
      <c r="L26" s="36">
        <v>2.88</v>
      </c>
      <c r="M26" s="36">
        <v>2</v>
      </c>
    </row>
    <row r="27" spans="1:13">
      <c r="A27" s="70" t="s">
        <v>495</v>
      </c>
      <c r="B27" s="36">
        <v>21.8</v>
      </c>
      <c r="C27" s="36">
        <v>2.2400000000000002</v>
      </c>
      <c r="D27" s="36">
        <v>1974</v>
      </c>
      <c r="E27" s="36">
        <v>1.89</v>
      </c>
      <c r="F27" s="36">
        <v>8.5999999999999993E-2</v>
      </c>
      <c r="G27" s="36">
        <v>0.47</v>
      </c>
      <c r="H27" s="36">
        <v>5.5</v>
      </c>
      <c r="I27" s="36">
        <v>1.67</v>
      </c>
      <c r="J27" s="36">
        <v>0.3</v>
      </c>
      <c r="K27" s="36">
        <v>2.35</v>
      </c>
      <c r="L27" s="36">
        <v>4.79</v>
      </c>
      <c r="M27" s="36">
        <v>2.7</v>
      </c>
    </row>
    <row r="28" spans="1:13">
      <c r="A28" s="70" t="s">
        <v>496</v>
      </c>
      <c r="B28" s="36">
        <v>13.4</v>
      </c>
      <c r="C28" s="36">
        <v>2.12</v>
      </c>
      <c r="D28" s="36">
        <v>1473</v>
      </c>
      <c r="E28" s="36">
        <v>1.47</v>
      </c>
      <c r="F28" s="36">
        <v>0.14000000000000001</v>
      </c>
      <c r="G28" s="36">
        <v>0.11</v>
      </c>
      <c r="H28" s="36">
        <v>0.82</v>
      </c>
      <c r="I28" s="36">
        <v>1.85</v>
      </c>
      <c r="J28" s="36">
        <v>0.28000000000000003</v>
      </c>
      <c r="K28" s="36">
        <v>0.93799999999999994</v>
      </c>
      <c r="L28" s="36">
        <v>3.39</v>
      </c>
      <c r="M28" s="36">
        <v>3.3</v>
      </c>
    </row>
    <row r="29" spans="1:13">
      <c r="A29" s="70" t="s">
        <v>497</v>
      </c>
      <c r="B29" s="36">
        <v>21</v>
      </c>
      <c r="C29" s="36">
        <v>2.1800000000000002</v>
      </c>
      <c r="D29" s="36">
        <v>1355</v>
      </c>
      <c r="E29" s="36">
        <v>1.32</v>
      </c>
      <c r="F29" s="36">
        <v>0.27</v>
      </c>
      <c r="G29" s="36">
        <v>0.32</v>
      </c>
      <c r="H29" s="36">
        <v>1.2</v>
      </c>
      <c r="I29" s="36">
        <v>1.87</v>
      </c>
      <c r="J29" s="36">
        <v>0.3</v>
      </c>
      <c r="K29" s="36">
        <v>1.51</v>
      </c>
      <c r="L29" s="36">
        <v>3.3</v>
      </c>
      <c r="M29" s="36">
        <v>2.4</v>
      </c>
    </row>
    <row r="30" spans="1:13">
      <c r="A30" s="70" t="s">
        <v>498</v>
      </c>
      <c r="B30" s="36">
        <v>21.3</v>
      </c>
      <c r="C30" s="36">
        <v>1.72</v>
      </c>
      <c r="D30" s="36">
        <v>1843</v>
      </c>
      <c r="E30" s="36">
        <v>1.42</v>
      </c>
      <c r="F30" s="36">
        <v>0.33</v>
      </c>
      <c r="G30" s="36">
        <v>0.42</v>
      </c>
      <c r="H30" s="36">
        <v>1.3</v>
      </c>
      <c r="I30" s="36">
        <v>1.89</v>
      </c>
      <c r="J30" s="36">
        <v>0.28999999999999998</v>
      </c>
      <c r="K30" s="36">
        <v>1.27</v>
      </c>
      <c r="L30" s="36">
        <v>2.91</v>
      </c>
      <c r="M30" s="36">
        <v>2.9</v>
      </c>
    </row>
    <row r="31" spans="1:13">
      <c r="A31" s="70" t="s">
        <v>499</v>
      </c>
      <c r="B31" s="36">
        <v>19.5</v>
      </c>
      <c r="C31" s="36">
        <v>2.0499999999999998</v>
      </c>
      <c r="D31" s="36">
        <v>1487</v>
      </c>
      <c r="E31" s="36">
        <v>1.39</v>
      </c>
      <c r="F31" s="36">
        <v>0.28999999999999998</v>
      </c>
      <c r="G31" s="36">
        <v>0.49</v>
      </c>
      <c r="H31" s="36">
        <v>1.8</v>
      </c>
      <c r="I31" s="36">
        <v>1.84</v>
      </c>
      <c r="J31" s="36">
        <v>0.26</v>
      </c>
      <c r="K31" s="36">
        <v>1.21</v>
      </c>
      <c r="L31" s="36">
        <v>2.95</v>
      </c>
      <c r="M31" s="36">
        <v>2.7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DCF88-1F6F-3D4D-B2A2-4F2A1DD0FB85}">
  <dimension ref="A1:AG41"/>
  <sheetViews>
    <sheetView workbookViewId="0">
      <selection activeCell="H40" sqref="H40"/>
    </sheetView>
  </sheetViews>
  <sheetFormatPr baseColWidth="10" defaultRowHeight="14"/>
  <cols>
    <col min="1" max="16384" width="10.83203125" style="64"/>
  </cols>
  <sheetData>
    <row r="1" spans="1:33">
      <c r="A1" s="64" t="s">
        <v>370</v>
      </c>
    </row>
    <row r="4" spans="1:33" ht="57">
      <c r="A4" s="9" t="s">
        <v>371</v>
      </c>
      <c r="B4" s="9" t="s">
        <v>433</v>
      </c>
      <c r="C4" s="9" t="s">
        <v>80</v>
      </c>
      <c r="D4" s="9" t="s">
        <v>434</v>
      </c>
      <c r="E4" s="9" t="s">
        <v>208</v>
      </c>
      <c r="F4" s="9" t="s">
        <v>372</v>
      </c>
      <c r="G4" s="9" t="s">
        <v>373</v>
      </c>
      <c r="H4" s="9" t="s">
        <v>374</v>
      </c>
      <c r="I4" s="9" t="s">
        <v>375</v>
      </c>
      <c r="J4" s="9" t="s">
        <v>376</v>
      </c>
      <c r="K4" s="9" t="s">
        <v>377</v>
      </c>
      <c r="L4" s="9" t="s">
        <v>128</v>
      </c>
      <c r="M4" s="9" t="s">
        <v>378</v>
      </c>
      <c r="N4" s="9" t="s">
        <v>211</v>
      </c>
      <c r="O4" s="9" t="s">
        <v>379</v>
      </c>
      <c r="P4" s="9" t="s">
        <v>380</v>
      </c>
      <c r="Q4" s="9" t="s">
        <v>381</v>
      </c>
      <c r="R4" s="9" t="s">
        <v>382</v>
      </c>
      <c r="S4" s="9" t="s">
        <v>383</v>
      </c>
      <c r="T4" s="9" t="s">
        <v>384</v>
      </c>
      <c r="U4" s="9" t="s">
        <v>385</v>
      </c>
      <c r="V4" s="9" t="s">
        <v>386</v>
      </c>
      <c r="W4" s="9" t="s">
        <v>387</v>
      </c>
      <c r="X4" s="9" t="s">
        <v>388</v>
      </c>
      <c r="Y4" s="9" t="s">
        <v>389</v>
      </c>
      <c r="Z4" s="9" t="s">
        <v>390</v>
      </c>
      <c r="AA4" s="9" t="s">
        <v>391</v>
      </c>
      <c r="AB4" s="9" t="s">
        <v>392</v>
      </c>
      <c r="AC4" s="9" t="s">
        <v>393</v>
      </c>
      <c r="AD4" s="9" t="s">
        <v>394</v>
      </c>
      <c r="AE4" s="9" t="s">
        <v>395</v>
      </c>
      <c r="AF4" s="9" t="s">
        <v>396</v>
      </c>
      <c r="AG4" s="9" t="s">
        <v>397</v>
      </c>
    </row>
    <row r="5" spans="1:33">
      <c r="A5" s="11" t="s">
        <v>398</v>
      </c>
      <c r="B5" s="11">
        <v>0.7</v>
      </c>
      <c r="C5" s="11">
        <v>10.78</v>
      </c>
      <c r="D5" s="11">
        <v>2.1999999999999999E-2</v>
      </c>
      <c r="E5" s="11">
        <v>1.27</v>
      </c>
      <c r="F5" s="11">
        <v>2.5</v>
      </c>
      <c r="G5" s="11">
        <v>31.8</v>
      </c>
      <c r="H5" s="11">
        <v>17.7</v>
      </c>
      <c r="I5" s="11">
        <v>5.5</v>
      </c>
      <c r="J5" s="11">
        <v>44.5</v>
      </c>
      <c r="K5" s="11">
        <v>0.5</v>
      </c>
      <c r="L5" s="11">
        <v>1.56</v>
      </c>
      <c r="M5" s="11">
        <v>1.05</v>
      </c>
      <c r="N5" s="11">
        <v>0.98</v>
      </c>
      <c r="O5" s="11">
        <v>0.1</v>
      </c>
      <c r="P5" s="11">
        <v>2</v>
      </c>
      <c r="Q5" s="11">
        <v>92.5</v>
      </c>
      <c r="R5" s="11">
        <v>5.0999999999999996</v>
      </c>
      <c r="S5" s="11">
        <v>38</v>
      </c>
      <c r="T5" s="11">
        <f t="shared" ref="T5:T41" si="0">O5+P5</f>
        <v>2.1</v>
      </c>
      <c r="U5" s="11">
        <f>Q5+R5</f>
        <v>97.6</v>
      </c>
      <c r="V5" s="11">
        <v>1.2</v>
      </c>
      <c r="W5" s="11">
        <v>0.1</v>
      </c>
      <c r="X5" s="11">
        <v>33.1</v>
      </c>
      <c r="Y5" s="11">
        <v>48.6</v>
      </c>
      <c r="Z5" s="11">
        <v>4.9000000000000004</v>
      </c>
      <c r="AA5" s="11">
        <v>13.3</v>
      </c>
      <c r="AB5" s="11">
        <v>381</v>
      </c>
      <c r="AC5" s="11">
        <v>1.2589999999999999</v>
      </c>
      <c r="AD5" s="11">
        <v>0.40500000000000003</v>
      </c>
      <c r="AE5" s="11">
        <v>2.9000000000000001E-2</v>
      </c>
      <c r="AF5" s="11">
        <v>-0.35499999999999998</v>
      </c>
      <c r="AG5" s="11">
        <v>0.27</v>
      </c>
    </row>
    <row r="6" spans="1:33">
      <c r="A6" s="11" t="s">
        <v>399</v>
      </c>
      <c r="B6" s="11">
        <v>0.6</v>
      </c>
      <c r="C6" s="11">
        <v>14.19</v>
      </c>
      <c r="D6" s="11">
        <v>2.8000000000000001E-2</v>
      </c>
      <c r="E6" s="11">
        <v>1.57</v>
      </c>
      <c r="F6" s="11">
        <v>1.5</v>
      </c>
      <c r="G6" s="11">
        <v>32.5</v>
      </c>
      <c r="H6" s="11">
        <v>18.8</v>
      </c>
      <c r="I6" s="11">
        <v>5.7</v>
      </c>
      <c r="J6" s="11">
        <v>41.3</v>
      </c>
      <c r="K6" s="11">
        <v>1.8</v>
      </c>
      <c r="L6" s="11">
        <v>1.57</v>
      </c>
      <c r="M6" s="11">
        <v>1.08</v>
      </c>
      <c r="N6" s="11">
        <v>0.94</v>
      </c>
      <c r="O6" s="11">
        <v>0.1</v>
      </c>
      <c r="P6" s="11">
        <v>2.4</v>
      </c>
      <c r="Q6" s="11">
        <v>88</v>
      </c>
      <c r="R6" s="11">
        <v>8.9</v>
      </c>
      <c r="S6" s="11">
        <v>30</v>
      </c>
      <c r="T6" s="11">
        <f t="shared" si="0"/>
        <v>2.5</v>
      </c>
      <c r="U6" s="11">
        <f t="shared" ref="U6:U41" si="1">Q6+R6</f>
        <v>96.9</v>
      </c>
      <c r="V6" s="11">
        <v>1.1000000000000001</v>
      </c>
      <c r="W6" s="11">
        <v>0.1</v>
      </c>
      <c r="X6" s="11">
        <v>29</v>
      </c>
      <c r="Y6" s="11">
        <v>48.8</v>
      </c>
      <c r="Z6" s="11">
        <v>6.6</v>
      </c>
      <c r="AA6" s="11">
        <v>15.6</v>
      </c>
      <c r="AB6" s="11">
        <v>383.8</v>
      </c>
      <c r="AC6" s="11">
        <v>1.2430000000000001</v>
      </c>
      <c r="AD6" s="11">
        <v>0.40500000000000003</v>
      </c>
      <c r="AE6" s="11">
        <v>3.2000000000000001E-2</v>
      </c>
      <c r="AF6" s="11">
        <v>-0.32800000000000001</v>
      </c>
      <c r="AG6" s="11">
        <v>0.27800000000000002</v>
      </c>
    </row>
    <row r="7" spans="1:33">
      <c r="A7" s="11" t="s">
        <v>400</v>
      </c>
      <c r="B7" s="11">
        <v>0.9</v>
      </c>
      <c r="C7" s="11">
        <v>4.8600000000000003</v>
      </c>
      <c r="D7" s="11">
        <v>1.4999999999999999E-2</v>
      </c>
      <c r="E7" s="11">
        <v>1.74</v>
      </c>
      <c r="F7" s="11">
        <v>4.24</v>
      </c>
      <c r="G7" s="11">
        <v>35.5</v>
      </c>
      <c r="H7" s="11">
        <v>25.9</v>
      </c>
      <c r="I7" s="11">
        <v>14.6</v>
      </c>
      <c r="J7" s="11">
        <v>15.5</v>
      </c>
      <c r="K7" s="11">
        <v>8.6</v>
      </c>
      <c r="L7" s="11">
        <v>1.53</v>
      </c>
      <c r="M7" s="11">
        <v>6.11</v>
      </c>
      <c r="N7" s="11">
        <v>0.65</v>
      </c>
      <c r="O7" s="11">
        <v>0.1</v>
      </c>
      <c r="P7" s="11">
        <v>2.6</v>
      </c>
      <c r="Q7" s="11">
        <v>91.7</v>
      </c>
      <c r="R7" s="11">
        <v>4.9000000000000004</v>
      </c>
      <c r="S7" s="11">
        <v>36</v>
      </c>
      <c r="T7" s="11">
        <f t="shared" si="0"/>
        <v>2.7</v>
      </c>
      <c r="U7" s="11">
        <f t="shared" si="1"/>
        <v>96.600000000000009</v>
      </c>
      <c r="V7" s="11">
        <v>4</v>
      </c>
      <c r="W7" s="11">
        <v>0.1</v>
      </c>
      <c r="X7" s="11">
        <v>21.3</v>
      </c>
      <c r="Y7" s="11">
        <v>54.1</v>
      </c>
      <c r="Z7" s="11">
        <v>11</v>
      </c>
      <c r="AA7" s="11">
        <v>13.1</v>
      </c>
      <c r="AB7" s="11">
        <v>388.6</v>
      </c>
      <c r="AC7" s="11">
        <v>1.2769999999999999</v>
      </c>
      <c r="AD7" s="11">
        <v>0.36299999999999999</v>
      </c>
      <c r="AE7" s="11">
        <v>4.8000000000000001E-2</v>
      </c>
      <c r="AF7" s="11">
        <v>-0.39500000000000002</v>
      </c>
      <c r="AG7" s="11">
        <v>0.27</v>
      </c>
    </row>
    <row r="8" spans="1:33">
      <c r="A8" s="11" t="s">
        <v>401</v>
      </c>
      <c r="B8" s="11">
        <v>1.8</v>
      </c>
      <c r="C8" s="11">
        <v>8.67</v>
      </c>
      <c r="D8" s="11">
        <v>1.7000000000000001E-2</v>
      </c>
      <c r="E8" s="11">
        <v>0.76</v>
      </c>
      <c r="F8" s="11">
        <v>13.8</v>
      </c>
      <c r="G8" s="11">
        <v>36.6</v>
      </c>
      <c r="H8" s="11">
        <v>19.899999999999999</v>
      </c>
      <c r="I8" s="11">
        <v>7.8</v>
      </c>
      <c r="J8" s="11">
        <v>15.9</v>
      </c>
      <c r="K8" s="11">
        <v>19.8</v>
      </c>
      <c r="L8" s="11">
        <v>1.62</v>
      </c>
      <c r="M8" s="11">
        <v>11.49</v>
      </c>
      <c r="N8" s="11">
        <v>0.69</v>
      </c>
      <c r="O8" s="11">
        <v>0.8</v>
      </c>
      <c r="P8" s="11">
        <v>5.3</v>
      </c>
      <c r="Q8" s="11">
        <v>90.6</v>
      </c>
      <c r="R8" s="11">
        <v>3.3</v>
      </c>
      <c r="S8" s="11">
        <v>36</v>
      </c>
      <c r="T8" s="11">
        <f t="shared" si="0"/>
        <v>6.1</v>
      </c>
      <c r="U8" s="11">
        <f t="shared" si="1"/>
        <v>93.899999999999991</v>
      </c>
      <c r="V8" s="11">
        <v>0.4</v>
      </c>
      <c r="W8" s="11">
        <v>0.1</v>
      </c>
      <c r="X8" s="11">
        <v>34.4</v>
      </c>
      <c r="Y8" s="11">
        <v>39.9</v>
      </c>
      <c r="Z8" s="11">
        <v>7.7</v>
      </c>
      <c r="AA8" s="11">
        <v>18</v>
      </c>
      <c r="AB8" s="11">
        <v>396.4</v>
      </c>
      <c r="AC8" s="11">
        <v>1.099</v>
      </c>
      <c r="AD8" s="11">
        <v>0.42399999999999999</v>
      </c>
      <c r="AE8" s="11">
        <v>1.9E-2</v>
      </c>
      <c r="AF8" s="11">
        <v>-0.183</v>
      </c>
      <c r="AG8" s="11">
        <v>0.36199999999999999</v>
      </c>
    </row>
    <row r="9" spans="1:33">
      <c r="A9" s="11" t="s">
        <v>402</v>
      </c>
      <c r="B9" s="11">
        <v>1.7</v>
      </c>
      <c r="C9" s="11">
        <v>9.93</v>
      </c>
      <c r="D9" s="11">
        <v>2.3E-2</v>
      </c>
      <c r="E9" s="11">
        <v>1.23</v>
      </c>
      <c r="F9" s="11">
        <v>6</v>
      </c>
      <c r="G9" s="11">
        <v>36.700000000000003</v>
      </c>
      <c r="H9" s="11">
        <v>19.2</v>
      </c>
      <c r="I9" s="11">
        <v>7</v>
      </c>
      <c r="J9" s="11">
        <v>27.8</v>
      </c>
      <c r="K9" s="11">
        <v>9.3000000000000007</v>
      </c>
      <c r="L9" s="11">
        <v>1.63</v>
      </c>
      <c r="M9" s="11">
        <v>3.16</v>
      </c>
      <c r="N9" s="11">
        <v>0.81</v>
      </c>
      <c r="O9" s="11">
        <v>1.5</v>
      </c>
      <c r="P9" s="11">
        <v>5</v>
      </c>
      <c r="Q9" s="11">
        <v>82.6</v>
      </c>
      <c r="R9" s="11">
        <v>9.6</v>
      </c>
      <c r="S9" s="11">
        <v>18</v>
      </c>
      <c r="T9" s="11">
        <f t="shared" si="0"/>
        <v>6.5</v>
      </c>
      <c r="U9" s="11">
        <f t="shared" si="1"/>
        <v>92.199999999999989</v>
      </c>
      <c r="V9" s="11">
        <v>0.3</v>
      </c>
      <c r="W9" s="11">
        <v>0.1</v>
      </c>
      <c r="X9" s="11">
        <v>53.2</v>
      </c>
      <c r="Y9" s="11">
        <v>31.8</v>
      </c>
      <c r="Z9" s="11">
        <v>1.1000000000000001</v>
      </c>
      <c r="AA9" s="11">
        <v>14</v>
      </c>
      <c r="AB9" s="11">
        <v>401.5</v>
      </c>
      <c r="AC9" s="11">
        <v>1.1619999999999999</v>
      </c>
      <c r="AD9" s="11">
        <v>0.38700000000000001</v>
      </c>
      <c r="AE9" s="11">
        <v>7.0000000000000001E-3</v>
      </c>
      <c r="AF9" s="11">
        <v>-0.36399999999999999</v>
      </c>
      <c r="AG9" s="11">
        <v>0.33900000000000002</v>
      </c>
    </row>
    <row r="10" spans="1:33">
      <c r="A10" s="11" t="s">
        <v>403</v>
      </c>
      <c r="B10" s="11">
        <v>1.8</v>
      </c>
      <c r="C10" s="11">
        <v>6.87</v>
      </c>
      <c r="D10" s="11">
        <v>1.7999999999999999E-2</v>
      </c>
      <c r="E10" s="11">
        <v>1.02</v>
      </c>
      <c r="F10" s="11">
        <v>6.6</v>
      </c>
      <c r="G10" s="11">
        <v>34.1</v>
      </c>
      <c r="H10" s="11">
        <v>20.7</v>
      </c>
      <c r="I10" s="11">
        <v>8.6</v>
      </c>
      <c r="J10" s="11">
        <v>23.2</v>
      </c>
      <c r="K10" s="11">
        <v>13.5</v>
      </c>
      <c r="L10" s="11">
        <v>1.45</v>
      </c>
      <c r="M10" s="11">
        <v>3.66</v>
      </c>
      <c r="N10" s="11">
        <v>0.68</v>
      </c>
      <c r="O10" s="11">
        <v>1.7</v>
      </c>
      <c r="P10" s="11">
        <v>5.3</v>
      </c>
      <c r="Q10" s="11">
        <v>88</v>
      </c>
      <c r="R10" s="11">
        <v>4.8</v>
      </c>
      <c r="S10" s="11">
        <v>33</v>
      </c>
      <c r="T10" s="11">
        <f t="shared" si="0"/>
        <v>7</v>
      </c>
      <c r="U10" s="11">
        <f t="shared" si="1"/>
        <v>92.8</v>
      </c>
      <c r="V10" s="11">
        <v>0.3</v>
      </c>
      <c r="W10" s="11">
        <v>0.1</v>
      </c>
      <c r="X10" s="11">
        <v>40.299999999999997</v>
      </c>
      <c r="Y10" s="11">
        <v>34.700000000000003</v>
      </c>
      <c r="Z10" s="11">
        <v>5.0999999999999996</v>
      </c>
      <c r="AA10" s="11">
        <v>19.899999999999999</v>
      </c>
      <c r="AB10" s="11">
        <v>388.1</v>
      </c>
      <c r="AC10" s="11">
        <v>1.1579999999999999</v>
      </c>
      <c r="AD10" s="11">
        <v>0.372</v>
      </c>
      <c r="AE10" s="11">
        <v>1.2E-2</v>
      </c>
      <c r="AF10" s="11">
        <v>-0.36799999999999999</v>
      </c>
      <c r="AG10" s="11">
        <v>0.34699999999999998</v>
      </c>
    </row>
    <row r="11" spans="1:33">
      <c r="A11" s="11" t="s">
        <v>404</v>
      </c>
      <c r="B11" s="11">
        <v>2</v>
      </c>
      <c r="C11" s="11">
        <v>8.26</v>
      </c>
      <c r="D11" s="11">
        <v>0.02</v>
      </c>
      <c r="E11" s="11">
        <v>1.05</v>
      </c>
      <c r="F11" s="11">
        <v>6.8</v>
      </c>
      <c r="G11" s="11">
        <v>35.6</v>
      </c>
      <c r="H11" s="11">
        <v>20.100000000000001</v>
      </c>
      <c r="I11" s="11">
        <v>7.4</v>
      </c>
      <c r="J11" s="11">
        <v>24.8</v>
      </c>
      <c r="K11" s="11">
        <v>12.1</v>
      </c>
      <c r="L11" s="11">
        <v>1.5</v>
      </c>
      <c r="M11" s="11">
        <v>3.17</v>
      </c>
      <c r="N11" s="11">
        <v>0.72</v>
      </c>
      <c r="O11" s="11">
        <v>1.8</v>
      </c>
      <c r="P11" s="11">
        <v>6.1</v>
      </c>
      <c r="Q11" s="11">
        <v>80</v>
      </c>
      <c r="R11" s="11">
        <v>11.3</v>
      </c>
      <c r="S11" s="11">
        <v>21</v>
      </c>
      <c r="T11" s="11">
        <f t="shared" si="0"/>
        <v>7.8999999999999995</v>
      </c>
      <c r="U11" s="11">
        <f t="shared" si="1"/>
        <v>91.3</v>
      </c>
      <c r="V11" s="11">
        <v>0.4</v>
      </c>
      <c r="W11" s="11">
        <v>0.1</v>
      </c>
      <c r="X11" s="11">
        <v>42.7</v>
      </c>
      <c r="Y11" s="11">
        <v>35.1</v>
      </c>
      <c r="Z11" s="11">
        <v>4.5999999999999996</v>
      </c>
      <c r="AA11" s="11">
        <v>17.600000000000001</v>
      </c>
      <c r="AB11" s="11">
        <v>387.3</v>
      </c>
      <c r="AC11" s="11">
        <v>1.129</v>
      </c>
      <c r="AD11" s="11">
        <v>0.371</v>
      </c>
      <c r="AE11" s="11">
        <v>1.2E-2</v>
      </c>
      <c r="AF11" s="11">
        <v>-0.34499999999999997</v>
      </c>
      <c r="AG11" s="11">
        <v>0.36699999999999999</v>
      </c>
    </row>
    <row r="12" spans="1:33">
      <c r="A12" s="11" t="s">
        <v>405</v>
      </c>
      <c r="B12" s="11">
        <v>2.1</v>
      </c>
      <c r="C12" s="11">
        <v>8.6</v>
      </c>
      <c r="D12" s="11">
        <v>0.02</v>
      </c>
      <c r="E12" s="11">
        <v>1.05</v>
      </c>
      <c r="F12" s="11">
        <v>8.8000000000000007</v>
      </c>
      <c r="G12" s="11">
        <v>38.700000000000003</v>
      </c>
      <c r="H12" s="11">
        <v>18.600000000000001</v>
      </c>
      <c r="I12" s="11">
        <v>6.8</v>
      </c>
      <c r="J12" s="11">
        <v>25.8</v>
      </c>
      <c r="K12" s="11">
        <v>10</v>
      </c>
      <c r="L12" s="11">
        <v>1.66</v>
      </c>
      <c r="M12" s="11">
        <v>4.32</v>
      </c>
      <c r="N12" s="11">
        <v>0.81</v>
      </c>
      <c r="O12" s="11">
        <v>2</v>
      </c>
      <c r="P12" s="11">
        <v>5.9</v>
      </c>
      <c r="Q12" s="11">
        <v>82.4</v>
      </c>
      <c r="R12" s="11">
        <v>8.5</v>
      </c>
      <c r="S12" s="11">
        <v>18</v>
      </c>
      <c r="T12" s="11">
        <f t="shared" si="0"/>
        <v>7.9</v>
      </c>
      <c r="U12" s="11">
        <f t="shared" si="1"/>
        <v>90.9</v>
      </c>
      <c r="V12" s="11">
        <v>0.4</v>
      </c>
      <c r="W12" s="11">
        <v>0</v>
      </c>
      <c r="X12" s="11">
        <v>43.4</v>
      </c>
      <c r="Y12" s="11">
        <v>35.4</v>
      </c>
      <c r="Z12" s="11">
        <v>3.6</v>
      </c>
      <c r="AA12" s="11">
        <v>17.600000000000001</v>
      </c>
      <c r="AB12" s="11">
        <v>394.6</v>
      </c>
      <c r="AC12" s="11">
        <v>1.1919999999999999</v>
      </c>
      <c r="AD12" s="11">
        <v>0.38</v>
      </c>
      <c r="AE12" s="11">
        <v>1.0999999999999999E-2</v>
      </c>
      <c r="AF12" s="11">
        <v>-0.39500000000000002</v>
      </c>
      <c r="AG12" s="11">
        <v>0.32300000000000001</v>
      </c>
    </row>
    <row r="13" spans="1:33">
      <c r="A13" s="11" t="s">
        <v>406</v>
      </c>
      <c r="B13" s="11">
        <v>1.7</v>
      </c>
      <c r="C13" s="11">
        <v>12.87</v>
      </c>
      <c r="D13" s="11">
        <v>2.5000000000000001E-2</v>
      </c>
      <c r="E13" s="11">
        <v>1.03</v>
      </c>
      <c r="F13" s="11">
        <v>23.7</v>
      </c>
      <c r="G13" s="11">
        <v>37.9</v>
      </c>
      <c r="H13" s="11">
        <v>14.1</v>
      </c>
      <c r="I13" s="11">
        <v>2.1</v>
      </c>
      <c r="J13" s="11">
        <v>31.6</v>
      </c>
      <c r="K13" s="11">
        <v>14.3</v>
      </c>
      <c r="L13" s="11">
        <v>1.89</v>
      </c>
      <c r="M13" s="11">
        <v>4.0199999999999996</v>
      </c>
      <c r="N13" s="11">
        <v>1.03</v>
      </c>
      <c r="O13" s="11">
        <v>0.6</v>
      </c>
      <c r="P13" s="11">
        <v>7.4</v>
      </c>
      <c r="Q13" s="11">
        <v>86.1</v>
      </c>
      <c r="R13" s="11">
        <v>5.0999999999999996</v>
      </c>
      <c r="S13" s="11">
        <v>21</v>
      </c>
      <c r="T13" s="11">
        <f t="shared" si="0"/>
        <v>8</v>
      </c>
      <c r="U13" s="11">
        <f t="shared" si="1"/>
        <v>91.199999999999989</v>
      </c>
      <c r="V13" s="11">
        <v>0</v>
      </c>
      <c r="W13" s="11">
        <v>0</v>
      </c>
      <c r="X13" s="11">
        <v>58.9</v>
      </c>
      <c r="Y13" s="11">
        <v>24.2</v>
      </c>
      <c r="Z13" s="11">
        <v>0</v>
      </c>
      <c r="AA13" s="11">
        <v>16.899999999999999</v>
      </c>
      <c r="AB13" s="11">
        <v>409.6</v>
      </c>
      <c r="AC13" s="11">
        <v>1.204</v>
      </c>
      <c r="AD13" s="11">
        <v>0.40699999999999997</v>
      </c>
      <c r="AE13" s="11">
        <v>6.0000000000000001E-3</v>
      </c>
      <c r="AF13" s="11">
        <v>-0.36699999999999999</v>
      </c>
      <c r="AG13" s="11">
        <v>0.30099999999999999</v>
      </c>
    </row>
    <row r="14" spans="1:33">
      <c r="A14" s="11" t="s">
        <v>407</v>
      </c>
      <c r="B14" s="11">
        <v>2.8</v>
      </c>
      <c r="C14" s="11">
        <v>4.8099999999999996</v>
      </c>
      <c r="D14" s="11">
        <v>1.2999999999999999E-2</v>
      </c>
      <c r="E14" s="11">
        <v>0.77</v>
      </c>
      <c r="F14" s="11">
        <v>13.3</v>
      </c>
      <c r="G14" s="11">
        <v>40</v>
      </c>
      <c r="H14" s="11">
        <v>27.7</v>
      </c>
      <c r="I14" s="11">
        <v>11.1</v>
      </c>
      <c r="J14" s="11">
        <v>21.2</v>
      </c>
      <c r="K14" s="11">
        <v>0</v>
      </c>
      <c r="L14" s="11">
        <v>1.56</v>
      </c>
      <c r="M14" s="11">
        <v>6.73</v>
      </c>
      <c r="N14" s="11">
        <v>0.77</v>
      </c>
      <c r="O14" s="11">
        <v>2.2000000000000002</v>
      </c>
      <c r="P14" s="11">
        <v>6.2</v>
      </c>
      <c r="Q14" s="11">
        <v>74.2</v>
      </c>
      <c r="R14" s="11">
        <v>13.3</v>
      </c>
      <c r="S14" s="11">
        <v>11</v>
      </c>
      <c r="T14" s="11">
        <f t="shared" si="0"/>
        <v>8.4</v>
      </c>
      <c r="U14" s="11">
        <f t="shared" si="1"/>
        <v>87.5</v>
      </c>
      <c r="V14" s="11">
        <v>0.2</v>
      </c>
      <c r="W14" s="11">
        <v>0.1</v>
      </c>
      <c r="X14" s="11">
        <v>38.1</v>
      </c>
      <c r="Y14" s="11">
        <v>40.700000000000003</v>
      </c>
      <c r="Z14" s="11">
        <v>5.8</v>
      </c>
      <c r="AA14" s="11">
        <v>15.4</v>
      </c>
      <c r="AB14" s="11">
        <v>408.1</v>
      </c>
      <c r="AC14" s="11">
        <v>1.085</v>
      </c>
      <c r="AD14" s="11">
        <v>0.42</v>
      </c>
      <c r="AE14" s="11">
        <v>1.4999999999999999E-2</v>
      </c>
      <c r="AF14" s="11">
        <v>-0.19400000000000001</v>
      </c>
      <c r="AG14" s="11">
        <v>0.372</v>
      </c>
    </row>
    <row r="15" spans="1:33">
      <c r="A15" s="11" t="s">
        <v>408</v>
      </c>
      <c r="B15" s="11">
        <v>1.9</v>
      </c>
      <c r="C15" s="11">
        <v>9.64</v>
      </c>
      <c r="D15" s="11">
        <v>1.7999999999999999E-2</v>
      </c>
      <c r="E15" s="11">
        <v>0.82</v>
      </c>
      <c r="F15" s="11">
        <v>8.1</v>
      </c>
      <c r="G15" s="11">
        <v>44.4</v>
      </c>
      <c r="H15" s="11">
        <v>23.3</v>
      </c>
      <c r="I15" s="11">
        <v>6.3</v>
      </c>
      <c r="J15" s="11">
        <v>21.8</v>
      </c>
      <c r="K15" s="11">
        <v>4.2</v>
      </c>
      <c r="L15" s="11">
        <v>1.59</v>
      </c>
      <c r="M15" s="11">
        <v>5.92</v>
      </c>
      <c r="N15" s="11">
        <v>0.72</v>
      </c>
      <c r="O15" s="11">
        <v>1.7</v>
      </c>
      <c r="P15" s="11">
        <v>6.8</v>
      </c>
      <c r="Q15" s="11">
        <v>85.5</v>
      </c>
      <c r="R15" s="11">
        <v>5.3</v>
      </c>
      <c r="S15" s="11">
        <v>26</v>
      </c>
      <c r="T15" s="11">
        <f t="shared" si="0"/>
        <v>8.5</v>
      </c>
      <c r="U15" s="11">
        <f t="shared" si="1"/>
        <v>90.8</v>
      </c>
      <c r="V15" s="11">
        <v>0.7</v>
      </c>
      <c r="W15" s="11">
        <v>0.1</v>
      </c>
      <c r="X15" s="11">
        <v>48.7</v>
      </c>
      <c r="Y15" s="11">
        <v>28.9</v>
      </c>
      <c r="Z15" s="11">
        <v>3.8</v>
      </c>
      <c r="AA15" s="11">
        <v>18.600000000000001</v>
      </c>
      <c r="AB15" s="11">
        <v>424.2</v>
      </c>
      <c r="AC15" s="11">
        <v>1.1990000000000001</v>
      </c>
      <c r="AD15" s="11">
        <v>0.35899999999999999</v>
      </c>
      <c r="AE15" s="11">
        <v>6.0000000000000001E-3</v>
      </c>
      <c r="AF15" s="11">
        <v>-0.45900000000000002</v>
      </c>
      <c r="AG15" s="11">
        <v>0.32300000000000001</v>
      </c>
    </row>
    <row r="16" spans="1:33">
      <c r="A16" s="11" t="s">
        <v>409</v>
      </c>
      <c r="B16" s="11">
        <v>2.2999999999999998</v>
      </c>
      <c r="C16" s="11">
        <v>9.44</v>
      </c>
      <c r="D16" s="11">
        <v>2.1999999999999999E-2</v>
      </c>
      <c r="E16" s="11">
        <v>1.1000000000000001</v>
      </c>
      <c r="F16" s="11">
        <v>8.5</v>
      </c>
      <c r="G16" s="11">
        <v>29.6</v>
      </c>
      <c r="H16" s="11">
        <v>16.8</v>
      </c>
      <c r="I16" s="11">
        <v>8.1999999999999993</v>
      </c>
      <c r="J16" s="11">
        <v>22.4</v>
      </c>
      <c r="K16" s="11">
        <v>23.1</v>
      </c>
      <c r="L16" s="11">
        <v>1.44</v>
      </c>
      <c r="M16" s="11">
        <v>4.25</v>
      </c>
      <c r="N16" s="11">
        <v>0.71</v>
      </c>
      <c r="O16" s="11">
        <v>2.5</v>
      </c>
      <c r="P16" s="11">
        <v>7.5</v>
      </c>
      <c r="Q16" s="11">
        <v>80.7</v>
      </c>
      <c r="R16" s="11">
        <v>8.6999999999999993</v>
      </c>
      <c r="S16" s="11">
        <v>24</v>
      </c>
      <c r="T16" s="11">
        <f t="shared" si="0"/>
        <v>10</v>
      </c>
      <c r="U16" s="11">
        <f t="shared" si="1"/>
        <v>89.4</v>
      </c>
      <c r="V16" s="11">
        <v>0.3</v>
      </c>
      <c r="W16" s="11">
        <v>0.1</v>
      </c>
      <c r="X16" s="11">
        <v>42.1</v>
      </c>
      <c r="Y16" s="11">
        <v>36.4</v>
      </c>
      <c r="Z16" s="11">
        <v>4.8</v>
      </c>
      <c r="AA16" s="11">
        <v>16.600000000000001</v>
      </c>
      <c r="AB16" s="11">
        <v>393</v>
      </c>
      <c r="AC16" s="11">
        <v>1.1599999999999999</v>
      </c>
      <c r="AD16" s="11">
        <v>0.39300000000000002</v>
      </c>
      <c r="AE16" s="11">
        <v>1.2999999999999999E-2</v>
      </c>
      <c r="AF16" s="11">
        <v>-0.32600000000000001</v>
      </c>
      <c r="AG16" s="11">
        <v>0.33800000000000002</v>
      </c>
    </row>
    <row r="17" spans="1:33">
      <c r="A17" s="11" t="s">
        <v>410</v>
      </c>
      <c r="B17" s="11">
        <v>2.8</v>
      </c>
      <c r="C17" s="11">
        <v>8.0500000000000007</v>
      </c>
      <c r="D17" s="11">
        <v>1.9E-2</v>
      </c>
      <c r="E17" s="11">
        <v>0.94</v>
      </c>
      <c r="F17" s="11">
        <v>16</v>
      </c>
      <c r="G17" s="11">
        <v>30.6</v>
      </c>
      <c r="H17" s="11">
        <v>18.399999999999999</v>
      </c>
      <c r="I17" s="11">
        <v>10.9</v>
      </c>
      <c r="J17" s="11">
        <v>16.2</v>
      </c>
      <c r="K17" s="11">
        <v>23.8</v>
      </c>
      <c r="L17" s="11">
        <v>1.43</v>
      </c>
      <c r="M17" s="11">
        <v>7.28</v>
      </c>
      <c r="N17" s="11">
        <v>0.63</v>
      </c>
      <c r="O17" s="11">
        <v>3.5</v>
      </c>
      <c r="P17" s="11">
        <v>9.1</v>
      </c>
      <c r="Q17" s="11">
        <v>80.400000000000006</v>
      </c>
      <c r="R17" s="11">
        <v>6.6</v>
      </c>
      <c r="S17" s="11">
        <v>22</v>
      </c>
      <c r="T17" s="11">
        <f t="shared" si="0"/>
        <v>12.6</v>
      </c>
      <c r="U17" s="11">
        <f t="shared" si="1"/>
        <v>87</v>
      </c>
      <c r="V17" s="11">
        <v>0.5</v>
      </c>
      <c r="W17" s="11">
        <v>0.1</v>
      </c>
      <c r="X17" s="11">
        <v>49</v>
      </c>
      <c r="Y17" s="11">
        <v>32.799999999999997</v>
      </c>
      <c r="Z17" s="11">
        <v>1.9</v>
      </c>
      <c r="AA17" s="11">
        <v>16.2</v>
      </c>
      <c r="AB17" s="11">
        <v>394.9</v>
      </c>
      <c r="AC17" s="11">
        <v>1.2190000000000001</v>
      </c>
      <c r="AD17" s="11">
        <v>0.41</v>
      </c>
      <c r="AE17" s="11">
        <v>8.9999999999999993E-3</v>
      </c>
      <c r="AF17" s="11">
        <v>-0.36899999999999999</v>
      </c>
      <c r="AG17" s="11">
        <v>0.29499999999999998</v>
      </c>
    </row>
    <row r="18" spans="1:33">
      <c r="A18" s="11" t="s">
        <v>411</v>
      </c>
      <c r="B18" s="11">
        <v>3.3</v>
      </c>
      <c r="C18" s="11">
        <v>7.06</v>
      </c>
      <c r="D18" s="11">
        <v>1.7999999999999999E-2</v>
      </c>
      <c r="E18" s="11">
        <v>0.89</v>
      </c>
      <c r="F18" s="11">
        <v>13.4</v>
      </c>
      <c r="G18" s="11">
        <v>34.4</v>
      </c>
      <c r="H18" s="11">
        <v>19</v>
      </c>
      <c r="I18" s="11">
        <v>7.7</v>
      </c>
      <c r="J18" s="11">
        <v>19</v>
      </c>
      <c r="K18" s="11">
        <v>19.899999999999999</v>
      </c>
      <c r="L18" s="11">
        <v>1.47</v>
      </c>
      <c r="M18" s="11">
        <v>6.08</v>
      </c>
      <c r="N18" s="11">
        <v>0.65</v>
      </c>
      <c r="O18" s="11">
        <v>4.8</v>
      </c>
      <c r="P18" s="11">
        <v>11.7</v>
      </c>
      <c r="Q18" s="11">
        <v>76.5</v>
      </c>
      <c r="R18" s="11">
        <v>6.6</v>
      </c>
      <c r="S18" s="11">
        <v>22</v>
      </c>
      <c r="T18" s="11">
        <f t="shared" si="0"/>
        <v>16.5</v>
      </c>
      <c r="U18" s="11">
        <f t="shared" si="1"/>
        <v>83.1</v>
      </c>
      <c r="V18" s="11">
        <v>0.3</v>
      </c>
      <c r="W18" s="11">
        <v>0.1</v>
      </c>
      <c r="X18" s="11">
        <v>43.7</v>
      </c>
      <c r="Y18" s="11">
        <v>36.1</v>
      </c>
      <c r="Z18" s="11">
        <v>4.2</v>
      </c>
      <c r="AA18" s="11">
        <v>16</v>
      </c>
      <c r="AB18" s="11">
        <v>405.2</v>
      </c>
      <c r="AC18" s="11">
        <v>1.1539999999999999</v>
      </c>
      <c r="AD18" s="11">
        <v>0.41</v>
      </c>
      <c r="AE18" s="11">
        <v>1.2999999999999999E-2</v>
      </c>
      <c r="AF18" s="11">
        <v>-0.28799999999999998</v>
      </c>
      <c r="AG18" s="11">
        <v>0.33400000000000002</v>
      </c>
    </row>
    <row r="19" spans="1:33">
      <c r="A19" s="11" t="s">
        <v>412</v>
      </c>
      <c r="B19" s="11">
        <v>2.8</v>
      </c>
      <c r="C19" s="11">
        <v>6.42</v>
      </c>
      <c r="D19" s="11">
        <v>1.7000000000000001E-2</v>
      </c>
      <c r="E19" s="11">
        <v>0.92</v>
      </c>
      <c r="F19" s="11">
        <v>9.8000000000000007</v>
      </c>
      <c r="G19" s="11">
        <v>37.5</v>
      </c>
      <c r="H19" s="11">
        <v>23.7</v>
      </c>
      <c r="I19" s="11">
        <v>9.1999999999999993</v>
      </c>
      <c r="J19" s="11">
        <v>18.7</v>
      </c>
      <c r="K19" s="11">
        <v>10.9</v>
      </c>
      <c r="L19" s="11">
        <v>1.4</v>
      </c>
      <c r="M19" s="11">
        <v>5.16</v>
      </c>
      <c r="N19" s="11">
        <v>0.55000000000000004</v>
      </c>
      <c r="O19" s="11">
        <v>4.5999999999999996</v>
      </c>
      <c r="P19" s="11">
        <v>12.1</v>
      </c>
      <c r="Q19" s="11">
        <v>76.599999999999994</v>
      </c>
      <c r="R19" s="11">
        <v>6.4</v>
      </c>
      <c r="S19" s="11">
        <v>21</v>
      </c>
      <c r="T19" s="11">
        <f t="shared" si="0"/>
        <v>16.7</v>
      </c>
      <c r="U19" s="11">
        <f t="shared" si="1"/>
        <v>83</v>
      </c>
      <c r="V19" s="11">
        <v>0.7</v>
      </c>
      <c r="W19" s="11">
        <v>0.1</v>
      </c>
      <c r="X19" s="11">
        <v>41</v>
      </c>
      <c r="Y19" s="11">
        <v>42.1</v>
      </c>
      <c r="Z19" s="11">
        <v>3.2</v>
      </c>
      <c r="AA19" s="11">
        <v>13.6</v>
      </c>
      <c r="AB19" s="11">
        <v>404.4</v>
      </c>
      <c r="AC19" s="11">
        <v>1.2490000000000001</v>
      </c>
      <c r="AD19" s="11">
        <v>0.41399999999999998</v>
      </c>
      <c r="AE19" s="11">
        <v>1.6E-2</v>
      </c>
      <c r="AF19" s="11">
        <v>-0.37</v>
      </c>
      <c r="AG19" s="11">
        <v>0.27200000000000002</v>
      </c>
    </row>
    <row r="20" spans="1:33">
      <c r="A20" s="11" t="s">
        <v>413</v>
      </c>
      <c r="B20" s="11">
        <v>3.3</v>
      </c>
      <c r="C20" s="11">
        <v>6.44</v>
      </c>
      <c r="D20" s="11">
        <v>1.7000000000000001E-2</v>
      </c>
      <c r="E20" s="11">
        <v>0.92</v>
      </c>
      <c r="F20" s="11">
        <v>17.5</v>
      </c>
      <c r="G20" s="11">
        <v>32.1</v>
      </c>
      <c r="H20" s="11">
        <v>19</v>
      </c>
      <c r="I20" s="11">
        <v>11.4</v>
      </c>
      <c r="J20" s="11">
        <v>14.4</v>
      </c>
      <c r="K20" s="11">
        <v>23.2</v>
      </c>
      <c r="L20" s="11">
        <v>1.42</v>
      </c>
      <c r="M20" s="11">
        <v>9.19</v>
      </c>
      <c r="N20" s="11">
        <v>0.59</v>
      </c>
      <c r="O20" s="11">
        <v>5.6</v>
      </c>
      <c r="P20" s="11">
        <v>11.6</v>
      </c>
      <c r="Q20" s="11">
        <v>74.400000000000006</v>
      </c>
      <c r="R20" s="11">
        <v>7.6</v>
      </c>
      <c r="S20" s="11">
        <v>21</v>
      </c>
      <c r="T20" s="11">
        <f t="shared" si="0"/>
        <v>17.2</v>
      </c>
      <c r="U20" s="11">
        <f t="shared" si="1"/>
        <v>82</v>
      </c>
      <c r="V20" s="11">
        <v>0.6</v>
      </c>
      <c r="W20" s="11">
        <v>0.7</v>
      </c>
      <c r="X20" s="11">
        <v>43.8</v>
      </c>
      <c r="Y20" s="11">
        <v>32.799999999999997</v>
      </c>
      <c r="Z20" s="11">
        <v>3.4</v>
      </c>
      <c r="AA20" s="11">
        <v>20</v>
      </c>
      <c r="AB20" s="11">
        <v>409.9</v>
      </c>
      <c r="AC20" s="11">
        <v>1.0389999999999999</v>
      </c>
      <c r="AD20" s="11">
        <v>0.46</v>
      </c>
      <c r="AE20" s="11">
        <v>0.01</v>
      </c>
      <c r="AF20" s="11">
        <v>-8.3000000000000004E-2</v>
      </c>
      <c r="AG20" s="11">
        <v>0.39</v>
      </c>
    </row>
    <row r="21" spans="1:33">
      <c r="A21" s="11" t="s">
        <v>414</v>
      </c>
      <c r="B21" s="11">
        <v>3.2</v>
      </c>
      <c r="C21" s="11">
        <v>6.22</v>
      </c>
      <c r="D21" s="11">
        <v>1.4999999999999999E-2</v>
      </c>
      <c r="E21" s="11">
        <v>0.81</v>
      </c>
      <c r="F21" s="11">
        <v>20.5</v>
      </c>
      <c r="G21" s="11">
        <v>36.299999999999997</v>
      </c>
      <c r="H21" s="11">
        <v>20.2</v>
      </c>
      <c r="I21" s="11">
        <v>7.7</v>
      </c>
      <c r="J21" s="11">
        <v>20.8</v>
      </c>
      <c r="K21" s="11">
        <v>15</v>
      </c>
      <c r="L21" s="11">
        <v>1.51</v>
      </c>
      <c r="M21" s="11">
        <v>5.87</v>
      </c>
      <c r="N21" s="11">
        <v>0.65</v>
      </c>
      <c r="O21" s="11">
        <v>4.9000000000000004</v>
      </c>
      <c r="P21" s="11">
        <v>12.3</v>
      </c>
      <c r="Q21" s="11">
        <v>76.099999999999994</v>
      </c>
      <c r="R21" s="11">
        <v>6.3</v>
      </c>
      <c r="S21" s="11">
        <v>18</v>
      </c>
      <c r="T21" s="11">
        <f t="shared" si="0"/>
        <v>17.200000000000003</v>
      </c>
      <c r="U21" s="11">
        <f t="shared" si="1"/>
        <v>82.399999999999991</v>
      </c>
      <c r="V21" s="11">
        <v>0.8</v>
      </c>
      <c r="W21" s="11">
        <v>1.7</v>
      </c>
      <c r="X21" s="11">
        <v>34.299999999999997</v>
      </c>
      <c r="Y21" s="11">
        <v>44.6</v>
      </c>
      <c r="Z21" s="11">
        <v>7</v>
      </c>
      <c r="AA21" s="11">
        <v>14.1</v>
      </c>
      <c r="AB21" s="11">
        <v>395.8</v>
      </c>
      <c r="AC21" s="11">
        <v>1.0089999999999999</v>
      </c>
      <c r="AD21" s="11">
        <v>0.47399999999999998</v>
      </c>
      <c r="AE21" s="11">
        <v>2.5000000000000001E-2</v>
      </c>
      <c r="AF21" s="11">
        <v>2.1999999999999999E-2</v>
      </c>
      <c r="AG21" s="11">
        <v>0.40100000000000002</v>
      </c>
    </row>
    <row r="22" spans="1:33">
      <c r="A22" s="11" t="s">
        <v>415</v>
      </c>
      <c r="B22" s="11">
        <v>3.1</v>
      </c>
      <c r="C22" s="11">
        <v>5.31</v>
      </c>
      <c r="D22" s="11">
        <v>1.4999999999999999E-2</v>
      </c>
      <c r="E22" s="11">
        <v>0.9</v>
      </c>
      <c r="F22" s="11">
        <v>9.1</v>
      </c>
      <c r="G22" s="11">
        <v>35.6</v>
      </c>
      <c r="H22" s="11">
        <v>22.2</v>
      </c>
      <c r="I22" s="11">
        <v>9.8000000000000007</v>
      </c>
      <c r="J22" s="11">
        <v>17.8</v>
      </c>
      <c r="K22" s="11">
        <v>14.7</v>
      </c>
      <c r="L22" s="11">
        <v>1.39</v>
      </c>
      <c r="M22" s="11">
        <v>5.56</v>
      </c>
      <c r="N22" s="11">
        <v>0.56000000000000005</v>
      </c>
      <c r="O22" s="11">
        <v>5.7</v>
      </c>
      <c r="P22" s="11">
        <v>11.7</v>
      </c>
      <c r="Q22" s="11">
        <v>76.2</v>
      </c>
      <c r="R22" s="11">
        <v>5.9</v>
      </c>
      <c r="S22" s="11">
        <v>25</v>
      </c>
      <c r="T22" s="11">
        <f t="shared" si="0"/>
        <v>17.399999999999999</v>
      </c>
      <c r="U22" s="11">
        <f t="shared" si="1"/>
        <v>82.100000000000009</v>
      </c>
      <c r="V22" s="11">
        <v>0.5</v>
      </c>
      <c r="W22" s="11">
        <v>0.1</v>
      </c>
      <c r="X22" s="11">
        <v>51.4</v>
      </c>
      <c r="Y22" s="11">
        <v>33.200000000000003</v>
      </c>
      <c r="Z22" s="11">
        <v>0.4</v>
      </c>
      <c r="AA22" s="11">
        <v>15</v>
      </c>
      <c r="AB22" s="11">
        <v>424.1</v>
      </c>
      <c r="AC22" s="11">
        <v>1.2869999999999999</v>
      </c>
      <c r="AD22" s="11">
        <v>0.38800000000000001</v>
      </c>
      <c r="AE22" s="11">
        <v>8.0000000000000002E-3</v>
      </c>
      <c r="AF22" s="11">
        <v>-0.48199999999999998</v>
      </c>
      <c r="AG22" s="11">
        <v>0.25600000000000001</v>
      </c>
    </row>
    <row r="23" spans="1:33">
      <c r="A23" s="11" t="s">
        <v>416</v>
      </c>
      <c r="B23" s="11">
        <v>2.8</v>
      </c>
      <c r="C23" s="11">
        <v>6.53</v>
      </c>
      <c r="D23" s="11">
        <v>1.2999999999999999E-2</v>
      </c>
      <c r="E23" s="11">
        <v>0.79</v>
      </c>
      <c r="F23" s="11">
        <v>15.1</v>
      </c>
      <c r="G23" s="11">
        <v>41</v>
      </c>
      <c r="H23" s="11">
        <v>27.2</v>
      </c>
      <c r="I23" s="11">
        <v>8.4</v>
      </c>
      <c r="J23" s="11">
        <v>13.9</v>
      </c>
      <c r="K23" s="11">
        <v>9.5</v>
      </c>
      <c r="L23" s="11">
        <v>1.54</v>
      </c>
      <c r="M23" s="11">
        <v>10.95</v>
      </c>
      <c r="N23" s="11">
        <v>0.56000000000000005</v>
      </c>
      <c r="O23" s="11">
        <v>5.6</v>
      </c>
      <c r="P23" s="11">
        <v>12.7</v>
      </c>
      <c r="Q23" s="11">
        <v>76.8</v>
      </c>
      <c r="R23" s="11">
        <v>4.7</v>
      </c>
      <c r="S23" s="11">
        <v>22</v>
      </c>
      <c r="T23" s="11">
        <f t="shared" si="0"/>
        <v>18.299999999999997</v>
      </c>
      <c r="U23" s="11">
        <f t="shared" si="1"/>
        <v>81.5</v>
      </c>
      <c r="V23" s="11">
        <v>0.6</v>
      </c>
      <c r="W23" s="11">
        <v>0.1</v>
      </c>
      <c r="X23" s="11">
        <v>50.2</v>
      </c>
      <c r="Y23" s="11">
        <v>34.5</v>
      </c>
      <c r="Z23" s="11">
        <v>2.2999999999999998</v>
      </c>
      <c r="AA23" s="11">
        <v>13</v>
      </c>
      <c r="AB23" s="11">
        <v>421.3</v>
      </c>
      <c r="AC23" s="11">
        <v>1.258</v>
      </c>
      <c r="AD23" s="11">
        <v>0.40799999999999997</v>
      </c>
      <c r="AE23" s="11">
        <v>8.9999999999999993E-3</v>
      </c>
      <c r="AF23" s="11">
        <v>-0.41099999999999998</v>
      </c>
      <c r="AG23" s="11">
        <v>0.26600000000000001</v>
      </c>
    </row>
    <row r="24" spans="1:33">
      <c r="A24" s="11" t="s">
        <v>417</v>
      </c>
      <c r="B24" s="11">
        <v>3.6</v>
      </c>
      <c r="C24" s="11">
        <v>5.37</v>
      </c>
      <c r="D24" s="11">
        <v>1.2999999999999999E-2</v>
      </c>
      <c r="E24" s="11">
        <v>0.71</v>
      </c>
      <c r="F24" s="11">
        <v>22.7</v>
      </c>
      <c r="G24" s="11">
        <v>39.1</v>
      </c>
      <c r="H24" s="11">
        <v>24.1</v>
      </c>
      <c r="I24" s="11">
        <v>9.6999999999999993</v>
      </c>
      <c r="J24" s="11">
        <v>14.4</v>
      </c>
      <c r="K24" s="11">
        <v>12.7</v>
      </c>
      <c r="L24" s="11">
        <v>1.5</v>
      </c>
      <c r="M24" s="11">
        <v>9.69</v>
      </c>
      <c r="N24" s="11">
        <v>0.55000000000000004</v>
      </c>
      <c r="O24" s="11">
        <v>7.1</v>
      </c>
      <c r="P24" s="11">
        <v>14.4</v>
      </c>
      <c r="Q24" s="11">
        <v>72.2</v>
      </c>
      <c r="R24" s="11">
        <v>5.8</v>
      </c>
      <c r="S24" s="11">
        <v>18</v>
      </c>
      <c r="T24" s="11">
        <f t="shared" si="0"/>
        <v>21.5</v>
      </c>
      <c r="U24" s="11">
        <f t="shared" si="1"/>
        <v>78</v>
      </c>
      <c r="V24" s="11">
        <v>0.3</v>
      </c>
      <c r="W24" s="11">
        <v>0</v>
      </c>
      <c r="X24" s="11">
        <v>54.2</v>
      </c>
      <c r="Y24" s="11">
        <v>34.200000000000003</v>
      </c>
      <c r="Z24" s="11">
        <v>0</v>
      </c>
      <c r="AA24" s="11">
        <v>11.5</v>
      </c>
      <c r="AB24" s="11">
        <v>439</v>
      </c>
      <c r="AC24" s="11">
        <v>1.25</v>
      </c>
      <c r="AD24" s="11">
        <v>0.432</v>
      </c>
      <c r="AE24" s="11">
        <v>8.9999999999999993E-3</v>
      </c>
      <c r="AF24" s="11">
        <v>-0.35599999999999998</v>
      </c>
      <c r="AG24" s="11">
        <v>0.25900000000000001</v>
      </c>
    </row>
    <row r="25" spans="1:33">
      <c r="A25" s="11" t="s">
        <v>418</v>
      </c>
      <c r="B25" s="11">
        <v>3.5</v>
      </c>
      <c r="C25" s="11">
        <v>7.67</v>
      </c>
      <c r="D25" s="11">
        <v>1.7000000000000001E-2</v>
      </c>
      <c r="E25" s="11">
        <v>0.77</v>
      </c>
      <c r="F25" s="11">
        <v>24.9</v>
      </c>
      <c r="G25" s="11">
        <v>36.299999999999997</v>
      </c>
      <c r="H25" s="11">
        <v>19.100000000000001</v>
      </c>
      <c r="I25" s="11">
        <v>8.4</v>
      </c>
      <c r="J25" s="11">
        <v>11.6</v>
      </c>
      <c r="K25" s="11">
        <v>24.6</v>
      </c>
      <c r="L25" s="11">
        <v>1.49</v>
      </c>
      <c r="M25" s="11">
        <v>14.47</v>
      </c>
      <c r="N25" s="11">
        <v>0.56000000000000005</v>
      </c>
      <c r="O25" s="11">
        <v>6.8</v>
      </c>
      <c r="P25" s="11">
        <v>15</v>
      </c>
      <c r="Q25" s="11">
        <v>73.099999999999994</v>
      </c>
      <c r="R25" s="11">
        <v>4.5999999999999996</v>
      </c>
      <c r="S25" s="11">
        <v>20</v>
      </c>
      <c r="T25" s="11">
        <f t="shared" si="0"/>
        <v>21.8</v>
      </c>
      <c r="U25" s="11">
        <f t="shared" si="1"/>
        <v>77.699999999999989</v>
      </c>
      <c r="V25" s="11">
        <v>0.1</v>
      </c>
      <c r="W25" s="11">
        <v>0.3</v>
      </c>
      <c r="X25" s="11">
        <v>52.2</v>
      </c>
      <c r="Y25" s="11">
        <v>31.9</v>
      </c>
      <c r="Z25" s="11">
        <v>2</v>
      </c>
      <c r="AA25" s="11">
        <v>13.8</v>
      </c>
      <c r="AB25" s="11">
        <v>410.7</v>
      </c>
      <c r="AC25" s="11">
        <v>1.004</v>
      </c>
      <c r="AD25" s="11">
        <v>0.42599999999999999</v>
      </c>
      <c r="AE25" s="11">
        <v>6.0000000000000001E-3</v>
      </c>
      <c r="AF25" s="11">
        <v>-0.13100000000000001</v>
      </c>
      <c r="AG25" s="11">
        <v>0.42499999999999999</v>
      </c>
    </row>
    <row r="26" spans="1:33">
      <c r="A26" s="11" t="s">
        <v>419</v>
      </c>
      <c r="B26" s="11">
        <v>3.9</v>
      </c>
      <c r="C26" s="11">
        <v>6.55</v>
      </c>
      <c r="D26" s="11">
        <v>1.6E-2</v>
      </c>
      <c r="E26" s="11">
        <v>0.8</v>
      </c>
      <c r="F26" s="11">
        <v>31.9</v>
      </c>
      <c r="G26" s="11">
        <v>36.200000000000003</v>
      </c>
      <c r="H26" s="11">
        <v>20.3</v>
      </c>
      <c r="I26" s="11">
        <v>10.4</v>
      </c>
      <c r="J26" s="11">
        <v>10.4</v>
      </c>
      <c r="K26" s="11">
        <v>22.5</v>
      </c>
      <c r="L26" s="11">
        <v>1.46</v>
      </c>
      <c r="M26" s="11">
        <v>18.28</v>
      </c>
      <c r="N26" s="11">
        <v>0.54</v>
      </c>
      <c r="O26" s="11">
        <v>6.6</v>
      </c>
      <c r="P26" s="11">
        <v>15.8</v>
      </c>
      <c r="Q26" s="11">
        <v>74.599999999999994</v>
      </c>
      <c r="R26" s="11">
        <v>2.9</v>
      </c>
      <c r="S26" s="11">
        <v>23</v>
      </c>
      <c r="T26" s="11">
        <f t="shared" si="0"/>
        <v>22.4</v>
      </c>
      <c r="U26" s="11">
        <f t="shared" si="1"/>
        <v>77.5</v>
      </c>
      <c r="V26" s="11">
        <v>0.1</v>
      </c>
      <c r="W26" s="11">
        <v>0.2</v>
      </c>
      <c r="X26" s="11">
        <v>53.5</v>
      </c>
      <c r="Y26" s="11">
        <v>31.3</v>
      </c>
      <c r="Z26" s="11">
        <v>0.8</v>
      </c>
      <c r="AA26" s="11">
        <v>14.4</v>
      </c>
      <c r="AB26" s="11">
        <v>408.2</v>
      </c>
      <c r="AC26" s="11">
        <v>1.097</v>
      </c>
      <c r="AD26" s="11">
        <v>0.41399999999999998</v>
      </c>
      <c r="AE26" s="11">
        <v>7.0000000000000001E-3</v>
      </c>
      <c r="AF26" s="11">
        <v>-0.246</v>
      </c>
      <c r="AG26" s="11">
        <v>0.37</v>
      </c>
    </row>
    <row r="27" spans="1:33">
      <c r="A27" s="11" t="s">
        <v>420</v>
      </c>
      <c r="B27" s="11">
        <v>3.4</v>
      </c>
      <c r="C27" s="11">
        <v>5.53</v>
      </c>
      <c r="D27" s="11">
        <v>1.4999999999999999E-2</v>
      </c>
      <c r="E27" s="11">
        <v>0.81</v>
      </c>
      <c r="F27" s="11">
        <v>15.7</v>
      </c>
      <c r="G27" s="11">
        <v>39</v>
      </c>
      <c r="H27" s="11">
        <v>26.4</v>
      </c>
      <c r="I27" s="11">
        <v>10.1</v>
      </c>
      <c r="J27" s="11">
        <v>13.6</v>
      </c>
      <c r="K27" s="11">
        <v>10.9</v>
      </c>
      <c r="L27" s="11">
        <v>1.46</v>
      </c>
      <c r="M27" s="11">
        <v>10.5</v>
      </c>
      <c r="N27" s="11">
        <v>0.53</v>
      </c>
      <c r="O27" s="11">
        <v>7.5</v>
      </c>
      <c r="P27" s="11">
        <v>14.9</v>
      </c>
      <c r="Q27" s="11">
        <v>73.7</v>
      </c>
      <c r="R27" s="11">
        <v>3.7</v>
      </c>
      <c r="S27" s="11">
        <v>22</v>
      </c>
      <c r="T27" s="11">
        <f t="shared" si="0"/>
        <v>22.4</v>
      </c>
      <c r="U27" s="11">
        <f t="shared" si="1"/>
        <v>77.400000000000006</v>
      </c>
      <c r="V27" s="11">
        <v>0.2</v>
      </c>
      <c r="W27" s="11">
        <v>0.5</v>
      </c>
      <c r="X27" s="11">
        <v>54</v>
      </c>
      <c r="Y27" s="11">
        <v>30.4</v>
      </c>
      <c r="Z27" s="11">
        <v>1.7</v>
      </c>
      <c r="AA27" s="11">
        <v>13.9</v>
      </c>
      <c r="AB27" s="11">
        <v>398.4</v>
      </c>
      <c r="AC27" s="11">
        <v>1.069</v>
      </c>
      <c r="AD27" s="11">
        <v>0.40600000000000003</v>
      </c>
      <c r="AE27" s="11">
        <v>6.0000000000000001E-3</v>
      </c>
      <c r="AF27" s="11">
        <v>-0.23799999999999999</v>
      </c>
      <c r="AG27" s="11">
        <v>0.39500000000000002</v>
      </c>
    </row>
    <row r="28" spans="1:33">
      <c r="A28" s="11" t="s">
        <v>421</v>
      </c>
      <c r="B28" s="11">
        <v>3.3</v>
      </c>
      <c r="C28" s="11">
        <v>5.81</v>
      </c>
      <c r="D28" s="11">
        <v>1.4999999999999999E-2</v>
      </c>
      <c r="E28" s="11">
        <v>0.82</v>
      </c>
      <c r="F28" s="11">
        <v>13.1</v>
      </c>
      <c r="G28" s="11">
        <v>38.700000000000003</v>
      </c>
      <c r="H28" s="11">
        <v>24.9</v>
      </c>
      <c r="I28" s="11">
        <v>10.3</v>
      </c>
      <c r="J28" s="11">
        <v>13.8</v>
      </c>
      <c r="K28" s="11">
        <v>12.3</v>
      </c>
      <c r="L28" s="11">
        <v>1.41</v>
      </c>
      <c r="M28" s="11">
        <v>10.050000000000001</v>
      </c>
      <c r="N28" s="11">
        <v>0.53</v>
      </c>
      <c r="O28" s="11">
        <v>8.5</v>
      </c>
      <c r="P28" s="11">
        <v>15.5</v>
      </c>
      <c r="Q28" s="11">
        <v>72.7</v>
      </c>
      <c r="R28" s="11">
        <v>3</v>
      </c>
      <c r="S28" s="11">
        <v>22</v>
      </c>
      <c r="T28" s="11">
        <f t="shared" si="0"/>
        <v>24</v>
      </c>
      <c r="U28" s="11">
        <f t="shared" si="1"/>
        <v>75.7</v>
      </c>
      <c r="V28" s="11">
        <v>0.1</v>
      </c>
      <c r="W28" s="11">
        <v>0.4</v>
      </c>
      <c r="X28" s="11">
        <v>51.6</v>
      </c>
      <c r="Y28" s="11">
        <v>31</v>
      </c>
      <c r="Z28" s="11">
        <v>2.5</v>
      </c>
      <c r="AA28" s="11">
        <v>14.8</v>
      </c>
      <c r="AB28" s="11">
        <v>390.2</v>
      </c>
      <c r="AC28" s="11">
        <v>1.0309999999999999</v>
      </c>
      <c r="AD28" s="11">
        <v>0.40799999999999997</v>
      </c>
      <c r="AE28" s="11">
        <v>6.0000000000000001E-3</v>
      </c>
      <c r="AF28" s="11">
        <v>-0.19400000000000001</v>
      </c>
      <c r="AG28" s="11">
        <v>0.41899999999999998</v>
      </c>
    </row>
    <row r="29" spans="1:33">
      <c r="A29" s="11" t="s">
        <v>422</v>
      </c>
      <c r="B29" s="11">
        <v>4.0999999999999996</v>
      </c>
      <c r="C29" s="11">
        <v>4.66</v>
      </c>
      <c r="D29" s="11">
        <v>1.2999999999999999E-2</v>
      </c>
      <c r="E29" s="11">
        <v>0.76</v>
      </c>
      <c r="F29" s="11">
        <v>10.7</v>
      </c>
      <c r="G29" s="11">
        <v>43.5</v>
      </c>
      <c r="H29" s="11">
        <v>30.5</v>
      </c>
      <c r="I29" s="11">
        <v>10.7</v>
      </c>
      <c r="J29" s="11">
        <v>9.5</v>
      </c>
      <c r="K29" s="11">
        <v>5.8</v>
      </c>
      <c r="L29" s="11">
        <v>1.42</v>
      </c>
      <c r="M29" s="11">
        <v>15.78</v>
      </c>
      <c r="N29" s="11">
        <v>0.44</v>
      </c>
      <c r="O29" s="11">
        <v>10.7</v>
      </c>
      <c r="P29" s="11">
        <v>18.8</v>
      </c>
      <c r="Q29" s="11">
        <v>64.8</v>
      </c>
      <c r="R29" s="11">
        <v>4.4000000000000004</v>
      </c>
      <c r="S29" s="11">
        <v>17</v>
      </c>
      <c r="T29" s="11">
        <f t="shared" si="0"/>
        <v>29.5</v>
      </c>
      <c r="U29" s="11">
        <f t="shared" si="1"/>
        <v>69.2</v>
      </c>
      <c r="V29" s="11">
        <v>0.1</v>
      </c>
      <c r="W29" s="11">
        <v>0.2</v>
      </c>
      <c r="X29" s="11">
        <v>51.8</v>
      </c>
      <c r="Y29" s="11">
        <v>28</v>
      </c>
      <c r="Z29" s="11">
        <v>2.5</v>
      </c>
      <c r="AA29" s="11">
        <v>17.7</v>
      </c>
      <c r="AB29" s="11">
        <v>415.2</v>
      </c>
      <c r="AC29" s="11">
        <v>0.97499999999999998</v>
      </c>
      <c r="AD29" s="11">
        <v>0.435</v>
      </c>
      <c r="AE29" s="11">
        <v>5.0000000000000001E-3</v>
      </c>
      <c r="AF29" s="11">
        <v>-8.5999999999999993E-2</v>
      </c>
      <c r="AG29" s="11">
        <v>0.438</v>
      </c>
    </row>
    <row r="30" spans="1:33">
      <c r="A30" s="11" t="s">
        <v>423</v>
      </c>
      <c r="B30" s="11">
        <v>3.9</v>
      </c>
      <c r="C30" s="11">
        <v>4.6500000000000004</v>
      </c>
      <c r="D30" s="11">
        <v>1.2E-2</v>
      </c>
      <c r="E30" s="11">
        <v>0.73</v>
      </c>
      <c r="F30" s="11">
        <v>14.6</v>
      </c>
      <c r="G30" s="11">
        <v>40.4</v>
      </c>
      <c r="H30" s="11">
        <v>27.6</v>
      </c>
      <c r="I30" s="11">
        <v>10.6</v>
      </c>
      <c r="J30" s="11">
        <v>13.1</v>
      </c>
      <c r="K30" s="11">
        <v>8.4</v>
      </c>
      <c r="L30" s="11">
        <v>1.46</v>
      </c>
      <c r="M30" s="11">
        <v>8.82</v>
      </c>
      <c r="N30" s="11">
        <v>0.49</v>
      </c>
      <c r="O30" s="11">
        <v>12.1</v>
      </c>
      <c r="P30" s="11">
        <v>18.3</v>
      </c>
      <c r="Q30" s="11">
        <v>62.3</v>
      </c>
      <c r="R30" s="11">
        <v>6.6</v>
      </c>
      <c r="S30" s="11">
        <v>14</v>
      </c>
      <c r="T30" s="11">
        <f t="shared" si="0"/>
        <v>30.4</v>
      </c>
      <c r="U30" s="11">
        <f t="shared" si="1"/>
        <v>68.899999999999991</v>
      </c>
      <c r="V30" s="11">
        <v>0.1</v>
      </c>
      <c r="W30" s="11">
        <v>0.3</v>
      </c>
      <c r="X30" s="11">
        <v>48.1</v>
      </c>
      <c r="Y30" s="11">
        <v>31.8</v>
      </c>
      <c r="Z30" s="11">
        <v>3.9</v>
      </c>
      <c r="AA30" s="11">
        <v>16.2</v>
      </c>
      <c r="AB30" s="11">
        <v>398.7</v>
      </c>
      <c r="AC30" s="11">
        <v>0.99399999999999999</v>
      </c>
      <c r="AD30" s="11">
        <v>0.40100000000000002</v>
      </c>
      <c r="AE30" s="11">
        <v>6.0000000000000001E-3</v>
      </c>
      <c r="AF30" s="11">
        <v>-0.17</v>
      </c>
      <c r="AG30" s="11">
        <v>0.441</v>
      </c>
    </row>
    <row r="31" spans="1:33">
      <c r="A31" s="11" t="s">
        <v>424</v>
      </c>
      <c r="B31" s="11">
        <v>3.6</v>
      </c>
      <c r="C31" s="11">
        <v>5.16</v>
      </c>
      <c r="D31" s="11">
        <v>1.4999999999999999E-2</v>
      </c>
      <c r="E31" s="11">
        <v>0.86</v>
      </c>
      <c r="F31" s="11">
        <v>14.1</v>
      </c>
      <c r="G31" s="11">
        <v>41.4</v>
      </c>
      <c r="H31" s="11">
        <v>27.1</v>
      </c>
      <c r="I31" s="11">
        <v>11.1</v>
      </c>
      <c r="J31" s="11">
        <v>12</v>
      </c>
      <c r="K31" s="11">
        <v>8.4</v>
      </c>
      <c r="L31" s="11">
        <v>1.48</v>
      </c>
      <c r="M31" s="11">
        <v>13.14</v>
      </c>
      <c r="N31" s="11">
        <v>0.54</v>
      </c>
      <c r="O31" s="11">
        <v>10.8</v>
      </c>
      <c r="P31" s="11">
        <v>19.7</v>
      </c>
      <c r="Q31" s="11">
        <v>64.900000000000006</v>
      </c>
      <c r="R31" s="11">
        <v>2.1</v>
      </c>
      <c r="S31" s="11">
        <v>14</v>
      </c>
      <c r="T31" s="11">
        <f t="shared" si="0"/>
        <v>30.5</v>
      </c>
      <c r="U31" s="11">
        <f t="shared" si="1"/>
        <v>67</v>
      </c>
      <c r="V31" s="11">
        <v>0.1</v>
      </c>
      <c r="W31" s="11">
        <v>0.3</v>
      </c>
      <c r="X31" s="11">
        <v>49.9</v>
      </c>
      <c r="Y31" s="11">
        <v>31.5</v>
      </c>
      <c r="Z31" s="11">
        <v>3.6</v>
      </c>
      <c r="AA31" s="11">
        <v>15</v>
      </c>
      <c r="AB31" s="11">
        <v>397.3</v>
      </c>
      <c r="AC31" s="11">
        <v>1.0169999999999999</v>
      </c>
      <c r="AD31" s="11">
        <v>0.40500000000000003</v>
      </c>
      <c r="AE31" s="11">
        <v>6.0000000000000001E-3</v>
      </c>
      <c r="AF31" s="11">
        <v>-0.185</v>
      </c>
      <c r="AG31" s="11">
        <v>0.42499999999999999</v>
      </c>
    </row>
    <row r="32" spans="1:33">
      <c r="A32" s="11" t="s">
        <v>425</v>
      </c>
      <c r="B32" s="11">
        <v>4.2</v>
      </c>
      <c r="C32" s="11">
        <v>4.7300000000000004</v>
      </c>
      <c r="D32" s="11">
        <v>1.2999999999999999E-2</v>
      </c>
      <c r="E32" s="11">
        <v>0.73</v>
      </c>
      <c r="F32" s="11">
        <v>15.4</v>
      </c>
      <c r="G32" s="11">
        <v>39.9</v>
      </c>
      <c r="H32" s="11">
        <v>28.2</v>
      </c>
      <c r="I32" s="11">
        <v>11.8</v>
      </c>
      <c r="J32" s="11">
        <v>10.8</v>
      </c>
      <c r="K32" s="11">
        <v>9.4</v>
      </c>
      <c r="L32" s="11">
        <v>1.41</v>
      </c>
      <c r="M32" s="11">
        <v>13.71</v>
      </c>
      <c r="N32" s="11">
        <v>0.47</v>
      </c>
      <c r="O32" s="11">
        <v>13</v>
      </c>
      <c r="P32" s="11">
        <v>19.8</v>
      </c>
      <c r="Q32" s="11">
        <v>62.9</v>
      </c>
      <c r="R32" s="11">
        <v>3.8</v>
      </c>
      <c r="S32" s="11">
        <v>16</v>
      </c>
      <c r="T32" s="11">
        <f t="shared" si="0"/>
        <v>32.799999999999997</v>
      </c>
      <c r="U32" s="11">
        <f t="shared" si="1"/>
        <v>66.7</v>
      </c>
      <c r="V32" s="11">
        <v>0.1</v>
      </c>
      <c r="W32" s="11">
        <v>0.1</v>
      </c>
      <c r="X32" s="11">
        <v>54.5</v>
      </c>
      <c r="Y32" s="11">
        <v>29.2</v>
      </c>
      <c r="Z32" s="11">
        <v>1</v>
      </c>
      <c r="AA32" s="11">
        <v>15.3</v>
      </c>
      <c r="AB32" s="11">
        <v>395.3</v>
      </c>
      <c r="AC32" s="11">
        <v>1.1339999999999999</v>
      </c>
      <c r="AD32" s="11">
        <v>0.40400000000000003</v>
      </c>
      <c r="AE32" s="11">
        <v>7.0000000000000001E-3</v>
      </c>
      <c r="AF32" s="11">
        <v>-0.30199999999999999</v>
      </c>
      <c r="AG32" s="11">
        <v>0.35099999999999998</v>
      </c>
    </row>
    <row r="33" spans="1:33">
      <c r="A33" s="11" t="s">
        <v>426</v>
      </c>
      <c r="B33" s="11">
        <v>4.5</v>
      </c>
      <c r="C33" s="11">
        <v>4.83</v>
      </c>
      <c r="D33" s="11">
        <v>1.2999999999999999E-2</v>
      </c>
      <c r="E33" s="11">
        <v>0.71</v>
      </c>
      <c r="F33" s="11">
        <v>15.6</v>
      </c>
      <c r="G33" s="11">
        <v>41.2</v>
      </c>
      <c r="H33" s="11">
        <v>30.4</v>
      </c>
      <c r="I33" s="11">
        <v>12.2</v>
      </c>
      <c r="J33" s="11">
        <v>9.6999999999999993</v>
      </c>
      <c r="K33" s="11">
        <v>6.5</v>
      </c>
      <c r="L33" s="11">
        <v>1.38</v>
      </c>
      <c r="M33" s="11">
        <v>15.34</v>
      </c>
      <c r="N33" s="11">
        <v>0.43</v>
      </c>
      <c r="O33" s="11">
        <v>13.3</v>
      </c>
      <c r="P33" s="11">
        <v>21.3</v>
      </c>
      <c r="Q33" s="11">
        <v>62.7</v>
      </c>
      <c r="R33" s="11">
        <v>2.2999999999999998</v>
      </c>
      <c r="S33" s="11">
        <v>18</v>
      </c>
      <c r="T33" s="11">
        <f t="shared" si="0"/>
        <v>34.6</v>
      </c>
      <c r="U33" s="11">
        <f t="shared" si="1"/>
        <v>65</v>
      </c>
      <c r="V33" s="11">
        <v>0.1</v>
      </c>
      <c r="W33" s="11">
        <v>0.2</v>
      </c>
      <c r="X33" s="11">
        <v>45</v>
      </c>
      <c r="Y33" s="11">
        <v>36.799999999999997</v>
      </c>
      <c r="Z33" s="11">
        <v>4.5999999999999996</v>
      </c>
      <c r="AA33" s="11">
        <v>13.6</v>
      </c>
      <c r="AB33" s="11">
        <v>417.3</v>
      </c>
      <c r="AC33" s="11">
        <v>0.98699999999999999</v>
      </c>
      <c r="AD33" s="11">
        <v>0.41</v>
      </c>
      <c r="AE33" s="11">
        <v>8.9999999999999993E-3</v>
      </c>
      <c r="AF33" s="11">
        <v>-0.13800000000000001</v>
      </c>
      <c r="AG33" s="11">
        <v>0.44</v>
      </c>
    </row>
    <row r="34" spans="1:33">
      <c r="A34" s="11" t="s">
        <v>427</v>
      </c>
      <c r="B34" s="11">
        <v>4.3</v>
      </c>
      <c r="C34" s="11">
        <v>4.71</v>
      </c>
      <c r="D34" s="11">
        <v>1.2E-2</v>
      </c>
      <c r="E34" s="11">
        <v>0.72</v>
      </c>
      <c r="F34" s="11">
        <v>14.8</v>
      </c>
      <c r="G34" s="11">
        <v>40.700000000000003</v>
      </c>
      <c r="H34" s="11">
        <v>28.3</v>
      </c>
      <c r="I34" s="11">
        <v>11</v>
      </c>
      <c r="J34" s="11">
        <v>11.2</v>
      </c>
      <c r="K34" s="11">
        <v>8.9</v>
      </c>
      <c r="L34" s="11">
        <v>1.4</v>
      </c>
      <c r="M34" s="11">
        <v>11.4</v>
      </c>
      <c r="N34" s="11">
        <v>0.49</v>
      </c>
      <c r="O34" s="11">
        <v>14.6</v>
      </c>
      <c r="P34" s="11">
        <v>20.5</v>
      </c>
      <c r="Q34" s="11">
        <v>59.4</v>
      </c>
      <c r="R34" s="11">
        <v>5</v>
      </c>
      <c r="S34" s="11">
        <v>13</v>
      </c>
      <c r="T34" s="11">
        <f t="shared" si="0"/>
        <v>35.1</v>
      </c>
      <c r="U34" s="11">
        <f t="shared" si="1"/>
        <v>64.400000000000006</v>
      </c>
      <c r="V34" s="11">
        <v>0.2</v>
      </c>
      <c r="W34" s="11">
        <v>0.6</v>
      </c>
      <c r="X34" s="11">
        <v>49.4</v>
      </c>
      <c r="Y34" s="11">
        <v>32.700000000000003</v>
      </c>
      <c r="Z34" s="11">
        <v>4.0999999999999996</v>
      </c>
      <c r="AA34" s="11">
        <v>13.8</v>
      </c>
      <c r="AB34" s="11">
        <v>391.4</v>
      </c>
      <c r="AC34" s="11">
        <v>0.98299999999999998</v>
      </c>
      <c r="AD34" s="11">
        <v>0.41299999999999998</v>
      </c>
      <c r="AE34" s="11">
        <v>7.0000000000000001E-3</v>
      </c>
      <c r="AF34" s="11">
        <v>-0.13100000000000001</v>
      </c>
      <c r="AG34" s="11">
        <v>0.44500000000000001</v>
      </c>
    </row>
    <row r="35" spans="1:33">
      <c r="A35" s="11" t="s">
        <v>428</v>
      </c>
      <c r="B35" s="11">
        <v>4.3</v>
      </c>
      <c r="C35" s="11">
        <v>4.62</v>
      </c>
      <c r="D35" s="11">
        <v>1.2E-2</v>
      </c>
      <c r="E35" s="11">
        <v>0.72</v>
      </c>
      <c r="F35" s="11">
        <v>14.5</v>
      </c>
      <c r="G35" s="11">
        <v>40.5</v>
      </c>
      <c r="H35" s="11">
        <v>29.4</v>
      </c>
      <c r="I35" s="11">
        <v>12.4</v>
      </c>
      <c r="J35" s="11">
        <v>10</v>
      </c>
      <c r="K35" s="11">
        <v>7.8</v>
      </c>
      <c r="L35" s="11">
        <v>1.39</v>
      </c>
      <c r="M35" s="11">
        <v>14.55</v>
      </c>
      <c r="N35" s="11">
        <v>0.44</v>
      </c>
      <c r="O35" s="11">
        <v>15.5</v>
      </c>
      <c r="P35" s="11">
        <v>21</v>
      </c>
      <c r="Q35" s="11">
        <v>59.1</v>
      </c>
      <c r="R35" s="11">
        <v>4</v>
      </c>
      <c r="S35" s="11">
        <v>15</v>
      </c>
      <c r="T35" s="11">
        <f t="shared" si="0"/>
        <v>36.5</v>
      </c>
      <c r="U35" s="11">
        <f t="shared" si="1"/>
        <v>63.1</v>
      </c>
      <c r="V35" s="11">
        <v>0.2</v>
      </c>
      <c r="W35" s="11">
        <v>0.3</v>
      </c>
      <c r="X35" s="11">
        <v>49.4</v>
      </c>
      <c r="Y35" s="11">
        <v>31.2</v>
      </c>
      <c r="Z35" s="11">
        <v>3.8</v>
      </c>
      <c r="AA35" s="11">
        <v>15.6</v>
      </c>
      <c r="AB35" s="11">
        <v>397.7</v>
      </c>
      <c r="AC35" s="11">
        <v>1.04</v>
      </c>
      <c r="AD35" s="11">
        <v>0.39900000000000002</v>
      </c>
      <c r="AE35" s="11">
        <v>6.0000000000000001E-3</v>
      </c>
      <c r="AF35" s="11">
        <v>-0.219</v>
      </c>
      <c r="AG35" s="11">
        <v>0.41199999999999998</v>
      </c>
    </row>
    <row r="36" spans="1:33">
      <c r="A36" s="11" t="s">
        <v>258</v>
      </c>
      <c r="B36" s="11">
        <v>4.5</v>
      </c>
      <c r="C36" s="11">
        <v>5.0199999999999996</v>
      </c>
      <c r="D36" s="11">
        <v>1.2999999999999999E-2</v>
      </c>
      <c r="E36" s="11">
        <v>0.71</v>
      </c>
      <c r="F36" s="11">
        <v>18.7</v>
      </c>
      <c r="G36" s="11">
        <v>39.1</v>
      </c>
      <c r="H36" s="11">
        <v>26.2</v>
      </c>
      <c r="I36" s="11">
        <v>12.7</v>
      </c>
      <c r="J36" s="11">
        <v>10.8</v>
      </c>
      <c r="K36" s="11">
        <v>11.1</v>
      </c>
      <c r="L36" s="11">
        <v>1.35</v>
      </c>
      <c r="M36" s="11">
        <v>10.46</v>
      </c>
      <c r="N36" s="11">
        <v>0.45</v>
      </c>
      <c r="O36" s="11">
        <v>14</v>
      </c>
      <c r="P36" s="11">
        <v>23.2</v>
      </c>
      <c r="Q36" s="11">
        <v>60.5</v>
      </c>
      <c r="R36" s="11">
        <v>2.2000000000000002</v>
      </c>
      <c r="S36" s="11">
        <v>16</v>
      </c>
      <c r="T36" s="11">
        <f t="shared" si="0"/>
        <v>37.200000000000003</v>
      </c>
      <c r="U36" s="11">
        <f t="shared" si="1"/>
        <v>62.7</v>
      </c>
      <c r="V36" s="11">
        <v>0.1</v>
      </c>
      <c r="W36" s="11">
        <v>0.4</v>
      </c>
      <c r="X36" s="11">
        <v>49.4</v>
      </c>
      <c r="Y36" s="11">
        <v>33.299999999999997</v>
      </c>
      <c r="Z36" s="11">
        <v>3.2</v>
      </c>
      <c r="AA36" s="11">
        <v>14.2</v>
      </c>
      <c r="AB36" s="11">
        <v>384.1</v>
      </c>
      <c r="AC36" s="11">
        <v>0.98399999999999999</v>
      </c>
      <c r="AD36" s="11">
        <v>0.40400000000000003</v>
      </c>
      <c r="AE36" s="11">
        <v>7.0000000000000001E-3</v>
      </c>
      <c r="AF36" s="11">
        <v>-0.151</v>
      </c>
      <c r="AG36" s="11">
        <v>0.45</v>
      </c>
    </row>
    <row r="37" spans="1:33">
      <c r="A37" s="11" t="s">
        <v>429</v>
      </c>
      <c r="B37" s="11">
        <v>4.5999999999999996</v>
      </c>
      <c r="C37" s="11">
        <v>4.46</v>
      </c>
      <c r="D37" s="11">
        <v>1.2E-2</v>
      </c>
      <c r="E37" s="11">
        <v>0.65</v>
      </c>
      <c r="F37" s="11">
        <v>14.7</v>
      </c>
      <c r="G37" s="11">
        <v>39.200000000000003</v>
      </c>
      <c r="H37" s="11">
        <v>30.8</v>
      </c>
      <c r="I37" s="11">
        <v>14.1</v>
      </c>
      <c r="J37" s="11">
        <v>7.1</v>
      </c>
      <c r="K37" s="11">
        <v>8.8000000000000007</v>
      </c>
      <c r="L37" s="11">
        <v>1.33</v>
      </c>
      <c r="M37" s="11">
        <v>21.33</v>
      </c>
      <c r="N37" s="11">
        <v>0.39</v>
      </c>
      <c r="O37" s="11">
        <v>15.1</v>
      </c>
      <c r="P37" s="11">
        <v>23.1</v>
      </c>
      <c r="Q37" s="11">
        <v>59.4</v>
      </c>
      <c r="R37" s="11">
        <v>2.2000000000000002</v>
      </c>
      <c r="S37" s="11">
        <v>19</v>
      </c>
      <c r="T37" s="11">
        <f t="shared" si="0"/>
        <v>38.200000000000003</v>
      </c>
      <c r="U37" s="11">
        <f t="shared" si="1"/>
        <v>61.6</v>
      </c>
      <c r="V37" s="11">
        <v>0.1</v>
      </c>
      <c r="W37" s="11">
        <v>0.2</v>
      </c>
      <c r="X37" s="11">
        <v>53.7</v>
      </c>
      <c r="Y37" s="11">
        <v>30.8</v>
      </c>
      <c r="Z37" s="11">
        <v>1.1000000000000001</v>
      </c>
      <c r="AA37" s="11">
        <v>14.4</v>
      </c>
      <c r="AB37" s="11">
        <v>404.9</v>
      </c>
      <c r="AC37" s="11">
        <v>1.0820000000000001</v>
      </c>
      <c r="AD37" s="11">
        <v>0.41599999999999998</v>
      </c>
      <c r="AE37" s="11">
        <v>7.0000000000000001E-3</v>
      </c>
      <c r="AF37" s="11">
        <v>-0.22500000000000001</v>
      </c>
      <c r="AG37" s="11">
        <v>0.379</v>
      </c>
    </row>
    <row r="38" spans="1:33">
      <c r="A38" s="11" t="s">
        <v>32</v>
      </c>
      <c r="B38" s="11">
        <v>4.9000000000000004</v>
      </c>
      <c r="C38" s="11">
        <v>4.41</v>
      </c>
      <c r="D38" s="11">
        <v>1.0999999999999999E-2</v>
      </c>
      <c r="E38" s="11">
        <v>0.65</v>
      </c>
      <c r="F38" s="11">
        <v>15.8</v>
      </c>
      <c r="G38" s="11">
        <v>39.799999999999997</v>
      </c>
      <c r="H38" s="11">
        <v>29.3</v>
      </c>
      <c r="I38" s="11">
        <v>12.8</v>
      </c>
      <c r="J38" s="11">
        <v>9.1</v>
      </c>
      <c r="K38" s="11">
        <v>9.1</v>
      </c>
      <c r="L38" s="11">
        <v>1.37</v>
      </c>
      <c r="M38" s="11">
        <v>16.559999999999999</v>
      </c>
      <c r="N38" s="11">
        <v>0.43</v>
      </c>
      <c r="O38" s="11">
        <v>16.7</v>
      </c>
      <c r="P38" s="11">
        <v>22.9</v>
      </c>
      <c r="Q38" s="11">
        <v>56.7</v>
      </c>
      <c r="R38" s="11">
        <v>3.4</v>
      </c>
      <c r="S38" s="11">
        <v>14</v>
      </c>
      <c r="T38" s="11">
        <f t="shared" si="0"/>
        <v>39.599999999999994</v>
      </c>
      <c r="U38" s="11">
        <f t="shared" si="1"/>
        <v>60.1</v>
      </c>
      <c r="V38" s="11">
        <v>0.1</v>
      </c>
      <c r="W38" s="11">
        <v>0.3</v>
      </c>
      <c r="X38" s="11">
        <v>49.8</v>
      </c>
      <c r="Y38" s="11">
        <v>31.6</v>
      </c>
      <c r="Z38" s="11">
        <v>2.7</v>
      </c>
      <c r="AA38" s="11">
        <v>15.9</v>
      </c>
      <c r="AB38" s="11">
        <v>399.7</v>
      </c>
      <c r="AC38" s="11">
        <v>0.97</v>
      </c>
      <c r="AD38" s="11">
        <v>0.41399999999999998</v>
      </c>
      <c r="AE38" s="11">
        <v>7.0000000000000001E-3</v>
      </c>
      <c r="AF38" s="11">
        <v>-0.11600000000000001</v>
      </c>
      <c r="AG38" s="11">
        <v>0.45200000000000001</v>
      </c>
    </row>
    <row r="39" spans="1:33">
      <c r="A39" s="11" t="s">
        <v>430</v>
      </c>
      <c r="B39" s="11">
        <v>4.5999999999999996</v>
      </c>
      <c r="C39" s="11">
        <v>4.3600000000000003</v>
      </c>
      <c r="D39" s="11">
        <v>1.2E-2</v>
      </c>
      <c r="E39" s="11">
        <v>0.72</v>
      </c>
      <c r="F39" s="11">
        <v>14.8</v>
      </c>
      <c r="G39" s="11">
        <v>40.799999999999997</v>
      </c>
      <c r="H39" s="11">
        <v>27.4</v>
      </c>
      <c r="I39" s="11">
        <v>12.1</v>
      </c>
      <c r="J39" s="11">
        <v>10.3</v>
      </c>
      <c r="K39" s="11">
        <v>9.5</v>
      </c>
      <c r="L39" s="11">
        <v>1.4</v>
      </c>
      <c r="M39" s="11">
        <v>13.55</v>
      </c>
      <c r="N39" s="11">
        <v>0.44</v>
      </c>
      <c r="O39" s="11">
        <v>17.3</v>
      </c>
      <c r="P39" s="11">
        <v>23.5</v>
      </c>
      <c r="Q39" s="11">
        <v>54.7</v>
      </c>
      <c r="R39" s="11">
        <v>3.7</v>
      </c>
      <c r="S39" s="11">
        <v>13</v>
      </c>
      <c r="T39" s="11">
        <f t="shared" si="0"/>
        <v>40.799999999999997</v>
      </c>
      <c r="U39" s="11">
        <f t="shared" si="1"/>
        <v>58.400000000000006</v>
      </c>
      <c r="V39" s="11">
        <v>0.3</v>
      </c>
      <c r="W39" s="11">
        <v>0.1</v>
      </c>
      <c r="X39" s="11">
        <v>51.5</v>
      </c>
      <c r="Y39" s="11">
        <v>32.700000000000003</v>
      </c>
      <c r="Z39" s="11">
        <v>0.7</v>
      </c>
      <c r="AA39" s="11">
        <v>15.1</v>
      </c>
      <c r="AB39" s="11">
        <v>410.7</v>
      </c>
      <c r="AC39" s="11">
        <v>1.1499999999999999</v>
      </c>
      <c r="AD39" s="11">
        <v>0.41899999999999998</v>
      </c>
      <c r="AE39" s="11">
        <v>0.01</v>
      </c>
      <c r="AF39" s="11">
        <v>-0.27700000000000002</v>
      </c>
      <c r="AG39" s="11">
        <v>0.33300000000000002</v>
      </c>
    </row>
    <row r="40" spans="1:33">
      <c r="A40" s="11" t="s">
        <v>431</v>
      </c>
      <c r="B40" s="11">
        <v>4.5</v>
      </c>
      <c r="C40" s="11">
        <v>4.66</v>
      </c>
      <c r="D40" s="11">
        <v>1.2999999999999999E-2</v>
      </c>
      <c r="E40" s="11">
        <v>0.73</v>
      </c>
      <c r="F40" s="11">
        <v>11.9</v>
      </c>
      <c r="G40" s="11">
        <v>40.200000000000003</v>
      </c>
      <c r="H40" s="11">
        <v>28.7</v>
      </c>
      <c r="I40" s="11">
        <v>12.3</v>
      </c>
      <c r="J40" s="11">
        <v>10.9</v>
      </c>
      <c r="K40" s="11">
        <v>7.9</v>
      </c>
      <c r="L40" s="11">
        <v>1.34</v>
      </c>
      <c r="M40" s="11">
        <v>11.79</v>
      </c>
      <c r="N40" s="11">
        <v>0.45</v>
      </c>
      <c r="O40" s="11">
        <v>16.2</v>
      </c>
      <c r="P40" s="11">
        <v>24.8</v>
      </c>
      <c r="Q40" s="11">
        <v>56</v>
      </c>
      <c r="R40" s="11">
        <v>2.8</v>
      </c>
      <c r="S40" s="11">
        <v>15</v>
      </c>
      <c r="T40" s="11">
        <f t="shared" si="0"/>
        <v>41</v>
      </c>
      <c r="U40" s="11">
        <f t="shared" si="1"/>
        <v>58.8</v>
      </c>
      <c r="V40" s="11">
        <v>0.2</v>
      </c>
      <c r="W40" s="11">
        <v>0</v>
      </c>
      <c r="X40" s="11">
        <v>53</v>
      </c>
      <c r="Y40" s="11">
        <v>35</v>
      </c>
      <c r="Z40" s="11">
        <v>0.2</v>
      </c>
      <c r="AA40" s="11">
        <v>11.8</v>
      </c>
      <c r="AB40" s="11">
        <v>424.6</v>
      </c>
      <c r="AC40" s="11">
        <v>1.2150000000000001</v>
      </c>
      <c r="AD40" s="11">
        <v>0.42299999999999999</v>
      </c>
      <c r="AE40" s="11">
        <v>0.01</v>
      </c>
      <c r="AF40" s="11">
        <v>-0.33500000000000002</v>
      </c>
      <c r="AG40" s="11">
        <v>0.28699999999999998</v>
      </c>
    </row>
    <row r="41" spans="1:33">
      <c r="A41" s="11" t="s">
        <v>432</v>
      </c>
      <c r="B41" s="11">
        <v>4.4000000000000004</v>
      </c>
      <c r="C41" s="11">
        <v>4.37</v>
      </c>
      <c r="D41" s="11">
        <v>1.2E-2</v>
      </c>
      <c r="E41" s="11">
        <v>0.71</v>
      </c>
      <c r="F41" s="11">
        <v>15.8</v>
      </c>
      <c r="G41" s="11">
        <v>39.4</v>
      </c>
      <c r="H41" s="11">
        <v>29.2</v>
      </c>
      <c r="I41" s="11">
        <v>12.4</v>
      </c>
      <c r="J41" s="11">
        <v>10.8</v>
      </c>
      <c r="K41" s="11">
        <v>8.1999999999999993</v>
      </c>
      <c r="L41" s="11">
        <v>1.41</v>
      </c>
      <c r="M41" s="11">
        <v>13</v>
      </c>
      <c r="N41" s="11">
        <v>0.45</v>
      </c>
      <c r="O41" s="11">
        <v>18.8</v>
      </c>
      <c r="P41" s="11">
        <v>23.4</v>
      </c>
      <c r="Q41" s="11">
        <v>53.1</v>
      </c>
      <c r="R41" s="11">
        <v>4.3</v>
      </c>
      <c r="S41" s="11">
        <v>12</v>
      </c>
      <c r="T41" s="11">
        <f t="shared" si="0"/>
        <v>42.2</v>
      </c>
      <c r="U41" s="11">
        <f t="shared" si="1"/>
        <v>57.4</v>
      </c>
      <c r="V41" s="11">
        <v>0.3</v>
      </c>
      <c r="W41" s="11">
        <v>0.1</v>
      </c>
      <c r="X41" s="11">
        <v>47.2</v>
      </c>
      <c r="Y41" s="11">
        <v>34.299999999999997</v>
      </c>
      <c r="Z41" s="11">
        <v>0.7</v>
      </c>
      <c r="AA41" s="11">
        <v>17.899999999999999</v>
      </c>
      <c r="AB41" s="11">
        <v>414.5</v>
      </c>
      <c r="AC41" s="11">
        <v>1.2090000000000001</v>
      </c>
      <c r="AD41" s="11">
        <v>0.39700000000000002</v>
      </c>
      <c r="AE41" s="11">
        <v>7.0000000000000001E-3</v>
      </c>
      <c r="AF41" s="11">
        <v>-0.38800000000000001</v>
      </c>
      <c r="AG41" s="11">
        <v>0.30199999999999999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CD919-1B5B-034E-AC45-30A90D1083FC}">
  <dimension ref="A1:G25"/>
  <sheetViews>
    <sheetView zoomScale="75" workbookViewId="0">
      <selection activeCell="H40" sqref="H40"/>
    </sheetView>
  </sheetViews>
  <sheetFormatPr baseColWidth="10" defaultRowHeight="13"/>
  <cols>
    <col min="1" max="1" width="15.83203125" style="12" customWidth="1"/>
    <col min="2" max="4" width="10.83203125" style="12"/>
    <col min="5" max="5" width="17.1640625" style="12" customWidth="1"/>
    <col min="6" max="7" width="24.83203125" style="12" customWidth="1"/>
    <col min="8" max="16384" width="10.83203125" style="12"/>
  </cols>
  <sheetData>
    <row r="1" spans="1:7">
      <c r="A1" s="12" t="s">
        <v>118</v>
      </c>
    </row>
    <row r="3" spans="1:7" ht="28">
      <c r="A3" s="8" t="s">
        <v>6</v>
      </c>
      <c r="B3" s="9" t="s">
        <v>187</v>
      </c>
      <c r="C3" s="8" t="s">
        <v>5</v>
      </c>
      <c r="D3" s="9" t="s">
        <v>188</v>
      </c>
      <c r="E3" s="9" t="s">
        <v>189</v>
      </c>
      <c r="F3" s="9" t="s">
        <v>190</v>
      </c>
      <c r="G3" s="9" t="s">
        <v>191</v>
      </c>
    </row>
    <row r="4" spans="1:7">
      <c r="A4" s="13" t="s">
        <v>111</v>
      </c>
      <c r="B4" s="10">
        <v>3.2</v>
      </c>
      <c r="C4" s="10">
        <v>4.54</v>
      </c>
      <c r="D4" s="10">
        <v>11.57</v>
      </c>
      <c r="E4" s="10">
        <v>9.43</v>
      </c>
      <c r="F4" s="10">
        <v>0.52</v>
      </c>
      <c r="G4" s="10">
        <v>0.49</v>
      </c>
    </row>
    <row r="5" spans="1:7">
      <c r="A5" s="13" t="s">
        <v>112</v>
      </c>
      <c r="B5" s="10">
        <v>3.81</v>
      </c>
      <c r="C5" s="10">
        <v>4.8499999999999996</v>
      </c>
      <c r="D5" s="10">
        <v>11.72</v>
      </c>
      <c r="E5" s="10">
        <v>10.199999999999999</v>
      </c>
      <c r="F5" s="10">
        <v>0.52</v>
      </c>
      <c r="G5" s="10">
        <v>0.53</v>
      </c>
    </row>
    <row r="6" spans="1:7">
      <c r="A6" s="13" t="s">
        <v>113</v>
      </c>
      <c r="B6" s="10">
        <v>2.72</v>
      </c>
      <c r="C6" s="10">
        <v>5.85</v>
      </c>
      <c r="D6" s="10">
        <v>10.77</v>
      </c>
      <c r="E6" s="10">
        <v>10.08</v>
      </c>
      <c r="F6" s="10">
        <v>0.48</v>
      </c>
      <c r="G6" s="10">
        <v>0.49</v>
      </c>
    </row>
    <row r="7" spans="1:7">
      <c r="A7" s="13" t="s">
        <v>114</v>
      </c>
      <c r="B7" s="10">
        <v>0.9</v>
      </c>
      <c r="C7" s="10">
        <v>9.85</v>
      </c>
      <c r="D7" s="10">
        <v>8.7200000000000006</v>
      </c>
      <c r="E7" s="10">
        <v>8.25</v>
      </c>
      <c r="F7" s="10">
        <v>0.41</v>
      </c>
      <c r="G7" s="10">
        <v>0.43</v>
      </c>
    </row>
    <row r="8" spans="1:7">
      <c r="A8" s="13" t="s">
        <v>115</v>
      </c>
      <c r="B8" s="10">
        <v>0.59</v>
      </c>
      <c r="C8" s="10">
        <v>9.17</v>
      </c>
      <c r="D8" s="10">
        <v>7.45</v>
      </c>
      <c r="E8" s="10">
        <v>7.71</v>
      </c>
      <c r="F8" s="10">
        <v>0.37</v>
      </c>
      <c r="G8" s="10">
        <v>0.41</v>
      </c>
    </row>
    <row r="9" spans="1:7">
      <c r="A9" s="13" t="s">
        <v>116</v>
      </c>
      <c r="B9" s="10">
        <v>1.2</v>
      </c>
      <c r="C9" s="10">
        <v>9.17</v>
      </c>
      <c r="D9" s="10">
        <v>9.41</v>
      </c>
      <c r="E9" s="10">
        <v>8.8800000000000008</v>
      </c>
      <c r="F9" s="10">
        <v>0.44</v>
      </c>
      <c r="G9" s="10">
        <v>0.45</v>
      </c>
    </row>
    <row r="10" spans="1:7">
      <c r="A10" s="13" t="s">
        <v>117</v>
      </c>
      <c r="B10" s="10">
        <v>1.25</v>
      </c>
      <c r="C10" s="10">
        <v>9.8000000000000007</v>
      </c>
      <c r="D10" s="10">
        <v>9.2200000000000006</v>
      </c>
      <c r="E10" s="10">
        <v>9.2200000000000006</v>
      </c>
      <c r="F10" s="10">
        <v>0.43</v>
      </c>
      <c r="G10" s="10">
        <v>0.46</v>
      </c>
    </row>
    <row r="12" spans="1:7">
      <c r="A12" s="12" t="s">
        <v>119</v>
      </c>
    </row>
    <row r="15" spans="1:7" ht="29">
      <c r="A15" s="8" t="s">
        <v>127</v>
      </c>
      <c r="B15" s="8" t="s">
        <v>192</v>
      </c>
      <c r="C15" s="9" t="s">
        <v>187</v>
      </c>
      <c r="D15" s="8" t="s">
        <v>5</v>
      </c>
      <c r="E15" s="8" t="s">
        <v>193</v>
      </c>
      <c r="F15" s="8" t="s">
        <v>157</v>
      </c>
    </row>
    <row r="16" spans="1:7">
      <c r="A16" s="71" t="s">
        <v>120</v>
      </c>
      <c r="B16" s="11" t="s">
        <v>121</v>
      </c>
      <c r="C16" s="11">
        <v>4.83</v>
      </c>
      <c r="D16" s="11">
        <v>4.58</v>
      </c>
      <c r="E16" s="11">
        <v>1.1299999999999999E-2</v>
      </c>
      <c r="F16" s="11">
        <v>11.5</v>
      </c>
    </row>
    <row r="17" spans="1:6">
      <c r="A17" s="71"/>
      <c r="B17" s="11" t="s">
        <v>122</v>
      </c>
      <c r="C17" s="11">
        <v>3.8</v>
      </c>
      <c r="D17" s="11">
        <v>5.3</v>
      </c>
      <c r="E17" s="11">
        <v>1.18E-2</v>
      </c>
      <c r="F17" s="11">
        <v>10.3</v>
      </c>
    </row>
    <row r="18" spans="1:6">
      <c r="A18" s="71"/>
      <c r="B18" s="11" t="s">
        <v>123</v>
      </c>
      <c r="C18" s="11">
        <v>3.68</v>
      </c>
      <c r="D18" s="11">
        <v>5.0599999999999996</v>
      </c>
      <c r="E18" s="11">
        <v>1.26E-2</v>
      </c>
      <c r="F18" s="11">
        <v>10.7</v>
      </c>
    </row>
    <row r="19" spans="1:6">
      <c r="A19" s="71"/>
      <c r="B19" s="11" t="s">
        <v>124</v>
      </c>
      <c r="C19" s="11">
        <v>4.96</v>
      </c>
      <c r="D19" s="11">
        <v>4.66</v>
      </c>
      <c r="E19" s="11">
        <v>1.14E-2</v>
      </c>
      <c r="F19" s="11">
        <v>12.2</v>
      </c>
    </row>
    <row r="20" spans="1:6">
      <c r="A20" s="71"/>
      <c r="B20" s="11" t="s">
        <v>125</v>
      </c>
      <c r="C20" s="11">
        <v>5.93</v>
      </c>
      <c r="D20" s="11">
        <v>3.91</v>
      </c>
      <c r="E20" s="11">
        <v>1.06E-2</v>
      </c>
      <c r="F20" s="11">
        <v>13.8</v>
      </c>
    </row>
    <row r="21" spans="1:6">
      <c r="A21" s="71" t="s">
        <v>126</v>
      </c>
      <c r="B21" s="11" t="s">
        <v>121</v>
      </c>
      <c r="C21" s="11">
        <v>3.32</v>
      </c>
      <c r="D21" s="11">
        <v>4.74</v>
      </c>
      <c r="E21" s="11">
        <v>1.23E-2</v>
      </c>
      <c r="F21" s="11">
        <v>7.9</v>
      </c>
    </row>
    <row r="22" spans="1:6">
      <c r="A22" s="71"/>
      <c r="B22" s="11" t="s">
        <v>122</v>
      </c>
      <c r="C22" s="11">
        <v>2.66</v>
      </c>
      <c r="D22" s="11">
        <v>5.86</v>
      </c>
      <c r="E22" s="11">
        <v>1.32E-2</v>
      </c>
      <c r="F22" s="11">
        <v>7.5</v>
      </c>
    </row>
    <row r="23" spans="1:6">
      <c r="A23" s="71"/>
      <c r="B23" s="11" t="s">
        <v>123</v>
      </c>
      <c r="C23" s="11">
        <v>2.37</v>
      </c>
      <c r="D23" s="11">
        <v>5.31</v>
      </c>
      <c r="E23" s="11">
        <v>1.29E-2</v>
      </c>
      <c r="F23" s="11">
        <v>7.9</v>
      </c>
    </row>
    <row r="24" spans="1:6">
      <c r="A24" s="71"/>
      <c r="B24" s="11" t="s">
        <v>124</v>
      </c>
      <c r="C24" s="11">
        <v>3.38</v>
      </c>
      <c r="D24" s="11">
        <v>4.58</v>
      </c>
      <c r="E24" s="11">
        <v>1.2500000000000001E-2</v>
      </c>
      <c r="F24" s="11">
        <v>8</v>
      </c>
    </row>
    <row r="25" spans="1:6">
      <c r="A25" s="71"/>
      <c r="B25" s="11" t="s">
        <v>125</v>
      </c>
      <c r="C25" s="11">
        <v>5.12</v>
      </c>
      <c r="D25" s="11">
        <v>3.79</v>
      </c>
      <c r="E25" s="11">
        <v>1.14E-2</v>
      </c>
      <c r="F25" s="11">
        <v>8</v>
      </c>
    </row>
  </sheetData>
  <mergeCells count="2">
    <mergeCell ref="A16:A20"/>
    <mergeCell ref="A21:A25"/>
  </mergeCells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1E7DA-6BC9-5945-90E7-D72BF780FC01}">
  <dimension ref="A1:V17"/>
  <sheetViews>
    <sheetView zoomScale="88" workbookViewId="0">
      <selection activeCell="H40" sqref="H40"/>
    </sheetView>
  </sheetViews>
  <sheetFormatPr baseColWidth="10" defaultRowHeight="16"/>
  <cols>
    <col min="3" max="3" width="17" bestFit="1" customWidth="1"/>
    <col min="22" max="22" width="247.83203125" bestFit="1" customWidth="1"/>
  </cols>
  <sheetData>
    <row r="1" spans="1:22">
      <c r="A1" s="12" t="s">
        <v>204</v>
      </c>
    </row>
    <row r="2" spans="1:22">
      <c r="A2" s="12"/>
    </row>
    <row r="3" spans="1:22" ht="42">
      <c r="A3" s="28" t="s">
        <v>205</v>
      </c>
      <c r="B3" s="28" t="s">
        <v>206</v>
      </c>
      <c r="C3" s="28" t="s">
        <v>207</v>
      </c>
      <c r="D3" s="28" t="s">
        <v>229</v>
      </c>
      <c r="E3" s="28" t="s">
        <v>1</v>
      </c>
      <c r="F3" s="28" t="s">
        <v>236</v>
      </c>
      <c r="G3" s="28" t="s">
        <v>237</v>
      </c>
      <c r="H3" s="28" t="s">
        <v>238</v>
      </c>
      <c r="I3" s="28" t="s">
        <v>208</v>
      </c>
      <c r="J3" s="28" t="s">
        <v>128</v>
      </c>
      <c r="K3" s="28" t="s">
        <v>209</v>
      </c>
      <c r="L3" s="28" t="s">
        <v>210</v>
      </c>
      <c r="M3" s="28" t="s">
        <v>211</v>
      </c>
      <c r="N3" s="28" t="s">
        <v>212</v>
      </c>
      <c r="O3" s="28" t="s">
        <v>240</v>
      </c>
      <c r="P3" s="28" t="s">
        <v>230</v>
      </c>
      <c r="Q3" s="28" t="s">
        <v>231</v>
      </c>
      <c r="R3" s="28" t="s">
        <v>232</v>
      </c>
      <c r="S3" s="28" t="s">
        <v>233</v>
      </c>
      <c r="T3" s="28" t="s">
        <v>241</v>
      </c>
      <c r="U3" s="28" t="s">
        <v>3</v>
      </c>
      <c r="V3" s="30" t="s">
        <v>228</v>
      </c>
    </row>
    <row r="4" spans="1:22">
      <c r="A4" s="11" t="s">
        <v>136</v>
      </c>
      <c r="B4" s="10" t="s">
        <v>227</v>
      </c>
      <c r="C4" s="10" t="s">
        <v>213</v>
      </c>
      <c r="D4" s="20">
        <v>1.73718008567548</v>
      </c>
      <c r="E4" s="20">
        <v>7.0559321666488204</v>
      </c>
      <c r="F4" s="21">
        <v>1.7442979588258599E-2</v>
      </c>
      <c r="G4" s="21">
        <v>1.8051155090332002E-2</v>
      </c>
      <c r="H4" s="21">
        <v>1.7813673914279599E-2</v>
      </c>
      <c r="I4" s="20">
        <v>0.97919046189995096</v>
      </c>
      <c r="J4" s="20">
        <v>1.4327758522355001</v>
      </c>
      <c r="K4" s="20">
        <v>4.0559176784917899</v>
      </c>
      <c r="L4" s="20">
        <v>0.802211969499807</v>
      </c>
      <c r="M4" s="20">
        <v>0.67887619378700204</v>
      </c>
      <c r="N4" s="22">
        <v>1.0999999999999999E-2</v>
      </c>
      <c r="O4" s="23">
        <v>462</v>
      </c>
      <c r="P4" s="25">
        <v>0.119864667693122</v>
      </c>
      <c r="Q4" s="25" t="s">
        <v>108</v>
      </c>
      <c r="R4" s="25">
        <v>7.7936230833634004E-2</v>
      </c>
      <c r="S4" s="25">
        <v>3.7370673394642201E-2</v>
      </c>
      <c r="T4" s="26">
        <v>434</v>
      </c>
      <c r="U4" s="26">
        <f>3.8+6.1+4.8</f>
        <v>14.7</v>
      </c>
      <c r="V4" s="29" t="s">
        <v>239</v>
      </c>
    </row>
    <row r="5" spans="1:22">
      <c r="A5" s="11" t="s">
        <v>138</v>
      </c>
      <c r="B5" s="10" t="s">
        <v>214</v>
      </c>
      <c r="C5" s="10" t="s">
        <v>215</v>
      </c>
      <c r="D5" s="20">
        <v>3.43655313982361</v>
      </c>
      <c r="E5" s="20">
        <v>5.3892383344425703</v>
      </c>
      <c r="F5" s="21">
        <v>1.50469038693113E-2</v>
      </c>
      <c r="G5" s="21">
        <v>1.6312202453613301E-2</v>
      </c>
      <c r="H5" s="21">
        <v>1.7472326517458499E-2</v>
      </c>
      <c r="I5" s="20">
        <v>0.86118490598697905</v>
      </c>
      <c r="J5" s="20">
        <v>1.4536926912652399</v>
      </c>
      <c r="K5" s="20">
        <v>13.4598646047074</v>
      </c>
      <c r="L5" s="20">
        <v>0.930843059230689</v>
      </c>
      <c r="M5" s="20">
        <v>0.56107535431962696</v>
      </c>
      <c r="N5" s="22">
        <v>1.2E-2</v>
      </c>
      <c r="O5" s="23">
        <v>460</v>
      </c>
      <c r="P5" s="25">
        <v>0.25561096019099899</v>
      </c>
      <c r="Q5" s="25">
        <v>1.05887336283498E-3</v>
      </c>
      <c r="R5" s="25">
        <v>0.18840530144489301</v>
      </c>
      <c r="S5" s="25">
        <v>3.1659089623143399E-2</v>
      </c>
      <c r="T5" s="24">
        <v>440</v>
      </c>
      <c r="U5" s="24">
        <v>19</v>
      </c>
      <c r="V5" s="11" t="s">
        <v>214</v>
      </c>
    </row>
    <row r="6" spans="1:22">
      <c r="A6" s="11" t="s">
        <v>141</v>
      </c>
      <c r="B6" s="10" t="s">
        <v>214</v>
      </c>
      <c r="C6" s="10" t="s">
        <v>216</v>
      </c>
      <c r="D6" s="20">
        <v>4.8423279601029598</v>
      </c>
      <c r="E6" s="20">
        <v>4.2032320837278103</v>
      </c>
      <c r="F6" s="21">
        <v>1.07324080499696E-2</v>
      </c>
      <c r="G6" s="21">
        <v>1.51038970947266E-2</v>
      </c>
      <c r="H6" s="21">
        <v>1.7582380395505699E-2</v>
      </c>
      <c r="I6" s="20">
        <v>0.61040699885625005</v>
      </c>
      <c r="J6" s="20">
        <v>1.2302474795448399</v>
      </c>
      <c r="K6" s="20">
        <v>17.889310980593901</v>
      </c>
      <c r="L6" s="20">
        <v>0.94706000652817002</v>
      </c>
      <c r="M6" s="20">
        <v>0.37254569257126602</v>
      </c>
      <c r="N6" s="22">
        <v>7.0000000000000001E-3</v>
      </c>
      <c r="O6" s="23">
        <v>476</v>
      </c>
      <c r="P6" s="25">
        <v>0.175159041228168</v>
      </c>
      <c r="Q6" s="25" t="s">
        <v>108</v>
      </c>
      <c r="R6" s="25">
        <v>0.15539530016782199</v>
      </c>
      <c r="S6" s="25">
        <v>1.6694378370811998E-2</v>
      </c>
      <c r="T6" s="24">
        <v>460</v>
      </c>
      <c r="U6" s="24">
        <v>18</v>
      </c>
      <c r="V6" s="11" t="s">
        <v>214</v>
      </c>
    </row>
    <row r="7" spans="1:22">
      <c r="A7" s="11" t="s">
        <v>139</v>
      </c>
      <c r="B7" s="10" t="s">
        <v>214</v>
      </c>
      <c r="C7" s="10" t="s">
        <v>217</v>
      </c>
      <c r="D7" s="20">
        <v>4.1951785924672</v>
      </c>
      <c r="E7" s="20">
        <v>4.6685157322864104</v>
      </c>
      <c r="F7" s="21">
        <v>1.32269762521797E-2</v>
      </c>
      <c r="G7" s="21">
        <v>1.514404296875E-2</v>
      </c>
      <c r="H7" s="21">
        <v>1.7103951456227701E-2</v>
      </c>
      <c r="I7" s="20">
        <v>0.77332868290874801</v>
      </c>
      <c r="J7" s="20">
        <v>1.41553624955793</v>
      </c>
      <c r="K7" s="20">
        <v>15.4293861605811</v>
      </c>
      <c r="L7" s="20">
        <v>0.93913345329971698</v>
      </c>
      <c r="M7" s="20">
        <v>0.44753045863407798</v>
      </c>
      <c r="N7" s="22">
        <v>7.0000000000000001E-3</v>
      </c>
      <c r="O7" s="23">
        <v>466</v>
      </c>
      <c r="P7" s="25">
        <v>0.214546366244276</v>
      </c>
      <c r="Q7" s="25" t="s">
        <v>108</v>
      </c>
      <c r="R7" s="25">
        <v>0.17437623885984699</v>
      </c>
      <c r="S7" s="25">
        <v>2.3015638557511101E-2</v>
      </c>
      <c r="T7" s="24">
        <v>448</v>
      </c>
      <c r="U7" s="24">
        <v>19</v>
      </c>
      <c r="V7" s="11" t="s">
        <v>214</v>
      </c>
    </row>
    <row r="8" spans="1:22">
      <c r="A8" s="11" t="s">
        <v>126</v>
      </c>
      <c r="B8" s="10" t="s">
        <v>214</v>
      </c>
      <c r="C8" s="10" t="s">
        <v>218</v>
      </c>
      <c r="D8" s="20">
        <v>2.5124012126443902</v>
      </c>
      <c r="E8" s="20">
        <v>4.8962245316404402</v>
      </c>
      <c r="F8" s="21">
        <v>1.2777360164018699E-2</v>
      </c>
      <c r="G8" s="21">
        <v>1.5798355102539099E-2</v>
      </c>
      <c r="H8" s="21">
        <v>1.60930505653504E-2</v>
      </c>
      <c r="I8" s="20">
        <v>0.79396756457904705</v>
      </c>
      <c r="J8" s="20">
        <v>1.5628047687328499</v>
      </c>
      <c r="K8" s="20">
        <v>6.94134729502463</v>
      </c>
      <c r="L8" s="20">
        <v>0.87407678283677204</v>
      </c>
      <c r="M8" s="20">
        <v>0.79281860056305997</v>
      </c>
      <c r="N8" s="22">
        <v>1.2999999999999999E-2</v>
      </c>
      <c r="O8" s="23">
        <v>454</v>
      </c>
      <c r="P8" s="25">
        <v>0.187091502593554</v>
      </c>
      <c r="Q8" s="25">
        <v>1.3490804128343701E-2</v>
      </c>
      <c r="R8" s="25">
        <v>0.13764344233526901</v>
      </c>
      <c r="S8" s="25" t="s">
        <v>108</v>
      </c>
      <c r="T8" s="24">
        <v>442</v>
      </c>
      <c r="U8" s="24">
        <v>12</v>
      </c>
      <c r="V8" s="11" t="s">
        <v>214</v>
      </c>
    </row>
    <row r="9" spans="1:22">
      <c r="A9" s="11" t="s">
        <v>120</v>
      </c>
      <c r="B9" s="10" t="s">
        <v>214</v>
      </c>
      <c r="C9" s="10" t="s">
        <v>219</v>
      </c>
      <c r="D9" s="20">
        <v>4.2279838526696798</v>
      </c>
      <c r="E9" s="20">
        <v>4.5120632945569499</v>
      </c>
      <c r="F9" s="21">
        <v>1.38008807990718E-2</v>
      </c>
      <c r="G9" s="21">
        <v>1.54030227661133E-2</v>
      </c>
      <c r="H9" s="21">
        <v>1.8241250697174201E-2</v>
      </c>
      <c r="I9" s="20">
        <v>0.75657535923288999</v>
      </c>
      <c r="J9" s="20">
        <v>1.2980387081681899</v>
      </c>
      <c r="K9" s="20">
        <v>19.244176192782099</v>
      </c>
      <c r="L9" s="20">
        <v>0.95060307762206997</v>
      </c>
      <c r="M9" s="20">
        <v>0.40499260647895602</v>
      </c>
      <c r="N9" s="22">
        <v>8.0000000000000002E-3</v>
      </c>
      <c r="O9" s="23">
        <v>472</v>
      </c>
      <c r="P9" s="25">
        <v>0.25039124515370198</v>
      </c>
      <c r="Q9" s="25" t="s">
        <v>108</v>
      </c>
      <c r="R9" s="25">
        <v>0.19645719872702699</v>
      </c>
      <c r="S9" s="25">
        <v>2.1974109135327002E-2</v>
      </c>
      <c r="T9" s="24">
        <v>448</v>
      </c>
      <c r="U9" s="24">
        <v>24</v>
      </c>
      <c r="V9" s="11" t="s">
        <v>214</v>
      </c>
    </row>
    <row r="10" spans="1:22">
      <c r="A10" s="11" t="s">
        <v>140</v>
      </c>
      <c r="B10" s="10" t="s">
        <v>214</v>
      </c>
      <c r="C10" s="10" t="s">
        <v>220</v>
      </c>
      <c r="D10" s="20">
        <v>3.01731945488498</v>
      </c>
      <c r="E10" s="20">
        <v>4.7629256582475996</v>
      </c>
      <c r="F10" s="21">
        <v>1.3661096389079501E-2</v>
      </c>
      <c r="G10" s="21">
        <v>1.5219032287597601E-2</v>
      </c>
      <c r="H10" s="21">
        <v>1.7476932326931399E-2</v>
      </c>
      <c r="I10" s="20">
        <v>0.78166443249471895</v>
      </c>
      <c r="J10" s="20">
        <v>1.3749925557107601</v>
      </c>
      <c r="K10" s="20">
        <v>16.9469435758446</v>
      </c>
      <c r="L10" s="20">
        <v>0.94428020594292505</v>
      </c>
      <c r="M10" s="20">
        <v>0.46248438343563197</v>
      </c>
      <c r="N10" s="22">
        <v>0.01</v>
      </c>
      <c r="O10" s="23">
        <v>466</v>
      </c>
      <c r="P10" s="25">
        <v>0.176528828319336</v>
      </c>
      <c r="Q10" s="25">
        <v>1.54907513923021E-4</v>
      </c>
      <c r="R10" s="25">
        <v>0.132141405423578</v>
      </c>
      <c r="S10" s="25">
        <v>1.9503843444217201E-2</v>
      </c>
      <c r="T10" s="24">
        <v>454</v>
      </c>
      <c r="U10" s="24">
        <v>15</v>
      </c>
      <c r="V10" s="11" t="s">
        <v>234</v>
      </c>
    </row>
    <row r="11" spans="1:22">
      <c r="A11" s="11" t="s">
        <v>137</v>
      </c>
      <c r="B11" s="10" t="s">
        <v>227</v>
      </c>
      <c r="C11" s="10" t="s">
        <v>221</v>
      </c>
      <c r="D11" s="20">
        <v>0.66883482018399798</v>
      </c>
      <c r="E11" s="20">
        <v>8.7281869185852194</v>
      </c>
      <c r="F11" s="21">
        <v>2.1666792573616499E-2</v>
      </c>
      <c r="G11" s="21">
        <v>1.7113342285156201E-2</v>
      </c>
      <c r="H11" s="21">
        <v>1.6108961783217999E-2</v>
      </c>
      <c r="I11" s="20">
        <v>1.3450148349217901</v>
      </c>
      <c r="J11" s="20">
        <v>1.5382410475087001</v>
      </c>
      <c r="K11" s="20">
        <v>1.8216748820580599</v>
      </c>
      <c r="L11" s="20">
        <v>0.64560055931368499</v>
      </c>
      <c r="M11" s="20">
        <v>0.85162710887185</v>
      </c>
      <c r="N11" s="22">
        <v>1.0999999999999999E-2</v>
      </c>
      <c r="O11" s="23">
        <v>454</v>
      </c>
      <c r="P11" s="27">
        <v>3.431157E-2</v>
      </c>
      <c r="Q11" s="27">
        <v>1.4383780000000001E-2</v>
      </c>
      <c r="R11" s="27">
        <v>2.7442089999999999E-2</v>
      </c>
      <c r="S11" s="27">
        <v>2.0919589999999998E-2</v>
      </c>
      <c r="T11" s="24">
        <v>426</v>
      </c>
      <c r="U11" s="24">
        <f>1.8+2.9+4</f>
        <v>8.6999999999999993</v>
      </c>
      <c r="V11" s="29" t="s">
        <v>239</v>
      </c>
    </row>
    <row r="12" spans="1:22">
      <c r="A12" s="11" t="s">
        <v>142</v>
      </c>
      <c r="B12" s="10" t="s">
        <v>227</v>
      </c>
      <c r="C12" s="10" t="s">
        <v>222</v>
      </c>
      <c r="D12" s="20">
        <v>2.6083296309963102</v>
      </c>
      <c r="E12" s="20">
        <v>7.0702717392916004</v>
      </c>
      <c r="F12" s="21">
        <v>1.6715225738489801E-2</v>
      </c>
      <c r="G12" s="21">
        <v>1.8809097290039101E-2</v>
      </c>
      <c r="H12" s="21">
        <v>2.1183419355443701E-2</v>
      </c>
      <c r="I12" s="20">
        <v>0.78907118147544997</v>
      </c>
      <c r="J12" s="20">
        <v>1.53881056845743</v>
      </c>
      <c r="K12" s="20">
        <v>11.2845922390949</v>
      </c>
      <c r="L12" s="20">
        <v>0.91859721669738703</v>
      </c>
      <c r="M12" s="20">
        <v>0.58758847308803597</v>
      </c>
      <c r="N12" s="22">
        <v>2.1000000000000001E-2</v>
      </c>
      <c r="O12" s="23">
        <v>460</v>
      </c>
      <c r="P12" s="25">
        <v>0.30899822355948903</v>
      </c>
      <c r="Q12" s="25">
        <v>7.5399313479544402E-3</v>
      </c>
      <c r="R12" s="25">
        <v>0.21393171246631801</v>
      </c>
      <c r="S12" s="25">
        <v>3.9766097869352902E-2</v>
      </c>
      <c r="T12" s="24">
        <v>438</v>
      </c>
      <c r="U12" s="24">
        <f>4.4+9.3+5.4</f>
        <v>19.100000000000001</v>
      </c>
      <c r="V12" s="11" t="s">
        <v>235</v>
      </c>
    </row>
    <row r="13" spans="1:22">
      <c r="A13" s="11" t="s">
        <v>145</v>
      </c>
      <c r="B13" s="10" t="s">
        <v>214</v>
      </c>
      <c r="C13" s="10" t="s">
        <v>223</v>
      </c>
      <c r="D13" s="20">
        <v>6.3507471544715504</v>
      </c>
      <c r="E13" s="20">
        <v>4.2909881183017804</v>
      </c>
      <c r="F13" s="21">
        <v>1.22942852993102E-2</v>
      </c>
      <c r="G13" s="21">
        <v>1.35083541870117E-2</v>
      </c>
      <c r="H13" s="21">
        <v>1.49201302555449E-2</v>
      </c>
      <c r="I13" s="20">
        <v>0.82400656621219204</v>
      </c>
      <c r="J13" s="20">
        <v>1.05827332789476</v>
      </c>
      <c r="K13" s="20">
        <v>52.208759896441997</v>
      </c>
      <c r="L13" s="20">
        <v>0.98120610211652604</v>
      </c>
      <c r="M13" s="20">
        <v>0.34162676686221</v>
      </c>
      <c r="N13" s="22">
        <v>1.0999999999999999E-2</v>
      </c>
      <c r="O13" s="23">
        <v>492</v>
      </c>
      <c r="P13" s="27">
        <v>0.43867721999999998</v>
      </c>
      <c r="Q13" s="27" t="s">
        <v>108</v>
      </c>
      <c r="R13" s="27">
        <v>0.31920572000000003</v>
      </c>
      <c r="S13" s="27">
        <v>1.3824639999999999E-2</v>
      </c>
      <c r="T13" s="24">
        <v>462</v>
      </c>
      <c r="U13" s="24">
        <v>39</v>
      </c>
      <c r="V13" s="11" t="s">
        <v>214</v>
      </c>
    </row>
    <row r="14" spans="1:22">
      <c r="A14" s="11" t="s">
        <v>143</v>
      </c>
      <c r="B14" s="10" t="s">
        <v>214</v>
      </c>
      <c r="C14" s="10" t="s">
        <v>224</v>
      </c>
      <c r="D14" s="20">
        <v>3.7687743458204301</v>
      </c>
      <c r="E14" s="20">
        <v>3.4546832287703202</v>
      </c>
      <c r="F14" s="21">
        <v>1.00483161380751E-2</v>
      </c>
      <c r="G14" s="21">
        <v>1.32878341674805E-2</v>
      </c>
      <c r="H14" s="21">
        <v>1.52626173993992E-2</v>
      </c>
      <c r="I14" s="20">
        <v>0.658361267607392</v>
      </c>
      <c r="J14" s="20">
        <v>1.08792724619862</v>
      </c>
      <c r="K14" s="20">
        <v>21.751207734468</v>
      </c>
      <c r="L14" s="20">
        <v>0.95604628942467096</v>
      </c>
      <c r="M14" s="20">
        <v>0.36312678049861602</v>
      </c>
      <c r="N14" s="22">
        <v>3.0000000000000001E-3</v>
      </c>
      <c r="O14" s="23">
        <v>492</v>
      </c>
      <c r="P14" s="25">
        <v>8.8542358266191806E-2</v>
      </c>
      <c r="Q14" s="25" t="s">
        <v>108</v>
      </c>
      <c r="R14" s="25">
        <v>6.9747659264992407E-2</v>
      </c>
      <c r="S14" s="25" t="s">
        <v>108</v>
      </c>
      <c r="T14" s="24">
        <v>466</v>
      </c>
      <c r="U14" s="24">
        <v>31</v>
      </c>
      <c r="V14" s="11" t="s">
        <v>214</v>
      </c>
    </row>
    <row r="15" spans="1:22">
      <c r="A15" s="11" t="s">
        <v>144</v>
      </c>
      <c r="B15" s="10" t="s">
        <v>214</v>
      </c>
      <c r="C15" s="10" t="s">
        <v>225</v>
      </c>
      <c r="D15" s="20">
        <v>8.8754813333333296</v>
      </c>
      <c r="E15" s="20">
        <v>2.3917661423325902</v>
      </c>
      <c r="F15" s="21">
        <v>7.0022539585287997E-3</v>
      </c>
      <c r="G15" s="21">
        <v>8.1900177001952793E-3</v>
      </c>
      <c r="H15" s="21">
        <v>8.97796277749131E-3</v>
      </c>
      <c r="I15" s="20">
        <v>0.77993795831769097</v>
      </c>
      <c r="J15" s="20">
        <v>0.64499379184920003</v>
      </c>
      <c r="K15" s="20">
        <v>23.6659323304422</v>
      </c>
      <c r="L15" s="20">
        <v>0.95945825251592798</v>
      </c>
      <c r="M15" s="20">
        <v>0.30483785324035501</v>
      </c>
      <c r="N15" s="22">
        <v>5.0000000000000001E-3</v>
      </c>
      <c r="O15" s="23">
        <v>552</v>
      </c>
      <c r="P15" s="25">
        <v>0.14172877506203899</v>
      </c>
      <c r="Q15" s="25" t="s">
        <v>108</v>
      </c>
      <c r="R15" s="25">
        <v>0.116273456861958</v>
      </c>
      <c r="S15" s="25">
        <v>1.50751957539196E-2</v>
      </c>
      <c r="T15" s="24">
        <v>470</v>
      </c>
      <c r="U15" s="24">
        <v>50</v>
      </c>
      <c r="V15" s="11" t="s">
        <v>214</v>
      </c>
    </row>
    <row r="16" spans="1:22">
      <c r="A16" s="11" t="s">
        <v>146</v>
      </c>
      <c r="B16" s="10" t="s">
        <v>214</v>
      </c>
      <c r="C16" s="10" t="s">
        <v>226</v>
      </c>
      <c r="D16" s="20">
        <v>8.2901768456016303</v>
      </c>
      <c r="E16" s="20">
        <v>2.8715751850107401</v>
      </c>
      <c r="F16" s="21">
        <v>8.3331591688721399E-3</v>
      </c>
      <c r="G16" s="21">
        <v>1.0199676513671801E-2</v>
      </c>
      <c r="H16" s="21">
        <v>1.08573504088824E-2</v>
      </c>
      <c r="I16" s="20">
        <v>0.76751314593796405</v>
      </c>
      <c r="J16" s="20">
        <v>0.734881748047163</v>
      </c>
      <c r="K16" s="20">
        <v>31.267814359121498</v>
      </c>
      <c r="L16" s="20">
        <v>0.96900936676805605</v>
      </c>
      <c r="M16" s="20">
        <v>0.30085725258595802</v>
      </c>
      <c r="N16" s="22">
        <v>4.0000000000000001E-3</v>
      </c>
      <c r="O16" s="23">
        <v>538</v>
      </c>
      <c r="P16" s="25">
        <v>0.114525404005608</v>
      </c>
      <c r="Q16" s="25" t="s">
        <v>108</v>
      </c>
      <c r="R16" s="25">
        <v>8.8149093745405901E-2</v>
      </c>
      <c r="S16" s="25" t="s">
        <v>108</v>
      </c>
      <c r="T16" s="24">
        <v>470</v>
      </c>
      <c r="U16" s="24">
        <v>58</v>
      </c>
      <c r="V16" s="11" t="s">
        <v>214</v>
      </c>
    </row>
    <row r="17" spans="1:1">
      <c r="A17" s="1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6B8AC-D0E3-5F46-8798-9310AA13F1FB}">
  <dimension ref="A1:H73"/>
  <sheetViews>
    <sheetView topLeftCell="A45" workbookViewId="0">
      <selection activeCell="A2" sqref="A2"/>
    </sheetView>
  </sheetViews>
  <sheetFormatPr baseColWidth="10" defaultRowHeight="13"/>
  <cols>
    <col min="1" max="1" width="10.83203125" style="12"/>
    <col min="2" max="2" width="22.6640625" style="12" customWidth="1"/>
    <col min="3" max="4" width="10.83203125" style="12"/>
    <col min="5" max="5" width="12.33203125" style="12" customWidth="1"/>
    <col min="6" max="7" width="10.83203125" style="12"/>
    <col min="8" max="8" width="11.5" style="12" customWidth="1"/>
    <col min="9" max="16384" width="10.83203125" style="12"/>
  </cols>
  <sheetData>
    <row r="1" spans="1:8">
      <c r="A1" s="12" t="s">
        <v>562</v>
      </c>
    </row>
    <row r="4" spans="1:8" ht="42">
      <c r="A4" s="45" t="s">
        <v>292</v>
      </c>
      <c r="B4" s="45" t="s">
        <v>293</v>
      </c>
      <c r="C4" s="46" t="s">
        <v>294</v>
      </c>
      <c r="D4" s="46" t="s">
        <v>295</v>
      </c>
      <c r="E4" s="45" t="s">
        <v>296</v>
      </c>
      <c r="F4" s="46" t="s">
        <v>297</v>
      </c>
      <c r="G4" s="47" t="s">
        <v>298</v>
      </c>
      <c r="H4" s="47" t="s">
        <v>299</v>
      </c>
    </row>
    <row r="5" spans="1:8">
      <c r="A5" s="48" t="s">
        <v>300</v>
      </c>
      <c r="B5" s="49"/>
      <c r="C5" s="49"/>
      <c r="D5" s="49"/>
      <c r="E5" s="49"/>
      <c r="F5" s="49"/>
      <c r="G5" s="49"/>
      <c r="H5" s="49"/>
    </row>
    <row r="6" spans="1:8">
      <c r="A6" s="77" t="s">
        <v>301</v>
      </c>
      <c r="B6" s="77"/>
      <c r="C6" s="50">
        <v>3.3</v>
      </c>
      <c r="D6" s="50">
        <v>2</v>
      </c>
      <c r="E6" s="51"/>
      <c r="F6" s="50">
        <v>26.5</v>
      </c>
      <c r="G6" s="52">
        <v>445</v>
      </c>
      <c r="H6" s="50">
        <v>1.9</v>
      </c>
    </row>
    <row r="7" spans="1:8">
      <c r="A7" s="77" t="s">
        <v>302</v>
      </c>
      <c r="B7" s="77"/>
      <c r="C7" s="50">
        <v>7</v>
      </c>
      <c r="D7" s="50">
        <v>2</v>
      </c>
      <c r="E7" s="50">
        <v>11.9</v>
      </c>
      <c r="F7" s="50">
        <v>31.3</v>
      </c>
      <c r="G7" s="52">
        <v>442</v>
      </c>
      <c r="H7" s="50">
        <v>1.8</v>
      </c>
    </row>
    <row r="8" spans="1:8">
      <c r="A8" s="77" t="s">
        <v>303</v>
      </c>
      <c r="B8" s="77"/>
      <c r="C8" s="50">
        <v>7</v>
      </c>
      <c r="D8" s="50">
        <v>7.5</v>
      </c>
      <c r="E8" s="50">
        <v>13.1</v>
      </c>
      <c r="F8" s="51"/>
      <c r="G8" s="52">
        <v>448</v>
      </c>
      <c r="H8" s="50">
        <v>1.9</v>
      </c>
    </row>
    <row r="9" spans="1:8">
      <c r="A9" s="77" t="s">
        <v>304</v>
      </c>
      <c r="B9" s="77"/>
      <c r="C9" s="50">
        <v>30</v>
      </c>
      <c r="D9" s="50">
        <v>2</v>
      </c>
      <c r="E9" s="51"/>
      <c r="F9" s="50">
        <v>47.9</v>
      </c>
      <c r="G9" s="52">
        <v>442</v>
      </c>
      <c r="H9" s="50">
        <v>2</v>
      </c>
    </row>
    <row r="10" spans="1:8">
      <c r="A10" s="77" t="s">
        <v>305</v>
      </c>
      <c r="B10" s="77"/>
      <c r="C10" s="50">
        <v>1.3</v>
      </c>
      <c r="D10" s="50">
        <v>2</v>
      </c>
      <c r="E10" s="51"/>
      <c r="F10" s="50">
        <v>18</v>
      </c>
      <c r="G10" s="52">
        <v>446</v>
      </c>
      <c r="H10" s="50">
        <v>1.8</v>
      </c>
    </row>
    <row r="11" spans="1:8">
      <c r="A11" s="77" t="s">
        <v>306</v>
      </c>
      <c r="B11" s="77"/>
      <c r="C11" s="50">
        <v>3</v>
      </c>
      <c r="D11" s="50">
        <v>2</v>
      </c>
      <c r="E11" s="50">
        <v>11.7</v>
      </c>
      <c r="F11" s="50">
        <v>20.8</v>
      </c>
      <c r="G11" s="52">
        <v>446</v>
      </c>
      <c r="H11" s="50">
        <v>1.8</v>
      </c>
    </row>
    <row r="12" spans="1:8">
      <c r="A12" s="77" t="s">
        <v>307</v>
      </c>
      <c r="B12" s="77"/>
      <c r="C12" s="50">
        <v>95</v>
      </c>
      <c r="D12" s="50">
        <v>2</v>
      </c>
      <c r="E12" s="50">
        <v>16.5</v>
      </c>
      <c r="F12" s="50">
        <v>28.5</v>
      </c>
      <c r="G12" s="52">
        <v>446</v>
      </c>
      <c r="H12" s="50">
        <v>1.7</v>
      </c>
    </row>
    <row r="13" spans="1:8">
      <c r="A13" s="77" t="s">
        <v>308</v>
      </c>
      <c r="B13" s="77"/>
      <c r="C13" s="50">
        <v>110</v>
      </c>
      <c r="D13" s="50">
        <v>2</v>
      </c>
      <c r="E13" s="51"/>
      <c r="F13" s="50">
        <v>33.5</v>
      </c>
      <c r="G13" s="52">
        <v>446</v>
      </c>
      <c r="H13" s="50">
        <v>1.7</v>
      </c>
    </row>
    <row r="14" spans="1:8">
      <c r="A14" s="48" t="s">
        <v>309</v>
      </c>
      <c r="B14" s="49"/>
      <c r="C14" s="49"/>
      <c r="D14" s="49"/>
      <c r="E14" s="49"/>
      <c r="F14" s="49"/>
      <c r="G14" s="49"/>
      <c r="H14" s="49"/>
    </row>
    <row r="15" spans="1:8" ht="14">
      <c r="A15" s="77" t="s">
        <v>310</v>
      </c>
      <c r="B15" s="77"/>
      <c r="C15" s="51" t="s">
        <v>311</v>
      </c>
      <c r="D15" s="50">
        <v>2</v>
      </c>
      <c r="E15" s="50">
        <v>28</v>
      </c>
      <c r="F15" s="50">
        <v>37.6</v>
      </c>
      <c r="G15" s="52">
        <v>460</v>
      </c>
      <c r="H15" s="50">
        <v>1.3</v>
      </c>
    </row>
    <row r="16" spans="1:8">
      <c r="A16" s="77" t="s">
        <v>310</v>
      </c>
      <c r="B16" s="77"/>
      <c r="C16" s="50">
        <v>38.200000000000003</v>
      </c>
      <c r="D16" s="50">
        <v>7.5</v>
      </c>
      <c r="E16" s="50">
        <v>28</v>
      </c>
      <c r="F16" s="51"/>
      <c r="G16" s="52">
        <v>461</v>
      </c>
      <c r="H16" s="50">
        <v>1.4</v>
      </c>
    </row>
    <row r="17" spans="1:8">
      <c r="A17" s="77" t="s">
        <v>312</v>
      </c>
      <c r="B17" s="77"/>
      <c r="C17" s="50">
        <v>1.1000000000000001</v>
      </c>
      <c r="D17" s="50">
        <v>2</v>
      </c>
      <c r="E17" s="51"/>
      <c r="F17" s="51"/>
      <c r="G17" s="52">
        <v>460</v>
      </c>
      <c r="H17" s="50">
        <v>1.3</v>
      </c>
    </row>
    <row r="18" spans="1:8">
      <c r="A18" s="77" t="s">
        <v>313</v>
      </c>
      <c r="B18" s="77"/>
      <c r="C18" s="50">
        <v>3.6</v>
      </c>
      <c r="D18" s="50">
        <v>2</v>
      </c>
      <c r="E18" s="50">
        <v>30</v>
      </c>
      <c r="F18" s="50">
        <v>45.4</v>
      </c>
      <c r="G18" s="52">
        <v>457</v>
      </c>
      <c r="H18" s="50">
        <v>1.4</v>
      </c>
    </row>
    <row r="19" spans="1:8">
      <c r="A19" s="77" t="s">
        <v>314</v>
      </c>
      <c r="B19" s="77"/>
      <c r="C19" s="50">
        <v>2.5</v>
      </c>
      <c r="D19" s="50">
        <v>2</v>
      </c>
      <c r="E19" s="51"/>
      <c r="F19" s="50">
        <v>43.1</v>
      </c>
      <c r="G19" s="52">
        <v>458</v>
      </c>
      <c r="H19" s="50">
        <v>1.3</v>
      </c>
    </row>
    <row r="20" spans="1:8">
      <c r="A20" s="77" t="s">
        <v>315</v>
      </c>
      <c r="B20" s="77"/>
      <c r="C20" s="50">
        <v>1.8</v>
      </c>
      <c r="D20" s="50">
        <v>2</v>
      </c>
      <c r="E20" s="50">
        <v>25</v>
      </c>
      <c r="F20" s="50">
        <v>43.5</v>
      </c>
      <c r="G20" s="52">
        <v>458</v>
      </c>
      <c r="H20" s="50">
        <v>1.3</v>
      </c>
    </row>
    <row r="21" spans="1:8" ht="14">
      <c r="A21" s="77" t="s">
        <v>316</v>
      </c>
      <c r="B21" s="77"/>
      <c r="C21" s="51" t="s">
        <v>311</v>
      </c>
      <c r="D21" s="50">
        <v>7.5</v>
      </c>
      <c r="E21" s="50">
        <v>27.4</v>
      </c>
      <c r="F21" s="51"/>
      <c r="G21" s="52">
        <v>458</v>
      </c>
      <c r="H21" s="50">
        <v>1.4</v>
      </c>
    </row>
    <row r="22" spans="1:8">
      <c r="A22" s="48" t="s">
        <v>317</v>
      </c>
      <c r="B22" s="49"/>
      <c r="C22" s="49"/>
      <c r="D22" s="49"/>
      <c r="E22" s="49"/>
      <c r="F22" s="49"/>
      <c r="G22" s="49"/>
      <c r="H22" s="49"/>
    </row>
    <row r="23" spans="1:8" ht="14">
      <c r="A23" s="77" t="s">
        <v>318</v>
      </c>
      <c r="B23" s="77"/>
      <c r="C23" s="50">
        <v>3.4</v>
      </c>
      <c r="D23" s="50">
        <v>7.5</v>
      </c>
      <c r="E23" s="50">
        <v>20.399999999999999</v>
      </c>
      <c r="F23" s="51" t="s">
        <v>311</v>
      </c>
      <c r="G23" s="52">
        <v>453</v>
      </c>
      <c r="H23" s="50">
        <v>1.5</v>
      </c>
    </row>
    <row r="24" spans="1:8" ht="14">
      <c r="A24" s="77" t="s">
        <v>319</v>
      </c>
      <c r="B24" s="77"/>
      <c r="C24" s="50">
        <v>3.7</v>
      </c>
      <c r="D24" s="50">
        <v>7.5</v>
      </c>
      <c r="E24" s="50">
        <v>24.3</v>
      </c>
      <c r="F24" s="51" t="s">
        <v>311</v>
      </c>
      <c r="G24" s="52">
        <v>454</v>
      </c>
      <c r="H24" s="50">
        <v>1.5</v>
      </c>
    </row>
    <row r="25" spans="1:8" ht="14">
      <c r="A25" s="77" t="s">
        <v>320</v>
      </c>
      <c r="B25" s="77"/>
      <c r="C25" s="51" t="s">
        <v>311</v>
      </c>
      <c r="D25" s="50">
        <v>7.5</v>
      </c>
      <c r="E25" s="50">
        <v>24.8</v>
      </c>
      <c r="F25" s="51" t="s">
        <v>311</v>
      </c>
      <c r="G25" s="52">
        <v>457</v>
      </c>
      <c r="H25" s="50">
        <v>1.4</v>
      </c>
    </row>
    <row r="26" spans="1:8" ht="14">
      <c r="A26" s="77" t="s">
        <v>321</v>
      </c>
      <c r="B26" s="77"/>
      <c r="C26" s="51" t="s">
        <v>311</v>
      </c>
      <c r="D26" s="50">
        <v>7.5</v>
      </c>
      <c r="E26" s="50">
        <v>25.3</v>
      </c>
      <c r="F26" s="51" t="s">
        <v>311</v>
      </c>
      <c r="G26" s="52">
        <v>451</v>
      </c>
      <c r="H26" s="50">
        <v>1.5</v>
      </c>
    </row>
    <row r="27" spans="1:8" ht="14">
      <c r="A27" s="77" t="s">
        <v>322</v>
      </c>
      <c r="B27" s="77"/>
      <c r="C27" s="51" t="s">
        <v>311</v>
      </c>
      <c r="D27" s="50">
        <v>7.5</v>
      </c>
      <c r="E27" s="50">
        <v>26.6</v>
      </c>
      <c r="F27" s="51" t="s">
        <v>311</v>
      </c>
      <c r="G27" s="52">
        <v>460</v>
      </c>
      <c r="H27" s="50">
        <v>1.4</v>
      </c>
    </row>
    <row r="28" spans="1:8" ht="14">
      <c r="A28" s="77" t="s">
        <v>323</v>
      </c>
      <c r="B28" s="77"/>
      <c r="C28" s="51" t="s">
        <v>311</v>
      </c>
      <c r="D28" s="50">
        <v>7.5</v>
      </c>
      <c r="E28" s="50">
        <v>11.9</v>
      </c>
      <c r="F28" s="51" t="s">
        <v>311</v>
      </c>
      <c r="G28" s="52">
        <v>450</v>
      </c>
      <c r="H28" s="50">
        <v>1.9</v>
      </c>
    </row>
    <row r="29" spans="1:8" ht="14">
      <c r="A29" s="77" t="s">
        <v>324</v>
      </c>
      <c r="B29" s="77"/>
      <c r="C29" s="51" t="s">
        <v>311</v>
      </c>
      <c r="D29" s="50">
        <v>7.5</v>
      </c>
      <c r="E29" s="50">
        <v>10.4</v>
      </c>
      <c r="F29" s="51" t="s">
        <v>311</v>
      </c>
      <c r="G29" s="52">
        <v>450</v>
      </c>
      <c r="H29" s="50">
        <v>1.7</v>
      </c>
    </row>
    <row r="30" spans="1:8" ht="14">
      <c r="A30" s="77" t="s">
        <v>325</v>
      </c>
      <c r="B30" s="77"/>
      <c r="C30" s="51" t="s">
        <v>311</v>
      </c>
      <c r="D30" s="50">
        <v>7.5</v>
      </c>
      <c r="E30" s="50">
        <v>18.5</v>
      </c>
      <c r="F30" s="51" t="s">
        <v>311</v>
      </c>
      <c r="G30" s="52">
        <v>453</v>
      </c>
      <c r="H30" s="50">
        <v>1.6</v>
      </c>
    </row>
    <row r="31" spans="1:8" ht="14">
      <c r="A31" s="77" t="s">
        <v>326</v>
      </c>
      <c r="B31" s="77"/>
      <c r="C31" s="51" t="s">
        <v>311</v>
      </c>
      <c r="D31" s="50">
        <v>7.5</v>
      </c>
      <c r="E31" s="50">
        <v>20.399999999999999</v>
      </c>
      <c r="F31" s="51" t="s">
        <v>311</v>
      </c>
      <c r="G31" s="52">
        <v>455</v>
      </c>
      <c r="H31" s="50">
        <v>1.5</v>
      </c>
    </row>
    <row r="32" spans="1:8" ht="14">
      <c r="A32" s="74" t="s">
        <v>327</v>
      </c>
      <c r="B32" s="74"/>
      <c r="C32" s="53" t="s">
        <v>311</v>
      </c>
      <c r="D32" s="54">
        <v>7.5</v>
      </c>
      <c r="E32" s="54">
        <v>24.5</v>
      </c>
      <c r="F32" s="53" t="s">
        <v>311</v>
      </c>
      <c r="G32" s="55">
        <v>456</v>
      </c>
      <c r="H32" s="54">
        <v>1.5</v>
      </c>
    </row>
    <row r="33" spans="1:5">
      <c r="A33" s="63" t="s">
        <v>361</v>
      </c>
    </row>
    <row r="34" spans="1:5">
      <c r="A34" s="63" t="s">
        <v>362</v>
      </c>
    </row>
    <row r="35" spans="1:5">
      <c r="A35" s="63" t="s">
        <v>363</v>
      </c>
    </row>
    <row r="36" spans="1:5">
      <c r="A36" s="63" t="s">
        <v>364</v>
      </c>
    </row>
    <row r="37" spans="1:5">
      <c r="A37" s="63" t="s">
        <v>365</v>
      </c>
    </row>
    <row r="38" spans="1:5">
      <c r="A38" s="63" t="s">
        <v>366</v>
      </c>
    </row>
    <row r="39" spans="1:5">
      <c r="A39" s="63" t="s">
        <v>367</v>
      </c>
    </row>
    <row r="40" spans="1:5">
      <c r="A40" s="63" t="s">
        <v>368</v>
      </c>
    </row>
    <row r="44" spans="1:5" ht="32" customHeight="1">
      <c r="A44" s="75" t="s">
        <v>369</v>
      </c>
      <c r="B44" s="75"/>
      <c r="C44" s="75"/>
      <c r="D44" s="75"/>
      <c r="E44" s="75"/>
    </row>
    <row r="45" spans="1:5" ht="58">
      <c r="A45" s="61" t="s">
        <v>355</v>
      </c>
      <c r="B45" s="61" t="s">
        <v>356</v>
      </c>
      <c r="C45" s="62" t="s">
        <v>359</v>
      </c>
      <c r="D45" s="61" t="s">
        <v>357</v>
      </c>
      <c r="E45" s="61" t="s">
        <v>358</v>
      </c>
    </row>
    <row r="46" spans="1:5" ht="14">
      <c r="A46" s="56" t="s">
        <v>290</v>
      </c>
      <c r="B46" s="57" t="s">
        <v>328</v>
      </c>
      <c r="C46" s="58">
        <v>16.3</v>
      </c>
      <c r="D46" s="59">
        <v>444</v>
      </c>
      <c r="E46" s="60">
        <v>1.96</v>
      </c>
    </row>
    <row r="47" spans="1:5" ht="15" customHeight="1">
      <c r="A47" s="56" t="s">
        <v>290</v>
      </c>
      <c r="B47" s="57" t="s">
        <v>329</v>
      </c>
      <c r="C47" s="58">
        <v>20.3</v>
      </c>
      <c r="D47" s="59">
        <v>444</v>
      </c>
      <c r="E47" s="60">
        <v>1.9</v>
      </c>
    </row>
    <row r="48" spans="1:5" ht="14">
      <c r="A48" s="56" t="s">
        <v>290</v>
      </c>
      <c r="B48" s="57" t="s">
        <v>330</v>
      </c>
      <c r="C48" s="58">
        <v>2.5</v>
      </c>
      <c r="D48" s="59">
        <v>444</v>
      </c>
      <c r="E48" s="60">
        <v>1.93</v>
      </c>
    </row>
    <row r="49" spans="1:5" ht="14" customHeight="1">
      <c r="A49" s="56" t="s">
        <v>290</v>
      </c>
      <c r="B49" s="57" t="s">
        <v>331</v>
      </c>
      <c r="C49" s="58">
        <v>22.6</v>
      </c>
      <c r="D49" s="59">
        <v>444</v>
      </c>
      <c r="E49" s="60">
        <v>1.8</v>
      </c>
    </row>
    <row r="50" spans="1:5" ht="14" customHeight="1">
      <c r="A50" s="56" t="s">
        <v>290</v>
      </c>
      <c r="B50" s="57" t="s">
        <v>332</v>
      </c>
      <c r="C50" s="58">
        <v>6.4</v>
      </c>
      <c r="D50" s="59">
        <v>444</v>
      </c>
      <c r="E50" s="60">
        <v>2.06</v>
      </c>
    </row>
    <row r="51" spans="1:5" ht="14">
      <c r="A51" s="56" t="s">
        <v>290</v>
      </c>
      <c r="B51" s="57" t="s">
        <v>333</v>
      </c>
      <c r="C51" s="58">
        <v>4.5999999999999996</v>
      </c>
      <c r="D51" s="59">
        <v>429</v>
      </c>
      <c r="E51" s="60">
        <v>2.82</v>
      </c>
    </row>
    <row r="52" spans="1:5" ht="14">
      <c r="A52" s="56" t="s">
        <v>290</v>
      </c>
      <c r="B52" s="57" t="s">
        <v>334</v>
      </c>
      <c r="C52" s="58">
        <v>12</v>
      </c>
      <c r="D52" s="59">
        <v>445</v>
      </c>
      <c r="E52" s="60">
        <v>1.71</v>
      </c>
    </row>
    <row r="53" spans="1:5" ht="14">
      <c r="A53" s="56" t="s">
        <v>290</v>
      </c>
      <c r="B53" s="57" t="s">
        <v>335</v>
      </c>
      <c r="C53" s="58">
        <v>11.7</v>
      </c>
      <c r="D53" s="59">
        <v>439</v>
      </c>
      <c r="E53" s="60">
        <v>2.06</v>
      </c>
    </row>
    <row r="54" spans="1:5" ht="14">
      <c r="A54" s="56" t="s">
        <v>290</v>
      </c>
      <c r="B54" s="57" t="s">
        <v>336</v>
      </c>
      <c r="C54" s="58">
        <v>7.2</v>
      </c>
      <c r="D54" s="59">
        <v>439</v>
      </c>
      <c r="E54" s="60">
        <v>2.12</v>
      </c>
    </row>
    <row r="55" spans="1:5" ht="14">
      <c r="A55" s="56" t="s">
        <v>290</v>
      </c>
      <c r="B55" s="57" t="s">
        <v>337</v>
      </c>
      <c r="C55" s="58">
        <v>11.1</v>
      </c>
      <c r="D55" s="59">
        <v>438</v>
      </c>
      <c r="E55" s="60">
        <v>2.16</v>
      </c>
    </row>
    <row r="56" spans="1:5" ht="14">
      <c r="A56" s="56" t="s">
        <v>290</v>
      </c>
      <c r="B56" s="57" t="s">
        <v>338</v>
      </c>
      <c r="C56" s="58">
        <v>12.2</v>
      </c>
      <c r="D56" s="59">
        <v>440</v>
      </c>
      <c r="E56" s="60">
        <v>2.0099999999999998</v>
      </c>
    </row>
    <row r="57" spans="1:5" ht="14">
      <c r="A57" s="56" t="s">
        <v>290</v>
      </c>
      <c r="B57" s="57" t="s">
        <v>339</v>
      </c>
      <c r="C57" s="58">
        <v>4.4000000000000004</v>
      </c>
      <c r="D57" s="59">
        <v>436</v>
      </c>
      <c r="E57" s="60">
        <v>2.31</v>
      </c>
    </row>
    <row r="58" spans="1:5" ht="14">
      <c r="A58" s="56" t="s">
        <v>290</v>
      </c>
      <c r="B58" s="57" t="s">
        <v>340</v>
      </c>
      <c r="C58" s="58">
        <v>15.2</v>
      </c>
      <c r="D58" s="59">
        <v>438</v>
      </c>
      <c r="E58" s="60">
        <v>2.21</v>
      </c>
    </row>
    <row r="59" spans="1:5" ht="14">
      <c r="A59" s="56" t="s">
        <v>290</v>
      </c>
      <c r="B59" s="57" t="s">
        <v>341</v>
      </c>
      <c r="C59" s="58">
        <v>7</v>
      </c>
      <c r="D59" s="59">
        <v>442</v>
      </c>
      <c r="E59" s="60">
        <v>2.0499999999999998</v>
      </c>
    </row>
    <row r="60" spans="1:5" ht="14">
      <c r="A60" s="56" t="s">
        <v>290</v>
      </c>
      <c r="B60" s="57" t="s">
        <v>342</v>
      </c>
      <c r="C60" s="58">
        <v>6.2</v>
      </c>
      <c r="D60" s="59">
        <v>431</v>
      </c>
      <c r="E60" s="60">
        <v>2.71</v>
      </c>
    </row>
    <row r="61" spans="1:5" ht="14">
      <c r="A61" s="56" t="s">
        <v>290</v>
      </c>
      <c r="B61" s="57" t="s">
        <v>343</v>
      </c>
      <c r="C61" s="58">
        <v>5</v>
      </c>
      <c r="D61" s="59">
        <v>436</v>
      </c>
      <c r="E61" s="60">
        <v>2.46</v>
      </c>
    </row>
    <row r="62" spans="1:5" ht="14">
      <c r="A62" s="56" t="s">
        <v>290</v>
      </c>
      <c r="B62" s="57" t="s">
        <v>344</v>
      </c>
      <c r="C62" s="58">
        <v>9</v>
      </c>
      <c r="D62" s="59">
        <v>432</v>
      </c>
      <c r="E62" s="60">
        <v>2.4300000000000002</v>
      </c>
    </row>
    <row r="63" spans="1:5" ht="14">
      <c r="A63" s="56" t="s">
        <v>290</v>
      </c>
      <c r="B63" s="57" t="s">
        <v>345</v>
      </c>
      <c r="C63" s="58">
        <v>7.9</v>
      </c>
      <c r="D63" s="59">
        <v>440</v>
      </c>
      <c r="E63" s="60">
        <v>2.0099999999999998</v>
      </c>
    </row>
    <row r="64" spans="1:5" ht="14">
      <c r="A64" s="56" t="s">
        <v>290</v>
      </c>
      <c r="B64" s="57" t="s">
        <v>346</v>
      </c>
      <c r="C64" s="58">
        <v>9.6</v>
      </c>
      <c r="D64" s="59">
        <v>444</v>
      </c>
      <c r="E64" s="60">
        <v>1.96</v>
      </c>
    </row>
    <row r="65" spans="1:5" ht="14">
      <c r="A65" s="56" t="s">
        <v>290</v>
      </c>
      <c r="B65" s="57" t="s">
        <v>347</v>
      </c>
      <c r="C65" s="58">
        <v>10.3</v>
      </c>
      <c r="D65" s="59">
        <v>437</v>
      </c>
      <c r="E65" s="60">
        <v>2.12</v>
      </c>
    </row>
    <row r="66" spans="1:5" ht="14">
      <c r="A66" s="56" t="s">
        <v>291</v>
      </c>
      <c r="B66" s="57" t="s">
        <v>348</v>
      </c>
      <c r="C66" s="58">
        <v>2.9</v>
      </c>
      <c r="D66" s="59">
        <v>454</v>
      </c>
      <c r="E66" s="60">
        <v>1.4</v>
      </c>
    </row>
    <row r="67" spans="1:5" ht="14">
      <c r="A67" s="56" t="s">
        <v>291</v>
      </c>
      <c r="B67" s="57" t="s">
        <v>349</v>
      </c>
      <c r="C67" s="58">
        <v>3.2</v>
      </c>
      <c r="D67" s="59">
        <v>454</v>
      </c>
      <c r="E67" s="60">
        <v>1.48</v>
      </c>
    </row>
    <row r="68" spans="1:5" ht="14">
      <c r="A68" s="56" t="s">
        <v>291</v>
      </c>
      <c r="B68" s="57" t="s">
        <v>350</v>
      </c>
      <c r="C68" s="58">
        <v>3.8</v>
      </c>
      <c r="D68" s="59">
        <v>454</v>
      </c>
      <c r="E68" s="60">
        <v>1.44</v>
      </c>
    </row>
    <row r="69" spans="1:5" ht="14">
      <c r="A69" s="56" t="s">
        <v>291</v>
      </c>
      <c r="B69" s="57" t="s">
        <v>351</v>
      </c>
      <c r="C69" s="58">
        <v>4.0999999999999996</v>
      </c>
      <c r="D69" s="59">
        <v>454</v>
      </c>
      <c r="E69" s="60">
        <v>1.4</v>
      </c>
    </row>
    <row r="70" spans="1:5" ht="14">
      <c r="A70" s="56" t="s">
        <v>291</v>
      </c>
      <c r="B70" s="57" t="s">
        <v>352</v>
      </c>
      <c r="C70" s="58">
        <v>2.8</v>
      </c>
      <c r="D70" s="59">
        <v>454</v>
      </c>
      <c r="E70" s="60">
        <v>1.44</v>
      </c>
    </row>
    <row r="71" spans="1:5" ht="14">
      <c r="A71" s="56" t="s">
        <v>291</v>
      </c>
      <c r="B71" s="57" t="s">
        <v>353</v>
      </c>
      <c r="C71" s="58">
        <v>2.5</v>
      </c>
      <c r="D71" s="59">
        <v>453</v>
      </c>
      <c r="E71" s="60">
        <v>1.4</v>
      </c>
    </row>
    <row r="72" spans="1:5" ht="14">
      <c r="A72" s="56" t="s">
        <v>291</v>
      </c>
      <c r="B72" s="57" t="s">
        <v>354</v>
      </c>
      <c r="C72" s="58">
        <v>1.3</v>
      </c>
      <c r="D72" s="59">
        <v>452</v>
      </c>
      <c r="E72" s="60">
        <v>1.46</v>
      </c>
    </row>
    <row r="73" spans="1:5" ht="85" customHeight="1">
      <c r="A73" s="76" t="s">
        <v>360</v>
      </c>
      <c r="B73" s="76"/>
      <c r="C73" s="76"/>
      <c r="D73" s="76"/>
      <c r="E73" s="76"/>
    </row>
  </sheetData>
  <mergeCells count="27">
    <mergeCell ref="A11:B11"/>
    <mergeCell ref="A6:B6"/>
    <mergeCell ref="A7:B7"/>
    <mergeCell ref="A8:B8"/>
    <mergeCell ref="A9:B9"/>
    <mergeCell ref="A10:B10"/>
    <mergeCell ref="A25:B25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32:B32"/>
    <mergeCell ref="A44:E44"/>
    <mergeCell ref="A73:E73"/>
    <mergeCell ref="A26:B26"/>
    <mergeCell ref="A27:B27"/>
    <mergeCell ref="A28:B28"/>
    <mergeCell ref="A29:B29"/>
    <mergeCell ref="A30:B30"/>
    <mergeCell ref="A31:B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740CF-3E94-174A-8F8A-899AE3E73A36}">
  <dimension ref="A1:Q12"/>
  <sheetViews>
    <sheetView workbookViewId="0">
      <selection activeCell="D19" sqref="D19"/>
    </sheetView>
  </sheetViews>
  <sheetFormatPr baseColWidth="10" defaultRowHeight="16"/>
  <cols>
    <col min="1" max="14" width="10.83203125" style="103"/>
    <col min="15" max="15" width="13.6640625" style="103" customWidth="1"/>
    <col min="16" max="16" width="18.1640625" style="103" customWidth="1"/>
    <col min="17" max="17" width="16.6640625" style="103" customWidth="1"/>
    <col min="18" max="16384" width="10.83203125" style="103"/>
  </cols>
  <sheetData>
    <row r="1" spans="1:17">
      <c r="A1" s="103" t="s">
        <v>546</v>
      </c>
    </row>
    <row r="3" spans="1:17" ht="24">
      <c r="A3" s="93" t="s">
        <v>6</v>
      </c>
      <c r="B3" s="93" t="s">
        <v>192</v>
      </c>
      <c r="C3" s="93" t="s">
        <v>168</v>
      </c>
      <c r="D3" s="94" t="s">
        <v>557</v>
      </c>
      <c r="E3" s="94" t="s">
        <v>558</v>
      </c>
      <c r="F3" s="94" t="s">
        <v>559</v>
      </c>
      <c r="G3" s="93" t="s">
        <v>560</v>
      </c>
      <c r="H3" s="93" t="s">
        <v>5</v>
      </c>
      <c r="I3" s="93" t="s">
        <v>128</v>
      </c>
      <c r="J3" s="93" t="s">
        <v>547</v>
      </c>
      <c r="K3" s="95" t="s">
        <v>378</v>
      </c>
      <c r="L3" s="95" t="s">
        <v>548</v>
      </c>
      <c r="M3" s="102" t="s">
        <v>561</v>
      </c>
      <c r="N3" s="95" t="s">
        <v>549</v>
      </c>
      <c r="O3" s="95" t="s">
        <v>550</v>
      </c>
      <c r="P3" s="95" t="s">
        <v>551</v>
      </c>
      <c r="Q3" s="95" t="s">
        <v>552</v>
      </c>
    </row>
    <row r="4" spans="1:17">
      <c r="A4" s="96" t="s">
        <v>140</v>
      </c>
      <c r="B4" s="93" t="s">
        <v>121</v>
      </c>
      <c r="C4" s="97">
        <v>7.2</v>
      </c>
      <c r="D4" s="97">
        <v>4.9000000000000004</v>
      </c>
      <c r="E4" s="97">
        <v>3.16</v>
      </c>
      <c r="F4" s="97">
        <v>0.99</v>
      </c>
      <c r="G4" s="99">
        <v>1.2857230609854799E-2</v>
      </c>
      <c r="H4" s="97">
        <v>4.1100000000000003</v>
      </c>
      <c r="I4" s="97">
        <v>1.29</v>
      </c>
      <c r="J4" s="97">
        <v>14.8</v>
      </c>
      <c r="K4" s="98">
        <v>0.83612255559715398</v>
      </c>
      <c r="L4" s="98">
        <v>0.43067869558724498</v>
      </c>
      <c r="M4" s="98">
        <v>5.4872177338726902E-2</v>
      </c>
      <c r="N4" s="99">
        <v>7.0000000000000001E-3</v>
      </c>
      <c r="O4" s="100">
        <v>350</v>
      </c>
      <c r="P4" s="100">
        <v>462</v>
      </c>
      <c r="Q4" s="101">
        <v>474</v>
      </c>
    </row>
    <row r="5" spans="1:17">
      <c r="A5" s="96" t="s">
        <v>140</v>
      </c>
      <c r="B5" s="93" t="s">
        <v>553</v>
      </c>
      <c r="C5" s="97">
        <v>7.2</v>
      </c>
      <c r="D5" s="97">
        <v>1.9</v>
      </c>
      <c r="E5" s="97">
        <v>5.65</v>
      </c>
      <c r="F5" s="97">
        <v>2.17</v>
      </c>
      <c r="G5" s="99">
        <v>1.03034154338239E-2</v>
      </c>
      <c r="H5" s="97">
        <v>3.25</v>
      </c>
      <c r="I5" s="97">
        <v>1.06</v>
      </c>
      <c r="J5" s="97">
        <v>12.4</v>
      </c>
      <c r="K5" s="98"/>
      <c r="L5" s="98" t="s">
        <v>167</v>
      </c>
      <c r="M5" s="98" t="s">
        <v>167</v>
      </c>
      <c r="N5" s="99">
        <v>1E-3</v>
      </c>
      <c r="O5" s="100">
        <v>350</v>
      </c>
      <c r="P5" s="100">
        <v>478</v>
      </c>
      <c r="Q5" s="101">
        <v>490.66666666666669</v>
      </c>
    </row>
    <row r="6" spans="1:17">
      <c r="A6" s="96" t="s">
        <v>140</v>
      </c>
      <c r="B6" s="93" t="s">
        <v>554</v>
      </c>
      <c r="C6" s="97">
        <v>7.2</v>
      </c>
      <c r="D6" s="97">
        <v>3.5</v>
      </c>
      <c r="E6" s="97">
        <v>4.5999999999999996</v>
      </c>
      <c r="F6" s="97">
        <v>1.44</v>
      </c>
      <c r="G6" s="99">
        <v>1.28276479054233E-2</v>
      </c>
      <c r="H6" s="97">
        <v>4.18</v>
      </c>
      <c r="I6" s="97">
        <v>1.19</v>
      </c>
      <c r="J6" s="97">
        <v>14</v>
      </c>
      <c r="K6" s="98">
        <v>0.93018383809826999</v>
      </c>
      <c r="L6" s="98" t="s">
        <v>167</v>
      </c>
      <c r="M6" s="98">
        <v>5.8523845379961401E-2</v>
      </c>
      <c r="N6" s="99">
        <v>5.0000000000000001E-3</v>
      </c>
      <c r="O6" s="100">
        <v>350</v>
      </c>
      <c r="P6" s="100">
        <v>468</v>
      </c>
      <c r="Q6" s="101">
        <v>479.33333333333331</v>
      </c>
    </row>
    <row r="7" spans="1:17">
      <c r="A7" s="96" t="s">
        <v>140</v>
      </c>
      <c r="B7" s="93" t="s">
        <v>555</v>
      </c>
      <c r="C7" s="97">
        <v>7.2</v>
      </c>
      <c r="D7" s="97">
        <v>3</v>
      </c>
      <c r="E7" s="97">
        <v>2.4</v>
      </c>
      <c r="F7" s="97">
        <v>0.56000000000000005</v>
      </c>
      <c r="G7" s="99">
        <v>1.5605017876475001E-2</v>
      </c>
      <c r="H7" s="97">
        <v>5.83</v>
      </c>
      <c r="I7" s="97">
        <v>1.47</v>
      </c>
      <c r="J7" s="97">
        <v>16.100000000000001</v>
      </c>
      <c r="K7" s="98">
        <v>0.80599456975835404</v>
      </c>
      <c r="L7" s="98">
        <v>0.53195414423392196</v>
      </c>
      <c r="M7" s="98">
        <v>0.109912845175458</v>
      </c>
      <c r="N7" s="99">
        <v>2.3E-2</v>
      </c>
      <c r="O7" s="100">
        <v>350</v>
      </c>
      <c r="P7" s="100">
        <v>454</v>
      </c>
      <c r="Q7" s="101">
        <v>467.33333333333331</v>
      </c>
    </row>
    <row r="8" spans="1:17">
      <c r="A8" s="96" t="s">
        <v>556</v>
      </c>
      <c r="B8" s="93" t="s">
        <v>121</v>
      </c>
      <c r="C8" s="97">
        <v>7.4</v>
      </c>
      <c r="D8" s="97">
        <v>5</v>
      </c>
      <c r="E8" s="97">
        <v>2.4300000000000002</v>
      </c>
      <c r="F8" s="97">
        <v>0.7</v>
      </c>
      <c r="G8" s="99">
        <v>1.2740275437686801E-2</v>
      </c>
      <c r="H8" s="97">
        <v>4.62</v>
      </c>
      <c r="I8" s="97">
        <v>2.0499999999999998</v>
      </c>
      <c r="J8" s="97">
        <v>16</v>
      </c>
      <c r="K8" s="98">
        <v>0.771625305232435</v>
      </c>
      <c r="L8" s="98">
        <v>0.80319568683060005</v>
      </c>
      <c r="M8" s="98">
        <v>0.13518700399192901</v>
      </c>
      <c r="N8" s="99">
        <v>2.7E-2</v>
      </c>
      <c r="O8" s="100">
        <v>360</v>
      </c>
      <c r="P8" s="100">
        <v>438</v>
      </c>
      <c r="Q8" s="101">
        <v>449.33333333333331</v>
      </c>
    </row>
    <row r="9" spans="1:17">
      <c r="A9" s="96" t="s">
        <v>556</v>
      </c>
      <c r="B9" s="93" t="s">
        <v>553</v>
      </c>
      <c r="C9" s="97">
        <v>7.3</v>
      </c>
      <c r="D9" s="97">
        <v>10</v>
      </c>
      <c r="E9" s="97">
        <v>2.59</v>
      </c>
      <c r="F9" s="97">
        <v>0.99</v>
      </c>
      <c r="G9" s="99">
        <v>1.15325398467105E-2</v>
      </c>
      <c r="H9" s="97">
        <v>3.19</v>
      </c>
      <c r="I9" s="97">
        <v>1.51</v>
      </c>
      <c r="J9" s="97">
        <v>13.9</v>
      </c>
      <c r="K9" s="98">
        <v>0.68779435179193205</v>
      </c>
      <c r="L9" s="98">
        <v>0.41289683796240001</v>
      </c>
      <c r="M9" s="98">
        <v>8.4928711942781704E-2</v>
      </c>
      <c r="N9" s="99">
        <v>4.0000000000000001E-3</v>
      </c>
      <c r="O9" s="100">
        <v>350</v>
      </c>
      <c r="P9" s="100">
        <v>438</v>
      </c>
      <c r="Q9" s="101">
        <v>460</v>
      </c>
    </row>
    <row r="10" spans="1:17">
      <c r="A10" s="96" t="s">
        <v>556</v>
      </c>
      <c r="B10" s="93" t="s">
        <v>554</v>
      </c>
      <c r="C10" s="97">
        <v>7.2</v>
      </c>
      <c r="D10" s="97">
        <v>11.7</v>
      </c>
      <c r="E10" s="97">
        <v>2.0099999999999998</v>
      </c>
      <c r="F10" s="97">
        <v>0.69</v>
      </c>
      <c r="G10" s="99">
        <v>1.23431841617343E-2</v>
      </c>
      <c r="H10" s="97">
        <v>3.7</v>
      </c>
      <c r="I10" s="97">
        <v>1.54</v>
      </c>
      <c r="J10" s="97">
        <v>15.2</v>
      </c>
      <c r="K10" s="98">
        <v>0.83460191190508504</v>
      </c>
      <c r="L10" s="98">
        <v>0.57270430891137603</v>
      </c>
      <c r="M10" s="98">
        <v>6.5315727963688897E-2</v>
      </c>
      <c r="N10" s="99">
        <v>8.0000000000000002E-3</v>
      </c>
      <c r="O10" s="100">
        <v>350</v>
      </c>
      <c r="P10" s="100">
        <v>438</v>
      </c>
      <c r="Q10" s="101">
        <v>459.33333333333331</v>
      </c>
    </row>
    <row r="11" spans="1:17">
      <c r="A11" s="96" t="s">
        <v>556</v>
      </c>
      <c r="B11" s="93" t="s">
        <v>555</v>
      </c>
      <c r="C11" s="97">
        <v>7.7</v>
      </c>
      <c r="D11" s="97">
        <v>1.5</v>
      </c>
      <c r="E11" s="97">
        <v>2.48</v>
      </c>
      <c r="F11" s="97">
        <v>0.5</v>
      </c>
      <c r="G11" s="99">
        <v>9.6686839334846897E-3</v>
      </c>
      <c r="H11" s="97">
        <v>7.8</v>
      </c>
      <c r="I11" s="97">
        <v>2.14</v>
      </c>
      <c r="J11" s="97">
        <v>17.8</v>
      </c>
      <c r="K11" s="98">
        <v>0.72480256832523704</v>
      </c>
      <c r="L11" s="98" t="s">
        <v>167</v>
      </c>
      <c r="M11" s="98">
        <v>8.4094864880467204E-2</v>
      </c>
      <c r="N11" s="99">
        <v>4.8000000000000001E-2</v>
      </c>
      <c r="O11" s="100">
        <v>350</v>
      </c>
      <c r="P11" s="100">
        <v>436</v>
      </c>
      <c r="Q11" s="101">
        <v>450.66666666666669</v>
      </c>
    </row>
    <row r="12" spans="1:17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Q12" s="3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6587-BF8B-CD44-93CA-091213607C95}">
  <dimension ref="A1:L16"/>
  <sheetViews>
    <sheetView workbookViewId="0">
      <selection activeCell="N21" sqref="N21"/>
    </sheetView>
  </sheetViews>
  <sheetFormatPr baseColWidth="10" defaultRowHeight="16"/>
  <sheetData>
    <row r="1" spans="1:12">
      <c r="A1" s="141" t="s">
        <v>584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28">
      <c r="A3" s="134" t="s">
        <v>585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>
      <c r="A4" s="129"/>
      <c r="B4" s="130" t="s">
        <v>586</v>
      </c>
      <c r="C4" s="130"/>
      <c r="D4" s="130" t="s">
        <v>587</v>
      </c>
      <c r="E4" s="130"/>
      <c r="F4" s="130"/>
      <c r="G4" s="130"/>
      <c r="H4" s="130"/>
      <c r="I4" s="130"/>
      <c r="J4" s="131" t="s">
        <v>588</v>
      </c>
      <c r="K4" s="132" t="s">
        <v>589</v>
      </c>
      <c r="L4" s="132"/>
    </row>
    <row r="5" spans="1:12" ht="32">
      <c r="A5" s="4" t="s">
        <v>590</v>
      </c>
      <c r="B5" s="4" t="s">
        <v>591</v>
      </c>
      <c r="C5" s="124" t="s">
        <v>592</v>
      </c>
      <c r="D5" s="67" t="s">
        <v>593</v>
      </c>
      <c r="E5" s="67" t="s">
        <v>594</v>
      </c>
      <c r="F5" s="67" t="s">
        <v>595</v>
      </c>
      <c r="G5" s="67" t="s">
        <v>596</v>
      </c>
      <c r="H5" s="67" t="s">
        <v>597</v>
      </c>
      <c r="I5" s="67" t="s">
        <v>598</v>
      </c>
      <c r="J5" s="67" t="s">
        <v>599</v>
      </c>
      <c r="K5" s="67" t="s">
        <v>600</v>
      </c>
      <c r="L5" s="67" t="s">
        <v>601</v>
      </c>
    </row>
    <row r="6" spans="1:12">
      <c r="A6" s="1" t="s">
        <v>602</v>
      </c>
      <c r="B6" s="125">
        <v>2.15</v>
      </c>
      <c r="C6" s="126">
        <v>1.2699999999999999E-2</v>
      </c>
      <c r="D6" s="127">
        <v>10.7</v>
      </c>
      <c r="E6" s="127">
        <v>64</v>
      </c>
      <c r="F6" s="127">
        <v>14.1</v>
      </c>
      <c r="G6" s="127">
        <v>11.1</v>
      </c>
      <c r="H6" s="125">
        <v>7.15</v>
      </c>
      <c r="I6" s="125">
        <v>1.87</v>
      </c>
      <c r="J6" s="127">
        <v>38</v>
      </c>
      <c r="K6" s="128">
        <v>1100</v>
      </c>
      <c r="L6" s="125">
        <v>1.33</v>
      </c>
    </row>
    <row r="7" spans="1:12">
      <c r="A7" s="1" t="s">
        <v>603</v>
      </c>
      <c r="B7" s="125">
        <v>2.1800000000000002</v>
      </c>
      <c r="C7" s="126">
        <v>1.2999999999999999E-2</v>
      </c>
      <c r="D7" s="127">
        <v>7.6</v>
      </c>
      <c r="E7" s="127">
        <v>69</v>
      </c>
      <c r="F7" s="127">
        <v>14.1</v>
      </c>
      <c r="G7" s="125">
        <v>9.3000000000000007</v>
      </c>
      <c r="H7" s="125">
        <v>6.37</v>
      </c>
      <c r="I7" s="125">
        <v>2.06</v>
      </c>
      <c r="J7" s="127">
        <v>48.2</v>
      </c>
      <c r="K7" s="128">
        <v>1090</v>
      </c>
      <c r="L7" s="125">
        <v>1.53</v>
      </c>
    </row>
    <row r="8" spans="1:12">
      <c r="A8" s="1" t="s">
        <v>604</v>
      </c>
      <c r="B8" s="125">
        <v>2.59</v>
      </c>
      <c r="C8" s="126">
        <v>1.3899999999999999E-2</v>
      </c>
      <c r="D8" s="127">
        <v>4.3</v>
      </c>
      <c r="E8" s="127">
        <v>68.900000000000006</v>
      </c>
      <c r="F8" s="127">
        <v>16.7</v>
      </c>
      <c r="G8" s="127">
        <v>10.1</v>
      </c>
      <c r="H8" s="127">
        <v>10.9</v>
      </c>
      <c r="I8" s="125">
        <v>1.62</v>
      </c>
      <c r="J8" s="127">
        <v>44.9</v>
      </c>
      <c r="K8" s="128">
        <v>1350</v>
      </c>
      <c r="L8" s="125">
        <v>1.33</v>
      </c>
    </row>
    <row r="9" spans="1:12">
      <c r="A9" s="1" t="s">
        <v>605</v>
      </c>
      <c r="B9" s="125">
        <v>2.65</v>
      </c>
      <c r="C9" s="126">
        <v>1.4500000000000001E-2</v>
      </c>
      <c r="D9" s="127">
        <v>5</v>
      </c>
      <c r="E9" s="127">
        <v>67.7</v>
      </c>
      <c r="F9" s="127">
        <v>16.8</v>
      </c>
      <c r="G9" s="127">
        <v>10.4</v>
      </c>
      <c r="H9" s="127">
        <v>10.1</v>
      </c>
      <c r="I9" s="125">
        <v>1.86</v>
      </c>
      <c r="J9" s="127">
        <v>56.6</v>
      </c>
      <c r="K9" s="128">
        <v>1510</v>
      </c>
      <c r="L9" s="125">
        <v>1.36</v>
      </c>
    </row>
    <row r="10" spans="1:12">
      <c r="A10" s="1" t="s">
        <v>606</v>
      </c>
      <c r="B10" s="125">
        <v>3.16</v>
      </c>
      <c r="C10" s="126">
        <v>1.2699999999999999E-2</v>
      </c>
      <c r="D10" s="127">
        <v>2.4</v>
      </c>
      <c r="E10" s="127">
        <v>67.900000000000006</v>
      </c>
      <c r="F10" s="127">
        <v>17.600000000000001</v>
      </c>
      <c r="G10" s="127">
        <v>12.1</v>
      </c>
      <c r="H10" s="127">
        <v>11.6</v>
      </c>
      <c r="I10" s="125">
        <v>1.7</v>
      </c>
      <c r="J10" s="127">
        <v>57.9</v>
      </c>
      <c r="K10" s="128">
        <v>1450</v>
      </c>
      <c r="L10" s="125">
        <v>1.42</v>
      </c>
    </row>
    <row r="11" spans="1:12">
      <c r="A11" s="1" t="s">
        <v>607</v>
      </c>
      <c r="B11" s="125">
        <v>2.77</v>
      </c>
      <c r="C11" s="126">
        <v>1.29E-2</v>
      </c>
      <c r="D11" s="127">
        <v>6.4</v>
      </c>
      <c r="E11" s="127">
        <v>63.6</v>
      </c>
      <c r="F11" s="127">
        <v>16.399999999999999</v>
      </c>
      <c r="G11" s="127">
        <v>13.6</v>
      </c>
      <c r="H11" s="125">
        <v>8.83</v>
      </c>
      <c r="I11" s="125">
        <v>1.77</v>
      </c>
      <c r="J11" s="127">
        <v>54.6</v>
      </c>
      <c r="K11" s="128">
        <v>1480</v>
      </c>
      <c r="L11" s="125">
        <v>1.37</v>
      </c>
    </row>
    <row r="12" spans="1:12">
      <c r="A12" s="1" t="s">
        <v>608</v>
      </c>
      <c r="B12" s="125">
        <v>2.94</v>
      </c>
      <c r="C12" s="126">
        <v>1.29E-2</v>
      </c>
      <c r="D12" s="127">
        <v>11.4</v>
      </c>
      <c r="E12" s="127">
        <v>62.5</v>
      </c>
      <c r="F12" s="127">
        <v>14.4</v>
      </c>
      <c r="G12" s="127">
        <v>11.6</v>
      </c>
      <c r="H12" s="125">
        <v>6.45</v>
      </c>
      <c r="I12" s="125">
        <v>1.9</v>
      </c>
      <c r="J12" s="127">
        <v>46.9</v>
      </c>
      <c r="K12" s="128">
        <v>1280</v>
      </c>
      <c r="L12" s="125">
        <v>1.42</v>
      </c>
    </row>
    <row r="13" spans="1:12">
      <c r="A13" s="1" t="s">
        <v>609</v>
      </c>
      <c r="B13" s="125">
        <v>2.2400000000000002</v>
      </c>
      <c r="C13" s="126">
        <v>1.4200000000000001E-2</v>
      </c>
      <c r="D13" s="127">
        <v>13.6</v>
      </c>
      <c r="E13" s="127">
        <v>62.2</v>
      </c>
      <c r="F13" s="127">
        <v>13.8</v>
      </c>
      <c r="G13" s="127">
        <v>10.5</v>
      </c>
      <c r="H13" s="125">
        <v>6.18</v>
      </c>
      <c r="I13" s="125">
        <v>1.84</v>
      </c>
      <c r="J13" s="127">
        <v>49.5</v>
      </c>
      <c r="K13" s="128">
        <v>1310</v>
      </c>
      <c r="L13" s="125">
        <v>1.44</v>
      </c>
    </row>
    <row r="14" spans="1:12">
      <c r="A14" s="136" t="s">
        <v>610</v>
      </c>
      <c r="B14" s="137">
        <v>2.68</v>
      </c>
      <c r="C14" s="138">
        <v>1.1599999999999999E-2</v>
      </c>
      <c r="D14" s="139">
        <v>15</v>
      </c>
      <c r="E14" s="139">
        <v>61</v>
      </c>
      <c r="F14" s="139">
        <v>12.3</v>
      </c>
      <c r="G14" s="139">
        <v>11.7</v>
      </c>
      <c r="H14" s="137">
        <v>5.13</v>
      </c>
      <c r="I14" s="137">
        <v>1.79</v>
      </c>
      <c r="J14" s="139">
        <v>50.3</v>
      </c>
      <c r="K14" s="140">
        <v>1140</v>
      </c>
      <c r="L14" s="137">
        <v>1.53</v>
      </c>
    </row>
    <row r="15" spans="1:12">
      <c r="A15" s="123" t="s">
        <v>611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</sheetData>
  <mergeCells count="5">
    <mergeCell ref="A3:L3"/>
    <mergeCell ref="B4:C4"/>
    <mergeCell ref="D4:I4"/>
    <mergeCell ref="K4:L4"/>
    <mergeCell ref="A15:L1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6E544-E871-AE4E-8D3A-D4B99F41D072}">
  <dimension ref="A1:H66"/>
  <sheetViews>
    <sheetView tabSelected="1" workbookViewId="0">
      <selection activeCell="B27" sqref="B27"/>
    </sheetView>
  </sheetViews>
  <sheetFormatPr baseColWidth="10" defaultRowHeight="13"/>
  <cols>
    <col min="1" max="7" width="10.83203125" style="12"/>
    <col min="8" max="8" width="100.83203125" style="12" customWidth="1"/>
    <col min="9" max="16384" width="10.83203125" style="12"/>
  </cols>
  <sheetData>
    <row r="1" spans="1:8">
      <c r="A1" s="12" t="s">
        <v>194</v>
      </c>
    </row>
    <row r="3" spans="1:8" ht="30">
      <c r="A3" s="8" t="s">
        <v>6</v>
      </c>
      <c r="B3" s="9" t="s">
        <v>195</v>
      </c>
      <c r="C3" s="9" t="s">
        <v>196</v>
      </c>
      <c r="D3" s="9" t="s">
        <v>197</v>
      </c>
      <c r="E3" s="9" t="s">
        <v>163</v>
      </c>
      <c r="F3" s="9" t="s">
        <v>198</v>
      </c>
      <c r="G3" s="8" t="s">
        <v>1</v>
      </c>
      <c r="H3" s="8" t="s">
        <v>7</v>
      </c>
    </row>
    <row r="4" spans="1:8">
      <c r="A4" s="11" t="s">
        <v>8</v>
      </c>
      <c r="B4" s="11"/>
      <c r="C4" s="11">
        <v>141573</v>
      </c>
      <c r="D4" s="11">
        <v>141573</v>
      </c>
      <c r="E4" s="11">
        <v>29.2</v>
      </c>
      <c r="F4" s="11">
        <v>378</v>
      </c>
      <c r="G4" s="11">
        <v>3.25</v>
      </c>
      <c r="H4" s="11"/>
    </row>
    <row r="5" spans="1:8">
      <c r="A5" s="11" t="s">
        <v>9</v>
      </c>
      <c r="B5" s="11"/>
      <c r="C5" s="11">
        <v>95265</v>
      </c>
      <c r="D5" s="11">
        <v>119931</v>
      </c>
      <c r="E5" s="11">
        <v>30.2</v>
      </c>
      <c r="F5" s="11">
        <v>466</v>
      </c>
      <c r="G5" s="11">
        <v>3.02</v>
      </c>
      <c r="H5" s="11"/>
    </row>
    <row r="6" spans="1:8">
      <c r="A6" s="11" t="s">
        <v>10</v>
      </c>
      <c r="B6" s="11"/>
      <c r="C6" s="11">
        <v>16600</v>
      </c>
      <c r="D6" s="11">
        <v>42222</v>
      </c>
      <c r="E6" s="11">
        <v>32.4</v>
      </c>
      <c r="F6" s="11">
        <v>526</v>
      </c>
      <c r="G6" s="11">
        <v>3.29</v>
      </c>
      <c r="H6" s="11"/>
    </row>
    <row r="7" spans="1:8">
      <c r="A7" s="11" t="s">
        <v>11</v>
      </c>
      <c r="B7" s="11"/>
      <c r="C7" s="11">
        <v>46529</v>
      </c>
      <c r="D7" s="11">
        <v>98304</v>
      </c>
      <c r="E7" s="11">
        <v>23.2</v>
      </c>
      <c r="F7" s="11">
        <v>418</v>
      </c>
      <c r="G7" s="11">
        <v>3.24</v>
      </c>
      <c r="H7" s="11"/>
    </row>
    <row r="8" spans="1:8">
      <c r="A8" s="11" t="s">
        <v>12</v>
      </c>
      <c r="B8" s="11"/>
      <c r="C8" s="11">
        <v>10584</v>
      </c>
      <c r="D8" s="11">
        <v>20484</v>
      </c>
      <c r="E8" s="11">
        <v>24.6</v>
      </c>
      <c r="F8" s="11">
        <v>424</v>
      </c>
      <c r="G8" s="11">
        <v>3.33</v>
      </c>
      <c r="H8" s="11"/>
    </row>
    <row r="9" spans="1:8">
      <c r="A9" s="11" t="s">
        <v>13</v>
      </c>
      <c r="B9" s="11">
        <v>1980</v>
      </c>
      <c r="C9" s="11">
        <v>9788</v>
      </c>
      <c r="D9" s="11">
        <v>20104</v>
      </c>
      <c r="E9" s="11">
        <v>25.9</v>
      </c>
      <c r="F9" s="11">
        <v>392</v>
      </c>
      <c r="G9" s="11">
        <v>3.33</v>
      </c>
      <c r="H9" s="11"/>
    </row>
    <row r="10" spans="1:8">
      <c r="A10" s="11" t="s">
        <v>14</v>
      </c>
      <c r="B10" s="11"/>
      <c r="C10" s="11">
        <v>3042</v>
      </c>
      <c r="D10" s="11">
        <v>5137</v>
      </c>
      <c r="E10" s="11">
        <v>25.3</v>
      </c>
      <c r="F10" s="11">
        <v>286</v>
      </c>
      <c r="G10" s="11">
        <v>4.6900000000000004</v>
      </c>
      <c r="H10" s="11"/>
    </row>
    <row r="11" spans="1:8">
      <c r="A11" s="11" t="s">
        <v>15</v>
      </c>
      <c r="B11" s="11"/>
      <c r="C11" s="11">
        <v>3242</v>
      </c>
      <c r="D11" s="11">
        <v>5434</v>
      </c>
      <c r="E11" s="11">
        <v>23.5</v>
      </c>
      <c r="F11" s="11">
        <v>276</v>
      </c>
      <c r="G11" s="11">
        <v>3.87</v>
      </c>
      <c r="H11" s="11"/>
    </row>
    <row r="12" spans="1:8">
      <c r="A12" s="11" t="s">
        <v>16</v>
      </c>
      <c r="B12" s="11">
        <v>680</v>
      </c>
      <c r="C12" s="11">
        <v>3581</v>
      </c>
      <c r="D12" s="11">
        <v>6726</v>
      </c>
      <c r="E12" s="11">
        <v>24.1</v>
      </c>
      <c r="F12" s="11">
        <v>292</v>
      </c>
      <c r="G12" s="11">
        <v>4.62</v>
      </c>
      <c r="H12" s="11"/>
    </row>
    <row r="13" spans="1:8">
      <c r="A13" s="11" t="s">
        <v>17</v>
      </c>
      <c r="B13" s="11"/>
      <c r="C13" s="11">
        <v>2012</v>
      </c>
      <c r="D13" s="11">
        <v>356</v>
      </c>
      <c r="E13" s="11">
        <v>12.6</v>
      </c>
      <c r="F13" s="11">
        <v>205</v>
      </c>
      <c r="G13" s="11">
        <v>5.08</v>
      </c>
      <c r="H13" s="11"/>
    </row>
    <row r="14" spans="1:8">
      <c r="A14" s="11" t="s">
        <v>18</v>
      </c>
      <c r="B14" s="11"/>
      <c r="C14" s="11">
        <v>6083</v>
      </c>
      <c r="D14" s="11">
        <v>25171</v>
      </c>
      <c r="E14" s="11">
        <v>27.2</v>
      </c>
      <c r="F14" s="11">
        <v>427</v>
      </c>
      <c r="G14" s="11">
        <v>3.13</v>
      </c>
      <c r="H14" s="11"/>
    </row>
    <row r="15" spans="1:8">
      <c r="A15" s="11" t="s">
        <v>20</v>
      </c>
      <c r="B15" s="11">
        <v>880</v>
      </c>
      <c r="C15" s="11">
        <v>5278</v>
      </c>
      <c r="D15" s="11">
        <v>8022</v>
      </c>
      <c r="E15" s="11">
        <v>22.8</v>
      </c>
      <c r="F15" s="11">
        <v>374</v>
      </c>
      <c r="G15" s="11">
        <v>4.1100000000000003</v>
      </c>
      <c r="H15" s="11"/>
    </row>
    <row r="16" spans="1:8">
      <c r="A16" s="11" t="s">
        <v>22</v>
      </c>
      <c r="B16" s="11"/>
      <c r="C16" s="11">
        <v>913</v>
      </c>
      <c r="D16" s="11">
        <v>4422</v>
      </c>
      <c r="E16" s="11">
        <v>16.100000000000001</v>
      </c>
      <c r="F16" s="11">
        <v>260</v>
      </c>
      <c r="G16" s="11">
        <v>5.29</v>
      </c>
      <c r="H16" s="11"/>
    </row>
    <row r="17" spans="1:8">
      <c r="A17" s="11" t="s">
        <v>23</v>
      </c>
      <c r="B17" s="11"/>
      <c r="C17" s="11">
        <v>67161</v>
      </c>
      <c r="D17" s="11">
        <v>84542</v>
      </c>
      <c r="E17" s="11">
        <v>27.2</v>
      </c>
      <c r="F17" s="11">
        <v>412</v>
      </c>
      <c r="G17" s="11">
        <v>3.48</v>
      </c>
      <c r="H17" s="11"/>
    </row>
    <row r="18" spans="1:8">
      <c r="A18" s="11" t="s">
        <v>24</v>
      </c>
      <c r="B18" s="11"/>
      <c r="C18" s="11">
        <v>11620</v>
      </c>
      <c r="D18" s="11">
        <v>44505</v>
      </c>
      <c r="E18" s="11">
        <v>29.8</v>
      </c>
      <c r="F18" s="11">
        <v>436</v>
      </c>
      <c r="G18" s="11">
        <v>3.81</v>
      </c>
      <c r="H18" s="11"/>
    </row>
    <row r="19" spans="1:8">
      <c r="A19" s="11" t="s">
        <v>25</v>
      </c>
      <c r="B19" s="11"/>
      <c r="C19" s="11">
        <v>10766</v>
      </c>
      <c r="D19" s="11">
        <v>27345</v>
      </c>
      <c r="E19" s="11">
        <v>30.6</v>
      </c>
      <c r="F19" s="11">
        <v>462</v>
      </c>
      <c r="G19" s="11">
        <v>3.46</v>
      </c>
      <c r="H19" s="11"/>
    </row>
    <row r="20" spans="1:8">
      <c r="A20" s="11" t="s">
        <v>26</v>
      </c>
      <c r="B20" s="11"/>
      <c r="C20" s="11">
        <v>15400</v>
      </c>
      <c r="D20" s="11">
        <v>32960</v>
      </c>
      <c r="E20" s="11">
        <v>18.600000000000001</v>
      </c>
      <c r="F20" s="11">
        <v>324</v>
      </c>
      <c r="G20" s="11">
        <v>3.56</v>
      </c>
      <c r="H20" s="11"/>
    </row>
    <row r="21" spans="1:8">
      <c r="A21" s="11" t="s">
        <v>27</v>
      </c>
      <c r="B21" s="11"/>
      <c r="C21" s="11">
        <v>13100</v>
      </c>
      <c r="D21" s="11">
        <v>13100</v>
      </c>
      <c r="E21" s="11">
        <v>21</v>
      </c>
      <c r="F21" s="11">
        <v>348</v>
      </c>
      <c r="G21" s="11">
        <v>3.69</v>
      </c>
      <c r="H21" s="11"/>
    </row>
    <row r="22" spans="1:8">
      <c r="A22" s="11" t="s">
        <v>28</v>
      </c>
      <c r="B22" s="11">
        <v>1660</v>
      </c>
      <c r="C22" s="11">
        <v>8694</v>
      </c>
      <c r="D22" s="11">
        <v>8694</v>
      </c>
      <c r="E22" s="11">
        <v>23.1</v>
      </c>
      <c r="F22" s="11">
        <v>388</v>
      </c>
      <c r="G22" s="11">
        <v>3.75</v>
      </c>
      <c r="H22" s="11"/>
    </row>
    <row r="23" spans="1:8">
      <c r="A23" s="11" t="s">
        <v>29</v>
      </c>
      <c r="B23" s="11"/>
      <c r="C23" s="11">
        <v>4633</v>
      </c>
      <c r="D23" s="11">
        <v>6822</v>
      </c>
      <c r="E23" s="11">
        <v>25.2</v>
      </c>
      <c r="F23" s="11">
        <v>332</v>
      </c>
      <c r="G23" s="11">
        <v>4.4400000000000004</v>
      </c>
      <c r="H23" s="11"/>
    </row>
    <row r="24" spans="1:8">
      <c r="A24" s="11" t="s">
        <v>30</v>
      </c>
      <c r="B24" s="11"/>
      <c r="C24" s="11">
        <v>4782</v>
      </c>
      <c r="D24" s="11">
        <v>6891</v>
      </c>
      <c r="E24" s="11">
        <v>24</v>
      </c>
      <c r="F24" s="11">
        <v>268</v>
      </c>
      <c r="G24" s="11">
        <v>3.95</v>
      </c>
      <c r="H24" s="11"/>
    </row>
    <row r="25" spans="1:8">
      <c r="A25" s="11" t="s">
        <v>31</v>
      </c>
      <c r="B25" s="11">
        <v>800</v>
      </c>
      <c r="C25" s="11">
        <v>4921</v>
      </c>
      <c r="D25" s="11">
        <v>7033</v>
      </c>
      <c r="E25" s="11">
        <v>24.6</v>
      </c>
      <c r="F25" s="11">
        <v>352</v>
      </c>
      <c r="G25" s="11">
        <v>4.57</v>
      </c>
      <c r="H25" s="11"/>
    </row>
    <row r="26" spans="1:8">
      <c r="A26" s="11" t="s">
        <v>33</v>
      </c>
      <c r="B26" s="11"/>
      <c r="C26" s="11">
        <v>2838</v>
      </c>
      <c r="D26" s="11">
        <v>4805</v>
      </c>
      <c r="E26" s="11">
        <v>10.3</v>
      </c>
      <c r="F26" s="11">
        <v>219</v>
      </c>
      <c r="G26" s="11">
        <v>5.62</v>
      </c>
      <c r="H26" s="11"/>
    </row>
    <row r="27" spans="1:8">
      <c r="A27" s="11" t="s">
        <v>34</v>
      </c>
      <c r="B27" s="11"/>
      <c r="C27" s="11">
        <v>9560</v>
      </c>
      <c r="D27" s="11">
        <v>24419</v>
      </c>
      <c r="E27" s="11">
        <v>29.2</v>
      </c>
      <c r="F27" s="11">
        <v>452</v>
      </c>
      <c r="G27" s="11">
        <v>3.63</v>
      </c>
      <c r="H27" s="11"/>
    </row>
    <row r="28" spans="1:8">
      <c r="A28" s="11" t="s">
        <v>35</v>
      </c>
      <c r="B28" s="11">
        <v>1140</v>
      </c>
      <c r="C28" s="11">
        <v>6415</v>
      </c>
      <c r="D28" s="11">
        <v>10819</v>
      </c>
      <c r="E28" s="11">
        <v>25.8</v>
      </c>
      <c r="F28" s="11">
        <v>389</v>
      </c>
      <c r="G28" s="11">
        <v>3.95</v>
      </c>
      <c r="H28" s="11"/>
    </row>
    <row r="29" spans="1:8">
      <c r="A29" s="11" t="s">
        <v>36</v>
      </c>
      <c r="B29" s="11"/>
      <c r="C29" s="11">
        <v>1081</v>
      </c>
      <c r="D29" s="11">
        <v>4655</v>
      </c>
      <c r="E29" s="11">
        <v>13</v>
      </c>
      <c r="F29" s="11">
        <v>194</v>
      </c>
      <c r="G29" s="11">
        <v>4.8899999999999997</v>
      </c>
      <c r="H29" s="11"/>
    </row>
    <row r="30" spans="1:8">
      <c r="A30" s="11" t="s">
        <v>37</v>
      </c>
      <c r="B30" s="11"/>
      <c r="C30" s="11">
        <v>95260</v>
      </c>
      <c r="D30" s="11">
        <v>97924</v>
      </c>
      <c r="E30" s="11">
        <v>28.5</v>
      </c>
      <c r="F30" s="11">
        <v>486</v>
      </c>
      <c r="G30" s="11">
        <v>3.2</v>
      </c>
      <c r="H30" s="11"/>
    </row>
    <row r="31" spans="1:8">
      <c r="A31" s="11" t="s">
        <v>38</v>
      </c>
      <c r="B31" s="11"/>
      <c r="C31" s="11">
        <v>13068</v>
      </c>
      <c r="D31" s="11">
        <v>66846</v>
      </c>
      <c r="E31" s="11">
        <v>29.7</v>
      </c>
      <c r="F31" s="11">
        <v>360</v>
      </c>
      <c r="G31" s="11">
        <v>3.64</v>
      </c>
      <c r="H31" s="11"/>
    </row>
    <row r="32" spans="1:8">
      <c r="A32" s="11" t="s">
        <v>39</v>
      </c>
      <c r="B32" s="11">
        <v>4240</v>
      </c>
      <c r="C32" s="11">
        <v>19141</v>
      </c>
      <c r="D32" s="11">
        <v>64479</v>
      </c>
      <c r="E32" s="11">
        <v>32.1</v>
      </c>
      <c r="F32" s="11">
        <v>478</v>
      </c>
      <c r="G32" s="11">
        <v>3.7</v>
      </c>
      <c r="H32" s="11"/>
    </row>
    <row r="33" spans="1:8">
      <c r="A33" s="11" t="s">
        <v>40</v>
      </c>
      <c r="B33" s="11"/>
      <c r="C33" s="11">
        <v>40224</v>
      </c>
      <c r="D33" s="11">
        <v>43289</v>
      </c>
      <c r="E33" s="11">
        <v>30.4</v>
      </c>
      <c r="F33" s="11">
        <v>380</v>
      </c>
      <c r="G33" s="11">
        <v>3.56</v>
      </c>
      <c r="H33" s="11"/>
    </row>
    <row r="34" spans="1:8">
      <c r="A34" s="11" t="s">
        <v>41</v>
      </c>
      <c r="B34" s="11">
        <v>3880</v>
      </c>
      <c r="C34" s="11">
        <v>19906</v>
      </c>
      <c r="D34" s="11">
        <v>29906</v>
      </c>
      <c r="E34" s="11">
        <v>30.5</v>
      </c>
      <c r="F34" s="11">
        <v>457</v>
      </c>
      <c r="G34" s="11">
        <v>3.77</v>
      </c>
      <c r="H34" s="11"/>
    </row>
    <row r="35" spans="1:8">
      <c r="A35" s="11" t="s">
        <v>42</v>
      </c>
      <c r="B35" s="11">
        <v>2170</v>
      </c>
      <c r="C35" s="11">
        <v>9987</v>
      </c>
      <c r="D35" s="11">
        <v>29087</v>
      </c>
      <c r="E35" s="11">
        <v>29.7</v>
      </c>
      <c r="F35" s="11">
        <v>324</v>
      </c>
      <c r="G35" s="11">
        <v>3.72</v>
      </c>
      <c r="H35" s="11"/>
    </row>
    <row r="36" spans="1:8">
      <c r="A36" s="11" t="s">
        <v>40</v>
      </c>
      <c r="B36" s="11" t="s">
        <v>43</v>
      </c>
      <c r="C36" s="11">
        <v>5008</v>
      </c>
      <c r="D36" s="11">
        <v>9308</v>
      </c>
      <c r="E36" s="11">
        <v>25.2</v>
      </c>
      <c r="F36" s="11">
        <v>329</v>
      </c>
      <c r="G36" s="11">
        <v>4.67</v>
      </c>
      <c r="H36" s="11" t="s">
        <v>44</v>
      </c>
    </row>
    <row r="37" spans="1:8">
      <c r="A37" s="11" t="s">
        <v>45</v>
      </c>
      <c r="B37" s="11"/>
      <c r="C37" s="11">
        <v>5622</v>
      </c>
      <c r="D37" s="11">
        <v>8540</v>
      </c>
      <c r="E37" s="11">
        <v>19.100000000000001</v>
      </c>
      <c r="F37" s="11">
        <v>316</v>
      </c>
      <c r="G37" s="11">
        <v>4.62</v>
      </c>
      <c r="H37" s="11"/>
    </row>
    <row r="38" spans="1:8">
      <c r="A38" s="11" t="s">
        <v>46</v>
      </c>
      <c r="B38" s="11">
        <v>970</v>
      </c>
      <c r="C38" s="11">
        <v>5755</v>
      </c>
      <c r="D38" s="11">
        <v>10126</v>
      </c>
      <c r="E38" s="11">
        <v>21.6</v>
      </c>
      <c r="F38" s="11">
        <v>388</v>
      </c>
      <c r="G38" s="11">
        <v>4.3899999999999997</v>
      </c>
      <c r="H38" s="11"/>
    </row>
    <row r="39" spans="1:8">
      <c r="A39" s="11" t="s">
        <v>47</v>
      </c>
      <c r="B39" s="11">
        <v>430</v>
      </c>
      <c r="C39" s="11">
        <v>1715</v>
      </c>
      <c r="D39" s="11">
        <v>5947</v>
      </c>
      <c r="E39" s="11">
        <v>15.8</v>
      </c>
      <c r="F39" s="11">
        <v>218</v>
      </c>
      <c r="G39" s="11">
        <v>5.72</v>
      </c>
      <c r="H39" s="11"/>
    </row>
    <row r="40" spans="1:8">
      <c r="A40" s="11" t="s">
        <v>48</v>
      </c>
      <c r="B40" s="11"/>
      <c r="C40" s="11">
        <v>5410</v>
      </c>
      <c r="D40" s="11">
        <v>28628</v>
      </c>
      <c r="E40" s="11">
        <v>28.6</v>
      </c>
      <c r="F40" s="11">
        <v>429</v>
      </c>
      <c r="G40" s="11">
        <v>3.58</v>
      </c>
      <c r="H40" s="11"/>
    </row>
    <row r="41" spans="1:8">
      <c r="A41" s="11" t="s">
        <v>49</v>
      </c>
      <c r="B41" s="11">
        <v>860</v>
      </c>
      <c r="C41" s="11">
        <v>4272</v>
      </c>
      <c r="D41" s="11">
        <v>12032</v>
      </c>
      <c r="E41" s="11">
        <v>24.2</v>
      </c>
      <c r="F41" s="11">
        <v>419</v>
      </c>
      <c r="G41" s="11">
        <v>4.0599999999999996</v>
      </c>
      <c r="H41" s="11"/>
    </row>
    <row r="42" spans="1:8">
      <c r="A42" s="11" t="s">
        <v>50</v>
      </c>
      <c r="B42" s="11"/>
      <c r="C42" s="11">
        <v>966</v>
      </c>
      <c r="D42" s="11">
        <v>6454</v>
      </c>
      <c r="E42" s="11">
        <v>12.8</v>
      </c>
      <c r="F42" s="11">
        <v>159</v>
      </c>
      <c r="G42" s="11">
        <v>5.34</v>
      </c>
      <c r="H42" s="11"/>
    </row>
    <row r="43" spans="1:8">
      <c r="A43" s="11" t="s">
        <v>51</v>
      </c>
      <c r="B43" s="11"/>
      <c r="C43" s="11">
        <v>81451</v>
      </c>
      <c r="D43" s="11">
        <v>92377</v>
      </c>
      <c r="E43" s="11">
        <v>19.5</v>
      </c>
      <c r="F43" s="11">
        <v>364</v>
      </c>
      <c r="G43" s="11">
        <v>3.83</v>
      </c>
      <c r="H43" s="11"/>
    </row>
    <row r="44" spans="1:8">
      <c r="A44" s="11" t="s">
        <v>52</v>
      </c>
      <c r="B44" s="11"/>
      <c r="C44" s="11">
        <v>16692</v>
      </c>
      <c r="D44" s="11">
        <v>65139</v>
      </c>
      <c r="E44" s="11">
        <v>31.3</v>
      </c>
      <c r="F44" s="11">
        <v>486</v>
      </c>
      <c r="G44" s="11">
        <v>3.61</v>
      </c>
      <c r="H44" s="11"/>
    </row>
    <row r="45" spans="1:8">
      <c r="A45" s="11" t="s">
        <v>53</v>
      </c>
      <c r="B45" s="11"/>
      <c r="C45" s="11">
        <v>5906</v>
      </c>
      <c r="D45" s="11">
        <v>22852</v>
      </c>
      <c r="E45" s="11">
        <v>28.8</v>
      </c>
      <c r="F45" s="11">
        <v>432</v>
      </c>
      <c r="G45" s="11">
        <v>3.69</v>
      </c>
      <c r="H45" s="11"/>
    </row>
    <row r="46" spans="1:8">
      <c r="A46" s="11" t="s">
        <v>54</v>
      </c>
      <c r="B46" s="11"/>
      <c r="C46" s="11">
        <v>13257</v>
      </c>
      <c r="D46" s="11">
        <v>3615</v>
      </c>
      <c r="E46" s="11">
        <v>29.4</v>
      </c>
      <c r="F46" s="11">
        <v>420</v>
      </c>
      <c r="G46" s="11">
        <v>3.45</v>
      </c>
      <c r="H46" s="11"/>
    </row>
    <row r="47" spans="1:8">
      <c r="A47" s="11" t="s">
        <v>55</v>
      </c>
      <c r="B47" s="11"/>
      <c r="C47" s="11">
        <v>8101</v>
      </c>
      <c r="D47" s="11">
        <v>26923</v>
      </c>
      <c r="E47" s="11">
        <v>26.8</v>
      </c>
      <c r="F47" s="11">
        <v>437</v>
      </c>
      <c r="G47" s="11">
        <v>3.36</v>
      </c>
      <c r="H47" s="11"/>
    </row>
    <row r="48" spans="1:8">
      <c r="A48" s="11" t="s">
        <v>56</v>
      </c>
      <c r="B48" s="11">
        <v>1300</v>
      </c>
      <c r="C48" s="11">
        <v>7519</v>
      </c>
      <c r="D48" s="11">
        <v>19550</v>
      </c>
      <c r="E48" s="11">
        <v>23.6</v>
      </c>
      <c r="F48" s="11">
        <v>293</v>
      </c>
      <c r="G48" s="11">
        <v>3.9</v>
      </c>
      <c r="H48" s="11"/>
    </row>
    <row r="49" spans="1:8">
      <c r="A49" s="11" t="s">
        <v>57</v>
      </c>
      <c r="B49" s="11"/>
      <c r="C49" s="11">
        <v>6294</v>
      </c>
      <c r="D49" s="11">
        <v>9567</v>
      </c>
      <c r="E49" s="11">
        <v>27.4</v>
      </c>
      <c r="F49" s="11">
        <v>327</v>
      </c>
      <c r="G49" s="11">
        <v>4.57</v>
      </c>
      <c r="H49" s="11"/>
    </row>
    <row r="50" spans="1:8">
      <c r="A50" s="11" t="s">
        <v>58</v>
      </c>
      <c r="B50" s="11"/>
      <c r="C50" s="11">
        <v>6536</v>
      </c>
      <c r="D50" s="11">
        <v>22517</v>
      </c>
      <c r="E50" s="11"/>
      <c r="F50" s="11"/>
      <c r="G50" s="11"/>
      <c r="H50" s="11"/>
    </row>
    <row r="51" spans="1:8">
      <c r="A51" s="11" t="s">
        <v>59</v>
      </c>
      <c r="B51" s="11"/>
      <c r="C51" s="11">
        <v>6303</v>
      </c>
      <c r="D51" s="11">
        <v>9855</v>
      </c>
      <c r="E51" s="11">
        <v>24.3</v>
      </c>
      <c r="F51" s="11">
        <v>397</v>
      </c>
      <c r="G51" s="11">
        <v>4.49</v>
      </c>
      <c r="H51" s="11"/>
    </row>
    <row r="52" spans="1:8">
      <c r="A52" s="11" t="s">
        <v>60</v>
      </c>
      <c r="B52" s="11">
        <v>470</v>
      </c>
      <c r="C52" s="11">
        <v>2040</v>
      </c>
      <c r="D52" s="11">
        <v>7760</v>
      </c>
      <c r="E52" s="11">
        <v>26.6</v>
      </c>
      <c r="F52" s="11">
        <v>364</v>
      </c>
      <c r="G52" s="11">
        <v>4.26</v>
      </c>
      <c r="H52" s="11"/>
    </row>
    <row r="53" spans="1:8">
      <c r="A53" s="11" t="s">
        <v>61</v>
      </c>
      <c r="B53" s="11"/>
      <c r="C53" s="11">
        <v>6508</v>
      </c>
      <c r="D53" s="11">
        <v>34351</v>
      </c>
      <c r="E53" s="11">
        <v>29.4</v>
      </c>
      <c r="F53" s="11">
        <v>452</v>
      </c>
      <c r="G53" s="11">
        <v>3.7</v>
      </c>
      <c r="H53" s="11"/>
    </row>
    <row r="54" spans="1:8">
      <c r="A54" s="11" t="s">
        <v>62</v>
      </c>
      <c r="B54" s="11">
        <v>790</v>
      </c>
      <c r="C54" s="11">
        <v>4475</v>
      </c>
      <c r="D54" s="11">
        <v>10598</v>
      </c>
      <c r="E54" s="11">
        <v>24.8</v>
      </c>
      <c r="F54" s="11">
        <v>356</v>
      </c>
      <c r="G54" s="11">
        <v>4.33</v>
      </c>
      <c r="H54" s="11"/>
    </row>
    <row r="55" spans="1:8">
      <c r="A55" s="11" t="s">
        <v>63</v>
      </c>
      <c r="B55" s="11"/>
      <c r="C55" s="11">
        <v>1030</v>
      </c>
      <c r="D55" s="11">
        <v>4712</v>
      </c>
      <c r="E55" s="11"/>
      <c r="F55" s="11">
        <v>179</v>
      </c>
      <c r="G55" s="11">
        <v>4.8899999999999997</v>
      </c>
      <c r="H55" s="11"/>
    </row>
    <row r="56" spans="1:8">
      <c r="A56" s="11" t="s">
        <v>64</v>
      </c>
      <c r="B56" s="11"/>
      <c r="C56" s="11">
        <v>8160</v>
      </c>
      <c r="D56" s="11">
        <v>34694</v>
      </c>
      <c r="E56" s="11">
        <v>27.4</v>
      </c>
      <c r="F56" s="11">
        <v>378</v>
      </c>
      <c r="G56" s="11">
        <v>4.4000000000000004</v>
      </c>
      <c r="H56" s="11"/>
    </row>
    <row r="57" spans="1:8">
      <c r="A57" s="11" t="s">
        <v>65</v>
      </c>
      <c r="B57" s="11">
        <v>1120</v>
      </c>
      <c r="C57" s="11">
        <v>6640</v>
      </c>
      <c r="D57" s="11">
        <v>20177</v>
      </c>
      <c r="E57" s="11">
        <v>25.2</v>
      </c>
      <c r="F57" s="11">
        <v>364</v>
      </c>
      <c r="G57" s="11">
        <v>3.68</v>
      </c>
      <c r="H57" s="11"/>
    </row>
    <row r="58" spans="1:8">
      <c r="A58" s="11" t="s">
        <v>66</v>
      </c>
      <c r="B58" s="11"/>
      <c r="C58" s="11">
        <v>1128</v>
      </c>
      <c r="D58" s="11">
        <v>13948</v>
      </c>
      <c r="E58" s="11">
        <v>9.1</v>
      </c>
      <c r="F58" s="11">
        <v>132</v>
      </c>
      <c r="G58" s="11">
        <v>4.51</v>
      </c>
      <c r="H58" s="11"/>
    </row>
    <row r="59" spans="1:8">
      <c r="A59" s="11" t="s">
        <v>67</v>
      </c>
      <c r="B59" s="11"/>
      <c r="C59" s="11">
        <v>6204</v>
      </c>
      <c r="D59" s="11">
        <v>23370</v>
      </c>
      <c r="E59" s="11">
        <v>30</v>
      </c>
      <c r="F59" s="11">
        <v>466</v>
      </c>
      <c r="G59" s="11">
        <v>3.47</v>
      </c>
      <c r="H59" s="11"/>
    </row>
    <row r="60" spans="1:8">
      <c r="A60" s="11" t="s">
        <v>68</v>
      </c>
      <c r="B60" s="11">
        <v>900</v>
      </c>
      <c r="C60" s="11">
        <v>4750</v>
      </c>
      <c r="D60" s="11">
        <v>7428</v>
      </c>
      <c r="E60" s="11">
        <v>24.4</v>
      </c>
      <c r="F60" s="11">
        <v>410</v>
      </c>
      <c r="G60" s="11">
        <v>4.08</v>
      </c>
      <c r="H60" s="11"/>
    </row>
    <row r="61" spans="1:8">
      <c r="A61" s="11" t="s">
        <v>69</v>
      </c>
      <c r="B61" s="11">
        <v>728</v>
      </c>
      <c r="C61" s="11">
        <v>28340</v>
      </c>
      <c r="D61" s="11">
        <v>6897</v>
      </c>
      <c r="E61" s="11">
        <v>17.2</v>
      </c>
      <c r="F61" s="11">
        <v>354</v>
      </c>
      <c r="G61" s="11">
        <v>4.79</v>
      </c>
      <c r="H61" s="11" t="s">
        <v>70</v>
      </c>
    </row>
    <row r="62" spans="1:8">
      <c r="A62" s="11" t="s">
        <v>71</v>
      </c>
      <c r="B62" s="11"/>
      <c r="C62" s="11">
        <v>4451</v>
      </c>
      <c r="D62" s="11">
        <v>22160</v>
      </c>
      <c r="E62" s="11">
        <v>26.8</v>
      </c>
      <c r="F62" s="11">
        <v>407</v>
      </c>
      <c r="G62" s="11">
        <v>3.51</v>
      </c>
      <c r="H62" s="11"/>
    </row>
    <row r="63" spans="1:8">
      <c r="A63" s="11" t="s">
        <v>72</v>
      </c>
      <c r="B63" s="11">
        <v>788</v>
      </c>
      <c r="C63" s="11">
        <v>2232</v>
      </c>
      <c r="D63" s="11">
        <v>5819</v>
      </c>
      <c r="E63" s="11">
        <v>20.6</v>
      </c>
      <c r="F63" s="11">
        <v>332</v>
      </c>
      <c r="G63" s="11">
        <v>4.58</v>
      </c>
      <c r="H63" s="11"/>
    </row>
    <row r="64" spans="1:8">
      <c r="A64" s="11" t="s">
        <v>73</v>
      </c>
      <c r="B64" s="11">
        <v>654</v>
      </c>
      <c r="C64" s="11">
        <v>3087</v>
      </c>
      <c r="D64" s="11">
        <v>520</v>
      </c>
      <c r="E64" s="11">
        <v>14.9</v>
      </c>
      <c r="F64" s="11">
        <v>152</v>
      </c>
      <c r="G64" s="11">
        <v>6.18</v>
      </c>
      <c r="H64" s="11"/>
    </row>
    <row r="65" spans="1:8">
      <c r="A65" s="11" t="s">
        <v>74</v>
      </c>
      <c r="B65" s="15"/>
      <c r="C65" s="15">
        <v>660</v>
      </c>
      <c r="D65" s="15">
        <v>3295</v>
      </c>
      <c r="E65" s="15">
        <v>20</v>
      </c>
      <c r="F65" s="15">
        <v>246</v>
      </c>
      <c r="G65" s="15">
        <v>6.41</v>
      </c>
      <c r="H65" s="11"/>
    </row>
    <row r="66" spans="1:8" ht="5" customHeight="1"/>
  </sheetData>
  <pageMargins left="0.7" right="0.7" top="0.75" bottom="0.75" header="0.3" footer="0.3"/>
  <pageSetup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32355-6B27-C143-B09E-4B457C85F4BB}">
  <dimension ref="A1:B12"/>
  <sheetViews>
    <sheetView zoomScale="138" workbookViewId="0">
      <selection activeCell="J23" sqref="J23"/>
    </sheetView>
  </sheetViews>
  <sheetFormatPr baseColWidth="10" defaultRowHeight="13"/>
  <cols>
    <col min="1" max="16384" width="10.83203125" style="12"/>
  </cols>
  <sheetData>
    <row r="1" spans="1:2">
      <c r="A1" s="12" t="s">
        <v>199</v>
      </c>
    </row>
    <row r="3" spans="1:2">
      <c r="A3" s="8" t="s">
        <v>0</v>
      </c>
      <c r="B3" s="8" t="s">
        <v>5</v>
      </c>
    </row>
    <row r="4" spans="1:2">
      <c r="A4" s="10">
        <v>2860</v>
      </c>
      <c r="B4" s="10">
        <v>4.6900000000000004</v>
      </c>
    </row>
    <row r="5" spans="1:2">
      <c r="A5" s="10">
        <v>14150</v>
      </c>
      <c r="B5" s="10">
        <v>3.19</v>
      </c>
    </row>
    <row r="6" spans="1:2">
      <c r="A6" s="10">
        <v>11530</v>
      </c>
      <c r="B6" s="10">
        <v>3.39</v>
      </c>
    </row>
    <row r="7" spans="1:2">
      <c r="A7" s="10">
        <v>7760</v>
      </c>
      <c r="B7" s="10">
        <v>3.61</v>
      </c>
    </row>
    <row r="8" spans="1:2">
      <c r="A8" s="10">
        <v>5200</v>
      </c>
      <c r="B8" s="10">
        <v>4.0599999999999996</v>
      </c>
    </row>
    <row r="9" spans="1:2">
      <c r="A9" s="10">
        <v>3090</v>
      </c>
      <c r="B9" s="10">
        <v>4.6100000000000003</v>
      </c>
    </row>
    <row r="10" spans="1:2">
      <c r="A10" s="10">
        <v>1530</v>
      </c>
      <c r="B10" s="10">
        <v>5.45</v>
      </c>
    </row>
    <row r="11" spans="1:2">
      <c r="A11" s="10">
        <v>310</v>
      </c>
      <c r="B11" s="10">
        <v>7.11</v>
      </c>
    </row>
    <row r="12" spans="1:2">
      <c r="A12" s="10">
        <v>240</v>
      </c>
      <c r="B12" s="10">
        <v>7.43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8B66F-50CA-8946-AA6A-75C68FBF9FA2}">
  <dimension ref="A1:G20"/>
  <sheetViews>
    <sheetView workbookViewId="0">
      <selection activeCell="F22" sqref="F22"/>
    </sheetView>
  </sheetViews>
  <sheetFormatPr baseColWidth="10" defaultRowHeight="14"/>
  <cols>
    <col min="1" max="16384" width="10.83203125" style="64"/>
  </cols>
  <sheetData>
    <row r="1" spans="1:7">
      <c r="A1" s="12" t="s">
        <v>642</v>
      </c>
    </row>
    <row r="3" spans="1:7">
      <c r="A3" s="18"/>
      <c r="B3" s="12"/>
      <c r="C3" s="12"/>
      <c r="D3" s="12"/>
      <c r="E3" s="12"/>
      <c r="F3" s="12"/>
      <c r="G3" s="12"/>
    </row>
    <row r="4" spans="1:7">
      <c r="A4" s="12"/>
      <c r="B4" s="151" t="s">
        <v>630</v>
      </c>
      <c r="C4" s="151"/>
      <c r="D4" s="151"/>
      <c r="E4" s="151" t="s">
        <v>631</v>
      </c>
      <c r="F4" s="151"/>
      <c r="G4" s="151"/>
    </row>
    <row r="5" spans="1:7">
      <c r="A5" s="14" t="s">
        <v>6</v>
      </c>
      <c r="B5" s="8" t="s">
        <v>632</v>
      </c>
      <c r="C5" s="8" t="s">
        <v>633</v>
      </c>
      <c r="D5" s="8" t="s">
        <v>634</v>
      </c>
      <c r="E5" s="8" t="s">
        <v>635</v>
      </c>
      <c r="F5" s="8" t="s">
        <v>633</v>
      </c>
      <c r="G5" s="8" t="s">
        <v>634</v>
      </c>
    </row>
    <row r="6" spans="1:7">
      <c r="A6" s="13">
        <v>10</v>
      </c>
      <c r="B6" s="10">
        <v>3</v>
      </c>
      <c r="C6" s="10">
        <v>81.099999999999994</v>
      </c>
      <c r="D6" s="10">
        <v>12</v>
      </c>
      <c r="E6" s="20">
        <v>1.66</v>
      </c>
      <c r="F6" s="20">
        <v>1.64</v>
      </c>
      <c r="G6" s="20">
        <v>0.88</v>
      </c>
    </row>
    <row r="7" spans="1:7">
      <c r="A7" s="13">
        <v>11</v>
      </c>
      <c r="B7" s="10">
        <v>1</v>
      </c>
      <c r="C7" s="10">
        <v>70.2</v>
      </c>
      <c r="D7" s="10">
        <v>15</v>
      </c>
      <c r="E7" s="20">
        <v>1.23</v>
      </c>
      <c r="F7" s="20">
        <v>1.53</v>
      </c>
      <c r="G7" s="20">
        <v>0.76</v>
      </c>
    </row>
    <row r="8" spans="1:7">
      <c r="A8" s="13">
        <v>21</v>
      </c>
      <c r="B8" s="10">
        <v>6.7</v>
      </c>
      <c r="C8" s="10">
        <v>71.7</v>
      </c>
      <c r="D8" s="10">
        <v>13.7</v>
      </c>
      <c r="E8" s="20">
        <v>1.1599999999999999</v>
      </c>
      <c r="F8" s="20">
        <v>1.44</v>
      </c>
      <c r="G8" s="20">
        <v>0.9</v>
      </c>
    </row>
    <row r="9" spans="1:7">
      <c r="A9" s="13">
        <v>22</v>
      </c>
      <c r="B9" s="10">
        <v>0</v>
      </c>
      <c r="C9" s="10">
        <v>67.5</v>
      </c>
      <c r="D9" s="10">
        <v>20.8</v>
      </c>
      <c r="E9" s="20">
        <v>1.61</v>
      </c>
      <c r="F9" s="20">
        <v>2.5</v>
      </c>
      <c r="G9" s="20">
        <v>1.34</v>
      </c>
    </row>
    <row r="10" spans="1:7">
      <c r="A10" s="13">
        <v>24</v>
      </c>
      <c r="B10" s="10">
        <v>20.100000000000001</v>
      </c>
      <c r="C10" s="10">
        <v>28.2</v>
      </c>
      <c r="D10" s="10">
        <v>20.7</v>
      </c>
      <c r="E10" s="20">
        <v>0.96</v>
      </c>
      <c r="F10" s="20">
        <v>1.29</v>
      </c>
      <c r="G10" s="20">
        <v>0.7</v>
      </c>
    </row>
    <row r="11" spans="1:7">
      <c r="A11" s="13">
        <v>41</v>
      </c>
      <c r="B11" s="10">
        <f>44.8+33.4</f>
        <v>78.199999999999989</v>
      </c>
      <c r="C11" s="10">
        <v>17.2</v>
      </c>
      <c r="D11" s="10">
        <v>4.5999999999999996</v>
      </c>
      <c r="E11" s="20">
        <v>0.41</v>
      </c>
      <c r="F11" s="20">
        <v>0.56999999999999995</v>
      </c>
      <c r="G11" s="20">
        <v>0.22</v>
      </c>
    </row>
    <row r="12" spans="1:7">
      <c r="A12" s="13" t="s">
        <v>636</v>
      </c>
      <c r="B12" s="10">
        <v>10.9</v>
      </c>
      <c r="C12" s="10">
        <v>75</v>
      </c>
      <c r="D12" s="10">
        <v>14.1</v>
      </c>
      <c r="E12" s="20">
        <v>1</v>
      </c>
      <c r="F12" s="20">
        <v>1.17</v>
      </c>
      <c r="G12" s="20">
        <v>0.61</v>
      </c>
    </row>
    <row r="13" spans="1:7">
      <c r="A13" s="13" t="s">
        <v>637</v>
      </c>
      <c r="B13" s="10">
        <v>7.7</v>
      </c>
      <c r="C13" s="10">
        <v>57</v>
      </c>
      <c r="D13" s="10">
        <v>23</v>
      </c>
      <c r="E13" s="20">
        <v>0.43</v>
      </c>
      <c r="F13" s="20">
        <v>0.53</v>
      </c>
      <c r="G13" s="20">
        <v>0.34</v>
      </c>
    </row>
    <row r="14" spans="1:7">
      <c r="A14" s="13" t="s">
        <v>431</v>
      </c>
      <c r="B14" s="10">
        <v>18.8</v>
      </c>
      <c r="C14" s="10">
        <v>56.5</v>
      </c>
      <c r="D14" s="10">
        <v>9.9</v>
      </c>
      <c r="E14" s="20">
        <v>0.55000000000000004</v>
      </c>
      <c r="F14" s="20">
        <v>0.54</v>
      </c>
      <c r="G14" s="20">
        <v>0.43</v>
      </c>
    </row>
    <row r="15" spans="1:7">
      <c r="A15" s="13" t="s">
        <v>415</v>
      </c>
      <c r="B15" s="10">
        <v>9.5</v>
      </c>
      <c r="C15" s="10">
        <v>29.5</v>
      </c>
      <c r="D15" s="10">
        <v>20.9</v>
      </c>
      <c r="E15" s="20">
        <v>0.61</v>
      </c>
      <c r="F15" s="20">
        <v>0.56000000000000005</v>
      </c>
      <c r="G15" s="20">
        <v>0.51</v>
      </c>
    </row>
    <row r="16" spans="1:7">
      <c r="A16" s="13" t="s">
        <v>403</v>
      </c>
      <c r="B16" s="10">
        <v>17.2</v>
      </c>
      <c r="C16" s="10">
        <v>46</v>
      </c>
      <c r="D16" s="10">
        <v>18.2</v>
      </c>
      <c r="E16" s="20">
        <v>0.8</v>
      </c>
      <c r="F16" s="20">
        <v>0.56000000000000005</v>
      </c>
      <c r="G16" s="20">
        <v>0.49</v>
      </c>
    </row>
    <row r="17" spans="1:7">
      <c r="A17" s="13" t="s">
        <v>638</v>
      </c>
      <c r="B17" s="10">
        <f>65+15</f>
        <v>80</v>
      </c>
      <c r="C17" s="10">
        <v>15</v>
      </c>
      <c r="D17" s="10">
        <v>5</v>
      </c>
      <c r="E17" s="20">
        <v>0.28000000000000003</v>
      </c>
      <c r="F17" s="20" t="s">
        <v>108</v>
      </c>
      <c r="G17" s="20" t="s">
        <v>108</v>
      </c>
    </row>
    <row r="18" spans="1:7">
      <c r="A18" s="13" t="s">
        <v>639</v>
      </c>
      <c r="B18" s="10">
        <v>55</v>
      </c>
      <c r="C18" s="10">
        <v>3</v>
      </c>
      <c r="D18" s="20" t="s">
        <v>108</v>
      </c>
      <c r="E18" s="20">
        <v>0.31</v>
      </c>
      <c r="F18" s="20" t="s">
        <v>108</v>
      </c>
      <c r="G18" s="20" t="s">
        <v>108</v>
      </c>
    </row>
    <row r="19" spans="1:7">
      <c r="A19" s="13" t="s">
        <v>640</v>
      </c>
      <c r="B19" s="10">
        <v>70</v>
      </c>
      <c r="C19" s="10">
        <v>10</v>
      </c>
      <c r="D19" s="10">
        <v>5</v>
      </c>
      <c r="E19" s="20">
        <v>0.16</v>
      </c>
      <c r="F19" s="20" t="s">
        <v>108</v>
      </c>
      <c r="G19" s="20" t="s">
        <v>108</v>
      </c>
    </row>
    <row r="20" spans="1:7">
      <c r="A20" s="13" t="s">
        <v>641</v>
      </c>
      <c r="B20" s="10">
        <v>75</v>
      </c>
      <c r="C20" s="10">
        <v>10</v>
      </c>
      <c r="D20" s="20" t="s">
        <v>108</v>
      </c>
      <c r="E20" s="20">
        <v>0.26</v>
      </c>
      <c r="F20" s="20" t="s">
        <v>108</v>
      </c>
      <c r="G20" s="20" t="s">
        <v>108</v>
      </c>
    </row>
  </sheetData>
  <mergeCells count="2">
    <mergeCell ref="B4:D4"/>
    <mergeCell ref="E4:G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B93EF-C844-0045-B9FE-2191C80E88BC}">
  <dimension ref="A1:G16"/>
  <sheetViews>
    <sheetView workbookViewId="0">
      <selection activeCell="F20" sqref="F20"/>
    </sheetView>
  </sheetViews>
  <sheetFormatPr baseColWidth="10" defaultRowHeight="16"/>
  <cols>
    <col min="7" max="7" width="12.6640625" customWidth="1"/>
  </cols>
  <sheetData>
    <row r="1" spans="1:7">
      <c r="A1" s="156" t="s">
        <v>643</v>
      </c>
      <c r="B1" s="157"/>
      <c r="C1" s="157"/>
      <c r="D1" s="157"/>
      <c r="E1" s="157"/>
      <c r="F1" s="157"/>
      <c r="G1" s="158"/>
    </row>
    <row r="2" spans="1:7">
      <c r="A2" s="159"/>
      <c r="B2" s="159"/>
      <c r="C2" s="159"/>
      <c r="D2" s="159"/>
      <c r="E2" s="159"/>
      <c r="F2" s="159"/>
      <c r="G2" s="159"/>
    </row>
    <row r="3" spans="1:7">
      <c r="A3" s="133"/>
      <c r="B3" s="133"/>
      <c r="C3" s="133"/>
      <c r="D3" s="133"/>
      <c r="E3" s="133"/>
      <c r="F3" s="133"/>
      <c r="G3" s="133"/>
    </row>
    <row r="4" spans="1:7">
      <c r="A4" s="160" t="s">
        <v>644</v>
      </c>
      <c r="B4" s="160"/>
      <c r="C4" s="160"/>
      <c r="D4" s="160"/>
      <c r="E4" s="160"/>
      <c r="F4" s="160"/>
      <c r="G4" s="160"/>
    </row>
    <row r="5" spans="1:7" ht="25">
      <c r="A5" s="35" t="s">
        <v>6</v>
      </c>
      <c r="B5" s="41" t="s">
        <v>502</v>
      </c>
      <c r="C5" s="35" t="s">
        <v>503</v>
      </c>
      <c r="D5" s="35" t="s">
        <v>128</v>
      </c>
      <c r="E5" s="35" t="s">
        <v>645</v>
      </c>
      <c r="F5" s="35" t="s">
        <v>646</v>
      </c>
      <c r="G5" s="41" t="s">
        <v>500</v>
      </c>
    </row>
    <row r="6" spans="1:7">
      <c r="A6" s="162" t="s">
        <v>647</v>
      </c>
      <c r="B6" s="152">
        <v>1484</v>
      </c>
      <c r="C6" s="153">
        <v>1.64</v>
      </c>
      <c r="D6" s="154">
        <v>1.28</v>
      </c>
      <c r="E6" s="155">
        <v>0.24</v>
      </c>
      <c r="F6" s="153">
        <v>0.57999999999999996</v>
      </c>
      <c r="G6" s="163">
        <v>2.2999999999999998</v>
      </c>
    </row>
    <row r="7" spans="1:7">
      <c r="A7" s="162" t="s">
        <v>648</v>
      </c>
      <c r="B7" s="152">
        <v>982</v>
      </c>
      <c r="C7" s="153">
        <v>1.5</v>
      </c>
      <c r="D7" s="154">
        <v>1.56</v>
      </c>
      <c r="E7" s="155">
        <v>0.28000000000000003</v>
      </c>
      <c r="F7" s="153">
        <v>0.4</v>
      </c>
      <c r="G7" s="163">
        <v>1.7</v>
      </c>
    </row>
    <row r="8" spans="1:7">
      <c r="A8" s="162" t="s">
        <v>649</v>
      </c>
      <c r="B8" s="152">
        <v>1050</v>
      </c>
      <c r="C8" s="153">
        <v>1.38</v>
      </c>
      <c r="D8" s="154">
        <v>1.56</v>
      </c>
      <c r="E8" s="155">
        <v>0.26</v>
      </c>
      <c r="F8" s="153">
        <v>0.31</v>
      </c>
      <c r="G8" s="163">
        <v>1.8</v>
      </c>
    </row>
    <row r="9" spans="1:7">
      <c r="A9" s="162" t="s">
        <v>650</v>
      </c>
      <c r="B9" s="152">
        <v>1078</v>
      </c>
      <c r="C9" s="153">
        <v>1.53</v>
      </c>
      <c r="D9" s="154">
        <v>1.64</v>
      </c>
      <c r="E9" s="155">
        <v>0.28000000000000003</v>
      </c>
      <c r="F9" s="153">
        <v>0.36</v>
      </c>
      <c r="G9" s="163">
        <v>1.7</v>
      </c>
    </row>
    <row r="10" spans="1:7">
      <c r="A10" s="162" t="s">
        <v>651</v>
      </c>
      <c r="B10" s="152">
        <v>999</v>
      </c>
      <c r="C10" s="153">
        <v>1.57</v>
      </c>
      <c r="D10" s="154">
        <v>1.48</v>
      </c>
      <c r="E10" s="155">
        <v>0.25</v>
      </c>
      <c r="F10" s="153">
        <v>0.39</v>
      </c>
      <c r="G10" s="163">
        <v>1.6</v>
      </c>
    </row>
    <row r="11" spans="1:7">
      <c r="A11" s="162" t="s">
        <v>652</v>
      </c>
      <c r="B11" s="152">
        <v>935</v>
      </c>
      <c r="C11" s="153">
        <v>1.49</v>
      </c>
      <c r="D11" s="154">
        <v>1.52</v>
      </c>
      <c r="E11" s="155">
        <v>0.28000000000000003</v>
      </c>
      <c r="F11" s="153">
        <v>0.46</v>
      </c>
      <c r="G11" s="163">
        <v>1</v>
      </c>
    </row>
    <row r="12" spans="1:7">
      <c r="A12" s="162" t="s">
        <v>653</v>
      </c>
      <c r="B12" s="152">
        <v>1172</v>
      </c>
      <c r="C12" s="153">
        <v>1.58</v>
      </c>
      <c r="D12" s="154">
        <v>1.53</v>
      </c>
      <c r="E12" s="155">
        <v>0.26</v>
      </c>
      <c r="F12" s="153">
        <v>0.35</v>
      </c>
      <c r="G12" s="163">
        <v>1.8</v>
      </c>
    </row>
    <row r="13" spans="1:7">
      <c r="A13" s="162" t="s">
        <v>654</v>
      </c>
      <c r="B13" s="152">
        <v>1181</v>
      </c>
      <c r="C13" s="153">
        <v>1.53</v>
      </c>
      <c r="D13" s="154">
        <v>1.46</v>
      </c>
      <c r="E13" s="155">
        <v>0.27</v>
      </c>
      <c r="F13" s="153">
        <v>0.32</v>
      </c>
      <c r="G13" s="163">
        <v>1.9</v>
      </c>
    </row>
    <row r="14" spans="1:7">
      <c r="A14" s="161" t="s">
        <v>655</v>
      </c>
      <c r="B14" s="161"/>
      <c r="C14" s="161"/>
      <c r="D14" s="161"/>
      <c r="E14" s="161"/>
      <c r="F14" s="161"/>
      <c r="G14" s="161"/>
    </row>
    <row r="15" spans="1:7">
      <c r="A15" s="161"/>
      <c r="B15" s="161"/>
      <c r="C15" s="161"/>
      <c r="D15" s="161"/>
      <c r="E15" s="161"/>
      <c r="F15" s="161"/>
      <c r="G15" s="161"/>
    </row>
    <row r="16" spans="1:7">
      <c r="A16" s="161"/>
      <c r="B16" s="161"/>
      <c r="C16" s="161"/>
      <c r="D16" s="161"/>
      <c r="E16" s="161"/>
      <c r="F16" s="161"/>
      <c r="G16" s="161"/>
    </row>
  </sheetData>
  <mergeCells count="2">
    <mergeCell ref="A4:G4"/>
    <mergeCell ref="A14:G1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0A05-B823-4F40-834D-ACCC2FA4FE2B}">
  <dimension ref="A1:E13"/>
  <sheetViews>
    <sheetView workbookViewId="0"/>
  </sheetViews>
  <sheetFormatPr baseColWidth="10" defaultRowHeight="16"/>
  <cols>
    <col min="1" max="1" width="33.6640625" customWidth="1"/>
  </cols>
  <sheetData>
    <row r="1" spans="1:5">
      <c r="A1" s="12" t="s">
        <v>271</v>
      </c>
    </row>
    <row r="3" spans="1:5" ht="34" customHeight="1">
      <c r="A3" s="73" t="s">
        <v>272</v>
      </c>
      <c r="B3" s="73"/>
      <c r="C3" s="73"/>
      <c r="D3" s="73"/>
      <c r="E3" s="73"/>
    </row>
    <row r="4" spans="1:5">
      <c r="A4" s="35" t="s">
        <v>273</v>
      </c>
      <c r="B4" s="35" t="s">
        <v>274</v>
      </c>
      <c r="C4" s="35" t="s">
        <v>275</v>
      </c>
      <c r="D4" s="35" t="s">
        <v>276</v>
      </c>
      <c r="E4" s="35" t="s">
        <v>277</v>
      </c>
    </row>
    <row r="5" spans="1:5">
      <c r="A5" s="36" t="s">
        <v>278</v>
      </c>
      <c r="B5" s="36" t="s">
        <v>279</v>
      </c>
      <c r="C5" s="36">
        <v>210</v>
      </c>
      <c r="D5" s="36">
        <v>230</v>
      </c>
      <c r="E5" s="36">
        <v>149</v>
      </c>
    </row>
    <row r="6" spans="1:5">
      <c r="A6" s="36" t="s">
        <v>280</v>
      </c>
      <c r="B6" s="36" t="s">
        <v>279</v>
      </c>
      <c r="C6" s="36">
        <v>207</v>
      </c>
      <c r="D6" s="36">
        <v>330</v>
      </c>
      <c r="E6" s="36">
        <v>159</v>
      </c>
    </row>
    <row r="7" spans="1:5">
      <c r="A7" s="36" t="s">
        <v>281</v>
      </c>
      <c r="B7" s="36" t="s">
        <v>279</v>
      </c>
      <c r="C7" s="36">
        <v>104</v>
      </c>
      <c r="D7" s="36">
        <v>250</v>
      </c>
      <c r="E7" s="36">
        <v>63</v>
      </c>
    </row>
    <row r="8" spans="1:5">
      <c r="A8" s="43" t="s">
        <v>282</v>
      </c>
      <c r="B8" s="36" t="s">
        <v>279</v>
      </c>
      <c r="C8" s="36">
        <v>99</v>
      </c>
      <c r="D8" s="36">
        <v>170</v>
      </c>
      <c r="E8" s="36">
        <v>84</v>
      </c>
    </row>
    <row r="9" spans="1:5">
      <c r="A9" s="43" t="s">
        <v>282</v>
      </c>
      <c r="B9" s="36" t="s">
        <v>283</v>
      </c>
      <c r="C9" s="36">
        <v>82</v>
      </c>
      <c r="D9" s="36">
        <v>156</v>
      </c>
      <c r="E9" s="36">
        <v>56</v>
      </c>
    </row>
    <row r="10" spans="1:5">
      <c r="A10" s="43" t="s">
        <v>284</v>
      </c>
      <c r="B10" s="36" t="s">
        <v>283</v>
      </c>
      <c r="C10" s="36">
        <v>84</v>
      </c>
      <c r="D10" s="36">
        <v>139</v>
      </c>
      <c r="E10" s="36">
        <v>63</v>
      </c>
    </row>
    <row r="11" spans="1:5">
      <c r="A11" s="36" t="s">
        <v>285</v>
      </c>
      <c r="B11" s="36" t="s">
        <v>286</v>
      </c>
      <c r="C11" s="36">
        <v>59</v>
      </c>
      <c r="D11" s="36">
        <v>165</v>
      </c>
      <c r="E11" s="36">
        <v>58</v>
      </c>
    </row>
    <row r="12" spans="1:5">
      <c r="A12" s="36" t="s">
        <v>287</v>
      </c>
      <c r="B12" s="36" t="s">
        <v>286</v>
      </c>
      <c r="C12" s="36">
        <v>84</v>
      </c>
      <c r="D12" s="36">
        <v>131</v>
      </c>
      <c r="E12" s="36">
        <v>65</v>
      </c>
    </row>
    <row r="13" spans="1:5">
      <c r="A13" s="36" t="s">
        <v>288</v>
      </c>
      <c r="B13" s="36" t="s">
        <v>286</v>
      </c>
      <c r="C13" s="36">
        <v>133</v>
      </c>
      <c r="D13" s="44" t="s">
        <v>289</v>
      </c>
      <c r="E13" s="36">
        <v>102</v>
      </c>
    </row>
  </sheetData>
  <mergeCells count="1">
    <mergeCell ref="A3:E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1DF6-5B3D-9543-84BD-564D58A009B4}">
  <dimension ref="A1:L10"/>
  <sheetViews>
    <sheetView workbookViewId="0">
      <selection activeCell="A3" sqref="A3:B3"/>
    </sheetView>
  </sheetViews>
  <sheetFormatPr baseColWidth="10" defaultRowHeight="13"/>
  <cols>
    <col min="1" max="10" width="10.83203125" style="12"/>
    <col min="11" max="11" width="13.1640625" style="12" customWidth="1"/>
    <col min="12" max="16384" width="10.83203125" style="12"/>
  </cols>
  <sheetData>
    <row r="1" spans="1:12">
      <c r="A1" s="12" t="s">
        <v>186</v>
      </c>
    </row>
    <row r="2" spans="1:12">
      <c r="E2" s="31"/>
    </row>
    <row r="3" spans="1:12" ht="30">
      <c r="A3" s="5" t="s">
        <v>127</v>
      </c>
      <c r="B3" s="5" t="s">
        <v>168</v>
      </c>
      <c r="C3" s="6" t="s">
        <v>178</v>
      </c>
      <c r="D3" s="6" t="s">
        <v>179</v>
      </c>
      <c r="E3" s="7" t="s">
        <v>185</v>
      </c>
      <c r="F3" s="7" t="s">
        <v>184</v>
      </c>
      <c r="G3" s="7" t="s">
        <v>183</v>
      </c>
      <c r="H3" s="7" t="s">
        <v>182</v>
      </c>
      <c r="I3" s="7" t="s">
        <v>169</v>
      </c>
      <c r="J3" s="5" t="s">
        <v>128</v>
      </c>
      <c r="K3" s="7" t="s">
        <v>180</v>
      </c>
      <c r="L3" s="7" t="s">
        <v>181</v>
      </c>
    </row>
    <row r="4" spans="1:12" ht="14">
      <c r="A4" s="1" t="s">
        <v>129</v>
      </c>
      <c r="B4" s="4" t="s">
        <v>170</v>
      </c>
      <c r="C4" s="4" t="s">
        <v>171</v>
      </c>
      <c r="D4" s="2">
        <v>2.7</v>
      </c>
      <c r="E4" s="2">
        <v>105</v>
      </c>
      <c r="F4" s="2">
        <v>39.700000000000003</v>
      </c>
      <c r="G4" s="2">
        <v>3.2</v>
      </c>
      <c r="H4" s="2">
        <v>6.5</v>
      </c>
      <c r="I4" s="2">
        <v>489.1</v>
      </c>
      <c r="J4" s="3">
        <v>1.36</v>
      </c>
      <c r="K4" s="2">
        <v>9.6</v>
      </c>
      <c r="L4" s="2">
        <v>1600</v>
      </c>
    </row>
    <row r="5" spans="1:12" ht="14">
      <c r="A5" s="1" t="s">
        <v>130</v>
      </c>
      <c r="B5" s="4" t="s">
        <v>170</v>
      </c>
      <c r="C5" s="4" t="s">
        <v>172</v>
      </c>
      <c r="D5" s="2">
        <v>2.5</v>
      </c>
      <c r="E5" s="2">
        <v>119.7</v>
      </c>
      <c r="F5" s="2">
        <v>47</v>
      </c>
      <c r="G5" s="2">
        <v>4.3</v>
      </c>
      <c r="H5" s="2">
        <v>8.6999999999999993</v>
      </c>
      <c r="I5" s="2">
        <v>565.1</v>
      </c>
      <c r="J5" s="3">
        <v>1.44</v>
      </c>
      <c r="K5" s="2">
        <v>8.4</v>
      </c>
      <c r="L5" s="2">
        <v>1200</v>
      </c>
    </row>
    <row r="6" spans="1:12" ht="14">
      <c r="A6" s="1" t="s">
        <v>131</v>
      </c>
      <c r="B6" s="4" t="s">
        <v>173</v>
      </c>
      <c r="C6" s="4" t="s">
        <v>171</v>
      </c>
      <c r="D6" s="2">
        <v>2.2000000000000002</v>
      </c>
      <c r="E6" s="2">
        <v>132</v>
      </c>
      <c r="F6" s="2">
        <v>55.4</v>
      </c>
      <c r="G6" s="2">
        <v>6.3</v>
      </c>
      <c r="H6" s="2">
        <v>11.7</v>
      </c>
      <c r="I6" s="2">
        <v>619.6</v>
      </c>
      <c r="J6" s="3">
        <v>1.56</v>
      </c>
      <c r="K6" s="2">
        <v>6.5</v>
      </c>
      <c r="L6" s="2">
        <v>940</v>
      </c>
    </row>
    <row r="7" spans="1:12" ht="14">
      <c r="A7" s="1" t="s">
        <v>132</v>
      </c>
      <c r="B7" s="4" t="s">
        <v>173</v>
      </c>
      <c r="C7" s="4" t="s">
        <v>174</v>
      </c>
      <c r="D7" s="2">
        <v>2.1</v>
      </c>
      <c r="E7" s="2">
        <v>100.4</v>
      </c>
      <c r="F7" s="2">
        <v>40</v>
      </c>
      <c r="G7" s="2">
        <v>3.9</v>
      </c>
      <c r="H7" s="2">
        <v>7.6</v>
      </c>
      <c r="I7" s="2">
        <v>471.8</v>
      </c>
      <c r="J7" s="3">
        <v>1.5</v>
      </c>
      <c r="K7" s="2">
        <v>7.4</v>
      </c>
      <c r="L7" s="2">
        <v>1000</v>
      </c>
    </row>
    <row r="8" spans="1:12" ht="14">
      <c r="A8" s="1" t="s">
        <v>133</v>
      </c>
      <c r="B8" s="4" t="s">
        <v>173</v>
      </c>
      <c r="C8" s="4" t="s">
        <v>174</v>
      </c>
      <c r="D8" s="2">
        <v>2</v>
      </c>
      <c r="E8" s="2">
        <v>100.4</v>
      </c>
      <c r="F8" s="2">
        <v>40.4</v>
      </c>
      <c r="G8" s="2">
        <v>4</v>
      </c>
      <c r="H8" s="2">
        <v>8</v>
      </c>
      <c r="I8" s="2">
        <v>476.8</v>
      </c>
      <c r="J8" s="3">
        <v>1.51</v>
      </c>
      <c r="K8" s="2">
        <v>7.1</v>
      </c>
      <c r="L8" s="2">
        <v>1000</v>
      </c>
    </row>
    <row r="9" spans="1:12" ht="14">
      <c r="A9" s="1" t="s">
        <v>134</v>
      </c>
      <c r="B9" s="4" t="s">
        <v>175</v>
      </c>
      <c r="C9" s="4" t="s">
        <v>176</v>
      </c>
      <c r="D9" s="2">
        <v>1.8</v>
      </c>
      <c r="E9" s="2">
        <v>241.5</v>
      </c>
      <c r="F9" s="2">
        <v>128.6</v>
      </c>
      <c r="G9" s="2">
        <v>23.7</v>
      </c>
      <c r="H9" s="2">
        <v>39.4</v>
      </c>
      <c r="I9" s="2">
        <v>1437.8</v>
      </c>
      <c r="J9" s="3">
        <v>2.0699999999999998</v>
      </c>
      <c r="K9" s="2">
        <v>3.6</v>
      </c>
      <c r="L9" s="2" t="s">
        <v>167</v>
      </c>
    </row>
    <row r="10" spans="1:12" ht="14">
      <c r="A10" s="1" t="s">
        <v>135</v>
      </c>
      <c r="B10" s="4" t="s">
        <v>175</v>
      </c>
      <c r="C10" s="4" t="s">
        <v>177</v>
      </c>
      <c r="D10" s="2">
        <v>1.8</v>
      </c>
      <c r="E10" s="3">
        <v>13.06</v>
      </c>
      <c r="F10" s="2">
        <v>12.2</v>
      </c>
      <c r="G10" s="2">
        <v>12.2</v>
      </c>
      <c r="H10" s="2">
        <v>3.4</v>
      </c>
      <c r="I10" s="2">
        <v>80</v>
      </c>
      <c r="J10" s="3">
        <v>1.66</v>
      </c>
      <c r="K10" s="2">
        <v>5.7</v>
      </c>
      <c r="L10" s="2" t="s">
        <v>167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C8DCF-A606-F749-81F0-1329E09BA9CD}">
  <dimension ref="A1:E17"/>
  <sheetViews>
    <sheetView zoomScale="125" workbookViewId="0">
      <selection activeCell="A3" sqref="A3:B3"/>
    </sheetView>
  </sheetViews>
  <sheetFormatPr baseColWidth="10" defaultRowHeight="13"/>
  <cols>
    <col min="1" max="1" width="24.1640625" style="12" customWidth="1"/>
    <col min="2" max="2" width="19" style="12" bestFit="1" customWidth="1"/>
    <col min="3" max="3" width="17.83203125" style="12" bestFit="1" customWidth="1"/>
    <col min="4" max="4" width="18.83203125" style="12" bestFit="1" customWidth="1"/>
    <col min="5" max="5" width="17.83203125" style="12" bestFit="1" customWidth="1"/>
    <col min="6" max="16384" width="10.83203125" style="12"/>
  </cols>
  <sheetData>
    <row r="1" spans="1:5">
      <c r="A1" s="12" t="s">
        <v>201</v>
      </c>
    </row>
    <row r="4" spans="1:5">
      <c r="A4" s="14" t="s">
        <v>6</v>
      </c>
      <c r="B4" s="14" t="s">
        <v>95</v>
      </c>
      <c r="C4" s="14" t="s">
        <v>202</v>
      </c>
      <c r="D4" s="14" t="s">
        <v>203</v>
      </c>
      <c r="E4" s="14" t="s">
        <v>96</v>
      </c>
    </row>
    <row r="5" spans="1:5">
      <c r="A5" s="11" t="s">
        <v>87</v>
      </c>
      <c r="B5" s="10">
        <v>24.8</v>
      </c>
      <c r="C5" s="10">
        <v>5.9</v>
      </c>
      <c r="D5" s="10">
        <v>21.1</v>
      </c>
      <c r="E5" s="10">
        <v>3.2</v>
      </c>
    </row>
    <row r="6" spans="1:5">
      <c r="A6" s="11" t="s">
        <v>97</v>
      </c>
      <c r="B6" s="10">
        <v>28</v>
      </c>
      <c r="C6" s="10">
        <v>6</v>
      </c>
      <c r="D6" s="10">
        <v>19</v>
      </c>
      <c r="E6" s="10">
        <v>3.6</v>
      </c>
    </row>
    <row r="7" spans="1:5">
      <c r="A7" s="11" t="s">
        <v>98</v>
      </c>
      <c r="B7" s="10">
        <v>26.6</v>
      </c>
      <c r="C7" s="10">
        <v>3.3</v>
      </c>
      <c r="D7" s="10">
        <v>20.2</v>
      </c>
      <c r="E7" s="10">
        <v>3.8</v>
      </c>
    </row>
    <row r="8" spans="1:5">
      <c r="A8" s="11" t="s">
        <v>99</v>
      </c>
      <c r="B8" s="10">
        <v>40.799999999999997</v>
      </c>
      <c r="C8" s="10">
        <v>1.6</v>
      </c>
      <c r="D8" s="10">
        <v>15.1</v>
      </c>
      <c r="E8" s="10">
        <v>5.3</v>
      </c>
    </row>
    <row r="9" spans="1:5">
      <c r="A9" s="11" t="s">
        <v>88</v>
      </c>
      <c r="B9" s="10">
        <v>28</v>
      </c>
      <c r="C9" s="10">
        <v>4.5</v>
      </c>
      <c r="D9" s="10">
        <v>23.1</v>
      </c>
      <c r="E9" s="10">
        <v>3.9</v>
      </c>
    </row>
    <row r="10" spans="1:5">
      <c r="A10" s="11" t="s">
        <v>100</v>
      </c>
      <c r="B10" s="10">
        <v>36</v>
      </c>
      <c r="C10" s="10">
        <v>3.4</v>
      </c>
      <c r="D10" s="10">
        <v>20.2</v>
      </c>
      <c r="E10" s="10">
        <v>5.0999999999999996</v>
      </c>
    </row>
    <row r="11" spans="1:5">
      <c r="A11" s="11" t="s">
        <v>101</v>
      </c>
      <c r="B11" s="10">
        <v>27.5</v>
      </c>
      <c r="C11" s="10">
        <v>0.1</v>
      </c>
      <c r="D11" s="10">
        <v>21.7</v>
      </c>
      <c r="E11" s="10">
        <v>3.5</v>
      </c>
    </row>
    <row r="12" spans="1:5">
      <c r="A12" s="11" t="s">
        <v>102</v>
      </c>
      <c r="B12" s="10">
        <v>26.6</v>
      </c>
      <c r="C12" s="10">
        <v>4.0999999999999996</v>
      </c>
      <c r="D12" s="10">
        <v>23.6</v>
      </c>
      <c r="E12" s="10">
        <v>3.5</v>
      </c>
    </row>
    <row r="13" spans="1:5">
      <c r="A13" s="11" t="s">
        <v>103</v>
      </c>
      <c r="B13" s="10">
        <v>24.4</v>
      </c>
      <c r="C13" s="10">
        <v>6.2</v>
      </c>
      <c r="D13" s="10">
        <v>19.399999999999999</v>
      </c>
      <c r="E13" s="10">
        <v>3</v>
      </c>
    </row>
    <row r="14" spans="1:5">
      <c r="A14" s="11" t="s">
        <v>104</v>
      </c>
      <c r="B14" s="10">
        <v>21.7</v>
      </c>
      <c r="C14" s="10">
        <v>0.2</v>
      </c>
      <c r="D14" s="10">
        <v>20.2</v>
      </c>
      <c r="E14" s="10">
        <v>2.9</v>
      </c>
    </row>
    <row r="15" spans="1:5">
      <c r="A15" s="11" t="s">
        <v>105</v>
      </c>
      <c r="B15" s="10">
        <v>16.5</v>
      </c>
      <c r="C15" s="10">
        <v>2.2000000000000002</v>
      </c>
      <c r="D15" s="10">
        <v>16.7</v>
      </c>
      <c r="E15" s="10">
        <v>1.7</v>
      </c>
    </row>
    <row r="16" spans="1:5">
      <c r="A16" s="11" t="s">
        <v>106</v>
      </c>
      <c r="B16" s="10">
        <v>15.2</v>
      </c>
      <c r="C16" s="10">
        <v>0</v>
      </c>
      <c r="D16" s="10">
        <v>19.600000000000001</v>
      </c>
      <c r="E16" s="10">
        <v>1.8</v>
      </c>
    </row>
    <row r="17" spans="1:5">
      <c r="A17" s="11" t="s">
        <v>107</v>
      </c>
      <c r="B17" s="10">
        <v>7.3</v>
      </c>
      <c r="C17" s="10">
        <v>1.6</v>
      </c>
      <c r="D17" s="10">
        <v>19.5</v>
      </c>
      <c r="E17" s="10">
        <v>0.6</v>
      </c>
    </row>
  </sheetData>
  <pageMargins left="0.7" right="0.7" top="0.75" bottom="0.75" header="0.3" footer="0.3"/>
  <pageSetup orientation="portrait" horizontalDpi="0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1062-B3FA-7840-B841-50FA622ED225}">
  <dimension ref="A1:D23"/>
  <sheetViews>
    <sheetView workbookViewId="0">
      <selection activeCell="B4" sqref="B4"/>
    </sheetView>
  </sheetViews>
  <sheetFormatPr baseColWidth="10" defaultRowHeight="13"/>
  <cols>
    <col min="1" max="1" width="10.83203125" style="12"/>
    <col min="2" max="2" width="14.1640625" style="12" customWidth="1"/>
    <col min="3" max="16384" width="10.83203125" style="12"/>
  </cols>
  <sheetData>
    <row r="1" spans="1:4">
      <c r="A1" s="12" t="s">
        <v>245</v>
      </c>
    </row>
    <row r="3" spans="1:4" ht="16">
      <c r="A3" s="8" t="s">
        <v>81</v>
      </c>
      <c r="B3" s="8" t="s">
        <v>248</v>
      </c>
      <c r="D3" s="12" t="s">
        <v>244</v>
      </c>
    </row>
    <row r="4" spans="1:4">
      <c r="A4" s="23">
        <v>756.13084812363797</v>
      </c>
      <c r="B4" s="21">
        <v>1.8378729423868301E-2</v>
      </c>
    </row>
    <row r="5" spans="1:4">
      <c r="A5" s="23">
        <v>791.43975484940097</v>
      </c>
      <c r="B5" s="21">
        <v>1.7380787037037E-2</v>
      </c>
    </row>
    <row r="6" spans="1:4">
      <c r="A6" s="23">
        <v>821.338814279963</v>
      </c>
      <c r="B6" s="21">
        <v>1.6976208847736599E-2</v>
      </c>
    </row>
    <row r="7" spans="1:4">
      <c r="A7" s="23">
        <v>854.80221497163598</v>
      </c>
      <c r="B7" s="21">
        <v>1.70717592592592E-2</v>
      </c>
    </row>
    <row r="8" spans="1:4">
      <c r="A8" s="23">
        <v>889.62899843103196</v>
      </c>
      <c r="B8" s="21">
        <v>1.73860596707818E-2</v>
      </c>
    </row>
    <row r="9" spans="1:4">
      <c r="A9" s="23">
        <v>925.87471228728896</v>
      </c>
      <c r="B9" s="21">
        <v>1.7512860082304502E-2</v>
      </c>
    </row>
    <row r="10" spans="1:4">
      <c r="A10" s="23">
        <v>969.11011782195101</v>
      </c>
      <c r="B10" s="21">
        <v>1.7389917695473201E-2</v>
      </c>
    </row>
    <row r="11" spans="1:4">
      <c r="A11" s="23">
        <v>1008.59409157699</v>
      </c>
      <c r="B11" s="21">
        <v>1.7172968106995801E-2</v>
      </c>
    </row>
    <row r="12" spans="1:4">
      <c r="A12" s="23">
        <v>1049.6867413274899</v>
      </c>
      <c r="B12" s="21">
        <v>1.6862268518518499E-2</v>
      </c>
    </row>
    <row r="13" spans="1:4">
      <c r="A13" s="23">
        <v>1092.45360856312</v>
      </c>
      <c r="B13" s="21">
        <v>1.6364068930041099E-2</v>
      </c>
    </row>
    <row r="14" spans="1:4">
      <c r="A14" s="23">
        <v>1140.2106733600001</v>
      </c>
      <c r="B14" s="21">
        <v>1.57722479423868E-2</v>
      </c>
    </row>
    <row r="15" spans="1:4">
      <c r="A15" s="23">
        <v>1186.66571234292</v>
      </c>
      <c r="B15" s="21">
        <v>1.51177983539094E-2</v>
      </c>
    </row>
    <row r="16" spans="1:4">
      <c r="A16" s="23">
        <v>1235.01344598073</v>
      </c>
      <c r="B16" s="21">
        <v>1.4494598765432101E-2</v>
      </c>
    </row>
    <row r="17" spans="1:2">
      <c r="A17" s="23">
        <v>1285.3309873947301</v>
      </c>
      <c r="B17" s="21">
        <v>1.3965149176954701E-2</v>
      </c>
    </row>
    <row r="18" spans="1:2">
      <c r="A18" s="23">
        <v>1341.5197671921501</v>
      </c>
      <c r="B18" s="21">
        <v>1.3654578189300401E-2</v>
      </c>
    </row>
    <row r="19" spans="1:2">
      <c r="A19" s="23">
        <v>1396.1766429234001</v>
      </c>
      <c r="B19" s="21">
        <v>1.3406378600823001E-2</v>
      </c>
    </row>
    <row r="20" spans="1:2">
      <c r="A20" s="23">
        <v>1453.06037668369</v>
      </c>
      <c r="B20" s="21">
        <v>1.3283179012345599E-2</v>
      </c>
    </row>
    <row r="21" spans="1:2">
      <c r="A21" s="23">
        <v>1512.26169624727</v>
      </c>
      <c r="B21" s="21">
        <v>1.32537294238683E-2</v>
      </c>
    </row>
    <row r="22" spans="1:2">
      <c r="A22" s="23">
        <v>1578.37084655939</v>
      </c>
      <c r="B22" s="21">
        <v>1.34431584362139E-2</v>
      </c>
    </row>
    <row r="23" spans="1:2">
      <c r="A23" s="23">
        <v>1642.6776285599201</v>
      </c>
      <c r="B23" s="21">
        <v>1.36949588477366E-2</v>
      </c>
    </row>
  </sheetData>
  <pageMargins left="0.7" right="0.7" top="0.75" bottom="0.75" header="0.3" footer="0.3"/>
  <pageSetup orientation="portrait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01EC-DBBE-8342-8DAD-A996E96C8D68}">
  <dimension ref="A1:F39"/>
  <sheetViews>
    <sheetView workbookViewId="0">
      <selection activeCell="E26" sqref="E26"/>
    </sheetView>
  </sheetViews>
  <sheetFormatPr baseColWidth="10" defaultRowHeight="13"/>
  <cols>
    <col min="1" max="1" width="10.83203125" style="12"/>
    <col min="2" max="2" width="13" style="12" customWidth="1"/>
    <col min="3" max="16384" width="10.83203125" style="12"/>
  </cols>
  <sheetData>
    <row r="1" spans="1:6">
      <c r="A1" s="12" t="s">
        <v>250</v>
      </c>
    </row>
    <row r="3" spans="1:6" ht="16">
      <c r="A3" s="8" t="s">
        <v>249</v>
      </c>
      <c r="B3" s="8" t="s">
        <v>251</v>
      </c>
      <c r="C3" s="8" t="s">
        <v>147</v>
      </c>
      <c r="D3" s="8" t="s">
        <v>148</v>
      </c>
      <c r="E3" s="8" t="s">
        <v>149</v>
      </c>
      <c r="F3" s="8" t="s">
        <v>150</v>
      </c>
    </row>
    <row r="4" spans="1:6">
      <c r="A4" s="72">
        <v>36342</v>
      </c>
      <c r="B4" s="11" t="s">
        <v>151</v>
      </c>
      <c r="C4" s="11">
        <v>1.46E-2</v>
      </c>
      <c r="D4" s="11">
        <v>1.7500000000000002E-2</v>
      </c>
      <c r="E4" s="11">
        <v>2.0899999999999998E-2</v>
      </c>
      <c r="F4" s="11">
        <v>1.66E-2</v>
      </c>
    </row>
    <row r="5" spans="1:6">
      <c r="A5" s="72"/>
      <c r="B5" s="11" t="s">
        <v>152</v>
      </c>
      <c r="C5" s="11">
        <v>1.3899999999999999E-2</v>
      </c>
      <c r="D5" s="11">
        <v>1.52E-2</v>
      </c>
      <c r="E5" s="11">
        <v>1.8599999999999998E-2</v>
      </c>
      <c r="F5" s="11">
        <v>1.52E-2</v>
      </c>
    </row>
    <row r="6" spans="1:6">
      <c r="A6" s="72"/>
      <c r="B6" s="11" t="s">
        <v>153</v>
      </c>
      <c r="C6" s="11">
        <v>1.4999999999999999E-2</v>
      </c>
      <c r="D6" s="11">
        <v>1.4200000000000001E-2</v>
      </c>
      <c r="E6" s="11">
        <v>1.8800000000000001E-2</v>
      </c>
      <c r="F6" s="11">
        <v>1.6E-2</v>
      </c>
    </row>
    <row r="7" spans="1:6">
      <c r="A7" s="72"/>
      <c r="B7" s="11" t="s">
        <v>154</v>
      </c>
      <c r="C7" s="11">
        <v>1.49E-2</v>
      </c>
      <c r="D7" s="11">
        <v>1.3599999999999999E-2</v>
      </c>
      <c r="E7" s="11">
        <v>1.78E-2</v>
      </c>
      <c r="F7" s="11">
        <v>1.5100000000000001E-2</v>
      </c>
    </row>
    <row r="8" spans="1:6">
      <c r="A8" s="72"/>
      <c r="B8" s="11" t="s">
        <v>155</v>
      </c>
      <c r="C8" s="11">
        <v>1.49E-2</v>
      </c>
      <c r="D8" s="11">
        <v>1.14E-2</v>
      </c>
      <c r="E8" s="11">
        <v>1.89E-2</v>
      </c>
      <c r="F8" s="11">
        <v>1.35E-2</v>
      </c>
    </row>
    <row r="9" spans="1:6">
      <c r="A9" s="72"/>
      <c r="B9" s="11" t="s">
        <v>156</v>
      </c>
      <c r="C9" s="11">
        <v>1.15E-2</v>
      </c>
      <c r="D9" s="11">
        <v>1.3899999999999999E-2</v>
      </c>
      <c r="E9" s="11">
        <v>1.6299999999999999E-2</v>
      </c>
      <c r="F9" s="11">
        <v>1.4E-2</v>
      </c>
    </row>
    <row r="10" spans="1:6">
      <c r="A10" s="72">
        <v>36557</v>
      </c>
      <c r="B10" s="11" t="s">
        <v>151</v>
      </c>
      <c r="C10" s="11">
        <v>1.54E-2</v>
      </c>
      <c r="D10" s="11">
        <v>1.7500000000000002E-2</v>
      </c>
      <c r="E10" s="11">
        <v>2.01E-2</v>
      </c>
      <c r="F10" s="11">
        <v>1.72E-2</v>
      </c>
    </row>
    <row r="11" spans="1:6">
      <c r="A11" s="72"/>
      <c r="B11" s="11" t="s">
        <v>152</v>
      </c>
      <c r="C11" s="11">
        <v>1.3599999999999999E-2</v>
      </c>
      <c r="D11" s="11">
        <v>1.6400000000000001E-2</v>
      </c>
      <c r="E11" s="11">
        <v>1.6899999999999998E-2</v>
      </c>
      <c r="F11" s="11">
        <v>1.6E-2</v>
      </c>
    </row>
    <row r="12" spans="1:6">
      <c r="A12" s="72"/>
      <c r="B12" s="11" t="s">
        <v>153</v>
      </c>
      <c r="C12" s="11">
        <v>1.2999999999999999E-2</v>
      </c>
      <c r="D12" s="11">
        <v>1.5699999999999999E-2</v>
      </c>
      <c r="E12" s="11">
        <v>1.7500000000000002E-2</v>
      </c>
      <c r="F12" s="11">
        <v>1.6199999999999999E-2</v>
      </c>
    </row>
    <row r="13" spans="1:6">
      <c r="A13" s="72"/>
      <c r="B13" s="11" t="s">
        <v>154</v>
      </c>
      <c r="C13" s="11">
        <v>1.4E-2</v>
      </c>
      <c r="D13" s="11">
        <v>1.5599999999999999E-2</v>
      </c>
      <c r="E13" s="11">
        <v>1.8100000000000002E-2</v>
      </c>
      <c r="F13" s="11">
        <v>1.6299999999999999E-2</v>
      </c>
    </row>
    <row r="14" spans="1:6">
      <c r="A14" s="72"/>
      <c r="B14" s="11" t="s">
        <v>155</v>
      </c>
      <c r="C14" s="11">
        <v>1.0800000000000001E-2</v>
      </c>
      <c r="D14" s="11">
        <v>1.5100000000000001E-2</v>
      </c>
      <c r="E14" s="11">
        <v>1.4800000000000001E-2</v>
      </c>
      <c r="F14" s="11">
        <v>1.4200000000000001E-2</v>
      </c>
    </row>
    <row r="15" spans="1:6">
      <c r="A15" s="72"/>
      <c r="B15" s="11" t="s">
        <v>156</v>
      </c>
      <c r="C15" s="11">
        <v>1.1599999999999999E-2</v>
      </c>
      <c r="D15" s="11">
        <v>1.5900000000000001E-2</v>
      </c>
      <c r="E15" s="11">
        <v>1.6899999999999998E-2</v>
      </c>
      <c r="F15" s="11">
        <v>1.5599999999999999E-2</v>
      </c>
    </row>
    <row r="29" spans="2:6">
      <c r="B29" s="32"/>
      <c r="C29" s="33"/>
      <c r="D29" s="33"/>
      <c r="E29" s="33"/>
      <c r="F29" s="33"/>
    </row>
    <row r="30" spans="2:6">
      <c r="B30" s="32"/>
      <c r="C30" s="33"/>
      <c r="D30" s="33"/>
      <c r="E30" s="33"/>
      <c r="F30" s="33"/>
    </row>
    <row r="31" spans="2:6">
      <c r="B31" s="32"/>
      <c r="C31" s="33"/>
      <c r="D31" s="33"/>
      <c r="E31" s="33"/>
      <c r="F31" s="33"/>
    </row>
    <row r="32" spans="2:6">
      <c r="B32" s="32"/>
      <c r="C32" s="33"/>
      <c r="D32" s="33"/>
      <c r="E32" s="33"/>
      <c r="F32" s="33"/>
    </row>
    <row r="33" spans="2:6">
      <c r="B33" s="32"/>
      <c r="C33" s="33"/>
      <c r="D33" s="33"/>
      <c r="E33" s="33"/>
      <c r="F33" s="33"/>
    </row>
    <row r="34" spans="2:6">
      <c r="B34" s="32"/>
      <c r="C34" s="33"/>
      <c r="D34" s="33"/>
      <c r="E34" s="33"/>
      <c r="F34" s="33"/>
    </row>
    <row r="35" spans="2:6">
      <c r="B35" s="32"/>
      <c r="C35" s="33"/>
      <c r="D35" s="33"/>
      <c r="E35" s="33"/>
      <c r="F35" s="33"/>
    </row>
    <row r="36" spans="2:6">
      <c r="B36" s="32"/>
      <c r="C36" s="33"/>
      <c r="D36" s="33"/>
      <c r="E36" s="33"/>
      <c r="F36" s="33"/>
    </row>
    <row r="37" spans="2:6">
      <c r="B37" s="32"/>
      <c r="C37" s="33"/>
      <c r="D37" s="33"/>
      <c r="E37" s="33"/>
      <c r="F37" s="33"/>
    </row>
    <row r="38" spans="2:6">
      <c r="B38" s="32"/>
      <c r="C38" s="33"/>
      <c r="D38" s="33"/>
      <c r="E38" s="33"/>
      <c r="F38" s="33"/>
    </row>
    <row r="39" spans="2:6">
      <c r="B39" s="32"/>
      <c r="C39" s="33"/>
      <c r="D39" s="33"/>
      <c r="E39" s="33"/>
      <c r="F39" s="33"/>
    </row>
  </sheetData>
  <mergeCells count="2">
    <mergeCell ref="A4:A9"/>
    <mergeCell ref="A10:A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3D2C-2E41-B04A-B5A1-13CCD46D64E9}">
  <dimension ref="A1:G15"/>
  <sheetViews>
    <sheetView zoomScale="75" workbookViewId="0">
      <selection activeCell="H40" sqref="H40"/>
    </sheetView>
  </sheetViews>
  <sheetFormatPr baseColWidth="10" defaultRowHeight="13"/>
  <cols>
    <col min="1" max="1" width="30.33203125" style="12" customWidth="1"/>
    <col min="2" max="2" width="10.83203125" style="12"/>
    <col min="3" max="4" width="10.83203125" style="12" customWidth="1"/>
    <col min="5" max="5" width="13.33203125" style="12" customWidth="1"/>
    <col min="6" max="16384" width="10.83203125" style="12"/>
  </cols>
  <sheetData>
    <row r="1" spans="1:7">
      <c r="A1" s="12" t="s">
        <v>82</v>
      </c>
    </row>
    <row r="3" spans="1:7" ht="28">
      <c r="A3" s="14" t="s">
        <v>6</v>
      </c>
      <c r="B3" s="8" t="s">
        <v>0</v>
      </c>
      <c r="C3" s="8" t="s">
        <v>4</v>
      </c>
      <c r="D3" s="8" t="s">
        <v>164</v>
      </c>
      <c r="E3" s="9" t="s">
        <v>165</v>
      </c>
      <c r="F3" s="9" t="s">
        <v>166</v>
      </c>
      <c r="G3" s="8" t="s">
        <v>2</v>
      </c>
    </row>
    <row r="4" spans="1:7">
      <c r="A4" s="11" t="s">
        <v>83</v>
      </c>
      <c r="B4" s="10">
        <v>839</v>
      </c>
      <c r="C4" s="10">
        <v>1460</v>
      </c>
      <c r="D4" s="10">
        <v>640</v>
      </c>
      <c r="E4" s="10">
        <v>247</v>
      </c>
      <c r="F4" s="10">
        <v>20.399999999999999</v>
      </c>
      <c r="G4" s="10">
        <v>13.9</v>
      </c>
    </row>
    <row r="5" spans="1:7">
      <c r="A5" s="11" t="s">
        <v>84</v>
      </c>
      <c r="B5" s="10">
        <v>800</v>
      </c>
      <c r="C5" s="10">
        <v>1560</v>
      </c>
      <c r="D5" s="10">
        <v>650</v>
      </c>
      <c r="E5" s="10">
        <v>323</v>
      </c>
      <c r="F5" s="10">
        <v>24.2</v>
      </c>
      <c r="G5" s="10">
        <v>9.4700000000000006</v>
      </c>
    </row>
    <row r="6" spans="1:7">
      <c r="A6" s="11" t="s">
        <v>85</v>
      </c>
      <c r="B6" s="10">
        <v>705</v>
      </c>
      <c r="C6" s="10">
        <v>1330</v>
      </c>
      <c r="D6" s="10">
        <v>618</v>
      </c>
      <c r="E6" s="10">
        <v>274</v>
      </c>
      <c r="F6" s="10">
        <v>24.3</v>
      </c>
      <c r="G6" s="10">
        <v>17.2</v>
      </c>
    </row>
    <row r="7" spans="1:7">
      <c r="A7" s="11" t="s">
        <v>86</v>
      </c>
      <c r="B7" s="10">
        <v>639</v>
      </c>
      <c r="C7" s="10">
        <v>1000</v>
      </c>
      <c r="D7" s="10">
        <v>650</v>
      </c>
      <c r="E7" s="10">
        <v>122</v>
      </c>
      <c r="F7" s="10">
        <v>12.6</v>
      </c>
      <c r="G7" s="10">
        <v>3.53</v>
      </c>
    </row>
    <row r="8" spans="1:7">
      <c r="A8" s="11" t="s">
        <v>87</v>
      </c>
      <c r="B8" s="10">
        <v>1360</v>
      </c>
      <c r="C8" s="10">
        <v>2310</v>
      </c>
      <c r="D8" s="10">
        <v>829</v>
      </c>
      <c r="E8" s="10">
        <v>389</v>
      </c>
      <c r="F8" s="10">
        <v>24.8</v>
      </c>
      <c r="G8" s="10">
        <v>20.7</v>
      </c>
    </row>
    <row r="9" spans="1:7">
      <c r="A9" s="11" t="s">
        <v>88</v>
      </c>
      <c r="B9" s="10">
        <v>1180</v>
      </c>
      <c r="C9" s="10">
        <v>2230</v>
      </c>
      <c r="D9" s="10">
        <v>743</v>
      </c>
      <c r="E9" s="10">
        <v>401</v>
      </c>
      <c r="F9" s="10">
        <v>27.4</v>
      </c>
      <c r="G9" s="10">
        <v>20.7</v>
      </c>
    </row>
    <row r="10" spans="1:7">
      <c r="A10" s="11" t="s">
        <v>90</v>
      </c>
      <c r="B10" s="10">
        <v>713</v>
      </c>
      <c r="C10" s="10">
        <v>1080</v>
      </c>
      <c r="D10" s="10">
        <v>490</v>
      </c>
      <c r="E10" s="10">
        <v>150</v>
      </c>
      <c r="F10" s="10">
        <v>13</v>
      </c>
      <c r="G10" s="10" t="s">
        <v>108</v>
      </c>
    </row>
    <row r="11" spans="1:7">
      <c r="A11" s="11" t="s">
        <v>91</v>
      </c>
      <c r="B11" s="10">
        <v>545</v>
      </c>
      <c r="C11" s="10">
        <v>845</v>
      </c>
      <c r="D11" s="10" t="s">
        <v>167</v>
      </c>
      <c r="E11" s="10">
        <v>59.6</v>
      </c>
      <c r="F11" s="10" t="s">
        <v>108</v>
      </c>
      <c r="G11" s="10" t="s">
        <v>108</v>
      </c>
    </row>
    <row r="12" spans="1:7">
      <c r="A12" s="11" t="s">
        <v>92</v>
      </c>
      <c r="B12" s="10">
        <v>765</v>
      </c>
      <c r="C12" s="10">
        <v>1120</v>
      </c>
      <c r="D12" s="10" t="s">
        <v>167</v>
      </c>
      <c r="E12" s="10">
        <v>113</v>
      </c>
      <c r="F12" s="10" t="s">
        <v>108</v>
      </c>
      <c r="G12" s="10" t="s">
        <v>108</v>
      </c>
    </row>
    <row r="13" spans="1:7">
      <c r="A13" s="11" t="s">
        <v>93</v>
      </c>
      <c r="B13" s="10">
        <v>736</v>
      </c>
      <c r="C13" s="10">
        <v>1100</v>
      </c>
      <c r="D13" s="10" t="s">
        <v>167</v>
      </c>
      <c r="E13" s="10">
        <v>133</v>
      </c>
      <c r="F13" s="10" t="s">
        <v>108</v>
      </c>
      <c r="G13" s="10" t="s">
        <v>108</v>
      </c>
    </row>
    <row r="14" spans="1:7">
      <c r="A14" s="11" t="s">
        <v>89</v>
      </c>
      <c r="B14" s="10">
        <v>1630</v>
      </c>
      <c r="C14" s="10">
        <v>4100</v>
      </c>
      <c r="D14" s="10" t="s">
        <v>167</v>
      </c>
      <c r="E14" s="10">
        <v>919</v>
      </c>
      <c r="F14" s="10" t="s">
        <v>108</v>
      </c>
      <c r="G14" s="10">
        <v>7.59</v>
      </c>
    </row>
    <row r="15" spans="1:7">
      <c r="A15" s="11" t="s">
        <v>94</v>
      </c>
      <c r="B15" s="10">
        <v>1330</v>
      </c>
      <c r="C15" s="10">
        <v>2190</v>
      </c>
      <c r="D15" s="10" t="s">
        <v>167</v>
      </c>
      <c r="E15" s="10">
        <v>509</v>
      </c>
      <c r="F15" s="10" t="s">
        <v>108</v>
      </c>
      <c r="G15" s="10" t="s">
        <v>108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3BE7E-F036-054C-B9DD-082183400338}">
  <dimension ref="A1:D24"/>
  <sheetViews>
    <sheetView workbookViewId="0">
      <selection activeCell="H40" sqref="H40"/>
    </sheetView>
  </sheetViews>
  <sheetFormatPr baseColWidth="10" defaultRowHeight="13"/>
  <cols>
    <col min="1" max="16384" width="10.83203125" style="12"/>
  </cols>
  <sheetData>
    <row r="1" spans="1:4">
      <c r="A1" s="12" t="s">
        <v>200</v>
      </c>
    </row>
    <row r="3" spans="1:4">
      <c r="A3" s="18" t="s">
        <v>75</v>
      </c>
    </row>
    <row r="4" spans="1:4">
      <c r="A4" s="8" t="s">
        <v>76</v>
      </c>
      <c r="B4" s="19" t="s">
        <v>77</v>
      </c>
      <c r="C4" s="8" t="s">
        <v>78</v>
      </c>
      <c r="D4" s="8" t="s">
        <v>5</v>
      </c>
    </row>
    <row r="5" spans="1:4">
      <c r="A5" s="10">
        <v>72</v>
      </c>
      <c r="B5" s="10">
        <v>17</v>
      </c>
      <c r="C5" s="10">
        <v>11</v>
      </c>
      <c r="D5" s="10">
        <v>7.43</v>
      </c>
    </row>
    <row r="6" spans="1:4">
      <c r="A6" s="10">
        <v>76</v>
      </c>
      <c r="B6" s="10">
        <v>14</v>
      </c>
      <c r="C6" s="10">
        <v>10</v>
      </c>
      <c r="D6" s="10">
        <v>5.78</v>
      </c>
    </row>
    <row r="7" spans="1:4">
      <c r="A7" s="10">
        <v>77</v>
      </c>
      <c r="B7" s="10">
        <v>15</v>
      </c>
      <c r="C7" s="10">
        <v>8</v>
      </c>
      <c r="D7" s="10">
        <v>5.45</v>
      </c>
    </row>
    <row r="8" spans="1:4">
      <c r="A8" s="10">
        <v>78</v>
      </c>
      <c r="B8" s="10">
        <v>14</v>
      </c>
      <c r="C8" s="10">
        <v>8</v>
      </c>
      <c r="D8" s="10">
        <v>5.35</v>
      </c>
    </row>
    <row r="9" spans="1:4">
      <c r="A9" s="10">
        <v>72</v>
      </c>
      <c r="B9" s="10">
        <v>17</v>
      </c>
      <c r="C9" s="10">
        <v>11</v>
      </c>
      <c r="D9" s="10">
        <v>6.81</v>
      </c>
    </row>
    <row r="10" spans="1:4">
      <c r="A10" s="10">
        <v>72</v>
      </c>
      <c r="B10" s="10">
        <v>17</v>
      </c>
      <c r="C10" s="10">
        <v>11</v>
      </c>
      <c r="D10" s="10">
        <v>6.98</v>
      </c>
    </row>
    <row r="11" spans="1:4">
      <c r="A11" s="10">
        <v>57</v>
      </c>
      <c r="B11" s="10">
        <v>25</v>
      </c>
      <c r="C11" s="10">
        <v>18</v>
      </c>
      <c r="D11" s="10">
        <v>7.44</v>
      </c>
    </row>
    <row r="12" spans="1:4">
      <c r="A12" s="10">
        <v>48</v>
      </c>
      <c r="B12" s="10">
        <v>27</v>
      </c>
      <c r="C12" s="10">
        <v>25</v>
      </c>
      <c r="D12" s="10">
        <v>7.68</v>
      </c>
    </row>
    <row r="16" spans="1:4">
      <c r="A16" s="18" t="s">
        <v>79</v>
      </c>
    </row>
    <row r="17" spans="1:4">
      <c r="A17" s="8" t="s">
        <v>76</v>
      </c>
      <c r="B17" s="19" t="s">
        <v>77</v>
      </c>
      <c r="C17" s="8" t="s">
        <v>78</v>
      </c>
      <c r="D17" s="8" t="s">
        <v>5</v>
      </c>
    </row>
    <row r="18" spans="1:4">
      <c r="A18" s="10">
        <v>53</v>
      </c>
      <c r="B18" s="10">
        <v>33</v>
      </c>
      <c r="C18" s="10">
        <v>14</v>
      </c>
      <c r="D18" s="10">
        <v>6.42</v>
      </c>
    </row>
    <row r="19" spans="1:4">
      <c r="A19" s="10">
        <v>58</v>
      </c>
      <c r="B19" s="10">
        <v>28</v>
      </c>
      <c r="C19" s="10">
        <v>14</v>
      </c>
      <c r="D19" s="10">
        <v>6.65</v>
      </c>
    </row>
    <row r="20" spans="1:4">
      <c r="A20" s="10">
        <v>53</v>
      </c>
      <c r="B20" s="10">
        <v>31</v>
      </c>
      <c r="C20" s="10">
        <v>16</v>
      </c>
      <c r="D20" s="10">
        <v>6.84</v>
      </c>
    </row>
    <row r="21" spans="1:4">
      <c r="A21" s="10">
        <v>64</v>
      </c>
      <c r="B21" s="10">
        <v>19</v>
      </c>
      <c r="C21" s="10">
        <v>17</v>
      </c>
      <c r="D21" s="10">
        <v>7.05</v>
      </c>
    </row>
    <row r="22" spans="1:4">
      <c r="A22" s="10">
        <v>62</v>
      </c>
      <c r="B22" s="10">
        <v>19</v>
      </c>
      <c r="C22" s="10">
        <v>19</v>
      </c>
      <c r="D22" s="10">
        <v>6.75</v>
      </c>
    </row>
    <row r="23" spans="1:4">
      <c r="A23" s="10">
        <v>61</v>
      </c>
      <c r="B23" s="10">
        <v>18</v>
      </c>
      <c r="C23" s="10">
        <v>21</v>
      </c>
      <c r="D23" s="10">
        <v>7.17</v>
      </c>
    </row>
    <row r="24" spans="1:4">
      <c r="A24" s="10">
        <v>49</v>
      </c>
      <c r="B24" s="10">
        <v>27</v>
      </c>
      <c r="C24" s="10">
        <v>24</v>
      </c>
      <c r="D24" s="10">
        <v>7.71</v>
      </c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32D55-1223-1F43-B31F-75435CD663B1}">
  <dimension ref="A1:F11"/>
  <sheetViews>
    <sheetView workbookViewId="0">
      <selection activeCell="H40" sqref="H40"/>
    </sheetView>
  </sheetViews>
  <sheetFormatPr baseColWidth="10" defaultRowHeight="13"/>
  <cols>
    <col min="1" max="2" width="10.83203125" style="12"/>
    <col min="3" max="5" width="10.83203125" style="12" customWidth="1"/>
    <col min="6" max="16384" width="10.83203125" style="12"/>
  </cols>
  <sheetData>
    <row r="1" spans="1:6">
      <c r="A1" s="12" t="s">
        <v>158</v>
      </c>
    </row>
    <row r="3" spans="1:6" ht="28">
      <c r="A3" s="9" t="s">
        <v>159</v>
      </c>
      <c r="B3" s="9" t="s">
        <v>160</v>
      </c>
      <c r="C3" s="9" t="s">
        <v>161</v>
      </c>
      <c r="D3" s="9" t="s">
        <v>80</v>
      </c>
      <c r="E3" s="9" t="s">
        <v>162</v>
      </c>
    </row>
    <row r="4" spans="1:6">
      <c r="A4" s="11">
        <v>35</v>
      </c>
      <c r="B4" s="11">
        <v>1.4</v>
      </c>
      <c r="C4" s="11">
        <v>25</v>
      </c>
      <c r="D4" s="11">
        <v>3.5</v>
      </c>
      <c r="E4" s="11">
        <v>1.4</v>
      </c>
    </row>
    <row r="5" spans="1:6">
      <c r="A5" s="11">
        <v>20</v>
      </c>
      <c r="B5" s="11">
        <v>1.9</v>
      </c>
      <c r="C5" s="11">
        <v>209</v>
      </c>
      <c r="D5" s="11">
        <v>5.3</v>
      </c>
      <c r="E5" s="11">
        <v>14.6</v>
      </c>
    </row>
    <row r="6" spans="1:6">
      <c r="A6" s="11">
        <v>10</v>
      </c>
      <c r="B6" s="11">
        <v>3.9</v>
      </c>
      <c r="C6" s="11">
        <v>315</v>
      </c>
      <c r="D6" s="11">
        <v>6.4</v>
      </c>
      <c r="E6" s="11">
        <v>13.2</v>
      </c>
    </row>
    <row r="7" spans="1:6">
      <c r="A7" s="11">
        <v>5</v>
      </c>
      <c r="B7" s="11">
        <v>3.5</v>
      </c>
      <c r="C7" s="11">
        <v>393</v>
      </c>
      <c r="D7" s="11">
        <v>6.6</v>
      </c>
      <c r="E7" s="11">
        <v>15.6</v>
      </c>
    </row>
    <row r="8" spans="1:6">
      <c r="A8" s="11">
        <v>0</v>
      </c>
      <c r="B8" s="11">
        <v>8.6</v>
      </c>
      <c r="C8" s="11">
        <v>472</v>
      </c>
      <c r="D8" s="16">
        <v>6.5</v>
      </c>
      <c r="E8" s="11">
        <v>10.4</v>
      </c>
    </row>
    <row r="10" spans="1:6">
      <c r="F10" s="17"/>
    </row>
    <row r="11" spans="1:6">
      <c r="C11" s="17"/>
      <c r="D11" s="17"/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05949-FE93-A240-811E-7C264DBC5271}">
  <dimension ref="A1:B29"/>
  <sheetViews>
    <sheetView workbookViewId="0">
      <selection activeCell="H40" sqref="H40"/>
    </sheetView>
  </sheetViews>
  <sheetFormatPr baseColWidth="10" defaultRowHeight="13"/>
  <cols>
    <col min="1" max="1" width="21.1640625" style="12" customWidth="1"/>
    <col min="2" max="2" width="20.5" style="12" customWidth="1"/>
    <col min="3" max="16384" width="10.83203125" style="12"/>
  </cols>
  <sheetData>
    <row r="1" spans="1:2">
      <c r="A1" s="12" t="s">
        <v>243</v>
      </c>
    </row>
    <row r="3" spans="1:2">
      <c r="A3" s="12" t="s">
        <v>242</v>
      </c>
    </row>
    <row r="4" spans="1:2" ht="16">
      <c r="A4" s="8" t="s">
        <v>109</v>
      </c>
      <c r="B4" s="8" t="s">
        <v>193</v>
      </c>
    </row>
    <row r="5" spans="1:2">
      <c r="A5" s="23">
        <v>1092.50225835591</v>
      </c>
      <c r="B5" s="22">
        <v>1.32666666666666E-2</v>
      </c>
    </row>
    <row r="6" spans="1:2">
      <c r="A6" s="23">
        <v>1484.6431797651301</v>
      </c>
      <c r="B6" s="22">
        <v>1.2800000000000001E-2</v>
      </c>
    </row>
    <row r="7" spans="1:2">
      <c r="A7" s="23">
        <v>1994.2186088527501</v>
      </c>
      <c r="B7" s="22">
        <v>1.1444444444444399E-2</v>
      </c>
    </row>
    <row r="8" spans="1:2">
      <c r="A8" s="23">
        <v>2077.3261065943898</v>
      </c>
      <c r="B8" s="22">
        <v>1.0999999999999999E-2</v>
      </c>
    </row>
    <row r="9" spans="1:2">
      <c r="A9" s="23">
        <v>2405.6910569105598</v>
      </c>
      <c r="B9" s="22">
        <v>1.02222222222222E-2</v>
      </c>
    </row>
    <row r="10" spans="1:2">
      <c r="A10" s="23">
        <v>2904.4263775970999</v>
      </c>
      <c r="B10" s="22">
        <v>9.5333333333333294E-3</v>
      </c>
    </row>
    <row r="11" spans="1:2">
      <c r="A11" s="23">
        <v>4052.9358626919502</v>
      </c>
      <c r="B11" s="22">
        <v>8.9999999999999993E-3</v>
      </c>
    </row>
    <row r="13" spans="1:2" ht="16">
      <c r="A13" s="8" t="s">
        <v>110</v>
      </c>
      <c r="B13" s="8" t="s">
        <v>246</v>
      </c>
    </row>
    <row r="14" spans="1:2">
      <c r="A14" s="23">
        <v>1092.50225835591</v>
      </c>
      <c r="B14" s="22">
        <v>1.8576086956521701E-2</v>
      </c>
    </row>
    <row r="15" spans="1:2">
      <c r="A15" s="23">
        <v>1484.6431797651301</v>
      </c>
      <c r="B15" s="22">
        <v>1.80217391304347E-2</v>
      </c>
    </row>
    <row r="16" spans="1:2">
      <c r="A16" s="23">
        <v>1994.2186088527501</v>
      </c>
      <c r="B16" s="22">
        <v>1.6228260869565199E-2</v>
      </c>
    </row>
    <row r="17" spans="1:2">
      <c r="A17" s="23">
        <v>2077.3261065943898</v>
      </c>
      <c r="B17" s="22">
        <v>1.53152173913043E-2</v>
      </c>
    </row>
    <row r="18" spans="1:2">
      <c r="A18" s="23">
        <v>2405.6910569105598</v>
      </c>
      <c r="B18" s="22">
        <v>1.4532608695652101E-2</v>
      </c>
    </row>
    <row r="19" spans="1:2">
      <c r="A19" s="23">
        <v>2904.4263775970999</v>
      </c>
      <c r="B19" s="22">
        <v>1.3815217391304299E-2</v>
      </c>
    </row>
    <row r="20" spans="1:2">
      <c r="A20" s="23">
        <v>4052.9358626919502</v>
      </c>
      <c r="B20" s="22">
        <v>1.2706521739130399E-2</v>
      </c>
    </row>
    <row r="22" spans="1:2" ht="15">
      <c r="A22" s="8" t="s">
        <v>109</v>
      </c>
      <c r="B22" s="8" t="s">
        <v>247</v>
      </c>
    </row>
    <row r="23" spans="1:2">
      <c r="A23" s="23">
        <v>1071.6691037558801</v>
      </c>
      <c r="B23" s="22">
        <v>0.71664247248887802</v>
      </c>
    </row>
    <row r="24" spans="1:2">
      <c r="A24" s="23">
        <v>1401.07784059752</v>
      </c>
      <c r="B24" s="22">
        <v>0.71314914539920304</v>
      </c>
    </row>
    <row r="25" spans="1:2">
      <c r="A25" s="23">
        <v>2019.57011244963</v>
      </c>
      <c r="B25" s="22">
        <v>0.706022008897213</v>
      </c>
    </row>
    <row r="26" spans="1:2">
      <c r="A26" s="23">
        <v>2092.6401973879001</v>
      </c>
      <c r="B26" s="22">
        <v>0.72090845235307799</v>
      </c>
    </row>
    <row r="27" spans="1:2">
      <c r="A27" s="23">
        <v>2652.5845472378101</v>
      </c>
      <c r="B27" s="22">
        <v>0.70624678061343904</v>
      </c>
    </row>
    <row r="28" spans="1:2">
      <c r="A28" s="23">
        <v>3766.5721522150802</v>
      </c>
      <c r="B28" s="22">
        <v>0.69196441114493001</v>
      </c>
    </row>
    <row r="29" spans="1:2">
      <c r="A29" s="23">
        <v>8344.7895899100804</v>
      </c>
      <c r="B29" s="22">
        <v>0.71176305314914501</v>
      </c>
    </row>
  </sheetData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76D5E-1C2A-8243-90EF-F46D8E462B64}">
  <dimension ref="A1:I127"/>
  <sheetViews>
    <sheetView topLeftCell="A100" workbookViewId="0">
      <selection activeCell="C26" sqref="C26"/>
    </sheetView>
  </sheetViews>
  <sheetFormatPr baseColWidth="10" defaultRowHeight="14"/>
  <cols>
    <col min="1" max="1" width="28.5" style="64" customWidth="1"/>
    <col min="2" max="2" width="20.1640625" style="64" customWidth="1"/>
    <col min="3" max="8" width="10.83203125" style="64"/>
    <col min="9" max="9" width="12.83203125" style="64" customWidth="1"/>
    <col min="10" max="16384" width="10.83203125" style="64"/>
  </cols>
  <sheetData>
    <row r="1" spans="1:9">
      <c r="A1" s="64" t="s">
        <v>508</v>
      </c>
    </row>
    <row r="3" spans="1:9" ht="56" customHeight="1">
      <c r="A3" s="82" t="s">
        <v>539</v>
      </c>
      <c r="B3" s="82"/>
      <c r="C3" s="82"/>
      <c r="D3" s="82"/>
      <c r="E3" s="82"/>
      <c r="F3" s="82"/>
      <c r="G3" s="82"/>
      <c r="H3" s="82"/>
      <c r="I3" s="82"/>
    </row>
    <row r="4" spans="1:9" ht="30">
      <c r="A4" s="83" t="s">
        <v>6</v>
      </c>
      <c r="B4" s="84" t="s">
        <v>192</v>
      </c>
      <c r="C4" s="85" t="s">
        <v>540</v>
      </c>
      <c r="D4" s="85" t="s">
        <v>541</v>
      </c>
      <c r="E4" s="84" t="s">
        <v>509</v>
      </c>
      <c r="F4" s="85" t="s">
        <v>542</v>
      </c>
      <c r="G4" s="7" t="s">
        <v>378</v>
      </c>
      <c r="H4" s="7" t="s">
        <v>211</v>
      </c>
      <c r="I4" s="85" t="s">
        <v>543</v>
      </c>
    </row>
    <row r="5" spans="1:9" ht="21" customHeight="1">
      <c r="A5" s="86" t="s">
        <v>510</v>
      </c>
      <c r="B5" s="87" t="s">
        <v>511</v>
      </c>
      <c r="C5" s="88">
        <v>0.60799999999999998</v>
      </c>
      <c r="D5" s="88">
        <v>0.155</v>
      </c>
      <c r="E5" s="88">
        <v>0.27600000000000002</v>
      </c>
      <c r="F5" s="88">
        <v>0.23599999999999999</v>
      </c>
      <c r="G5" s="2">
        <v>11.2</v>
      </c>
      <c r="H5" s="3">
        <v>0.62</v>
      </c>
      <c r="I5" s="89">
        <v>1.17</v>
      </c>
    </row>
    <row r="6" spans="1:9" ht="21" customHeight="1">
      <c r="A6" s="86" t="s">
        <v>510</v>
      </c>
      <c r="B6" s="87" t="s">
        <v>512</v>
      </c>
      <c r="C6" s="88">
        <v>0.128</v>
      </c>
      <c r="D6" s="88">
        <v>1.9E-2</v>
      </c>
      <c r="E6" s="88">
        <v>5.2999999999999999E-2</v>
      </c>
      <c r="F6" s="88">
        <v>5.0999999999999997E-2</v>
      </c>
      <c r="G6" s="2">
        <v>16.5</v>
      </c>
      <c r="H6" s="3">
        <v>0.55000000000000004</v>
      </c>
      <c r="I6" s="89">
        <v>1.1000000000000001</v>
      </c>
    </row>
    <row r="7" spans="1:9" ht="21" customHeight="1">
      <c r="A7" s="86" t="s">
        <v>510</v>
      </c>
      <c r="B7" s="87" t="s">
        <v>513</v>
      </c>
      <c r="C7" s="88">
        <v>6.9000000000000006E-2</v>
      </c>
      <c r="D7" s="88">
        <v>1.6E-2</v>
      </c>
      <c r="E7" s="88">
        <v>3.1E-2</v>
      </c>
      <c r="F7" s="88">
        <v>2.8000000000000001E-2</v>
      </c>
      <c r="G7" s="2">
        <v>11.8</v>
      </c>
      <c r="H7" s="3">
        <v>0.59</v>
      </c>
      <c r="I7" s="89">
        <v>1.1499999999999999</v>
      </c>
    </row>
    <row r="8" spans="1:9" ht="21" customHeight="1">
      <c r="A8" s="86" t="s">
        <v>510</v>
      </c>
      <c r="B8" s="87" t="s">
        <v>514</v>
      </c>
      <c r="C8" s="88">
        <v>0.19500000000000001</v>
      </c>
      <c r="D8" s="88">
        <v>3.2000000000000001E-2</v>
      </c>
      <c r="E8" s="88">
        <v>9.5000000000000001E-2</v>
      </c>
      <c r="F8" s="88">
        <v>7.9000000000000001E-2</v>
      </c>
      <c r="G8" s="2">
        <v>13.8</v>
      </c>
      <c r="H8" s="3">
        <v>0.63</v>
      </c>
      <c r="I8" s="89">
        <v>1.22</v>
      </c>
    </row>
    <row r="9" spans="1:9" ht="21" customHeight="1">
      <c r="A9" s="86" t="s">
        <v>510</v>
      </c>
      <c r="B9" s="87" t="s">
        <v>515</v>
      </c>
      <c r="C9" s="88">
        <v>4.7E-2</v>
      </c>
      <c r="D9" s="88">
        <v>6.0000000000000001E-3</v>
      </c>
      <c r="E9" s="88">
        <v>3.2000000000000001E-2</v>
      </c>
      <c r="F9" s="88">
        <v>2.1000000000000001E-2</v>
      </c>
      <c r="G9" s="2">
        <v>9.3000000000000007</v>
      </c>
      <c r="H9" s="3">
        <v>0.84</v>
      </c>
      <c r="I9" s="89">
        <v>1.36</v>
      </c>
    </row>
    <row r="10" spans="1:9" ht="21" customHeight="1">
      <c r="A10" s="86" t="s">
        <v>516</v>
      </c>
      <c r="B10" s="87" t="s">
        <v>511</v>
      </c>
      <c r="C10" s="88">
        <v>0.80500000000000005</v>
      </c>
      <c r="D10" s="88">
        <v>0.106</v>
      </c>
      <c r="E10" s="88">
        <v>0.36</v>
      </c>
      <c r="F10" s="88">
        <v>0.32900000000000001</v>
      </c>
      <c r="G10" s="2">
        <v>14.6</v>
      </c>
      <c r="H10" s="3">
        <v>0.61</v>
      </c>
      <c r="I10" s="89">
        <v>1.2</v>
      </c>
    </row>
    <row r="11" spans="1:9" ht="21" customHeight="1">
      <c r="A11" s="86" t="s">
        <v>516</v>
      </c>
      <c r="B11" s="87" t="s">
        <v>512</v>
      </c>
      <c r="C11" s="88">
        <v>0.109</v>
      </c>
      <c r="D11" s="88">
        <v>1.4E-2</v>
      </c>
      <c r="E11" s="88">
        <v>4.5999999999999999E-2</v>
      </c>
      <c r="F11" s="88">
        <v>4.5999999999999999E-2</v>
      </c>
      <c r="G11" s="2">
        <v>20.8</v>
      </c>
      <c r="H11" s="3">
        <v>0.53</v>
      </c>
      <c r="I11" s="89">
        <v>1.1299999999999999</v>
      </c>
    </row>
    <row r="12" spans="1:9" ht="21" customHeight="1">
      <c r="A12" s="86" t="s">
        <v>516</v>
      </c>
      <c r="B12" s="87" t="s">
        <v>513</v>
      </c>
      <c r="C12" s="88">
        <v>7.6999999999999999E-2</v>
      </c>
      <c r="D12" s="88">
        <v>6.0000000000000001E-3</v>
      </c>
      <c r="E12" s="88">
        <v>3.3000000000000002E-2</v>
      </c>
      <c r="F12" s="88">
        <v>3.1E-2</v>
      </c>
      <c r="G12" s="2">
        <v>18.7</v>
      </c>
      <c r="H12" s="3">
        <v>0.59</v>
      </c>
      <c r="I12" s="89">
        <v>1.19</v>
      </c>
    </row>
    <row r="13" spans="1:9" ht="21" customHeight="1">
      <c r="A13" s="86" t="s">
        <v>516</v>
      </c>
      <c r="B13" s="87" t="s">
        <v>514</v>
      </c>
      <c r="C13" s="88">
        <v>0.28199999999999997</v>
      </c>
      <c r="D13" s="88">
        <v>2.5000000000000001E-2</v>
      </c>
      <c r="E13" s="88">
        <v>0.124</v>
      </c>
      <c r="F13" s="88">
        <v>0.122</v>
      </c>
      <c r="G13" s="2">
        <v>22.4</v>
      </c>
      <c r="H13" s="3">
        <v>0.59</v>
      </c>
      <c r="I13" s="89">
        <v>1.19</v>
      </c>
    </row>
    <row r="14" spans="1:9" ht="21" customHeight="1">
      <c r="A14" s="86" t="s">
        <v>516</v>
      </c>
      <c r="B14" s="87" t="s">
        <v>515</v>
      </c>
      <c r="C14" s="88">
        <v>6.7000000000000004E-2</v>
      </c>
      <c r="D14" s="88">
        <v>3.6999999999999998E-2</v>
      </c>
      <c r="E14" s="88">
        <v>4.1000000000000002E-2</v>
      </c>
      <c r="F14" s="88">
        <v>2.5999999999999999E-2</v>
      </c>
      <c r="G14" s="2">
        <v>5.4</v>
      </c>
      <c r="H14" s="3">
        <v>0.95</v>
      </c>
      <c r="I14" s="89">
        <v>1.37</v>
      </c>
    </row>
    <row r="15" spans="1:9" ht="21" customHeight="1">
      <c r="A15" s="86" t="s">
        <v>517</v>
      </c>
      <c r="B15" s="87" t="s">
        <v>511</v>
      </c>
      <c r="C15" s="88">
        <v>0.76900000000000002</v>
      </c>
      <c r="D15" s="88">
        <v>0.10100000000000001</v>
      </c>
      <c r="E15" s="88">
        <v>0.33800000000000002</v>
      </c>
      <c r="F15" s="88">
        <v>0.30299999999999999</v>
      </c>
      <c r="G15" s="2">
        <v>15.2</v>
      </c>
      <c r="H15" s="3">
        <v>0.64</v>
      </c>
      <c r="I15" s="89">
        <v>1.17</v>
      </c>
    </row>
    <row r="16" spans="1:9" ht="21" customHeight="1">
      <c r="A16" s="86" t="s">
        <v>517</v>
      </c>
      <c r="B16" s="87" t="s">
        <v>512</v>
      </c>
      <c r="C16" s="88">
        <v>9.0999999999999998E-2</v>
      </c>
      <c r="D16" s="88">
        <v>1.0999999999999999E-2</v>
      </c>
      <c r="E16" s="88">
        <v>3.9E-2</v>
      </c>
      <c r="F16" s="88">
        <v>3.5999999999999997E-2</v>
      </c>
      <c r="G16" s="2">
        <v>16.8</v>
      </c>
      <c r="H16" s="3">
        <v>0.61</v>
      </c>
      <c r="I16" s="89">
        <v>1.1599999999999999</v>
      </c>
    </row>
    <row r="17" spans="1:9" ht="21" customHeight="1">
      <c r="A17" s="86" t="s">
        <v>517</v>
      </c>
      <c r="B17" s="87" t="s">
        <v>513</v>
      </c>
      <c r="C17" s="88">
        <v>8.2000000000000003E-2</v>
      </c>
      <c r="D17" s="88">
        <v>1.2999999999999999E-2</v>
      </c>
      <c r="E17" s="88">
        <v>3.5000000000000003E-2</v>
      </c>
      <c r="F17" s="88">
        <v>3.2000000000000001E-2</v>
      </c>
      <c r="G17" s="2">
        <v>15.7</v>
      </c>
      <c r="H17" s="3">
        <v>0.6</v>
      </c>
      <c r="I17" s="89">
        <v>1.1499999999999999</v>
      </c>
    </row>
    <row r="18" spans="1:9" ht="21" customHeight="1">
      <c r="A18" s="86" t="s">
        <v>517</v>
      </c>
      <c r="B18" s="87" t="s">
        <v>514</v>
      </c>
      <c r="C18" s="88">
        <v>0.28599999999999998</v>
      </c>
      <c r="D18" s="88">
        <v>3.7999999999999999E-2</v>
      </c>
      <c r="E18" s="88">
        <v>0.115</v>
      </c>
      <c r="F18" s="88">
        <v>0.113</v>
      </c>
      <c r="G18" s="2">
        <v>9.5</v>
      </c>
      <c r="H18" s="3">
        <v>0.57999999999999996</v>
      </c>
      <c r="I18" s="89">
        <v>1.1100000000000001</v>
      </c>
    </row>
    <row r="19" spans="1:9" ht="21" customHeight="1">
      <c r="A19" s="86" t="s">
        <v>517</v>
      </c>
      <c r="B19" s="87" t="s">
        <v>515</v>
      </c>
      <c r="C19" s="88">
        <v>0.121</v>
      </c>
      <c r="D19" s="88">
        <v>6.2E-2</v>
      </c>
      <c r="E19" s="88">
        <v>6.5000000000000002E-2</v>
      </c>
      <c r="F19" s="88">
        <v>4.2000000000000003E-2</v>
      </c>
      <c r="G19" s="2">
        <v>5.3</v>
      </c>
      <c r="H19" s="3">
        <v>0.84</v>
      </c>
      <c r="I19" s="89">
        <v>1.33</v>
      </c>
    </row>
    <row r="20" spans="1:9" ht="21" customHeight="1">
      <c r="A20" s="86" t="s">
        <v>518</v>
      </c>
      <c r="B20" s="87" t="s">
        <v>511</v>
      </c>
      <c r="C20" s="88">
        <v>4.8000000000000001E-2</v>
      </c>
      <c r="D20" s="88">
        <v>3.5000000000000003E-2</v>
      </c>
      <c r="E20" s="88">
        <v>2.1000000000000001E-2</v>
      </c>
      <c r="F20" s="88">
        <v>1.4999999999999999E-2</v>
      </c>
      <c r="G20" s="2">
        <v>2.6</v>
      </c>
      <c r="H20" s="3">
        <v>0.92</v>
      </c>
      <c r="I20" s="89">
        <v>1.21</v>
      </c>
    </row>
    <row r="21" spans="1:9" ht="21" customHeight="1">
      <c r="A21" s="86" t="s">
        <v>518</v>
      </c>
      <c r="B21" s="87" t="s">
        <v>512</v>
      </c>
      <c r="C21" s="88">
        <v>4.0000000000000001E-3</v>
      </c>
      <c r="D21" s="88">
        <v>7.0000000000000001E-3</v>
      </c>
      <c r="E21" s="88">
        <v>2E-3</v>
      </c>
      <c r="F21" s="88">
        <v>2E-3</v>
      </c>
      <c r="G21" s="2">
        <v>1.8</v>
      </c>
      <c r="H21" s="3">
        <v>0.89</v>
      </c>
      <c r="I21" s="89">
        <v>1.25</v>
      </c>
    </row>
    <row r="22" spans="1:9" ht="21" customHeight="1">
      <c r="A22" s="86" t="s">
        <v>518</v>
      </c>
      <c r="B22" s="87" t="s">
        <v>513</v>
      </c>
      <c r="C22" s="88">
        <v>7.0000000000000001E-3</v>
      </c>
      <c r="D22" s="88">
        <v>8.9999999999999993E-3</v>
      </c>
      <c r="E22" s="88">
        <v>3.0000000000000001E-3</v>
      </c>
      <c r="F22" s="88">
        <v>2E-3</v>
      </c>
      <c r="G22" s="2">
        <v>1.9</v>
      </c>
      <c r="H22" s="3">
        <v>0.86</v>
      </c>
      <c r="I22" s="89">
        <v>1.21</v>
      </c>
    </row>
    <row r="23" spans="1:9" ht="21" customHeight="1">
      <c r="A23" s="86" t="s">
        <v>518</v>
      </c>
      <c r="B23" s="87" t="s">
        <v>514</v>
      </c>
      <c r="C23" s="88">
        <v>1.4999999999999999E-2</v>
      </c>
      <c r="D23" s="88">
        <v>8.0000000000000002E-3</v>
      </c>
      <c r="E23" s="88">
        <v>8.0000000000000002E-3</v>
      </c>
      <c r="F23" s="88">
        <v>5.0000000000000001E-3</v>
      </c>
      <c r="G23" s="2">
        <v>2.2000000000000002</v>
      </c>
      <c r="H23" s="3">
        <v>0.74</v>
      </c>
      <c r="I23" s="89">
        <v>1.1499999999999999</v>
      </c>
    </row>
    <row r="24" spans="1:9" ht="21" customHeight="1">
      <c r="A24" s="86" t="s">
        <v>518</v>
      </c>
      <c r="B24" s="87" t="s">
        <v>515</v>
      </c>
      <c r="C24" s="88">
        <v>2.1999999999999999E-2</v>
      </c>
      <c r="D24" s="88">
        <v>1.9E-2</v>
      </c>
      <c r="E24" s="88">
        <v>1.4999999999999999E-2</v>
      </c>
      <c r="F24" s="88">
        <v>8.0000000000000002E-3</v>
      </c>
      <c r="G24" s="2">
        <v>1.4</v>
      </c>
      <c r="H24" s="3">
        <v>0.88</v>
      </c>
      <c r="I24" s="89">
        <v>1.22</v>
      </c>
    </row>
    <row r="25" spans="1:9">
      <c r="A25" s="92" t="s">
        <v>519</v>
      </c>
      <c r="B25" s="91"/>
      <c r="C25" s="12"/>
      <c r="D25" s="12"/>
      <c r="E25" s="12"/>
      <c r="F25" s="12"/>
      <c r="G25" s="12"/>
      <c r="H25" s="12"/>
      <c r="I25" s="12"/>
    </row>
    <row r="26" spans="1:9">
      <c r="A26" s="92" t="s">
        <v>520</v>
      </c>
      <c r="C26" s="12"/>
      <c r="D26" s="12"/>
      <c r="E26" s="12"/>
      <c r="F26" s="12"/>
      <c r="G26" s="12"/>
      <c r="H26" s="12"/>
      <c r="I26" s="12"/>
    </row>
    <row r="27" spans="1:9">
      <c r="A27" s="92" t="s">
        <v>521</v>
      </c>
      <c r="C27" s="12"/>
      <c r="D27" s="12"/>
      <c r="E27" s="12"/>
      <c r="F27" s="12"/>
      <c r="G27" s="12"/>
      <c r="H27" s="12"/>
      <c r="I27" s="12"/>
    </row>
    <row r="28" spans="1:9">
      <c r="A28" s="90"/>
      <c r="C28" s="12"/>
      <c r="D28" s="12"/>
      <c r="E28" s="12"/>
      <c r="F28" s="12"/>
      <c r="G28" s="12"/>
      <c r="H28" s="12"/>
      <c r="I28" s="12"/>
    </row>
    <row r="31" spans="1:9">
      <c r="A31" s="104" t="s">
        <v>544</v>
      </c>
      <c r="B31" s="104"/>
      <c r="C31" s="104"/>
      <c r="D31" s="104"/>
      <c r="E31" s="104"/>
      <c r="F31" s="104"/>
    </row>
    <row r="32" spans="1:9" ht="16">
      <c r="A32" s="105" t="s">
        <v>6</v>
      </c>
      <c r="B32" s="105" t="s">
        <v>192</v>
      </c>
      <c r="C32" s="105" t="s">
        <v>522</v>
      </c>
      <c r="D32" s="105" t="s">
        <v>378</v>
      </c>
      <c r="E32" s="105" t="s">
        <v>211</v>
      </c>
      <c r="F32" s="106" t="s">
        <v>545</v>
      </c>
    </row>
    <row r="33" spans="1:6" ht="26" customHeight="1">
      <c r="A33" s="107" t="s">
        <v>523</v>
      </c>
      <c r="B33" s="107" t="s">
        <v>511</v>
      </c>
      <c r="C33" s="108">
        <v>233</v>
      </c>
      <c r="D33" s="109">
        <v>7.2</v>
      </c>
      <c r="E33" s="110">
        <v>0.7</v>
      </c>
      <c r="F33" s="110">
        <v>1.25</v>
      </c>
    </row>
    <row r="34" spans="1:6" ht="26" customHeight="1">
      <c r="A34" s="107" t="s">
        <v>523</v>
      </c>
      <c r="B34" s="107" t="s">
        <v>512</v>
      </c>
      <c r="C34" s="108">
        <v>110</v>
      </c>
      <c r="D34" s="109">
        <v>10.4</v>
      </c>
      <c r="E34" s="110">
        <v>0.56000000000000005</v>
      </c>
      <c r="F34" s="110">
        <v>1.23</v>
      </c>
    </row>
    <row r="35" spans="1:6" ht="26" customHeight="1">
      <c r="A35" s="107" t="s">
        <v>523</v>
      </c>
      <c r="B35" s="107" t="s">
        <v>513</v>
      </c>
      <c r="C35" s="108">
        <v>52</v>
      </c>
      <c r="D35" s="109">
        <v>10.4</v>
      </c>
      <c r="E35" s="110">
        <v>0.63</v>
      </c>
      <c r="F35" s="110">
        <v>1.2</v>
      </c>
    </row>
    <row r="36" spans="1:6" ht="26" customHeight="1">
      <c r="A36" s="107" t="s">
        <v>523</v>
      </c>
      <c r="B36" s="107" t="s">
        <v>514</v>
      </c>
      <c r="C36" s="108">
        <v>27</v>
      </c>
      <c r="D36" s="109">
        <v>3.2</v>
      </c>
      <c r="E36" s="110">
        <v>0.7</v>
      </c>
      <c r="F36" s="110">
        <v>1.42</v>
      </c>
    </row>
    <row r="37" spans="1:6" ht="26" customHeight="1">
      <c r="A37" s="107" t="s">
        <v>523</v>
      </c>
      <c r="B37" s="107" t="s">
        <v>515</v>
      </c>
      <c r="C37" s="108">
        <v>34</v>
      </c>
      <c r="D37" s="109">
        <v>3.2</v>
      </c>
      <c r="E37" s="110">
        <v>0.9</v>
      </c>
      <c r="F37" s="110">
        <v>1.61</v>
      </c>
    </row>
    <row r="38" spans="1:6" ht="26" customHeight="1">
      <c r="A38" s="107" t="s">
        <v>524</v>
      </c>
      <c r="B38" s="107" t="s">
        <v>511</v>
      </c>
      <c r="C38" s="108">
        <v>229</v>
      </c>
      <c r="D38" s="109">
        <v>7.1</v>
      </c>
      <c r="E38" s="110"/>
      <c r="F38" s="110">
        <v>1.25</v>
      </c>
    </row>
    <row r="39" spans="1:6" ht="26" customHeight="1">
      <c r="A39" s="107" t="s">
        <v>524</v>
      </c>
      <c r="B39" s="107" t="s">
        <v>512</v>
      </c>
      <c r="C39" s="108">
        <v>77</v>
      </c>
      <c r="D39" s="109">
        <v>10.9</v>
      </c>
      <c r="E39" s="110">
        <v>0.59</v>
      </c>
      <c r="F39" s="110">
        <v>1.19</v>
      </c>
    </row>
    <row r="40" spans="1:6" ht="26" customHeight="1">
      <c r="A40" s="107" t="s">
        <v>524</v>
      </c>
      <c r="B40" s="107" t="s">
        <v>513</v>
      </c>
      <c r="C40" s="108">
        <v>42</v>
      </c>
      <c r="D40" s="109">
        <v>13.5</v>
      </c>
      <c r="E40" s="110">
        <v>0.65</v>
      </c>
      <c r="F40" s="110">
        <v>1.19</v>
      </c>
    </row>
    <row r="41" spans="1:6" ht="26" customHeight="1">
      <c r="A41" s="107" t="s">
        <v>524</v>
      </c>
      <c r="B41" s="107" t="s">
        <v>514</v>
      </c>
      <c r="C41" s="108">
        <v>36</v>
      </c>
      <c r="D41" s="109">
        <v>10.1</v>
      </c>
      <c r="E41" s="110">
        <v>0.77</v>
      </c>
      <c r="F41" s="110">
        <v>1.3</v>
      </c>
    </row>
    <row r="42" spans="1:6" ht="26" customHeight="1">
      <c r="A42" s="107" t="s">
        <v>524</v>
      </c>
      <c r="B42" s="107" t="s">
        <v>515</v>
      </c>
      <c r="C42" s="108">
        <v>36</v>
      </c>
      <c r="D42" s="109">
        <v>6.3</v>
      </c>
      <c r="E42" s="110">
        <v>0.87</v>
      </c>
      <c r="F42" s="110">
        <v>1.51</v>
      </c>
    </row>
    <row r="43" spans="1:6" ht="26" customHeight="1">
      <c r="A43" s="107" t="s">
        <v>525</v>
      </c>
      <c r="B43" s="107" t="s">
        <v>511</v>
      </c>
      <c r="C43" s="108">
        <v>250</v>
      </c>
      <c r="D43" s="109">
        <v>7.4</v>
      </c>
      <c r="E43" s="110">
        <v>0.69</v>
      </c>
      <c r="F43" s="110">
        <v>1.26</v>
      </c>
    </row>
    <row r="44" spans="1:6" ht="26" customHeight="1">
      <c r="A44" s="107" t="s">
        <v>525</v>
      </c>
      <c r="B44" s="107" t="s">
        <v>512</v>
      </c>
      <c r="C44" s="108">
        <v>86</v>
      </c>
      <c r="D44" s="109">
        <v>11</v>
      </c>
      <c r="E44" s="110">
        <v>0.56999999999999995</v>
      </c>
      <c r="F44" s="110">
        <v>1.17</v>
      </c>
    </row>
    <row r="45" spans="1:6" ht="26" customHeight="1">
      <c r="A45" s="107" t="s">
        <v>525</v>
      </c>
      <c r="B45" s="107" t="s">
        <v>513</v>
      </c>
      <c r="C45" s="108">
        <v>62</v>
      </c>
      <c r="D45" s="109">
        <v>11.7</v>
      </c>
      <c r="E45" s="110">
        <v>0.66</v>
      </c>
      <c r="F45" s="110">
        <v>1.18</v>
      </c>
    </row>
    <row r="46" spans="1:6" ht="26" customHeight="1">
      <c r="A46" s="107" t="s">
        <v>525</v>
      </c>
      <c r="B46" s="107" t="s">
        <v>514</v>
      </c>
      <c r="C46" s="108">
        <v>51</v>
      </c>
      <c r="D46" s="109">
        <v>7.4</v>
      </c>
      <c r="E46" s="110">
        <v>0.73</v>
      </c>
      <c r="F46" s="110">
        <v>1.28</v>
      </c>
    </row>
    <row r="47" spans="1:6" ht="26" customHeight="1">
      <c r="A47" s="107" t="s">
        <v>525</v>
      </c>
      <c r="B47" s="107" t="s">
        <v>515</v>
      </c>
      <c r="C47" s="108">
        <v>37</v>
      </c>
      <c r="D47" s="109">
        <v>3.2</v>
      </c>
      <c r="E47" s="110">
        <v>1.02</v>
      </c>
      <c r="F47" s="110">
        <v>1.57</v>
      </c>
    </row>
    <row r="48" spans="1:6" ht="26" customHeight="1">
      <c r="A48" s="107" t="s">
        <v>526</v>
      </c>
      <c r="B48" s="107" t="s">
        <v>511</v>
      </c>
      <c r="C48" s="108">
        <v>192</v>
      </c>
      <c r="D48" s="109">
        <v>7.5</v>
      </c>
      <c r="E48" s="110">
        <v>0.7</v>
      </c>
      <c r="F48" s="110">
        <v>1.28</v>
      </c>
    </row>
    <row r="49" spans="1:6" ht="26" customHeight="1">
      <c r="A49" s="107" t="s">
        <v>526</v>
      </c>
      <c r="B49" s="107" t="s">
        <v>512</v>
      </c>
      <c r="C49" s="108">
        <v>73</v>
      </c>
      <c r="D49" s="109">
        <v>11.4</v>
      </c>
      <c r="E49" s="110">
        <v>0.59</v>
      </c>
      <c r="F49" s="110">
        <v>1.19</v>
      </c>
    </row>
    <row r="50" spans="1:6" ht="26" customHeight="1">
      <c r="A50" s="107" t="s">
        <v>526</v>
      </c>
      <c r="B50" s="107" t="s">
        <v>513</v>
      </c>
      <c r="C50" s="108">
        <v>46</v>
      </c>
      <c r="D50" s="109">
        <v>17.3</v>
      </c>
      <c r="E50" s="110">
        <v>0.62</v>
      </c>
      <c r="F50" s="110">
        <v>1.17</v>
      </c>
    </row>
    <row r="51" spans="1:6" ht="26" customHeight="1">
      <c r="A51" s="107" t="s">
        <v>526</v>
      </c>
      <c r="B51" s="107" t="s">
        <v>514</v>
      </c>
      <c r="C51" s="108">
        <v>40</v>
      </c>
      <c r="D51" s="109">
        <v>12.1</v>
      </c>
      <c r="E51" s="110">
        <v>0.76</v>
      </c>
      <c r="F51" s="110">
        <v>1.28</v>
      </c>
    </row>
    <row r="52" spans="1:6" ht="26" customHeight="1">
      <c r="A52" s="107" t="s">
        <v>526</v>
      </c>
      <c r="B52" s="107" t="s">
        <v>515</v>
      </c>
      <c r="C52" s="108">
        <v>30</v>
      </c>
      <c r="D52" s="109">
        <v>5.4</v>
      </c>
      <c r="E52" s="110">
        <v>0.84</v>
      </c>
      <c r="F52" s="110">
        <v>1.42</v>
      </c>
    </row>
    <row r="53" spans="1:6" ht="26" customHeight="1">
      <c r="A53" s="107" t="s">
        <v>527</v>
      </c>
      <c r="B53" s="107" t="s">
        <v>511</v>
      </c>
      <c r="C53" s="108">
        <v>213</v>
      </c>
      <c r="D53" s="109">
        <v>7.7</v>
      </c>
      <c r="E53" s="110">
        <v>0.72</v>
      </c>
      <c r="F53" s="110">
        <v>1.24</v>
      </c>
    </row>
    <row r="54" spans="1:6" ht="26" customHeight="1">
      <c r="A54" s="107" t="s">
        <v>527</v>
      </c>
      <c r="B54" s="107" t="s">
        <v>512</v>
      </c>
      <c r="C54" s="108">
        <v>70</v>
      </c>
      <c r="D54" s="109">
        <v>13.3</v>
      </c>
      <c r="E54" s="110">
        <v>0.6</v>
      </c>
      <c r="F54" s="110">
        <v>1.2</v>
      </c>
    </row>
    <row r="55" spans="1:6" ht="26" customHeight="1">
      <c r="A55" s="107" t="s">
        <v>527</v>
      </c>
      <c r="B55" s="107" t="s">
        <v>513</v>
      </c>
      <c r="C55" s="108">
        <v>47</v>
      </c>
      <c r="D55" s="109">
        <v>14.5</v>
      </c>
      <c r="E55" s="110">
        <v>0.61</v>
      </c>
      <c r="F55" s="110">
        <v>1.18</v>
      </c>
    </row>
    <row r="56" spans="1:6" ht="26" customHeight="1">
      <c r="A56" s="107" t="s">
        <v>527</v>
      </c>
      <c r="B56" s="107" t="s">
        <v>514</v>
      </c>
      <c r="C56" s="108">
        <v>41</v>
      </c>
      <c r="D56" s="109">
        <v>12.9</v>
      </c>
      <c r="E56" s="110">
        <v>0.72</v>
      </c>
      <c r="F56" s="110">
        <v>1.28</v>
      </c>
    </row>
    <row r="57" spans="1:6" ht="26" customHeight="1">
      <c r="A57" s="107" t="s">
        <v>527</v>
      </c>
      <c r="B57" s="107" t="s">
        <v>515</v>
      </c>
      <c r="C57" s="108">
        <v>31</v>
      </c>
      <c r="D57" s="109">
        <v>4.5</v>
      </c>
      <c r="E57" s="110">
        <v>0.81</v>
      </c>
      <c r="F57" s="110">
        <v>1.46</v>
      </c>
    </row>
    <row r="58" spans="1:6" ht="26" customHeight="1">
      <c r="A58" s="107" t="s">
        <v>528</v>
      </c>
      <c r="B58" s="107" t="s">
        <v>511</v>
      </c>
      <c r="C58" s="108">
        <v>554</v>
      </c>
      <c r="D58" s="109">
        <v>7.7</v>
      </c>
      <c r="E58" s="110">
        <v>0.71</v>
      </c>
      <c r="F58" s="110">
        <v>1.25</v>
      </c>
    </row>
    <row r="59" spans="1:6" ht="26" customHeight="1">
      <c r="A59" s="107" t="s">
        <v>528</v>
      </c>
      <c r="B59" s="107" t="s">
        <v>512</v>
      </c>
      <c r="C59" s="108">
        <v>146</v>
      </c>
      <c r="D59" s="109">
        <v>12</v>
      </c>
      <c r="E59" s="110">
        <v>0.63</v>
      </c>
      <c r="F59" s="110">
        <v>1.2</v>
      </c>
    </row>
    <row r="60" spans="1:6" ht="26" customHeight="1">
      <c r="A60" s="107" t="s">
        <v>528</v>
      </c>
      <c r="B60" s="107" t="s">
        <v>513</v>
      </c>
      <c r="C60" s="108">
        <v>120</v>
      </c>
      <c r="D60" s="109">
        <v>8.3000000000000007</v>
      </c>
      <c r="E60" s="110">
        <v>0.59</v>
      </c>
      <c r="F60" s="110">
        <v>1.17</v>
      </c>
    </row>
    <row r="61" spans="1:6" ht="26" customHeight="1">
      <c r="A61" s="107" t="s">
        <v>528</v>
      </c>
      <c r="B61" s="107" t="s">
        <v>514</v>
      </c>
      <c r="C61" s="108">
        <v>103</v>
      </c>
      <c r="D61" s="109">
        <v>4</v>
      </c>
      <c r="E61" s="110">
        <v>0.7</v>
      </c>
      <c r="F61" s="110">
        <v>1.31</v>
      </c>
    </row>
    <row r="62" spans="1:6" ht="26" customHeight="1">
      <c r="A62" s="107" t="s">
        <v>528</v>
      </c>
      <c r="B62" s="107" t="s">
        <v>515</v>
      </c>
      <c r="C62" s="108">
        <v>109</v>
      </c>
      <c r="D62" s="109">
        <v>3.4</v>
      </c>
      <c r="E62" s="110">
        <v>0.86</v>
      </c>
      <c r="F62" s="110">
        <v>1.44</v>
      </c>
    </row>
    <row r="63" spans="1:6" ht="26" customHeight="1">
      <c r="A63" s="107" t="s">
        <v>529</v>
      </c>
      <c r="B63" s="107" t="s">
        <v>511</v>
      </c>
      <c r="C63" s="108">
        <v>167</v>
      </c>
      <c r="D63" s="109">
        <v>7.7</v>
      </c>
      <c r="E63" s="110">
        <v>0.72</v>
      </c>
      <c r="F63" s="110">
        <v>1.23</v>
      </c>
    </row>
    <row r="64" spans="1:6" ht="26" customHeight="1">
      <c r="A64" s="107" t="s">
        <v>529</v>
      </c>
      <c r="B64" s="107" t="s">
        <v>512</v>
      </c>
      <c r="C64" s="108">
        <v>42</v>
      </c>
      <c r="D64" s="109">
        <v>13.6</v>
      </c>
      <c r="E64" s="110">
        <v>0.63</v>
      </c>
      <c r="F64" s="110">
        <v>1.18</v>
      </c>
    </row>
    <row r="65" spans="1:6" ht="26" customHeight="1">
      <c r="A65" s="107" t="s">
        <v>529</v>
      </c>
      <c r="B65" s="107" t="s">
        <v>513</v>
      </c>
      <c r="C65" s="108">
        <v>29</v>
      </c>
      <c r="D65" s="109">
        <v>10.4</v>
      </c>
      <c r="E65" s="110">
        <v>0.62</v>
      </c>
      <c r="F65" s="110">
        <v>1.17</v>
      </c>
    </row>
    <row r="66" spans="1:6" ht="26" customHeight="1">
      <c r="A66" s="107" t="s">
        <v>529</v>
      </c>
      <c r="B66" s="107" t="s">
        <v>514</v>
      </c>
      <c r="C66" s="108">
        <v>51</v>
      </c>
      <c r="D66" s="109">
        <v>2.5</v>
      </c>
      <c r="E66" s="110">
        <v>0.7</v>
      </c>
      <c r="F66" s="110">
        <v>1.27</v>
      </c>
    </row>
    <row r="67" spans="1:6" ht="26" customHeight="1">
      <c r="A67" s="107" t="s">
        <v>529</v>
      </c>
      <c r="B67" s="107" t="s">
        <v>515</v>
      </c>
      <c r="C67" s="108">
        <v>25</v>
      </c>
      <c r="D67" s="109">
        <v>5.5</v>
      </c>
      <c r="E67" s="110">
        <v>0.89</v>
      </c>
      <c r="F67" s="110">
        <v>1.35</v>
      </c>
    </row>
    <row r="68" spans="1:6" ht="26" customHeight="1">
      <c r="A68" s="107" t="s">
        <v>530</v>
      </c>
      <c r="B68" s="107" t="s">
        <v>511</v>
      </c>
      <c r="C68" s="108">
        <v>196</v>
      </c>
      <c r="D68" s="109">
        <v>7.7</v>
      </c>
      <c r="E68" s="110">
        <v>0.73</v>
      </c>
      <c r="F68" s="110">
        <v>1.22</v>
      </c>
    </row>
    <row r="69" spans="1:6" ht="26" customHeight="1">
      <c r="A69" s="107" t="s">
        <v>530</v>
      </c>
      <c r="B69" s="107" t="s">
        <v>512</v>
      </c>
      <c r="C69" s="108">
        <v>43</v>
      </c>
      <c r="D69" s="109">
        <v>10.9</v>
      </c>
      <c r="E69" s="110">
        <v>0.65</v>
      </c>
      <c r="F69" s="110">
        <v>1.18</v>
      </c>
    </row>
    <row r="70" spans="1:6" ht="26" customHeight="1">
      <c r="A70" s="107" t="s">
        <v>530</v>
      </c>
      <c r="B70" s="107" t="s">
        <v>513</v>
      </c>
      <c r="C70" s="108">
        <v>39</v>
      </c>
      <c r="D70" s="109">
        <v>6.9</v>
      </c>
      <c r="E70" s="110">
        <v>0.62</v>
      </c>
      <c r="F70" s="110">
        <v>1.18</v>
      </c>
    </row>
    <row r="71" spans="1:6" ht="26" customHeight="1">
      <c r="A71" s="107" t="s">
        <v>530</v>
      </c>
      <c r="B71" s="107" t="s">
        <v>514</v>
      </c>
      <c r="C71" s="108">
        <v>63</v>
      </c>
      <c r="D71" s="109">
        <v>1.7</v>
      </c>
      <c r="E71" s="110">
        <v>0.69</v>
      </c>
      <c r="F71" s="110">
        <v>1.29</v>
      </c>
    </row>
    <row r="72" spans="1:6" ht="26" customHeight="1">
      <c r="A72" s="107" t="s">
        <v>530</v>
      </c>
      <c r="B72" s="107" t="s">
        <v>515</v>
      </c>
      <c r="C72" s="108">
        <v>33</v>
      </c>
      <c r="D72" s="109">
        <v>5.2</v>
      </c>
      <c r="E72" s="110">
        <v>0.92</v>
      </c>
      <c r="F72" s="110">
        <v>1.36</v>
      </c>
    </row>
    <row r="73" spans="1:6" ht="26" customHeight="1">
      <c r="A73" s="107" t="s">
        <v>531</v>
      </c>
      <c r="B73" s="107" t="s">
        <v>511</v>
      </c>
      <c r="C73" s="108">
        <v>133</v>
      </c>
      <c r="D73" s="109">
        <v>7.7</v>
      </c>
      <c r="E73" s="110">
        <v>0.83</v>
      </c>
      <c r="F73" s="110">
        <v>1.26</v>
      </c>
    </row>
    <row r="74" spans="1:6" ht="26" customHeight="1">
      <c r="A74" s="107" t="s">
        <v>531</v>
      </c>
      <c r="B74" s="107" t="s">
        <v>512</v>
      </c>
      <c r="C74" s="108">
        <v>29</v>
      </c>
      <c r="D74" s="109">
        <v>13.3</v>
      </c>
      <c r="E74" s="110">
        <v>0.71</v>
      </c>
      <c r="F74" s="110">
        <v>1.1599999999999999</v>
      </c>
    </row>
    <row r="75" spans="1:6" ht="26" customHeight="1">
      <c r="A75" s="107" t="s">
        <v>531</v>
      </c>
      <c r="B75" s="107" t="s">
        <v>513</v>
      </c>
      <c r="C75" s="108">
        <v>16</v>
      </c>
      <c r="D75" s="109">
        <v>14.5</v>
      </c>
      <c r="E75" s="110">
        <v>0.7</v>
      </c>
      <c r="F75" s="110">
        <v>1.1399999999999999</v>
      </c>
    </row>
    <row r="76" spans="1:6" ht="26" customHeight="1">
      <c r="A76" s="107" t="s">
        <v>531</v>
      </c>
      <c r="B76" s="107" t="s">
        <v>532</v>
      </c>
      <c r="C76" s="108">
        <v>50</v>
      </c>
      <c r="D76" s="109">
        <v>12.9</v>
      </c>
      <c r="E76" s="110">
        <v>0.71</v>
      </c>
      <c r="F76" s="110">
        <v>1.37</v>
      </c>
    </row>
    <row r="77" spans="1:6" ht="26" customHeight="1">
      <c r="A77" s="107" t="s">
        <v>531</v>
      </c>
      <c r="B77" s="107" t="s">
        <v>515</v>
      </c>
      <c r="C77" s="108">
        <v>25</v>
      </c>
      <c r="D77" s="109">
        <v>4.5</v>
      </c>
      <c r="E77" s="110">
        <v>0.96</v>
      </c>
      <c r="F77" s="110">
        <v>1.28</v>
      </c>
    </row>
    <row r="78" spans="1:6" ht="26" customHeight="1">
      <c r="A78" s="107" t="s">
        <v>533</v>
      </c>
      <c r="B78" s="107" t="s">
        <v>511</v>
      </c>
      <c r="C78" s="108">
        <v>171</v>
      </c>
      <c r="D78" s="109">
        <v>5.0999999999999996</v>
      </c>
      <c r="E78" s="110">
        <v>0.8</v>
      </c>
      <c r="F78" s="110">
        <v>1.21</v>
      </c>
    </row>
    <row r="79" spans="1:6" ht="26" customHeight="1">
      <c r="A79" s="107" t="s">
        <v>533</v>
      </c>
      <c r="B79" s="107" t="s">
        <v>512</v>
      </c>
      <c r="C79" s="108">
        <v>37</v>
      </c>
      <c r="D79" s="109">
        <v>5.6</v>
      </c>
      <c r="E79" s="110">
        <v>0.76</v>
      </c>
      <c r="F79" s="110">
        <v>1.17</v>
      </c>
    </row>
    <row r="80" spans="1:6" ht="26" customHeight="1">
      <c r="A80" s="107" t="s">
        <v>533</v>
      </c>
      <c r="B80" s="107" t="s">
        <v>513</v>
      </c>
      <c r="C80" s="108">
        <v>34</v>
      </c>
      <c r="D80" s="109">
        <v>2.4</v>
      </c>
      <c r="E80" s="110">
        <v>0.64</v>
      </c>
      <c r="F80" s="110">
        <v>1.1599999999999999</v>
      </c>
    </row>
    <row r="81" spans="1:6" ht="26" customHeight="1">
      <c r="A81" s="107" t="s">
        <v>533</v>
      </c>
      <c r="B81" s="107" t="s">
        <v>514</v>
      </c>
      <c r="C81" s="108">
        <v>55</v>
      </c>
      <c r="D81" s="109">
        <v>1.7</v>
      </c>
      <c r="E81" s="110">
        <v>0.74</v>
      </c>
      <c r="F81" s="110">
        <v>1.26</v>
      </c>
    </row>
    <row r="82" spans="1:6" ht="26" customHeight="1">
      <c r="A82" s="107" t="s">
        <v>533</v>
      </c>
      <c r="B82" s="107" t="s">
        <v>515</v>
      </c>
      <c r="C82" s="108">
        <v>34</v>
      </c>
      <c r="D82" s="109">
        <v>4</v>
      </c>
      <c r="E82" s="110">
        <v>0.92</v>
      </c>
      <c r="F82" s="110">
        <v>1.1399999999999999</v>
      </c>
    </row>
    <row r="83" spans="1:6" ht="26" customHeight="1">
      <c r="A83" s="111" t="s">
        <v>510</v>
      </c>
      <c r="B83" s="112" t="s">
        <v>511</v>
      </c>
      <c r="C83" s="108">
        <v>167</v>
      </c>
      <c r="D83" s="109">
        <v>10</v>
      </c>
      <c r="E83" s="110">
        <v>0.63</v>
      </c>
      <c r="F83" s="110">
        <v>1.18</v>
      </c>
    </row>
    <row r="84" spans="1:6" ht="26" customHeight="1">
      <c r="A84" s="111" t="s">
        <v>510</v>
      </c>
      <c r="B84" s="112" t="s">
        <v>512</v>
      </c>
      <c r="C84" s="108">
        <v>55</v>
      </c>
      <c r="D84" s="109">
        <v>11.1</v>
      </c>
      <c r="E84" s="110">
        <v>0.55000000000000004</v>
      </c>
      <c r="F84" s="110">
        <v>1.1200000000000001</v>
      </c>
    </row>
    <row r="85" spans="1:6" ht="26" customHeight="1">
      <c r="A85" s="111" t="s">
        <v>510</v>
      </c>
      <c r="B85" s="112" t="s">
        <v>513</v>
      </c>
      <c r="C85" s="108">
        <v>27</v>
      </c>
      <c r="D85" s="109">
        <v>12.1</v>
      </c>
      <c r="E85" s="110">
        <v>0.56999999999999995</v>
      </c>
      <c r="F85" s="110">
        <v>1.1599999999999999</v>
      </c>
    </row>
    <row r="86" spans="1:6" ht="26" customHeight="1">
      <c r="A86" s="111" t="s">
        <v>510</v>
      </c>
      <c r="B86" s="112" t="s">
        <v>514</v>
      </c>
      <c r="C86" s="108">
        <v>10</v>
      </c>
      <c r="D86" s="109">
        <v>12.3</v>
      </c>
      <c r="E86" s="110">
        <v>0.65</v>
      </c>
      <c r="F86" s="110">
        <v>1.24</v>
      </c>
    </row>
    <row r="87" spans="1:6" ht="26" customHeight="1">
      <c r="A87" s="111" t="s">
        <v>510</v>
      </c>
      <c r="B87" s="112" t="s">
        <v>515</v>
      </c>
      <c r="C87" s="108">
        <v>60</v>
      </c>
      <c r="D87" s="109">
        <v>9.9</v>
      </c>
      <c r="E87" s="110">
        <v>0.81</v>
      </c>
      <c r="F87" s="110">
        <v>1.29</v>
      </c>
    </row>
    <row r="88" spans="1:6" ht="26" customHeight="1">
      <c r="A88" s="111" t="s">
        <v>534</v>
      </c>
      <c r="B88" s="112" t="s">
        <v>511</v>
      </c>
      <c r="C88" s="108">
        <v>171</v>
      </c>
      <c r="D88" s="109">
        <v>10.7</v>
      </c>
      <c r="E88" s="110">
        <v>0.62</v>
      </c>
      <c r="F88" s="110">
        <v>1.1599999999999999</v>
      </c>
    </row>
    <row r="89" spans="1:6" ht="26" customHeight="1">
      <c r="A89" s="111" t="s">
        <v>534</v>
      </c>
      <c r="B89" s="112" t="s">
        <v>512</v>
      </c>
      <c r="C89" s="113" t="s">
        <v>453</v>
      </c>
      <c r="D89" s="109">
        <v>20.3</v>
      </c>
      <c r="E89" s="110">
        <v>0.47</v>
      </c>
      <c r="F89" s="110">
        <v>1.1100000000000001</v>
      </c>
    </row>
    <row r="90" spans="1:6" ht="26" customHeight="1">
      <c r="A90" s="111" t="s">
        <v>534</v>
      </c>
      <c r="B90" s="112" t="s">
        <v>513</v>
      </c>
      <c r="C90" s="113" t="s">
        <v>453</v>
      </c>
      <c r="D90" s="109">
        <v>22.9</v>
      </c>
      <c r="E90" s="110">
        <v>0.59</v>
      </c>
      <c r="F90" s="110">
        <v>1.1599999999999999</v>
      </c>
    </row>
    <row r="91" spans="1:6" ht="26" customHeight="1">
      <c r="A91" s="111" t="s">
        <v>534</v>
      </c>
      <c r="B91" s="112" t="s">
        <v>514</v>
      </c>
      <c r="C91" s="113" t="s">
        <v>453</v>
      </c>
      <c r="D91" s="109">
        <v>12.3</v>
      </c>
      <c r="E91" s="110">
        <v>0.68</v>
      </c>
      <c r="F91" s="110">
        <v>1.29</v>
      </c>
    </row>
    <row r="92" spans="1:6" ht="26" customHeight="1">
      <c r="A92" s="111" t="s">
        <v>534</v>
      </c>
      <c r="B92" s="112" t="s">
        <v>515</v>
      </c>
      <c r="C92" s="113" t="s">
        <v>453</v>
      </c>
      <c r="D92" s="109">
        <v>12.8</v>
      </c>
      <c r="E92" s="110">
        <v>0.8</v>
      </c>
      <c r="F92" s="110">
        <v>1.38</v>
      </c>
    </row>
    <row r="93" spans="1:6" ht="26" customHeight="1">
      <c r="A93" s="111" t="s">
        <v>535</v>
      </c>
      <c r="B93" s="112" t="s">
        <v>511</v>
      </c>
      <c r="C93" s="108">
        <v>196</v>
      </c>
      <c r="D93" s="109">
        <v>11.2</v>
      </c>
      <c r="E93" s="110">
        <v>0.61</v>
      </c>
      <c r="F93" s="110">
        <v>1.17</v>
      </c>
    </row>
    <row r="94" spans="1:6" ht="26" customHeight="1">
      <c r="A94" s="111" t="s">
        <v>535</v>
      </c>
      <c r="B94" s="112" t="s">
        <v>512</v>
      </c>
      <c r="C94" s="108">
        <v>62</v>
      </c>
      <c r="D94" s="109">
        <v>9</v>
      </c>
      <c r="E94" s="110">
        <v>0.56999999999999995</v>
      </c>
      <c r="F94" s="110">
        <v>1.1599999999999999</v>
      </c>
    </row>
    <row r="95" spans="1:6" ht="26" customHeight="1">
      <c r="A95" s="111" t="s">
        <v>535</v>
      </c>
      <c r="B95" s="112" t="s">
        <v>513</v>
      </c>
      <c r="C95" s="108">
        <v>23</v>
      </c>
      <c r="D95" s="109">
        <v>9.1</v>
      </c>
      <c r="E95" s="110">
        <v>0.59</v>
      </c>
      <c r="F95" s="110">
        <v>1.18</v>
      </c>
    </row>
    <row r="96" spans="1:6" ht="26" customHeight="1">
      <c r="A96" s="111" t="s">
        <v>535</v>
      </c>
      <c r="B96" s="112" t="s">
        <v>514</v>
      </c>
      <c r="C96" s="108">
        <v>16</v>
      </c>
      <c r="D96" s="109">
        <v>7.8</v>
      </c>
      <c r="E96" s="110">
        <v>0.63</v>
      </c>
      <c r="F96" s="110">
        <v>1.26</v>
      </c>
    </row>
    <row r="97" spans="1:6" ht="26" customHeight="1">
      <c r="A97" s="111" t="s">
        <v>535</v>
      </c>
      <c r="B97" s="112" t="s">
        <v>515</v>
      </c>
      <c r="C97" s="108">
        <v>74</v>
      </c>
      <c r="D97" s="109">
        <v>7.1</v>
      </c>
      <c r="E97" s="110">
        <v>0.8</v>
      </c>
      <c r="F97" s="110">
        <v>1.45</v>
      </c>
    </row>
    <row r="98" spans="1:6" ht="26" customHeight="1">
      <c r="A98" s="111" t="s">
        <v>516</v>
      </c>
      <c r="B98" s="112" t="s">
        <v>511</v>
      </c>
      <c r="C98" s="108">
        <v>221</v>
      </c>
      <c r="D98" s="109">
        <v>15.8</v>
      </c>
      <c r="E98" s="110">
        <v>0.61</v>
      </c>
      <c r="F98" s="110">
        <v>1.17</v>
      </c>
    </row>
    <row r="99" spans="1:6" ht="26" customHeight="1">
      <c r="A99" s="111" t="s">
        <v>516</v>
      </c>
      <c r="B99" s="112" t="s">
        <v>512</v>
      </c>
      <c r="C99" s="108">
        <v>69</v>
      </c>
      <c r="D99" s="109">
        <v>28</v>
      </c>
      <c r="E99" s="110">
        <v>0.56999999999999995</v>
      </c>
      <c r="F99" s="110">
        <v>1.1299999999999999</v>
      </c>
    </row>
    <row r="100" spans="1:6" ht="26" customHeight="1">
      <c r="A100" s="111" t="s">
        <v>516</v>
      </c>
      <c r="B100" s="112" t="s">
        <v>513</v>
      </c>
      <c r="C100" s="108">
        <v>33</v>
      </c>
      <c r="D100" s="109">
        <v>13.6</v>
      </c>
      <c r="E100" s="110">
        <v>0.56999999999999995</v>
      </c>
      <c r="F100" s="110">
        <v>1.1599999999999999</v>
      </c>
    </row>
    <row r="101" spans="1:6" ht="26" customHeight="1">
      <c r="A101" s="111" t="s">
        <v>516</v>
      </c>
      <c r="B101" s="112" t="s">
        <v>514</v>
      </c>
      <c r="C101" s="108">
        <v>35</v>
      </c>
      <c r="D101" s="109">
        <v>10.9</v>
      </c>
      <c r="E101" s="110">
        <v>0.66</v>
      </c>
      <c r="F101" s="110">
        <v>1.29</v>
      </c>
    </row>
    <row r="102" spans="1:6" ht="26" customHeight="1">
      <c r="A102" s="111" t="s">
        <v>516</v>
      </c>
      <c r="B102" s="112" t="s">
        <v>515</v>
      </c>
      <c r="C102" s="108">
        <v>64</v>
      </c>
      <c r="D102" s="109">
        <v>9.6999999999999993</v>
      </c>
      <c r="E102" s="110">
        <v>0.84</v>
      </c>
      <c r="F102" s="110">
        <v>1.35</v>
      </c>
    </row>
    <row r="103" spans="1:6" ht="26" customHeight="1">
      <c r="A103" s="111" t="s">
        <v>536</v>
      </c>
      <c r="B103" s="112" t="s">
        <v>511</v>
      </c>
      <c r="C103" s="108">
        <v>300</v>
      </c>
      <c r="D103" s="109">
        <v>10.9</v>
      </c>
      <c r="E103" s="110">
        <v>0.62</v>
      </c>
      <c r="F103" s="110">
        <v>1.1599999999999999</v>
      </c>
    </row>
    <row r="104" spans="1:6" ht="26" customHeight="1">
      <c r="A104" s="111" t="s">
        <v>536</v>
      </c>
      <c r="B104" s="112" t="s">
        <v>512</v>
      </c>
      <c r="C104" s="113" t="s">
        <v>453</v>
      </c>
      <c r="D104" s="109">
        <v>17.899999999999999</v>
      </c>
      <c r="E104" s="110">
        <v>0.55000000000000004</v>
      </c>
      <c r="F104" s="110">
        <v>1.0900000000000001</v>
      </c>
    </row>
    <row r="105" spans="1:6" ht="26" customHeight="1">
      <c r="A105" s="111" t="s">
        <v>536</v>
      </c>
      <c r="B105" s="112" t="s">
        <v>513</v>
      </c>
      <c r="C105" s="113" t="s">
        <v>453</v>
      </c>
      <c r="D105" s="109">
        <v>9.1999999999999993</v>
      </c>
      <c r="E105" s="110">
        <v>0.6</v>
      </c>
      <c r="F105" s="110">
        <v>1.1499999999999999</v>
      </c>
    </row>
    <row r="106" spans="1:6" ht="26" customHeight="1">
      <c r="A106" s="111" t="s">
        <v>536</v>
      </c>
      <c r="B106" s="112" t="s">
        <v>514</v>
      </c>
      <c r="C106" s="113" t="s">
        <v>453</v>
      </c>
      <c r="D106" s="109">
        <v>8.6</v>
      </c>
      <c r="E106" s="110">
        <v>0.69</v>
      </c>
      <c r="F106" s="110">
        <v>1.27</v>
      </c>
    </row>
    <row r="107" spans="1:6" ht="26" customHeight="1">
      <c r="A107" s="111" t="s">
        <v>536</v>
      </c>
      <c r="B107" s="112" t="s">
        <v>515</v>
      </c>
      <c r="C107" s="113" t="s">
        <v>453</v>
      </c>
      <c r="D107" s="109">
        <v>5.2</v>
      </c>
      <c r="E107" s="110">
        <v>0.77</v>
      </c>
      <c r="F107" s="110">
        <v>1.25</v>
      </c>
    </row>
    <row r="108" spans="1:6" ht="26" customHeight="1">
      <c r="A108" s="111" t="s">
        <v>534</v>
      </c>
      <c r="B108" s="112" t="s">
        <v>511</v>
      </c>
      <c r="C108" s="108">
        <v>542</v>
      </c>
      <c r="D108" s="109">
        <v>15.8</v>
      </c>
      <c r="E108" s="110">
        <v>0.6</v>
      </c>
      <c r="F108" s="110">
        <v>1.17</v>
      </c>
    </row>
    <row r="109" spans="1:6" ht="26" customHeight="1">
      <c r="A109" s="111" t="s">
        <v>534</v>
      </c>
      <c r="B109" s="112" t="s">
        <v>512</v>
      </c>
      <c r="C109" s="108">
        <v>210</v>
      </c>
      <c r="D109" s="109">
        <v>28</v>
      </c>
      <c r="E109" s="110">
        <v>0.56000000000000005</v>
      </c>
      <c r="F109" s="110">
        <v>1.1200000000000001</v>
      </c>
    </row>
    <row r="110" spans="1:6" ht="26" customHeight="1">
      <c r="A110" s="111" t="s">
        <v>534</v>
      </c>
      <c r="B110" s="112" t="s">
        <v>513</v>
      </c>
      <c r="C110" s="108">
        <v>75</v>
      </c>
      <c r="D110" s="109">
        <v>9.4</v>
      </c>
      <c r="E110" s="110">
        <v>0.56999999999999995</v>
      </c>
      <c r="F110" s="110">
        <v>1.17</v>
      </c>
    </row>
    <row r="111" spans="1:6" ht="26" customHeight="1">
      <c r="A111" s="111" t="s">
        <v>534</v>
      </c>
      <c r="B111" s="112" t="s">
        <v>514</v>
      </c>
      <c r="C111" s="108">
        <v>51</v>
      </c>
      <c r="D111" s="109">
        <v>10.9</v>
      </c>
      <c r="E111" s="110">
        <v>0.63</v>
      </c>
      <c r="F111" s="110">
        <v>1.27</v>
      </c>
    </row>
    <row r="112" spans="1:6" ht="26" customHeight="1">
      <c r="A112" s="111" t="s">
        <v>534</v>
      </c>
      <c r="B112" s="112" t="s">
        <v>515</v>
      </c>
      <c r="C112" s="108">
        <v>155</v>
      </c>
      <c r="D112" s="109">
        <v>8.6</v>
      </c>
      <c r="E112" s="110">
        <v>0.78</v>
      </c>
      <c r="F112" s="110">
        <v>1.38</v>
      </c>
    </row>
    <row r="113" spans="1:6" ht="26" customHeight="1">
      <c r="A113" s="111" t="s">
        <v>517</v>
      </c>
      <c r="B113" s="112" t="s">
        <v>511</v>
      </c>
      <c r="C113" s="108">
        <v>175</v>
      </c>
      <c r="D113" s="109">
        <v>10.1</v>
      </c>
      <c r="E113" s="110">
        <v>0.65</v>
      </c>
      <c r="F113" s="110">
        <v>1.1499999999999999</v>
      </c>
    </row>
    <row r="114" spans="1:6" ht="26" customHeight="1">
      <c r="A114" s="111" t="s">
        <v>517</v>
      </c>
      <c r="B114" s="112" t="s">
        <v>512</v>
      </c>
      <c r="C114" s="108">
        <v>41</v>
      </c>
      <c r="D114" s="109">
        <v>12.8</v>
      </c>
      <c r="E114" s="110">
        <v>0.63</v>
      </c>
      <c r="F114" s="110">
        <v>1.1000000000000001</v>
      </c>
    </row>
    <row r="115" spans="1:6" ht="26" customHeight="1">
      <c r="A115" s="111" t="s">
        <v>517</v>
      </c>
      <c r="B115" s="112" t="s">
        <v>513</v>
      </c>
      <c r="C115" s="108">
        <v>24</v>
      </c>
      <c r="D115" s="109">
        <v>9.1999999999999993</v>
      </c>
      <c r="E115" s="110">
        <v>0.57999999999999996</v>
      </c>
      <c r="F115" s="110">
        <v>1.1499999999999999</v>
      </c>
    </row>
    <row r="116" spans="1:6" ht="26" customHeight="1">
      <c r="A116" s="111" t="s">
        <v>517</v>
      </c>
      <c r="B116" s="112" t="s">
        <v>514</v>
      </c>
      <c r="C116" s="108">
        <v>15</v>
      </c>
      <c r="D116" s="109">
        <v>4.8</v>
      </c>
      <c r="E116" s="110">
        <v>0.64</v>
      </c>
      <c r="F116" s="110">
        <v>1.3</v>
      </c>
    </row>
    <row r="117" spans="1:6" ht="26" customHeight="1">
      <c r="A117" s="111" t="s">
        <v>517</v>
      </c>
      <c r="B117" s="112" t="s">
        <v>515</v>
      </c>
      <c r="C117" s="108">
        <v>60</v>
      </c>
      <c r="D117" s="109">
        <v>5.7</v>
      </c>
      <c r="E117" s="110">
        <v>0.79</v>
      </c>
      <c r="F117" s="110">
        <v>1.34</v>
      </c>
    </row>
    <row r="118" spans="1:6" ht="26" customHeight="1">
      <c r="A118" s="111" t="s">
        <v>537</v>
      </c>
      <c r="B118" s="112" t="s">
        <v>511</v>
      </c>
      <c r="C118" s="108">
        <v>171</v>
      </c>
      <c r="D118" s="109">
        <v>9.5</v>
      </c>
      <c r="E118" s="110">
        <v>0.65</v>
      </c>
      <c r="F118" s="110">
        <v>1.1599999999999999</v>
      </c>
    </row>
    <row r="119" spans="1:6" ht="26" customHeight="1">
      <c r="A119" s="111" t="s">
        <v>537</v>
      </c>
      <c r="B119" s="112" t="s">
        <v>512</v>
      </c>
      <c r="C119" s="113" t="s">
        <v>453</v>
      </c>
      <c r="D119" s="109">
        <v>9.1999999999999993</v>
      </c>
      <c r="E119" s="110">
        <v>0.62</v>
      </c>
      <c r="F119" s="110">
        <v>1.04</v>
      </c>
    </row>
    <row r="120" spans="1:6" ht="26" customHeight="1">
      <c r="A120" s="111" t="s">
        <v>537</v>
      </c>
      <c r="B120" s="112" t="s">
        <v>513</v>
      </c>
      <c r="C120" s="113" t="s">
        <v>453</v>
      </c>
      <c r="D120" s="109">
        <v>11.1</v>
      </c>
      <c r="E120" s="110">
        <v>0.59</v>
      </c>
      <c r="F120" s="110">
        <v>1.0900000000000001</v>
      </c>
    </row>
    <row r="121" spans="1:6" ht="26" customHeight="1">
      <c r="A121" s="111" t="s">
        <v>537</v>
      </c>
      <c r="B121" s="112" t="s">
        <v>514</v>
      </c>
      <c r="C121" s="113" t="s">
        <v>453</v>
      </c>
      <c r="D121" s="109">
        <v>4.5999999999999996</v>
      </c>
      <c r="E121" s="110">
        <v>0.67</v>
      </c>
      <c r="F121" s="110">
        <v>1.1399999999999999</v>
      </c>
    </row>
    <row r="122" spans="1:6" ht="26" customHeight="1">
      <c r="A122" s="111" t="s">
        <v>537</v>
      </c>
      <c r="B122" s="112" t="s">
        <v>515</v>
      </c>
      <c r="C122" s="113" t="s">
        <v>453</v>
      </c>
      <c r="D122" s="109">
        <v>5.4</v>
      </c>
      <c r="E122" s="110">
        <v>0.78</v>
      </c>
      <c r="F122" s="110">
        <v>1.1499999999999999</v>
      </c>
    </row>
    <row r="123" spans="1:6" ht="26" customHeight="1">
      <c r="A123" s="111" t="s">
        <v>538</v>
      </c>
      <c r="B123" s="112" t="s">
        <v>511</v>
      </c>
      <c r="C123" s="108">
        <v>150</v>
      </c>
      <c r="D123" s="109">
        <v>9.6</v>
      </c>
      <c r="E123" s="110">
        <v>0.67</v>
      </c>
      <c r="F123" s="110">
        <v>1.1000000000000001</v>
      </c>
    </row>
    <row r="124" spans="1:6" ht="26" customHeight="1">
      <c r="A124" s="111" t="s">
        <v>538</v>
      </c>
      <c r="B124" s="112" t="s">
        <v>512</v>
      </c>
      <c r="C124" s="108">
        <v>44</v>
      </c>
      <c r="D124" s="109">
        <v>5.3</v>
      </c>
      <c r="E124" s="110">
        <v>0.63</v>
      </c>
      <c r="F124" s="110">
        <v>1.1299999999999999</v>
      </c>
    </row>
    <row r="125" spans="1:6" ht="26" customHeight="1">
      <c r="A125" s="111" t="s">
        <v>538</v>
      </c>
      <c r="B125" s="112" t="s">
        <v>513</v>
      </c>
      <c r="C125" s="108">
        <v>24</v>
      </c>
      <c r="D125" s="109">
        <v>5.0999999999999996</v>
      </c>
      <c r="E125" s="110">
        <v>0.59</v>
      </c>
      <c r="F125" s="110">
        <v>1.1200000000000001</v>
      </c>
    </row>
    <row r="126" spans="1:6" ht="26" customHeight="1">
      <c r="A126" s="111" t="s">
        <v>538</v>
      </c>
      <c r="B126" s="112" t="s">
        <v>514</v>
      </c>
      <c r="C126" s="108">
        <v>28</v>
      </c>
      <c r="D126" s="109">
        <v>4.8</v>
      </c>
      <c r="E126" s="110">
        <v>0.64</v>
      </c>
      <c r="F126" s="110">
        <v>1.23</v>
      </c>
    </row>
    <row r="127" spans="1:6" ht="26" customHeight="1">
      <c r="A127" s="111" t="s">
        <v>538</v>
      </c>
      <c r="B127" s="112" t="s">
        <v>515</v>
      </c>
      <c r="C127" s="108">
        <v>17</v>
      </c>
      <c r="D127" s="109">
        <v>4.5999999999999996</v>
      </c>
      <c r="E127" s="110">
        <v>0.8</v>
      </c>
      <c r="F127" s="110">
        <v>1.37</v>
      </c>
    </row>
  </sheetData>
  <mergeCells count="2">
    <mergeCell ref="A3:I3"/>
    <mergeCell ref="A31:F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536A0-1C90-4044-AE45-07526F9EE42D}">
  <dimension ref="A1:G30"/>
  <sheetViews>
    <sheetView topLeftCell="B1" workbookViewId="0">
      <selection activeCell="I6" sqref="I6"/>
    </sheetView>
  </sheetViews>
  <sheetFormatPr baseColWidth="10" defaultRowHeight="16"/>
  <sheetData>
    <row r="1" spans="1:7">
      <c r="A1" s="121" t="s">
        <v>563</v>
      </c>
      <c r="B1" s="122"/>
      <c r="C1" s="122"/>
      <c r="D1" s="122"/>
      <c r="E1" s="122"/>
      <c r="F1" s="122"/>
      <c r="G1" s="122"/>
    </row>
    <row r="2" spans="1:7">
      <c r="A2" s="114"/>
      <c r="B2" s="34"/>
      <c r="C2" s="34"/>
      <c r="D2" s="34"/>
      <c r="E2" s="34"/>
      <c r="F2" s="34"/>
      <c r="G2" s="34"/>
    </row>
    <row r="3" spans="1:7">
      <c r="A3" s="115" t="s">
        <v>564</v>
      </c>
      <c r="B3" s="116"/>
      <c r="C3" s="116"/>
      <c r="D3" s="116"/>
      <c r="E3" s="116"/>
      <c r="F3" s="116"/>
      <c r="G3" s="117"/>
    </row>
    <row r="4" spans="1:7">
      <c r="A4" s="118" t="s">
        <v>207</v>
      </c>
      <c r="B4" s="35" t="s">
        <v>565</v>
      </c>
      <c r="C4" s="35" t="s">
        <v>566</v>
      </c>
      <c r="D4" s="35" t="s">
        <v>567</v>
      </c>
      <c r="E4" s="35" t="s">
        <v>568</v>
      </c>
      <c r="F4" s="35" t="s">
        <v>378</v>
      </c>
      <c r="G4" s="119"/>
    </row>
    <row r="5" spans="1:7">
      <c r="A5" s="120" t="s">
        <v>569</v>
      </c>
      <c r="B5" s="36" t="s">
        <v>570</v>
      </c>
      <c r="C5" s="36">
        <v>2360</v>
      </c>
      <c r="D5" s="36">
        <v>94.9</v>
      </c>
      <c r="E5" s="36">
        <v>632</v>
      </c>
      <c r="F5" s="36">
        <v>1.98</v>
      </c>
      <c r="G5" s="34"/>
    </row>
    <row r="6" spans="1:7">
      <c r="A6" s="120" t="s">
        <v>569</v>
      </c>
      <c r="B6" s="36" t="s">
        <v>571</v>
      </c>
      <c r="C6" s="36">
        <v>2050</v>
      </c>
      <c r="D6" s="36">
        <v>113</v>
      </c>
      <c r="E6" s="36">
        <v>2610</v>
      </c>
      <c r="F6" s="36">
        <v>1.89</v>
      </c>
      <c r="G6" s="34"/>
    </row>
    <row r="7" spans="1:7">
      <c r="A7" s="120" t="s">
        <v>572</v>
      </c>
      <c r="B7" s="36" t="s">
        <v>570</v>
      </c>
      <c r="C7" s="36">
        <v>1140</v>
      </c>
      <c r="D7" s="36">
        <v>69</v>
      </c>
      <c r="E7" s="36">
        <v>270</v>
      </c>
      <c r="F7" s="36">
        <v>1.03</v>
      </c>
      <c r="G7" s="34"/>
    </row>
    <row r="8" spans="1:7">
      <c r="A8" s="120" t="s">
        <v>572</v>
      </c>
      <c r="B8" s="36" t="s">
        <v>571</v>
      </c>
      <c r="C8" s="36">
        <v>820</v>
      </c>
      <c r="D8" s="36">
        <v>108</v>
      </c>
      <c r="E8" s="36">
        <v>648</v>
      </c>
      <c r="F8" s="36">
        <v>2.06</v>
      </c>
      <c r="G8" s="34"/>
    </row>
    <row r="9" spans="1:7">
      <c r="A9" s="120" t="s">
        <v>573</v>
      </c>
      <c r="B9" s="36" t="s">
        <v>570</v>
      </c>
      <c r="C9" s="36">
        <v>3390</v>
      </c>
      <c r="D9" s="36">
        <v>78.099999999999994</v>
      </c>
      <c r="E9" s="36">
        <v>237</v>
      </c>
      <c r="F9" s="36">
        <v>0.84</v>
      </c>
      <c r="G9" s="34"/>
    </row>
    <row r="10" spans="1:7">
      <c r="A10" s="120" t="s">
        <v>573</v>
      </c>
      <c r="B10" s="36" t="s">
        <v>571</v>
      </c>
      <c r="C10" s="36">
        <v>2330</v>
      </c>
      <c r="D10" s="36">
        <v>103</v>
      </c>
      <c r="E10" s="36">
        <v>353</v>
      </c>
      <c r="F10" s="36">
        <v>0.78</v>
      </c>
      <c r="G10" s="34"/>
    </row>
    <row r="11" spans="1:7">
      <c r="A11" s="120" t="s">
        <v>574</v>
      </c>
      <c r="B11" s="36" t="s">
        <v>570</v>
      </c>
      <c r="C11" s="36">
        <v>2370</v>
      </c>
      <c r="D11" s="36">
        <v>50.2</v>
      </c>
      <c r="E11" s="36">
        <v>277</v>
      </c>
      <c r="F11" s="36">
        <v>0.97</v>
      </c>
      <c r="G11" s="34"/>
    </row>
    <row r="12" spans="1:7">
      <c r="A12" s="120" t="s">
        <v>574</v>
      </c>
      <c r="B12" s="36" t="s">
        <v>571</v>
      </c>
      <c r="C12" s="36">
        <v>1900</v>
      </c>
      <c r="D12" s="36">
        <v>118</v>
      </c>
      <c r="E12" s="36">
        <v>954</v>
      </c>
      <c r="F12" s="36">
        <v>1.3</v>
      </c>
      <c r="G12" s="34"/>
    </row>
    <row r="13" spans="1:7">
      <c r="A13" s="120" t="s">
        <v>575</v>
      </c>
      <c r="B13" s="36" t="s">
        <v>570</v>
      </c>
      <c r="C13" s="36">
        <v>2130</v>
      </c>
      <c r="D13" s="36">
        <v>45.2</v>
      </c>
      <c r="E13" s="36">
        <v>240</v>
      </c>
      <c r="F13" s="36">
        <v>0.93</v>
      </c>
      <c r="G13" s="34"/>
    </row>
    <row r="14" spans="1:7">
      <c r="A14" s="120" t="s">
        <v>575</v>
      </c>
      <c r="B14" s="36" t="s">
        <v>571</v>
      </c>
      <c r="C14" s="36">
        <v>1150</v>
      </c>
      <c r="D14" s="36">
        <v>86.2</v>
      </c>
      <c r="E14" s="36">
        <v>408</v>
      </c>
      <c r="F14" s="36">
        <v>1.51</v>
      </c>
      <c r="G14" s="34"/>
    </row>
    <row r="15" spans="1:7">
      <c r="A15" s="120" t="s">
        <v>576</v>
      </c>
      <c r="B15" s="36" t="s">
        <v>570</v>
      </c>
      <c r="C15" s="36">
        <v>1710</v>
      </c>
      <c r="D15" s="36">
        <v>88</v>
      </c>
      <c r="E15" s="36">
        <v>595</v>
      </c>
      <c r="F15" s="36">
        <v>1.55</v>
      </c>
      <c r="G15" s="34"/>
    </row>
    <row r="16" spans="1:7">
      <c r="A16" s="120" t="s">
        <v>576</v>
      </c>
      <c r="B16" s="36" t="s">
        <v>571</v>
      </c>
      <c r="C16" s="36">
        <v>1030</v>
      </c>
      <c r="D16" s="36">
        <v>163</v>
      </c>
      <c r="E16" s="36">
        <v>1640</v>
      </c>
      <c r="F16" s="36">
        <v>2.2400000000000002</v>
      </c>
      <c r="G16" s="34"/>
    </row>
    <row r="17" spans="1:7">
      <c r="A17" s="120" t="s">
        <v>577</v>
      </c>
      <c r="B17" s="36" t="s">
        <v>570</v>
      </c>
      <c r="C17" s="36">
        <v>612</v>
      </c>
      <c r="D17" s="36">
        <v>107</v>
      </c>
      <c r="E17" s="36">
        <v>2170</v>
      </c>
      <c r="F17" s="36">
        <v>1.25</v>
      </c>
      <c r="G17" s="34"/>
    </row>
    <row r="18" spans="1:7">
      <c r="A18" s="120" t="s">
        <v>577</v>
      </c>
      <c r="B18" s="36" t="s">
        <v>571</v>
      </c>
      <c r="C18" s="36">
        <v>370</v>
      </c>
      <c r="D18" s="36">
        <v>198</v>
      </c>
      <c r="E18" s="36">
        <v>6790</v>
      </c>
      <c r="F18" s="36">
        <v>2.4300000000000002</v>
      </c>
      <c r="G18" s="34"/>
    </row>
    <row r="19" spans="1:7">
      <c r="A19" s="120" t="s">
        <v>578</v>
      </c>
      <c r="B19" s="36" t="s">
        <v>570</v>
      </c>
      <c r="C19" s="36">
        <v>721</v>
      </c>
      <c r="D19" s="36">
        <v>117</v>
      </c>
      <c r="E19" s="36">
        <v>1110</v>
      </c>
      <c r="F19" s="36">
        <v>1.1299999999999999</v>
      </c>
      <c r="G19" s="34"/>
    </row>
    <row r="20" spans="1:7">
      <c r="A20" s="120" t="s">
        <v>578</v>
      </c>
      <c r="B20" s="36" t="s">
        <v>571</v>
      </c>
      <c r="C20" s="36">
        <v>1260</v>
      </c>
      <c r="D20" s="36">
        <v>63.7</v>
      </c>
      <c r="E20" s="36">
        <v>2760</v>
      </c>
      <c r="F20" s="36">
        <v>1.01</v>
      </c>
      <c r="G20" s="34"/>
    </row>
    <row r="21" spans="1:7">
      <c r="A21" s="120" t="s">
        <v>579</v>
      </c>
      <c r="B21" s="36" t="s">
        <v>570</v>
      </c>
      <c r="C21" s="36">
        <v>1160</v>
      </c>
      <c r="D21" s="36">
        <v>65.7</v>
      </c>
      <c r="E21" s="36">
        <v>690</v>
      </c>
      <c r="F21" s="36">
        <v>1.36</v>
      </c>
      <c r="G21" s="34"/>
    </row>
    <row r="22" spans="1:7">
      <c r="A22" s="120" t="s">
        <v>579</v>
      </c>
      <c r="B22" s="36" t="s">
        <v>571</v>
      </c>
      <c r="C22" s="36">
        <v>882</v>
      </c>
      <c r="D22" s="36">
        <v>60</v>
      </c>
      <c r="E22" s="36">
        <v>2700</v>
      </c>
      <c r="F22" s="36">
        <v>1.46</v>
      </c>
      <c r="G22" s="34"/>
    </row>
    <row r="23" spans="1:7">
      <c r="A23" s="120" t="s">
        <v>580</v>
      </c>
      <c r="B23" s="36" t="s">
        <v>570</v>
      </c>
      <c r="C23" s="36">
        <v>1510</v>
      </c>
      <c r="D23" s="36">
        <v>72.900000000000006</v>
      </c>
      <c r="E23" s="36">
        <v>1490</v>
      </c>
      <c r="F23" s="36">
        <v>1.89</v>
      </c>
      <c r="G23" s="34"/>
    </row>
    <row r="24" spans="1:7">
      <c r="A24" s="120" t="s">
        <v>580</v>
      </c>
      <c r="B24" s="36" t="s">
        <v>571</v>
      </c>
      <c r="C24" s="36">
        <v>1040</v>
      </c>
      <c r="D24" s="36">
        <v>92</v>
      </c>
      <c r="E24" s="36">
        <v>2890</v>
      </c>
      <c r="F24" s="36">
        <v>2.33</v>
      </c>
      <c r="G24" s="34"/>
    </row>
    <row r="25" spans="1:7">
      <c r="A25" s="120" t="s">
        <v>581</v>
      </c>
      <c r="B25" s="36" t="s">
        <v>570</v>
      </c>
      <c r="C25" s="36">
        <v>424</v>
      </c>
      <c r="D25" s="36">
        <v>376</v>
      </c>
      <c r="E25" s="36">
        <v>6310</v>
      </c>
      <c r="F25" s="36">
        <v>4.3099999999999996</v>
      </c>
      <c r="G25" s="34"/>
    </row>
    <row r="26" spans="1:7">
      <c r="A26" s="120" t="s">
        <v>581</v>
      </c>
      <c r="B26" s="36" t="s">
        <v>571</v>
      </c>
      <c r="C26" s="36">
        <v>726</v>
      </c>
      <c r="D26" s="36">
        <v>411</v>
      </c>
      <c r="E26" s="36">
        <v>7240</v>
      </c>
      <c r="F26" s="36">
        <v>5.52</v>
      </c>
      <c r="G26" s="34"/>
    </row>
    <row r="27" spans="1:7">
      <c r="A27" s="120" t="s">
        <v>582</v>
      </c>
      <c r="B27" s="36" t="s">
        <v>570</v>
      </c>
      <c r="C27" s="36">
        <v>957</v>
      </c>
      <c r="D27" s="36">
        <v>293</v>
      </c>
      <c r="E27" s="36">
        <v>242</v>
      </c>
      <c r="F27" s="36">
        <v>2.06</v>
      </c>
      <c r="G27" s="34"/>
    </row>
    <row r="28" spans="1:7">
      <c r="A28" s="120" t="s">
        <v>582</v>
      </c>
      <c r="B28" s="36" t="s">
        <v>571</v>
      </c>
      <c r="C28" s="36">
        <v>987</v>
      </c>
      <c r="D28" s="36">
        <v>90.7</v>
      </c>
      <c r="E28" s="36">
        <v>5500</v>
      </c>
      <c r="F28" s="36">
        <v>3.21</v>
      </c>
      <c r="G28" s="34"/>
    </row>
    <row r="29" spans="1:7">
      <c r="A29" s="120" t="s">
        <v>583</v>
      </c>
      <c r="B29" s="36" t="s">
        <v>570</v>
      </c>
      <c r="C29" s="36">
        <v>1200</v>
      </c>
      <c r="D29" s="36">
        <v>62.2</v>
      </c>
      <c r="E29" s="36">
        <v>330</v>
      </c>
      <c r="F29" s="36">
        <v>0.98</v>
      </c>
      <c r="G29" s="34"/>
    </row>
    <row r="30" spans="1:7">
      <c r="A30" s="120" t="s">
        <v>583</v>
      </c>
      <c r="B30" s="36" t="s">
        <v>571</v>
      </c>
      <c r="C30" s="36">
        <v>662</v>
      </c>
      <c r="D30" s="36">
        <v>111</v>
      </c>
      <c r="E30" s="36">
        <v>3250</v>
      </c>
      <c r="F30" s="36">
        <v>1.74</v>
      </c>
      <c r="G30" s="34"/>
    </row>
  </sheetData>
  <mergeCells count="1">
    <mergeCell ref="A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E5059-6E83-3840-9899-C16EC20845FF}">
  <dimension ref="A1:E17"/>
  <sheetViews>
    <sheetView workbookViewId="0">
      <selection activeCell="E7" sqref="E7"/>
    </sheetView>
  </sheetViews>
  <sheetFormatPr baseColWidth="10" defaultRowHeight="13"/>
  <cols>
    <col min="1" max="1" width="19.1640625" style="12" customWidth="1"/>
    <col min="2" max="2" width="26" style="12" customWidth="1"/>
    <col min="3" max="16384" width="10.83203125" style="12"/>
  </cols>
  <sheetData>
    <row r="1" spans="1:5" ht="13" customHeight="1">
      <c r="A1" s="149" t="s">
        <v>628</v>
      </c>
      <c r="B1" s="150"/>
      <c r="C1" s="150"/>
      <c r="D1" s="150"/>
      <c r="E1" s="150"/>
    </row>
    <row r="2" spans="1:5">
      <c r="A2" s="142"/>
    </row>
    <row r="3" spans="1:5">
      <c r="A3" s="142"/>
    </row>
    <row r="4" spans="1:5">
      <c r="A4" s="142"/>
    </row>
    <row r="5" spans="1:5">
      <c r="A5" s="143" t="s">
        <v>629</v>
      </c>
      <c r="B5" s="144"/>
      <c r="C5" s="65"/>
      <c r="D5" s="65"/>
      <c r="E5" s="65"/>
    </row>
    <row r="6" spans="1:5" ht="28">
      <c r="A6" s="145" t="s">
        <v>612</v>
      </c>
      <c r="B6" s="146" t="s">
        <v>613</v>
      </c>
      <c r="C6" s="146" t="s">
        <v>128</v>
      </c>
      <c r="D6" s="146" t="s">
        <v>614</v>
      </c>
      <c r="E6" s="146" t="s">
        <v>502</v>
      </c>
    </row>
    <row r="7" spans="1:5" ht="23" customHeight="1">
      <c r="A7" s="147" t="s">
        <v>615</v>
      </c>
      <c r="B7" s="147" t="s">
        <v>616</v>
      </c>
      <c r="C7" s="148">
        <v>2.35</v>
      </c>
      <c r="D7" s="148">
        <v>4.4000000000000004</v>
      </c>
      <c r="E7" s="148">
        <v>638</v>
      </c>
    </row>
    <row r="8" spans="1:5" ht="23" customHeight="1">
      <c r="A8" s="147" t="s">
        <v>617</v>
      </c>
      <c r="B8" s="147" t="s">
        <v>618</v>
      </c>
      <c r="C8" s="148">
        <v>1.78</v>
      </c>
      <c r="D8" s="148">
        <v>0.4</v>
      </c>
      <c r="E8" s="148">
        <v>197</v>
      </c>
    </row>
    <row r="9" spans="1:5" ht="23" customHeight="1">
      <c r="A9" s="147" t="s">
        <v>617</v>
      </c>
      <c r="B9" s="147" t="s">
        <v>619</v>
      </c>
      <c r="C9" s="148">
        <v>1.82</v>
      </c>
      <c r="D9" s="148">
        <v>1.2</v>
      </c>
      <c r="E9" s="148">
        <v>215</v>
      </c>
    </row>
    <row r="10" spans="1:5" ht="23" customHeight="1">
      <c r="A10" s="147" t="s">
        <v>620</v>
      </c>
      <c r="B10" s="147" t="s">
        <v>621</v>
      </c>
      <c r="C10" s="148">
        <v>2.02</v>
      </c>
      <c r="D10" s="148">
        <v>5.5</v>
      </c>
      <c r="E10" s="148">
        <v>854</v>
      </c>
    </row>
    <row r="11" spans="1:5" ht="23" customHeight="1">
      <c r="A11" s="147" t="s">
        <v>620</v>
      </c>
      <c r="B11" s="147" t="s">
        <v>622</v>
      </c>
      <c r="C11" s="148">
        <v>1.87</v>
      </c>
      <c r="D11" s="148">
        <v>9.5</v>
      </c>
      <c r="E11" s="148">
        <v>1220</v>
      </c>
    </row>
    <row r="12" spans="1:5" ht="23" customHeight="1">
      <c r="A12" s="147" t="s">
        <v>620</v>
      </c>
      <c r="B12" s="147" t="s">
        <v>623</v>
      </c>
      <c r="C12" s="148">
        <v>1.8</v>
      </c>
      <c r="D12" s="148">
        <v>3.7</v>
      </c>
      <c r="E12" s="148">
        <v>829</v>
      </c>
    </row>
    <row r="13" spans="1:5" ht="23" customHeight="1">
      <c r="A13" s="147" t="s">
        <v>624</v>
      </c>
      <c r="B13" s="147" t="s">
        <v>625</v>
      </c>
      <c r="C13" s="148">
        <v>1.45</v>
      </c>
      <c r="D13" s="148">
        <v>1.5</v>
      </c>
      <c r="E13" s="148">
        <v>752</v>
      </c>
    </row>
    <row r="14" spans="1:5" ht="23" customHeight="1">
      <c r="A14" s="147" t="s">
        <v>624</v>
      </c>
      <c r="B14" s="147" t="s">
        <v>626</v>
      </c>
      <c r="C14" s="148">
        <v>1.39</v>
      </c>
      <c r="D14" s="148">
        <v>1.3</v>
      </c>
      <c r="E14" s="148">
        <v>856</v>
      </c>
    </row>
    <row r="15" spans="1:5" ht="23" customHeight="1">
      <c r="A15" s="147" t="s">
        <v>624</v>
      </c>
      <c r="B15" s="147" t="s">
        <v>627</v>
      </c>
      <c r="C15" s="148">
        <v>1.7</v>
      </c>
      <c r="D15" s="148">
        <v>0.6</v>
      </c>
      <c r="E15" s="148">
        <v>627</v>
      </c>
    </row>
    <row r="16" spans="1:5">
      <c r="A16" s="142"/>
    </row>
    <row r="17" spans="1:1">
      <c r="A17" s="14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C9BAE03914C542817D6D89E635D40A" ma:contentTypeVersion="13" ma:contentTypeDescription="Create a new document." ma:contentTypeScope="" ma:versionID="d9f53faa61f82777a3fb997e00bc3553">
  <xsd:schema xmlns:xsd="http://www.w3.org/2001/XMLSchema" xmlns:xs="http://www.w3.org/2001/XMLSchema" xmlns:p="http://schemas.microsoft.com/office/2006/metadata/properties" xmlns:ns2="75440a07-99c2-46ba-ab8e-1a7b86e0a3a5" xmlns:ns3="8c296b29-a075-4d84-999a-29852b720b63" targetNamespace="http://schemas.microsoft.com/office/2006/metadata/properties" ma:root="true" ma:fieldsID="be312c2edb34adced9d7bd15fb678434" ns2:_="" ns3:_="">
    <xsd:import namespace="75440a07-99c2-46ba-ab8e-1a7b86e0a3a5"/>
    <xsd:import namespace="8c296b29-a075-4d84-999a-29852b720b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440a07-99c2-46ba-ab8e-1a7b86e0a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28e5b72-a11e-43e4-996b-2cb2b326d1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96b29-a075-4d84-999a-29852b720b6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e709b2-1d11-4485-90bf-0a80e3a3a9f4}" ma:internalName="TaxCatchAll" ma:showField="CatchAllData" ma:web="8c296b29-a075-4d84-999a-29852b720b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296b29-a075-4d84-999a-29852b720b63" xsi:nil="true"/>
    <lcf76f155ced4ddcb4097134ff3c332f xmlns="75440a07-99c2-46ba-ab8e-1a7b86e0a3a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754A68-15D7-475C-ACBB-B63FED48C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440a07-99c2-46ba-ab8e-1a7b86e0a3a5"/>
    <ds:schemaRef ds:uri="8c296b29-a075-4d84-999a-29852b720b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ED6247-9875-4E27-970B-6D5148886488}">
  <ds:schemaRefs>
    <ds:schemaRef ds:uri="http://purl.org/dc/dcmitype/"/>
    <ds:schemaRef ds:uri="http://purl.org/dc/elements/1.1/"/>
    <ds:schemaRef ds:uri="http://www.w3.org/XML/1998/namespace"/>
    <ds:schemaRef ds:uri="75440a07-99c2-46ba-ab8e-1a7b86e0a3a5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c296b29-a075-4d84-999a-29852b720b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0A5C05E-25DE-4EB7-A2D9-919C1DCEFB6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8f381e3-46da-47b9-ba57-6f322b8f0da1}" enabled="0" method="" siteId="{68f381e3-46da-47b9-ba57-6f322b8f0da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Belin 1993</vt:lpstr>
      <vt:lpstr>Buffle 1978</vt:lpstr>
      <vt:lpstr>Chin et al. 1994</vt:lpstr>
      <vt:lpstr>DeHaan 1972</vt:lpstr>
      <vt:lpstr>DeHaan 1987</vt:lpstr>
      <vt:lpstr>Helms 2008</vt:lpstr>
      <vt:lpstr>Huguet 2010</vt:lpstr>
      <vt:lpstr>Hunt 2007</vt:lpstr>
      <vt:lpstr>Hur 2011</vt:lpstr>
      <vt:lpstr>Kalbitz 2003</vt:lpstr>
      <vt:lpstr>Keen 2014</vt:lpstr>
      <vt:lpstr>Kellerman 2018</vt:lpstr>
      <vt:lpstr>Maizel and Remucal</vt:lpstr>
      <vt:lpstr>McKay 2018</vt:lpstr>
      <vt:lpstr>McKnight 2001</vt:lpstr>
      <vt:lpstr>Mostafa 2010</vt:lpstr>
      <vt:lpstr>Nguyen 2010</vt:lpstr>
      <vt:lpstr>Peurovia and Philaja 1997</vt:lpstr>
      <vt:lpstr>Peurovia and Philaja 2004</vt:lpstr>
      <vt:lpstr>Rosario-Ortiz 2008</vt:lpstr>
      <vt:lpstr>Stewart Wetzel 1980</vt:lpstr>
      <vt:lpstr>Shimabuku et al. 2017</vt:lpstr>
      <vt:lpstr>Weishaar 2004</vt:lpstr>
      <vt:lpstr>Wunsch 2017</vt:lpstr>
      <vt:lpstr>Yacobi 2003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Julie Ann Korak</cp:lastModifiedBy>
  <dcterms:created xsi:type="dcterms:W3CDTF">2022-09-13T02:20:32Z</dcterms:created>
  <dcterms:modified xsi:type="dcterms:W3CDTF">2024-06-24T04:51:44Z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0x0101002AC9BAE03914C542817D6D89E635D40A</vt:lpwstr>
  </property>
  <property fmtid="{D5CDD505-2E9C-101B-9397-08002B2CF9AE}" pid="3" name="MediaServiceImageTags">
    <vt:lpwstr/>
  </property>
</Properties>
</file>