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8375BDBF-8378-4C07-9704-40140B027EEE}" xr6:coauthVersionLast="47" xr6:coauthVersionMax="47" xr10:uidLastSave="{00000000-0000-0000-0000-000000000000}"/>
  <bookViews>
    <workbookView xWindow="31935" yWindow="2460" windowWidth="23535" windowHeight="12195" xr2:uid="{00000000-000D-0000-FFFF-FFFF00000000}"/>
  </bookViews>
  <sheets>
    <sheet name="chart" sheetId="4" r:id="rId1"/>
    <sheet name="relax" sheetId="3" r:id="rId2"/>
    <sheet name="no_relax" sheetId="2" r:id="rId3"/>
    <sheet name="expanded_chart" sheetId="6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  <c r="B7" i="5"/>
  <c r="B8" i="5"/>
  <c r="B9" i="5" l="1"/>
  <c r="B10" i="5"/>
  <c r="B11" i="5"/>
  <c r="B12" i="5"/>
  <c r="B13" i="5"/>
  <c r="B14" i="5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4" i="2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4" i="3"/>
  <c r="D9" i="5" l="1"/>
  <c r="C11" i="5"/>
  <c r="D12" i="5"/>
  <c r="C12" i="5"/>
  <c r="E2" i="5"/>
  <c r="C10" i="5" s="1"/>
  <c r="B16" i="5"/>
  <c r="B17" i="5"/>
  <c r="B18" i="5"/>
  <c r="B19" i="5"/>
  <c r="B20" i="5"/>
  <c r="B21" i="5"/>
  <c r="B22" i="5"/>
  <c r="B15" i="5"/>
  <c r="D22" i="5" l="1"/>
  <c r="C22" i="5"/>
  <c r="D15" i="5"/>
  <c r="C15" i="5"/>
  <c r="D11" i="5"/>
  <c r="C13" i="5"/>
  <c r="D21" i="5"/>
  <c r="C21" i="5"/>
  <c r="D13" i="5"/>
  <c r="D20" i="5"/>
  <c r="C20" i="5"/>
  <c r="C14" i="5"/>
  <c r="D19" i="5"/>
  <c r="C19" i="5"/>
  <c r="D14" i="5"/>
  <c r="D18" i="5"/>
  <c r="C18" i="5"/>
  <c r="C9" i="5"/>
  <c r="D17" i="5"/>
  <c r="C17" i="5"/>
  <c r="D16" i="5"/>
  <c r="C16" i="5"/>
  <c r="C8" i="5"/>
  <c r="D7" i="5"/>
  <c r="C5" i="5"/>
  <c r="C4" i="5"/>
  <c r="C7" i="5"/>
  <c r="D6" i="5"/>
  <c r="C6" i="5"/>
  <c r="D8" i="5"/>
  <c r="D5" i="5"/>
  <c r="D4" i="5"/>
  <c r="D10" i="5"/>
</calcChain>
</file>

<file path=xl/sharedStrings.xml><?xml version="1.0" encoding="utf-8"?>
<sst xmlns="http://schemas.openxmlformats.org/spreadsheetml/2006/main" count="18" uniqueCount="13">
  <si>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</si>
  <si>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</si>
  <si>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</si>
  <si>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</si>
  <si>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</si>
  <si>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</si>
  <si>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</si>
  <si>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</si>
  <si>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</si>
  <si>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</si>
  <si>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</si>
  <si>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 v =2</t>
  </si>
  <si>
    <t>model v=4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</si>
</sst>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SiH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singlet (optimized</a:t>
            </a:r>
            <a:r>
              <a:rPr lang="en-US" sz="2800" baseline="0">
                <a:solidFill>
                  <a:schemeClr val="tx1"/>
                </a:solidFill>
              </a:rPr>
              <a:t> bond angle = 92.4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relax!$B$4:$B$17</c:f>
              <c:numCache>
                <c:formatCode>General</c:formatCode>
                <c:ptCount val="14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92.42998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</c:numCache>
            </c:numRef>
          </c:xVal>
          <c:yVal>
            <c:numRef>
              <c:f>relax!$D$4:$D$17</c:f>
              <c:numCache>
                <c:formatCode>General</c:formatCode>
                <c:ptCount val="14"/>
                <c:pt idx="0">
                  <c:v>119.45024684498526</c:v>
                </c:pt>
                <c:pt idx="1">
                  <c:v>72.0415933449882</c:v>
                </c:pt>
                <c:pt idx="2">
                  <c:v>34.573529180023002</c:v>
                </c:pt>
                <c:pt idx="3">
                  <c:v>10.448282269970861</c:v>
                </c:pt>
                <c:pt idx="4">
                  <c:v>0</c:v>
                </c:pt>
                <c:pt idx="5">
                  <c:v>3.6377352700029633</c:v>
                </c:pt>
                <c:pt idx="6">
                  <c:v>19.027812405066186</c:v>
                </c:pt>
                <c:pt idx="7">
                  <c:v>45.447168704985529</c:v>
                </c:pt>
                <c:pt idx="8">
                  <c:v>81.736278350008121</c:v>
                </c:pt>
                <c:pt idx="9">
                  <c:v>126.53458098499618</c:v>
                </c:pt>
                <c:pt idx="10">
                  <c:v>177.87473695006938</c:v>
                </c:pt>
                <c:pt idx="11">
                  <c:v>231.54000945998223</c:v>
                </c:pt>
                <c:pt idx="12">
                  <c:v>276.35671685009396</c:v>
                </c:pt>
                <c:pt idx="13">
                  <c:v>294.1689227550952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76E-4FBA-A874-657939CC156B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no_relax!$B$4:$B$17</c:f>
              <c:numCache>
                <c:formatCode>General</c:formatCode>
                <c:ptCount val="14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92.42998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</c:numCache>
            </c:numRef>
          </c:xVal>
          <c:yVal>
            <c:numRef>
              <c:f>no_relax!$D$4:$D$17</c:f>
              <c:numCache>
                <c:formatCode>General</c:formatCode>
                <c:ptCount val="14"/>
                <c:pt idx="0">
                  <c:v>122.92974322997284</c:v>
                </c:pt>
                <c:pt idx="1">
                  <c:v>73.44032846996393</c:v>
                </c:pt>
                <c:pt idx="2">
                  <c:v>35.035275865078006</c:v>
                </c:pt>
                <c:pt idx="3">
                  <c:v>10.535763929970869</c:v>
                </c:pt>
                <c:pt idx="4">
                  <c:v>0</c:v>
                </c:pt>
                <c:pt idx="5">
                  <c:v>3.6491036850667911</c:v>
                </c:pt>
                <c:pt idx="6">
                  <c:v>19.049971625034118</c:v>
                </c:pt>
                <c:pt idx="7">
                  <c:v>45.463814375056927</c:v>
                </c:pt>
                <c:pt idx="8">
                  <c:v>81.742763335078308</c:v>
                </c:pt>
                <c:pt idx="9">
                  <c:v>126.53802039003824</c:v>
                </c:pt>
                <c:pt idx="10">
                  <c:v>177.90829083997272</c:v>
                </c:pt>
                <c:pt idx="11">
                  <c:v>232.02210377006048</c:v>
                </c:pt>
                <c:pt idx="12">
                  <c:v>279.48497384508482</c:v>
                </c:pt>
                <c:pt idx="13">
                  <c:v>300.35575597501997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76E-4FBA-A874-657939CC156B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D951-482E-A737-F4CFBC43F01B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3536.3689094869615</c:v>
                </c:pt>
                <c:pt idx="1">
                  <c:v>1701.0488495067757</c:v>
                </c:pt>
                <c:pt idx="2">
                  <c:v>765.2983011494515</c:v>
                </c:pt>
                <c:pt idx="3">
                  <c:v>438.76935956338446</c:v>
                </c:pt>
                <c:pt idx="4">
                  <c:v>266.62416993369607</c:v>
                </c:pt>
                <c:pt idx="5">
                  <c:v>159.08585656564063</c:v>
                </c:pt>
                <c:pt idx="6">
                  <c:v>87.374422239995681</c:v>
                </c:pt>
                <c:pt idx="7">
                  <c:v>40.032578785457602</c:v>
                </c:pt>
                <c:pt idx="8">
                  <c:v>11.905285497189908</c:v>
                </c:pt>
                <c:pt idx="9">
                  <c:v>0.44327623161902613</c:v>
                </c:pt>
                <c:pt idx="10">
                  <c:v>4.2004966598146396</c:v>
                </c:pt>
                <c:pt idx="11">
                  <c:v>22.064473909539711</c:v>
                </c:pt>
                <c:pt idx="12">
                  <c:v>52.690355360756101</c:v>
                </c:pt>
                <c:pt idx="13">
                  <c:v>93.927909527158334</c:v>
                </c:pt>
                <c:pt idx="14">
                  <c:v>142.21607474091579</c:v>
                </c:pt>
                <c:pt idx="15">
                  <c:v>192.12416243514008</c:v>
                </c:pt>
                <c:pt idx="16">
                  <c:v>236.44784512242148</c:v>
                </c:pt>
                <c:pt idx="17">
                  <c:v>267.33018280934192</c:v>
                </c:pt>
                <c:pt idx="18">
                  <c:v>278.44244496211752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76E-4FBA-A874-657939CC156B}"/>
            </c:ext>
          </c:extLst>
        </c:ser>
        <c:ser>
          <c:idx val="3"/>
          <c:order val="3"/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model!$D$4:$D$22</c:f>
              <c:numCache>
                <c:formatCode>General</c:formatCode>
                <c:ptCount val="19"/>
                <c:pt idx="0">
                  <c:v>1838.4106786085247</c:v>
                </c:pt>
                <c:pt idx="1">
                  <c:v>913.06478640444436</c:v>
                </c:pt>
                <c:pt idx="2">
                  <c:v>450.30220504624367</c:v>
                </c:pt>
                <c:pt idx="3">
                  <c:v>286.94614130683505</c:v>
                </c:pt>
                <c:pt idx="4">
                  <c:v>192.25627010272407</c:v>
                </c:pt>
                <c:pt idx="5">
                  <c:v>124.20754885053218</c:v>
                </c:pt>
                <c:pt idx="6">
                  <c:v>72.445173151568582</c:v>
                </c:pt>
                <c:pt idx="7">
                  <c:v>34.67498631316829</c:v>
                </c:pt>
                <c:pt idx="8">
                  <c:v>10.640248552152098</c:v>
                </c:pt>
                <c:pt idx="9">
                  <c:v>0.40524970055450238</c:v>
                </c:pt>
                <c:pt idx="10">
                  <c:v>3.9052672964678838</c:v>
                </c:pt>
                <c:pt idx="11">
                  <c:v>20.782480655212737</c:v>
                </c:pt>
                <c:pt idx="12">
                  <c:v>50.157522537815311</c:v>
                </c:pt>
                <c:pt idx="13">
                  <c:v>90.222147666461979</c:v>
                </c:pt>
                <c:pt idx="14">
                  <c:v>137.67941349262841</c:v>
                </c:pt>
                <c:pt idx="15">
                  <c:v>187.24363352382719</c:v>
                </c:pt>
                <c:pt idx="16">
                  <c:v>231.66127943605369</c:v>
                </c:pt>
                <c:pt idx="17">
                  <c:v>262.82093262659356</c:v>
                </c:pt>
                <c:pt idx="18">
                  <c:v>274.07465497446742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03-4B6C-8C39-030D61D43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149680"/>
        <c:axId val="660152912"/>
      </c:scatterChart>
      <c:valAx>
        <c:axId val="660149680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152912"/>
        <c:crosses val="autoZero"/>
        <c:crossBetween val="midCat"/>
        <c:majorUnit val="20"/>
      </c:valAx>
      <c:valAx>
        <c:axId val="660152912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149680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SiH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singlet (optimized</a:t>
            </a:r>
            <a:r>
              <a:rPr lang="en-US" sz="2800" baseline="0">
                <a:solidFill>
                  <a:schemeClr val="tx1"/>
                </a:solidFill>
              </a:rPr>
              <a:t> bond angle = 92.4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relax!$B$4:$B$17</c:f>
              <c:numCache>
                <c:formatCode>General</c:formatCode>
                <c:ptCount val="14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92.42998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</c:numCache>
            </c:numRef>
          </c:xVal>
          <c:yVal>
            <c:numRef>
              <c:f>relax!$D$4:$D$17</c:f>
              <c:numCache>
                <c:formatCode>General</c:formatCode>
                <c:ptCount val="14"/>
                <c:pt idx="0">
                  <c:v>119.45024684498526</c:v>
                </c:pt>
                <c:pt idx="1">
                  <c:v>72.0415933449882</c:v>
                </c:pt>
                <c:pt idx="2">
                  <c:v>34.573529180023002</c:v>
                </c:pt>
                <c:pt idx="3">
                  <c:v>10.448282269970861</c:v>
                </c:pt>
                <c:pt idx="4">
                  <c:v>0</c:v>
                </c:pt>
                <c:pt idx="5">
                  <c:v>3.6377352700029633</c:v>
                </c:pt>
                <c:pt idx="6">
                  <c:v>19.027812405066186</c:v>
                </c:pt>
                <c:pt idx="7">
                  <c:v>45.447168704985529</c:v>
                </c:pt>
                <c:pt idx="8">
                  <c:v>81.736278350008121</c:v>
                </c:pt>
                <c:pt idx="9">
                  <c:v>126.53458098499618</c:v>
                </c:pt>
                <c:pt idx="10">
                  <c:v>177.87473695006938</c:v>
                </c:pt>
                <c:pt idx="11">
                  <c:v>231.54000945998223</c:v>
                </c:pt>
                <c:pt idx="12">
                  <c:v>276.35671685009396</c:v>
                </c:pt>
                <c:pt idx="13">
                  <c:v>294.1689227550952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E3-4521-B655-2938B5051C77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no_relax!$B$4:$B$17</c:f>
              <c:numCache>
                <c:formatCode>General</c:formatCode>
                <c:ptCount val="14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92.42998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160</c:v>
                </c:pt>
                <c:pt idx="12">
                  <c:v>170</c:v>
                </c:pt>
                <c:pt idx="13">
                  <c:v>180</c:v>
                </c:pt>
              </c:numCache>
            </c:numRef>
          </c:xVal>
          <c:yVal>
            <c:numRef>
              <c:f>no_relax!$D$4:$D$17</c:f>
              <c:numCache>
                <c:formatCode>General</c:formatCode>
                <c:ptCount val="14"/>
                <c:pt idx="0">
                  <c:v>122.92974322997284</c:v>
                </c:pt>
                <c:pt idx="1">
                  <c:v>73.44032846996393</c:v>
                </c:pt>
                <c:pt idx="2">
                  <c:v>35.035275865078006</c:v>
                </c:pt>
                <c:pt idx="3">
                  <c:v>10.535763929970869</c:v>
                </c:pt>
                <c:pt idx="4">
                  <c:v>0</c:v>
                </c:pt>
                <c:pt idx="5">
                  <c:v>3.6491036850667911</c:v>
                </c:pt>
                <c:pt idx="6">
                  <c:v>19.049971625034118</c:v>
                </c:pt>
                <c:pt idx="7">
                  <c:v>45.463814375056927</c:v>
                </c:pt>
                <c:pt idx="8">
                  <c:v>81.742763335078308</c:v>
                </c:pt>
                <c:pt idx="9">
                  <c:v>126.53802039003824</c:v>
                </c:pt>
                <c:pt idx="10">
                  <c:v>177.90829083997272</c:v>
                </c:pt>
                <c:pt idx="11">
                  <c:v>232.02210377006048</c:v>
                </c:pt>
                <c:pt idx="12">
                  <c:v>279.48497384508482</c:v>
                </c:pt>
                <c:pt idx="13">
                  <c:v>300.35575597501997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E3-4521-B655-2938B5051C77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B4E3-4521-B655-2938B5051C77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3536.3689094869615</c:v>
                </c:pt>
                <c:pt idx="1">
                  <c:v>1701.0488495067757</c:v>
                </c:pt>
                <c:pt idx="2">
                  <c:v>765.2983011494515</c:v>
                </c:pt>
                <c:pt idx="3">
                  <c:v>438.76935956338446</c:v>
                </c:pt>
                <c:pt idx="4">
                  <c:v>266.62416993369607</c:v>
                </c:pt>
                <c:pt idx="5">
                  <c:v>159.08585656564063</c:v>
                </c:pt>
                <c:pt idx="6">
                  <c:v>87.374422239995681</c:v>
                </c:pt>
                <c:pt idx="7">
                  <c:v>40.032578785457602</c:v>
                </c:pt>
                <c:pt idx="8">
                  <c:v>11.905285497189908</c:v>
                </c:pt>
                <c:pt idx="9">
                  <c:v>0.44327623161902613</c:v>
                </c:pt>
                <c:pt idx="10">
                  <c:v>4.2004966598146396</c:v>
                </c:pt>
                <c:pt idx="11">
                  <c:v>22.064473909539711</c:v>
                </c:pt>
                <c:pt idx="12">
                  <c:v>52.690355360756101</c:v>
                </c:pt>
                <c:pt idx="13">
                  <c:v>93.927909527158334</c:v>
                </c:pt>
                <c:pt idx="14">
                  <c:v>142.21607474091579</c:v>
                </c:pt>
                <c:pt idx="15">
                  <c:v>192.12416243514008</c:v>
                </c:pt>
                <c:pt idx="16">
                  <c:v>236.44784512242148</c:v>
                </c:pt>
                <c:pt idx="17">
                  <c:v>267.33018280934192</c:v>
                </c:pt>
                <c:pt idx="18">
                  <c:v>278.44244496211752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E3-4521-B655-2938B5051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148896"/>
        <c:axId val="660149288"/>
      </c:scatterChart>
      <c:valAx>
        <c:axId val="660148896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149288"/>
        <c:crosses val="autoZero"/>
        <c:crossBetween val="midCat"/>
        <c:majorUnit val="20"/>
      </c:valAx>
      <c:valAx>
        <c:axId val="660149288"/>
        <c:scaling>
          <c:orientation val="minMax"/>
          <c:max val="1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14889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0.41325</cdr:x>
      <cdr:y>0.20512</cdr:y>
    </cdr:from>
    <cdr:to>
      <cdr:x>0.87296</cdr:x>
      <cdr:y>0.35036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79453" y="1290326"/>
          <a:ext cx="3981914" cy="913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>
              <a:solidFill>
                <a:schemeClr val="tx1"/>
              </a:solidFill>
            </a:rPr>
            <a:t>k = 490</a:t>
          </a:r>
          <a:r>
            <a:rPr lang="en-US" sz="1800" baseline="0">
              <a:solidFill>
                <a:schemeClr val="tx1"/>
              </a:solidFill>
            </a:rPr>
            <a:t> kJ/mol</a:t>
          </a:r>
          <a:r>
            <a:rPr lang="en-US" sz="1800">
              <a:solidFill>
                <a:schemeClr val="tx1"/>
              </a:solidFill>
            </a:rPr>
            <a:t>, </a:t>
          </a:r>
          <a:r>
            <a:rPr lang="en-US" sz="1800">
              <a:solidFill>
                <a:schemeClr val="tx1"/>
              </a:solidFill>
              <a:latin typeface="Symbol" panose="05050102010706020507" pitchFamily="18" charset="2"/>
            </a:rPr>
            <a:t>n</a:t>
          </a:r>
          <a:r>
            <a:rPr lang="en-US" sz="1800">
              <a:solidFill>
                <a:schemeClr val="tx1"/>
              </a:solidFill>
            </a:rPr>
            <a:t> = 2 (</a:t>
          </a:r>
          <a:r>
            <a:rPr lang="en-US" sz="1800" baseline="0">
              <a:solidFill>
                <a:schemeClr val="tx1"/>
              </a:solidFill>
            </a:rPr>
            <a:t>black curve)</a:t>
          </a:r>
        </a:p>
        <a:p xmlns:a="http://schemas.openxmlformats.org/drawingml/2006/main">
          <a:r>
            <a:rPr lang="en-US" sz="1800" baseline="0">
              <a:solidFill>
                <a:schemeClr val="tx1"/>
              </a:solidFill>
            </a:rPr>
            <a:t>k = 450 kJ/mol, </a:t>
          </a: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Symbol" panose="05050102010706020507" pitchFamily="18" charset="2"/>
              <a:ea typeface="+mn-ea"/>
              <a:cs typeface="+mn-cs"/>
            </a:rPr>
            <a:t>n</a:t>
          </a: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= </a:t>
          </a:r>
          <a:r>
            <a:rPr lang="en-US" sz="1800" baseline="0">
              <a:solidFill>
                <a:schemeClr val="tx1"/>
              </a:solidFill>
            </a:rPr>
            <a:t>4 (green curve)</a:t>
          </a:r>
        </a:p>
        <a:p xmlns:a="http://schemas.openxmlformats.org/drawingml/2006/main">
          <a:endParaRPr lang="en-US" sz="18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D184BA-92DF-7573-8D9B-700A7030BE5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50</v>
      </c>
      <c r="C4">
        <v>-290.21629588000002</v>
      </c>
      <c r="D4">
        <f>(C4-$C$8)*$A$1</f>
        <v>119.45024684498526</v>
      </c>
    </row>
    <row r="5" spans="1:4" x14ac:dyDescent="0.2">
      <c r="B5">
        <v>60</v>
      </c>
      <c r="C5">
        <v>-290.23435288000002</v>
      </c>
      <c r="D5">
        <f t="shared" ref="D5:D17" si="0">(C5-$C$8)*$A$1</f>
        <v>72.0415933449882</v>
      </c>
    </row>
    <row r="6" spans="1:4" x14ac:dyDescent="0.2">
      <c r="B6">
        <v>70</v>
      </c>
      <c r="C6">
        <v>-290.24862371</v>
      </c>
      <c r="D6">
        <f t="shared" si="0"/>
        <v>34.573529180023002</v>
      </c>
    </row>
    <row r="7" spans="1:4" x14ac:dyDescent="0.2">
      <c r="B7">
        <v>80</v>
      </c>
      <c r="C7">
        <v>-290.25781253000002</v>
      </c>
      <c r="D7">
        <f t="shared" si="0"/>
        <v>10.448282269970861</v>
      </c>
    </row>
    <row r="8" spans="1:4" x14ac:dyDescent="0.2">
      <c r="A8" t="s">
        <v>1</v>
      </c>
      <c r="B8">
        <v>92.42998</v>
      </c>
      <c r="C8">
        <v>-290.26179207000001</v>
      </c>
      <c r="D8">
        <f t="shared" si="0"/>
        <v>0</v>
      </c>
    </row>
    <row r="9" spans="1:4" x14ac:dyDescent="0.2">
      <c r="B9">
        <v>100</v>
      </c>
      <c r="C9">
        <v>-290.26040653000001</v>
      </c>
      <c r="D9">
        <f t="shared" si="0"/>
        <v>3.6377352700029633</v>
      </c>
    </row>
    <row r="10" spans="1:4" x14ac:dyDescent="0.2">
      <c r="B10">
        <v>110</v>
      </c>
      <c r="C10">
        <v>-290.25454475999999</v>
      </c>
      <c r="D10">
        <f t="shared" si="0"/>
        <v>19.027812405066186</v>
      </c>
    </row>
    <row r="11" spans="1:4" x14ac:dyDescent="0.2">
      <c r="B11">
        <v>120</v>
      </c>
      <c r="C11">
        <v>-290.24448216000002</v>
      </c>
      <c r="D11">
        <f t="shared" si="0"/>
        <v>45.447168704985529</v>
      </c>
    </row>
    <row r="12" spans="1:4" x14ac:dyDescent="0.2">
      <c r="B12">
        <v>130</v>
      </c>
      <c r="C12">
        <v>-290.23066037000001</v>
      </c>
      <c r="D12">
        <f t="shared" si="0"/>
        <v>81.736278350008121</v>
      </c>
    </row>
    <row r="13" spans="1:4" x14ac:dyDescent="0.2">
      <c r="B13">
        <v>140</v>
      </c>
      <c r="C13">
        <v>-290.21359760000001</v>
      </c>
      <c r="D13">
        <f t="shared" si="0"/>
        <v>126.53458098499618</v>
      </c>
    </row>
    <row r="14" spans="1:4" x14ac:dyDescent="0.2">
      <c r="B14">
        <v>150</v>
      </c>
      <c r="C14">
        <v>-290.19404316999999</v>
      </c>
      <c r="D14">
        <f t="shared" si="0"/>
        <v>177.87473695006938</v>
      </c>
    </row>
    <row r="15" spans="1:4" x14ac:dyDescent="0.2">
      <c r="B15">
        <v>160</v>
      </c>
      <c r="C15">
        <v>-290.17360315000002</v>
      </c>
      <c r="D15">
        <f t="shared" si="0"/>
        <v>231.54000945998223</v>
      </c>
    </row>
    <row r="16" spans="1:4" x14ac:dyDescent="0.2">
      <c r="B16">
        <v>170</v>
      </c>
      <c r="C16">
        <v>-290.15653336999998</v>
      </c>
      <c r="D16">
        <f t="shared" si="0"/>
        <v>276.35671685009396</v>
      </c>
    </row>
    <row r="17" spans="2:4" x14ac:dyDescent="0.2">
      <c r="B17">
        <v>180</v>
      </c>
      <c r="C17">
        <v>-290.14974905999998</v>
      </c>
      <c r="D17">
        <f t="shared" si="0"/>
        <v>294.1689227550952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50</v>
      </c>
      <c r="C4">
        <v>-290.21497061000002</v>
      </c>
      <c r="D4">
        <f>(C4-$C$8)*$A$1</f>
        <v>122.92974322997284</v>
      </c>
    </row>
    <row r="5" spans="1:4" x14ac:dyDescent="0.2">
      <c r="B5">
        <v>60</v>
      </c>
      <c r="C5">
        <v>-290.23382013000003</v>
      </c>
      <c r="D5">
        <f t="shared" ref="D5:D17" si="0">(C5-$C$8)*$A$1</f>
        <v>73.44032846996393</v>
      </c>
    </row>
    <row r="6" spans="1:4" x14ac:dyDescent="0.2">
      <c r="B6">
        <v>70</v>
      </c>
      <c r="C6">
        <v>-290.24844783999998</v>
      </c>
      <c r="D6">
        <f t="shared" si="0"/>
        <v>35.035275865078006</v>
      </c>
    </row>
    <row r="7" spans="1:4" x14ac:dyDescent="0.2">
      <c r="B7">
        <v>80</v>
      </c>
      <c r="C7">
        <v>-290.25777921000002</v>
      </c>
      <c r="D7">
        <f t="shared" si="0"/>
        <v>10.535763929970869</v>
      </c>
    </row>
    <row r="8" spans="1:4" x14ac:dyDescent="0.2">
      <c r="A8" t="s">
        <v>1</v>
      </c>
      <c r="B8">
        <v>92.42998</v>
      </c>
      <c r="C8">
        <v>-290.26179207000001</v>
      </c>
      <c r="D8">
        <f t="shared" si="0"/>
        <v>0</v>
      </c>
    </row>
    <row r="9" spans="1:4" x14ac:dyDescent="0.2">
      <c r="B9">
        <v>100</v>
      </c>
      <c r="C9">
        <v>-290.26040219999999</v>
      </c>
      <c r="D9">
        <f t="shared" si="0"/>
        <v>3.6491036850667911</v>
      </c>
    </row>
    <row r="10" spans="1:4" x14ac:dyDescent="0.2">
      <c r="B10">
        <v>110</v>
      </c>
      <c r="C10">
        <v>-290.25453632</v>
      </c>
      <c r="D10">
        <f t="shared" si="0"/>
        <v>19.049971625034118</v>
      </c>
    </row>
    <row r="11" spans="1:4" x14ac:dyDescent="0.2">
      <c r="B11">
        <v>120</v>
      </c>
      <c r="C11">
        <v>-290.24447581999999</v>
      </c>
      <c r="D11">
        <f t="shared" si="0"/>
        <v>45.463814375056927</v>
      </c>
    </row>
    <row r="12" spans="1:4" x14ac:dyDescent="0.2">
      <c r="B12">
        <v>130</v>
      </c>
      <c r="C12">
        <v>-290.23065789999998</v>
      </c>
      <c r="D12">
        <f t="shared" si="0"/>
        <v>81.742763335078308</v>
      </c>
    </row>
    <row r="13" spans="1:4" x14ac:dyDescent="0.2">
      <c r="B13">
        <v>140</v>
      </c>
      <c r="C13">
        <v>-290.21359629</v>
      </c>
      <c r="D13">
        <f t="shared" si="0"/>
        <v>126.53802039003824</v>
      </c>
    </row>
    <row r="14" spans="1:4" x14ac:dyDescent="0.2">
      <c r="B14">
        <v>150</v>
      </c>
      <c r="C14">
        <v>-290.19403039000002</v>
      </c>
      <c r="D14">
        <f t="shared" si="0"/>
        <v>177.90829083997272</v>
      </c>
    </row>
    <row r="15" spans="1:4" x14ac:dyDescent="0.2">
      <c r="B15">
        <v>160</v>
      </c>
      <c r="C15">
        <v>-290.17341952999999</v>
      </c>
      <c r="D15">
        <f t="shared" si="0"/>
        <v>232.02210377006048</v>
      </c>
    </row>
    <row r="16" spans="1:4" x14ac:dyDescent="0.2">
      <c r="B16">
        <v>170</v>
      </c>
      <c r="C16">
        <v>-290.15534187999998</v>
      </c>
      <c r="D16">
        <f t="shared" si="0"/>
        <v>279.48497384508482</v>
      </c>
    </row>
    <row r="17" spans="2:4" x14ac:dyDescent="0.2">
      <c r="B17">
        <v>180</v>
      </c>
      <c r="C17">
        <v>-290.14739262000001</v>
      </c>
      <c r="D17">
        <f t="shared" si="0"/>
        <v>300.35575597501997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workbookViewId="0">
      <selection activeCell="D4" sqref="D4"/>
    </sheetView>
  </sheetViews>
  <sheetFormatPr defaultRowHeight="12.75" x14ac:dyDescent="0.2"/>
  <cols>
    <col min="1" max="1" width="10.42578125" customWidth="1"/>
    <col min="2" max="2" width="13.140625" customWidth="1"/>
    <col min="3" max="3" width="10.5703125" customWidth="1"/>
    <col min="4" max="4" width="10.140625" customWidth="1"/>
  </cols>
  <sheetData>
    <row r="1" spans="1:7" x14ac:dyDescent="0.2">
      <c r="B1" t="s">
        <v>5</v>
      </c>
      <c r="C1">
        <v>490</v>
      </c>
      <c r="G1">
        <v>450</v>
      </c>
    </row>
    <row r="2" spans="1:7" x14ac:dyDescent="0.2">
      <c r="B2" t="s">
        <v>6</v>
      </c>
      <c r="C2">
        <v>92.42998</v>
      </c>
      <c r="D2" t="s">
        <v>7</v>
      </c>
      <c r="E2">
        <f>C2*PI()/180</f>
        <v>1.6132074785525083</v>
      </c>
      <c r="F2" t="s">
        <v>8</v>
      </c>
    </row>
    <row r="3" spans="1:7" x14ac:dyDescent="0.2">
      <c r="A3" t="s">
        <v>9</v>
      </c>
      <c r="B3" t="s">
        <v>10</v>
      </c>
      <c r="C3" t="s">
        <v>11</v>
      </c>
      <c r="D3" t="s">
        <v>12</v>
      </c>
    </row>
    <row r="4" spans="1:7" x14ac:dyDescent="0.2">
      <c r="A4">
        <v>5</v>
      </c>
      <c r="B4">
        <f t="shared" ref="B4:B8" si="0">A4*PI()/180</f>
        <v>8.7266462599716474E-2</v>
      </c>
      <c r="C4">
        <f>$C$1*2*((COS($B4)-COS(E$2))^2)/((SIN($B4)^2)+3*((SIN(E$2))^2)*TANH(2*SIN($B4/2))/TANH(2*SIN(E$2/2)))</f>
        <v>3536.3689094869615</v>
      </c>
      <c r="D4">
        <f>$G$1*2*((COS($B4)-COS(E$2))^2)/((SIN($B4)^2)+3*((SIN(E$2))^2)*TANH(4*SIN($B4/2))/TANH(4*SIN(E$2/2)))</f>
        <v>1838.4106786085247</v>
      </c>
    </row>
    <row r="5" spans="1:7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1701.0488495067757</v>
      </c>
      <c r="D5">
        <f t="shared" ref="D5:D22" si="2">$G$1*2*((COS($B5)-COS(E$2))^2)/((SIN($B5)^2)+3*((SIN(E$2))^2)*TANH(4*SIN($B5/2))/TANH(4*SIN(E$2/2)))</f>
        <v>913.06478640444436</v>
      </c>
    </row>
    <row r="6" spans="1:7" x14ac:dyDescent="0.2">
      <c r="A6">
        <v>20</v>
      </c>
      <c r="B6">
        <f t="shared" si="0"/>
        <v>0.3490658503988659</v>
      </c>
      <c r="C6">
        <f t="shared" si="1"/>
        <v>765.2983011494515</v>
      </c>
      <c r="D6">
        <f t="shared" si="2"/>
        <v>450.30220504624367</v>
      </c>
    </row>
    <row r="7" spans="1:7" x14ac:dyDescent="0.2">
      <c r="A7">
        <v>30</v>
      </c>
      <c r="B7">
        <f t="shared" si="0"/>
        <v>0.52359877559829882</v>
      </c>
      <c r="C7">
        <f t="shared" si="1"/>
        <v>438.76935956338446</v>
      </c>
      <c r="D7">
        <f t="shared" si="2"/>
        <v>286.94614130683505</v>
      </c>
    </row>
    <row r="8" spans="1:7" x14ac:dyDescent="0.2">
      <c r="A8">
        <v>40</v>
      </c>
      <c r="B8">
        <f t="shared" si="0"/>
        <v>0.69813170079773179</v>
      </c>
      <c r="C8">
        <f t="shared" si="1"/>
        <v>266.62416993369607</v>
      </c>
      <c r="D8">
        <f t="shared" si="2"/>
        <v>192.25627010272407</v>
      </c>
    </row>
    <row r="9" spans="1:7" x14ac:dyDescent="0.2">
      <c r="A9">
        <v>50</v>
      </c>
      <c r="B9">
        <f t="shared" ref="B9:B14" si="3">A9*PI()/180</f>
        <v>0.87266462599716477</v>
      </c>
      <c r="C9">
        <f t="shared" si="1"/>
        <v>159.08585656564063</v>
      </c>
      <c r="D9">
        <f t="shared" si="2"/>
        <v>124.20754885053218</v>
      </c>
    </row>
    <row r="10" spans="1:7" x14ac:dyDescent="0.2">
      <c r="A10">
        <v>60</v>
      </c>
      <c r="B10">
        <f t="shared" si="3"/>
        <v>1.0471975511965976</v>
      </c>
      <c r="C10">
        <f t="shared" si="1"/>
        <v>87.374422239995681</v>
      </c>
      <c r="D10">
        <f t="shared" si="2"/>
        <v>72.445173151568582</v>
      </c>
    </row>
    <row r="11" spans="1:7" x14ac:dyDescent="0.2">
      <c r="A11">
        <v>70</v>
      </c>
      <c r="B11">
        <f t="shared" si="3"/>
        <v>1.2217304763960306</v>
      </c>
      <c r="C11">
        <f t="shared" si="1"/>
        <v>40.032578785457602</v>
      </c>
      <c r="D11">
        <f t="shared" si="2"/>
        <v>34.67498631316829</v>
      </c>
    </row>
    <row r="12" spans="1:7" x14ac:dyDescent="0.2">
      <c r="A12">
        <v>80</v>
      </c>
      <c r="B12">
        <f t="shared" si="3"/>
        <v>1.3962634015954636</v>
      </c>
      <c r="C12">
        <f t="shared" si="1"/>
        <v>11.905285497189908</v>
      </c>
      <c r="D12">
        <f t="shared" si="2"/>
        <v>10.640248552152098</v>
      </c>
    </row>
    <row r="13" spans="1:7" x14ac:dyDescent="0.2">
      <c r="A13">
        <v>90</v>
      </c>
      <c r="B13">
        <f t="shared" si="3"/>
        <v>1.5707963267948966</v>
      </c>
      <c r="C13">
        <f t="shared" si="1"/>
        <v>0.44327623161902613</v>
      </c>
      <c r="D13">
        <f t="shared" si="2"/>
        <v>0.40524970055450238</v>
      </c>
    </row>
    <row r="14" spans="1:7" x14ac:dyDescent="0.2">
      <c r="A14">
        <v>100</v>
      </c>
      <c r="B14">
        <f t="shared" si="3"/>
        <v>1.7453292519943295</v>
      </c>
      <c r="C14">
        <f t="shared" si="1"/>
        <v>4.2004966598146396</v>
      </c>
      <c r="D14">
        <f t="shared" si="2"/>
        <v>3.9052672964678838</v>
      </c>
    </row>
    <row r="15" spans="1:7" x14ac:dyDescent="0.2">
      <c r="A15">
        <v>110</v>
      </c>
      <c r="B15">
        <f>A15*PI()/180</f>
        <v>1.9198621771937625</v>
      </c>
      <c r="C15">
        <f t="shared" si="1"/>
        <v>22.064473909539711</v>
      </c>
      <c r="D15">
        <f t="shared" si="2"/>
        <v>20.782480655212737</v>
      </c>
    </row>
    <row r="16" spans="1:7" x14ac:dyDescent="0.2">
      <c r="A16">
        <v>120</v>
      </c>
      <c r="B16">
        <f t="shared" ref="B16:B22" si="4">A16*PI()/180</f>
        <v>2.0943951023931953</v>
      </c>
      <c r="C16">
        <f t="shared" si="1"/>
        <v>52.690355360756101</v>
      </c>
      <c r="D16">
        <f t="shared" si="2"/>
        <v>50.157522537815311</v>
      </c>
    </row>
    <row r="17" spans="1:4" x14ac:dyDescent="0.2">
      <c r="A17">
        <v>130</v>
      </c>
      <c r="B17">
        <f t="shared" si="4"/>
        <v>2.2689280275926285</v>
      </c>
      <c r="C17">
        <f t="shared" si="1"/>
        <v>93.927909527158334</v>
      </c>
      <c r="D17">
        <f t="shared" si="2"/>
        <v>90.222147666461979</v>
      </c>
    </row>
    <row r="18" spans="1:4" x14ac:dyDescent="0.2">
      <c r="A18">
        <v>140</v>
      </c>
      <c r="B18">
        <f t="shared" si="4"/>
        <v>2.4434609527920612</v>
      </c>
      <c r="C18">
        <f t="shared" si="1"/>
        <v>142.21607474091579</v>
      </c>
      <c r="D18">
        <f t="shared" si="2"/>
        <v>137.67941349262841</v>
      </c>
    </row>
    <row r="19" spans="1:4" x14ac:dyDescent="0.2">
      <c r="A19">
        <v>150</v>
      </c>
      <c r="B19">
        <f t="shared" si="4"/>
        <v>2.6179938779914944</v>
      </c>
      <c r="C19">
        <f t="shared" si="1"/>
        <v>192.12416243514008</v>
      </c>
      <c r="D19">
        <f t="shared" si="2"/>
        <v>187.24363352382719</v>
      </c>
    </row>
    <row r="20" spans="1:4" x14ac:dyDescent="0.2">
      <c r="A20">
        <v>160</v>
      </c>
      <c r="B20">
        <f t="shared" si="4"/>
        <v>2.7925268031909272</v>
      </c>
      <c r="C20">
        <f t="shared" si="1"/>
        <v>236.44784512242148</v>
      </c>
      <c r="D20">
        <f t="shared" si="2"/>
        <v>231.66127943605369</v>
      </c>
    </row>
    <row r="21" spans="1:4" x14ac:dyDescent="0.2">
      <c r="A21">
        <v>170</v>
      </c>
      <c r="B21">
        <f t="shared" si="4"/>
        <v>2.9670597283903604</v>
      </c>
      <c r="C21">
        <f t="shared" si="1"/>
        <v>267.33018280934192</v>
      </c>
      <c r="D21">
        <f t="shared" si="2"/>
        <v>262.82093262659356</v>
      </c>
    </row>
    <row r="22" spans="1:4" x14ac:dyDescent="0.2">
      <c r="A22">
        <v>180</v>
      </c>
      <c r="B22">
        <f t="shared" si="4"/>
        <v>3.1415926535897931</v>
      </c>
      <c r="C22">
        <f t="shared" si="1"/>
        <v>278.44244496211752</v>
      </c>
      <c r="D22">
        <f t="shared" si="2"/>
        <v>274.07465497446742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2024-07-21T19:32:09Z</dcterms:modified>
</cp:coreProperties>
</file>