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01_17_2024\linear_dihedrals\"/>
    </mc:Choice>
  </mc:AlternateContent>
  <bookViews>
    <workbookView xWindow="28680" yWindow="-120" windowWidth="29040" windowHeight="15840"/>
  </bookViews>
  <sheets>
    <sheet name="parity_plot" sheetId="13" r:id="rId1"/>
    <sheet name="data_workup" sheetId="12" r:id="rId2"/>
    <sheet name="ADLD_plot_150" sheetId="19" r:id="rId3"/>
    <sheet name="CCSD_plot_150" sheetId="20" r:id="rId4"/>
    <sheet name="ADLD_plot_160" sheetId="23" r:id="rId5"/>
    <sheet name="CCSD_plot_160" sheetId="24" r:id="rId6"/>
    <sheet name="ADLD_plot_170" sheetId="25" r:id="rId7"/>
    <sheet name="CCSD_plot_170" sheetId="26" r:id="rId8"/>
    <sheet name="data_150" sheetId="17" r:id="rId9"/>
    <sheet name="data_160" sheetId="21" r:id="rId10"/>
    <sheet name="data_170" sheetId="22" r:id="rId11"/>
  </sheets>
  <definedNames>
    <definedName name="solver_adj" localSheetId="1" hidden="1">data_workup!$L$6,data_workup!$N$6,data_workup!$O$6,data_workup!$P$6,data_workup!$Q$6</definedName>
    <definedName name="solver_cvg" localSheetId="1" hidden="1">0.000001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data_workup!$S$6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2" i="12" l="1"/>
  <c r="C72" i="12"/>
  <c r="R71" i="12"/>
  <c r="C71" i="12"/>
  <c r="R70" i="12"/>
  <c r="C70" i="12"/>
  <c r="F31" i="22" l="1"/>
  <c r="G31" i="22"/>
  <c r="H31" i="22"/>
  <c r="I31" i="22"/>
  <c r="J31" i="22"/>
  <c r="K31" i="22"/>
  <c r="L31" i="22"/>
  <c r="M31" i="22"/>
  <c r="N31" i="22"/>
  <c r="O31" i="22"/>
  <c r="P31" i="22"/>
  <c r="Q31" i="22"/>
  <c r="R31" i="22"/>
  <c r="S31" i="22"/>
  <c r="T31" i="22"/>
  <c r="U31" i="22"/>
  <c r="V31" i="22"/>
  <c r="W31" i="22"/>
  <c r="X31" i="22"/>
  <c r="Y31" i="22"/>
  <c r="Z31" i="22"/>
  <c r="AA31" i="22"/>
  <c r="AB31" i="22"/>
  <c r="AC31" i="22"/>
  <c r="AD31" i="22"/>
  <c r="AE31" i="22"/>
  <c r="AF31" i="22"/>
  <c r="AG31" i="22"/>
  <c r="AH31" i="22"/>
  <c r="AI31" i="22"/>
  <c r="AJ31" i="22"/>
  <c r="AK31" i="22"/>
  <c r="AL31" i="22"/>
  <c r="AM31" i="22"/>
  <c r="AN31" i="22"/>
  <c r="E31" i="22"/>
  <c r="D31" i="22"/>
  <c r="F31" i="21" l="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U31" i="21"/>
  <c r="V31" i="21"/>
  <c r="W31" i="21"/>
  <c r="X31" i="21"/>
  <c r="Y31" i="21"/>
  <c r="Z31" i="21"/>
  <c r="AA31" i="21"/>
  <c r="AB31" i="21"/>
  <c r="AC31" i="21"/>
  <c r="AD31" i="21"/>
  <c r="AE31" i="21"/>
  <c r="AF31" i="21"/>
  <c r="AG31" i="21"/>
  <c r="AH31" i="21"/>
  <c r="AI31" i="21"/>
  <c r="AJ31" i="21"/>
  <c r="AK31" i="21"/>
  <c r="AL31" i="21"/>
  <c r="AM31" i="21"/>
  <c r="AN31" i="21"/>
  <c r="E31" i="21"/>
  <c r="D31" i="21"/>
  <c r="AM37" i="22"/>
  <c r="AM25" i="22" s="1"/>
  <c r="AK37" i="22"/>
  <c r="AK25" i="22" s="1"/>
  <c r="AI37" i="22"/>
  <c r="AI25" i="22" s="1"/>
  <c r="AG37" i="22"/>
  <c r="AE37" i="22"/>
  <c r="AE25" i="22" s="1"/>
  <c r="AC37" i="22"/>
  <c r="AA37" i="22"/>
  <c r="Y37" i="22"/>
  <c r="Y25" i="22" s="1"/>
  <c r="W37" i="22"/>
  <c r="T37" i="22"/>
  <c r="T25" i="22" s="1"/>
  <c r="R37" i="22"/>
  <c r="R25" i="22" s="1"/>
  <c r="P37" i="22"/>
  <c r="N37" i="22"/>
  <c r="O37" i="22" s="1"/>
  <c r="O25" i="22" s="1"/>
  <c r="L37" i="22"/>
  <c r="J37" i="22"/>
  <c r="J25" i="22" s="1"/>
  <c r="H37" i="22"/>
  <c r="H25" i="22" s="1"/>
  <c r="F37" i="22"/>
  <c r="F25" i="22" s="1"/>
  <c r="D37" i="22"/>
  <c r="E37" i="22" s="1"/>
  <c r="E25" i="22" s="1"/>
  <c r="AN36" i="22"/>
  <c r="AN26" i="22" s="1"/>
  <c r="AL36" i="22"/>
  <c r="AJ36" i="22"/>
  <c r="AH36" i="22"/>
  <c r="AH26" i="22" s="1"/>
  <c r="AF36" i="22"/>
  <c r="AD36" i="22"/>
  <c r="AD26" i="22" s="1"/>
  <c r="AB36" i="22"/>
  <c r="AB26" i="22" s="1"/>
  <c r="Z36" i="22"/>
  <c r="X36" i="22"/>
  <c r="X26" i="22" s="1"/>
  <c r="V36" i="22"/>
  <c r="V26" i="22" s="1"/>
  <c r="J36" i="22"/>
  <c r="J26" i="22" s="1"/>
  <c r="AM35" i="22"/>
  <c r="AK35" i="22"/>
  <c r="AK27" i="22" s="1"/>
  <c r="AI35" i="22"/>
  <c r="AI27" i="22" s="1"/>
  <c r="AG35" i="22"/>
  <c r="AG27" i="22" s="1"/>
  <c r="AE35" i="22"/>
  <c r="AC35" i="22"/>
  <c r="AC36" i="22" s="1"/>
  <c r="AC26" i="22" s="1"/>
  <c r="AA35" i="22"/>
  <c r="Y35" i="22"/>
  <c r="W35" i="22"/>
  <c r="T35" i="22"/>
  <c r="U35" i="22" s="1"/>
  <c r="R35" i="22"/>
  <c r="P35" i="22"/>
  <c r="P36" i="22" s="1"/>
  <c r="P26" i="22" s="1"/>
  <c r="N35" i="22"/>
  <c r="L35" i="22"/>
  <c r="L27" i="22" s="1"/>
  <c r="J35" i="22"/>
  <c r="H35" i="22"/>
  <c r="I35" i="22" s="1"/>
  <c r="F35" i="22"/>
  <c r="D35" i="22"/>
  <c r="D36" i="22" s="1"/>
  <c r="D26" i="22" s="1"/>
  <c r="AN34" i="22"/>
  <c r="AL34" i="22"/>
  <c r="AL28" i="22" s="1"/>
  <c r="AK34" i="22"/>
  <c r="AK28" i="22" s="1"/>
  <c r="AJ34" i="22"/>
  <c r="AJ28" i="22" s="1"/>
  <c r="AH34" i="22"/>
  <c r="AF34" i="22"/>
  <c r="AD34" i="22"/>
  <c r="AB34" i="22"/>
  <c r="AB28" i="22" s="1"/>
  <c r="Z34" i="22"/>
  <c r="Z28" i="22" s="1"/>
  <c r="X34" i="22"/>
  <c r="V34" i="22"/>
  <c r="AM33" i="22"/>
  <c r="AM29" i="22" s="1"/>
  <c r="AK33" i="22"/>
  <c r="AK29" i="22" s="1"/>
  <c r="AI33" i="22"/>
  <c r="AI34" i="22" s="1"/>
  <c r="AI28" i="22" s="1"/>
  <c r="AG33" i="22"/>
  <c r="AE33" i="22"/>
  <c r="AE34" i="22" s="1"/>
  <c r="AE28" i="22" s="1"/>
  <c r="AC33" i="22"/>
  <c r="AC29" i="22" s="1"/>
  <c r="AA33" i="22"/>
  <c r="AA29" i="22" s="1"/>
  <c r="Y33" i="22"/>
  <c r="Y29" i="22" s="1"/>
  <c r="W33" i="22"/>
  <c r="W29" i="22" s="1"/>
  <c r="T33" i="22"/>
  <c r="T34" i="22" s="1"/>
  <c r="T28" i="22" s="1"/>
  <c r="R33" i="22"/>
  <c r="R29" i="22" s="1"/>
  <c r="P33" i="22"/>
  <c r="P29" i="22" s="1"/>
  <c r="N33" i="22"/>
  <c r="N29" i="22" s="1"/>
  <c r="L33" i="22"/>
  <c r="M33" i="22" s="1"/>
  <c r="J33" i="22"/>
  <c r="J34" i="22" s="1"/>
  <c r="J28" i="22" s="1"/>
  <c r="H33" i="22"/>
  <c r="H34" i="22" s="1"/>
  <c r="H28" i="22" s="1"/>
  <c r="F33" i="22"/>
  <c r="F29" i="22" s="1"/>
  <c r="D33" i="22"/>
  <c r="D29" i="22" s="1"/>
  <c r="V32" i="22"/>
  <c r="V30" i="22" s="1"/>
  <c r="AN29" i="22"/>
  <c r="AL29" i="22"/>
  <c r="AJ29" i="22"/>
  <c r="AH29" i="22"/>
  <c r="AG29" i="22"/>
  <c r="AF29" i="22"/>
  <c r="AD29" i="22"/>
  <c r="AB29" i="22"/>
  <c r="Z29" i="22"/>
  <c r="X29" i="22"/>
  <c r="V29" i="22"/>
  <c r="T29" i="22"/>
  <c r="H29" i="22"/>
  <c r="AN28" i="22"/>
  <c r="AH28" i="22"/>
  <c r="AF28" i="22"/>
  <c r="AD28" i="22"/>
  <c r="X28" i="22"/>
  <c r="V28" i="22"/>
  <c r="AN27" i="22"/>
  <c r="AL27" i="22"/>
  <c r="AJ27" i="22"/>
  <c r="AH27" i="22"/>
  <c r="AF27" i="22"/>
  <c r="AD27" i="22"/>
  <c r="AB27" i="22"/>
  <c r="Z27" i="22"/>
  <c r="Y27" i="22"/>
  <c r="X27" i="22"/>
  <c r="W27" i="22"/>
  <c r="V27" i="22"/>
  <c r="T27" i="22"/>
  <c r="R27" i="22"/>
  <c r="P27" i="22"/>
  <c r="J27" i="22"/>
  <c r="F27" i="22"/>
  <c r="AL26" i="22"/>
  <c r="AJ26" i="22"/>
  <c r="AF26" i="22"/>
  <c r="Z26" i="22"/>
  <c r="AN25" i="22"/>
  <c r="AL25" i="22"/>
  <c r="AJ25" i="22"/>
  <c r="AH25" i="22"/>
  <c r="AG25" i="22"/>
  <c r="AF25" i="22"/>
  <c r="AD25" i="22"/>
  <c r="AC25" i="22"/>
  <c r="AB25" i="22"/>
  <c r="AA25" i="22"/>
  <c r="Z25" i="22"/>
  <c r="X25" i="22"/>
  <c r="V25" i="22"/>
  <c r="N25" i="22"/>
  <c r="L25" i="22"/>
  <c r="F24" i="22"/>
  <c r="H24" i="22" s="1"/>
  <c r="J24" i="22" s="1"/>
  <c r="L24" i="22" s="1"/>
  <c r="N24" i="22" s="1"/>
  <c r="P24" i="22" s="1"/>
  <c r="R24" i="22" s="1"/>
  <c r="T24" i="22" s="1"/>
  <c r="V24" i="22" s="1"/>
  <c r="X24" i="22" s="1"/>
  <c r="Z24" i="22" s="1"/>
  <c r="AB24" i="22" s="1"/>
  <c r="AD24" i="22" s="1"/>
  <c r="AF24" i="22" s="1"/>
  <c r="AH24" i="22" s="1"/>
  <c r="AJ24" i="22" s="1"/>
  <c r="AL24" i="22" s="1"/>
  <c r="AN24" i="22" s="1"/>
  <c r="AM19" i="22"/>
  <c r="AM7" i="22" s="1"/>
  <c r="AK19" i="22"/>
  <c r="AK7" i="22" s="1"/>
  <c r="AI19" i="22"/>
  <c r="AI18" i="22" s="1"/>
  <c r="AI8" i="22" s="1"/>
  <c r="AG19" i="22"/>
  <c r="AG7" i="22" s="1"/>
  <c r="AE19" i="22"/>
  <c r="AC19" i="22"/>
  <c r="AC7" i="22" s="1"/>
  <c r="AA19" i="22"/>
  <c r="Y19" i="22"/>
  <c r="Y7" i="22" s="1"/>
  <c r="W19" i="22"/>
  <c r="W7" i="22" s="1"/>
  <c r="T19" i="22"/>
  <c r="T7" i="22" s="1"/>
  <c r="R19" i="22"/>
  <c r="P19" i="22"/>
  <c r="O19" i="22" s="1"/>
  <c r="O7" i="22" s="1"/>
  <c r="N19" i="22"/>
  <c r="M19" i="22"/>
  <c r="M7" i="22" s="1"/>
  <c r="L19" i="22"/>
  <c r="J19" i="22"/>
  <c r="J7" i="22" s="1"/>
  <c r="H19" i="22"/>
  <c r="G19" i="22" s="1"/>
  <c r="G7" i="22" s="1"/>
  <c r="F19" i="22"/>
  <c r="F7" i="22" s="1"/>
  <c r="D19" i="22"/>
  <c r="D18" i="22" s="1"/>
  <c r="D8" i="22" s="1"/>
  <c r="AN18" i="22"/>
  <c r="AN8" i="22" s="1"/>
  <c r="AL18" i="22"/>
  <c r="AL8" i="22" s="1"/>
  <c r="AJ18" i="22"/>
  <c r="AJ8" i="22" s="1"/>
  <c r="AH18" i="22"/>
  <c r="AH8" i="22" s="1"/>
  <c r="AF18" i="22"/>
  <c r="AF8" i="22" s="1"/>
  <c r="AD18" i="22"/>
  <c r="AD8" i="22" s="1"/>
  <c r="AB18" i="22"/>
  <c r="AB8" i="22" s="1"/>
  <c r="Z18" i="22"/>
  <c r="Z8" i="22" s="1"/>
  <c r="X18" i="22"/>
  <c r="X8" i="22" s="1"/>
  <c r="V18" i="22"/>
  <c r="V8" i="22" s="1"/>
  <c r="L18" i="22"/>
  <c r="L8" i="22" s="1"/>
  <c r="H18" i="22"/>
  <c r="H8" i="22" s="1"/>
  <c r="AM17" i="22"/>
  <c r="AM9" i="22" s="1"/>
  <c r="AK17" i="22"/>
  <c r="AK9" i="22" s="1"/>
  <c r="AI17" i="22"/>
  <c r="AI9" i="22" s="1"/>
  <c r="AG17" i="22"/>
  <c r="AG9" i="22" s="1"/>
  <c r="AE17" i="22"/>
  <c r="AE18" i="22" s="1"/>
  <c r="AE8" i="22" s="1"/>
  <c r="AC17" i="22"/>
  <c r="AC18" i="22" s="1"/>
  <c r="AC8" i="22" s="1"/>
  <c r="AA17" i="22"/>
  <c r="AA18" i="22" s="1"/>
  <c r="AA8" i="22" s="1"/>
  <c r="Y17" i="22"/>
  <c r="Y9" i="22" s="1"/>
  <c r="W17" i="22"/>
  <c r="W9" i="22" s="1"/>
  <c r="T17" i="22"/>
  <c r="U17" i="22" s="1"/>
  <c r="U9" i="22" s="1"/>
  <c r="R17" i="22"/>
  <c r="Q17" i="22"/>
  <c r="Q9" i="22" s="1"/>
  <c r="P17" i="22"/>
  <c r="P9" i="22" s="1"/>
  <c r="N17" i="22"/>
  <c r="N9" i="22" s="1"/>
  <c r="L17" i="22"/>
  <c r="J17" i="22"/>
  <c r="H17" i="22"/>
  <c r="F17" i="22"/>
  <c r="D17" i="22"/>
  <c r="D16" i="22" s="1"/>
  <c r="D10" i="22" s="1"/>
  <c r="AN16" i="22"/>
  <c r="AN10" i="22" s="1"/>
  <c r="AL16" i="22"/>
  <c r="AL10" i="22" s="1"/>
  <c r="AJ16" i="22"/>
  <c r="AJ10" i="22" s="1"/>
  <c r="AH16" i="22"/>
  <c r="AH10" i="22" s="1"/>
  <c r="AF16" i="22"/>
  <c r="AF10" i="22" s="1"/>
  <c r="AD16" i="22"/>
  <c r="AD10" i="22" s="1"/>
  <c r="AB16" i="22"/>
  <c r="AB10" i="22" s="1"/>
  <c r="Z16" i="22"/>
  <c r="Z10" i="22" s="1"/>
  <c r="X16" i="22"/>
  <c r="V16" i="22"/>
  <c r="V10" i="22" s="1"/>
  <c r="AM15" i="22"/>
  <c r="AK15" i="22"/>
  <c r="AK11" i="22" s="1"/>
  <c r="AI15" i="22"/>
  <c r="AI16" i="22" s="1"/>
  <c r="AI10" i="22" s="1"/>
  <c r="AG15" i="22"/>
  <c r="AE15" i="22"/>
  <c r="AE11" i="22" s="1"/>
  <c r="AC15" i="22"/>
  <c r="AC11" i="22" s="1"/>
  <c r="AA15" i="22"/>
  <c r="AA11" i="22" s="1"/>
  <c r="Y15" i="22"/>
  <c r="Y11" i="22" s="1"/>
  <c r="W15" i="22"/>
  <c r="U15" i="22"/>
  <c r="T15" i="22"/>
  <c r="R15" i="22"/>
  <c r="R11" i="22" s="1"/>
  <c r="P15" i="22"/>
  <c r="N15" i="22"/>
  <c r="L15" i="22"/>
  <c r="L16" i="22" s="1"/>
  <c r="L10" i="22" s="1"/>
  <c r="K15" i="22"/>
  <c r="J15" i="22"/>
  <c r="J11" i="22" s="1"/>
  <c r="H15" i="22"/>
  <c r="I15" i="22" s="1"/>
  <c r="F15" i="22"/>
  <c r="F11" i="22" s="1"/>
  <c r="D15" i="22"/>
  <c r="B13" i="22"/>
  <c r="AN13" i="22" s="1"/>
  <c r="AN14" i="22" s="1"/>
  <c r="AN12" i="22" s="1"/>
  <c r="AN11" i="22"/>
  <c r="AL11" i="22"/>
  <c r="AJ11" i="22"/>
  <c r="AI11" i="22"/>
  <c r="AH11" i="22"/>
  <c r="AF11" i="22"/>
  <c r="AD11" i="22"/>
  <c r="AB11" i="22"/>
  <c r="Z11" i="22"/>
  <c r="X11" i="22"/>
  <c r="V11" i="22"/>
  <c r="T11" i="22"/>
  <c r="N11" i="22"/>
  <c r="D11" i="22"/>
  <c r="X10" i="22"/>
  <c r="AN9" i="22"/>
  <c r="AL9" i="22"/>
  <c r="AJ9" i="22"/>
  <c r="AH9" i="22"/>
  <c r="AF9" i="22"/>
  <c r="AD9" i="22"/>
  <c r="AB9" i="22"/>
  <c r="AA9" i="22"/>
  <c r="Z9" i="22"/>
  <c r="X9" i="22"/>
  <c r="V9" i="22"/>
  <c r="R9" i="22"/>
  <c r="L9" i="22"/>
  <c r="H9" i="22"/>
  <c r="D9" i="22"/>
  <c r="AN7" i="22"/>
  <c r="AL7" i="22"/>
  <c r="AJ7" i="22"/>
  <c r="AH7" i="22"/>
  <c r="AF7" i="22"/>
  <c r="AE7" i="22"/>
  <c r="AD7" i="22"/>
  <c r="AB7" i="22"/>
  <c r="AA7" i="22"/>
  <c r="Z7" i="22"/>
  <c r="X7" i="22"/>
  <c r="V7" i="22"/>
  <c r="N7" i="22"/>
  <c r="L7" i="22"/>
  <c r="H7" i="22"/>
  <c r="D7" i="22"/>
  <c r="F6" i="22"/>
  <c r="H6" i="22" s="1"/>
  <c r="J6" i="22" s="1"/>
  <c r="L6" i="22" s="1"/>
  <c r="N6" i="22" s="1"/>
  <c r="P6" i="22" s="1"/>
  <c r="R6" i="22" s="1"/>
  <c r="T6" i="22" s="1"/>
  <c r="V6" i="22" s="1"/>
  <c r="X6" i="22" s="1"/>
  <c r="Z6" i="22" s="1"/>
  <c r="AB6" i="22" s="1"/>
  <c r="AD6" i="22" s="1"/>
  <c r="AF6" i="22" s="1"/>
  <c r="AH6" i="22" s="1"/>
  <c r="AJ6" i="22" s="1"/>
  <c r="AL6" i="22" s="1"/>
  <c r="AN6" i="22" s="1"/>
  <c r="AM37" i="21"/>
  <c r="AM25" i="21" s="1"/>
  <c r="AK37" i="21"/>
  <c r="AK25" i="21" s="1"/>
  <c r="AI37" i="21"/>
  <c r="AG37" i="21"/>
  <c r="AG25" i="21" s="1"/>
  <c r="AE37" i="21"/>
  <c r="AE25" i="21" s="1"/>
  <c r="AC37" i="21"/>
  <c r="AC25" i="21" s="1"/>
  <c r="AA37" i="21"/>
  <c r="Y37" i="21"/>
  <c r="W37" i="21"/>
  <c r="W25" i="21" s="1"/>
  <c r="U37" i="21"/>
  <c r="U25" i="21" s="1"/>
  <c r="T37" i="21"/>
  <c r="R37" i="21"/>
  <c r="S37" i="21" s="1"/>
  <c r="S25" i="21" s="1"/>
  <c r="Q37" i="21"/>
  <c r="Q25" i="21" s="1"/>
  <c r="P37" i="21"/>
  <c r="O37" i="21" s="1"/>
  <c r="O25" i="21" s="1"/>
  <c r="N37" i="21"/>
  <c r="L37" i="21"/>
  <c r="M37" i="21" s="1"/>
  <c r="M25" i="21" s="1"/>
  <c r="J37" i="21"/>
  <c r="K37" i="21" s="1"/>
  <c r="K25" i="21" s="1"/>
  <c r="H37" i="21"/>
  <c r="F37" i="21"/>
  <c r="G37" i="21" s="1"/>
  <c r="G25" i="21" s="1"/>
  <c r="D37" i="21"/>
  <c r="D25" i="21" s="1"/>
  <c r="AN36" i="21"/>
  <c r="AN26" i="21" s="1"/>
  <c r="AL36" i="21"/>
  <c r="AL26" i="21" s="1"/>
  <c r="AJ36" i="21"/>
  <c r="AJ26" i="21" s="1"/>
  <c r="AH36" i="21"/>
  <c r="AH26" i="21" s="1"/>
  <c r="AF36" i="21"/>
  <c r="AD36" i="21"/>
  <c r="AD26" i="21" s="1"/>
  <c r="AB36" i="21"/>
  <c r="AB26" i="21" s="1"/>
  <c r="Z36" i="21"/>
  <c r="X36" i="21"/>
  <c r="X26" i="21" s="1"/>
  <c r="V36" i="21"/>
  <c r="V26" i="21" s="1"/>
  <c r="AM35" i="21"/>
  <c r="AM36" i="21" s="1"/>
  <c r="AM26" i="21" s="1"/>
  <c r="AK35" i="21"/>
  <c r="AK27" i="21" s="1"/>
  <c r="AI35" i="21"/>
  <c r="AI27" i="21" s="1"/>
  <c r="AG35" i="21"/>
  <c r="AG27" i="21" s="1"/>
  <c r="AE35" i="21"/>
  <c r="AE36" i="21" s="1"/>
  <c r="AE26" i="21" s="1"/>
  <c r="AC35" i="21"/>
  <c r="AC36" i="21" s="1"/>
  <c r="AC26" i="21" s="1"/>
  <c r="AA35" i="21"/>
  <c r="Y35" i="21"/>
  <c r="Y36" i="21" s="1"/>
  <c r="Y26" i="21" s="1"/>
  <c r="W35" i="21"/>
  <c r="U35" i="21"/>
  <c r="T35" i="21"/>
  <c r="T36" i="21" s="1"/>
  <c r="T26" i="21" s="1"/>
  <c r="R35" i="21"/>
  <c r="R27" i="21" s="1"/>
  <c r="P35" i="21"/>
  <c r="P27" i="21" s="1"/>
  <c r="N35" i="21"/>
  <c r="N36" i="21" s="1"/>
  <c r="N26" i="21" s="1"/>
  <c r="L35" i="21"/>
  <c r="L27" i="21" s="1"/>
  <c r="J35" i="21"/>
  <c r="H35" i="21"/>
  <c r="H36" i="21" s="1"/>
  <c r="H26" i="21" s="1"/>
  <c r="F35" i="21"/>
  <c r="F27" i="21" s="1"/>
  <c r="D35" i="21"/>
  <c r="D27" i="21" s="1"/>
  <c r="AN34" i="21"/>
  <c r="AN28" i="21" s="1"/>
  <c r="AL34" i="21"/>
  <c r="AL28" i="21" s="1"/>
  <c r="AJ34" i="21"/>
  <c r="AJ28" i="21" s="1"/>
  <c r="AH34" i="21"/>
  <c r="AH28" i="21" s="1"/>
  <c r="AF34" i="21"/>
  <c r="AF28" i="21" s="1"/>
  <c r="AD34" i="21"/>
  <c r="AD28" i="21" s="1"/>
  <c r="AB34" i="21"/>
  <c r="AB28" i="21" s="1"/>
  <c r="Z34" i="21"/>
  <c r="Z28" i="21" s="1"/>
  <c r="X34" i="21"/>
  <c r="X28" i="21" s="1"/>
  <c r="V34" i="21"/>
  <c r="V28" i="21" s="1"/>
  <c r="T34" i="21"/>
  <c r="T28" i="21" s="1"/>
  <c r="AM33" i="21"/>
  <c r="AM29" i="21" s="1"/>
  <c r="AK33" i="21"/>
  <c r="AK29" i="21" s="1"/>
  <c r="AI33" i="21"/>
  <c r="AG33" i="21"/>
  <c r="AE33" i="21"/>
  <c r="AC33" i="21"/>
  <c r="AC34" i="21" s="1"/>
  <c r="AC28" i="21" s="1"/>
  <c r="AA33" i="21"/>
  <c r="AA29" i="21" s="1"/>
  <c r="Y33" i="21"/>
  <c r="Y29" i="21" s="1"/>
  <c r="W33" i="21"/>
  <c r="W34" i="21" s="1"/>
  <c r="W28" i="21" s="1"/>
  <c r="T33" i="21"/>
  <c r="U33" i="21" s="1"/>
  <c r="R33" i="21"/>
  <c r="R29" i="21" s="1"/>
  <c r="Q33" i="21"/>
  <c r="Q29" i="21" s="1"/>
  <c r="P33" i="21"/>
  <c r="P29" i="21" s="1"/>
  <c r="N33" i="21"/>
  <c r="N29" i="21" s="1"/>
  <c r="M33" i="21"/>
  <c r="M29" i="21" s="1"/>
  <c r="L33" i="21"/>
  <c r="L34" i="21" s="1"/>
  <c r="L28" i="21" s="1"/>
  <c r="J33" i="21"/>
  <c r="J29" i="21" s="1"/>
  <c r="H33" i="21"/>
  <c r="H29" i="21" s="1"/>
  <c r="F33" i="21"/>
  <c r="F29" i="21" s="1"/>
  <c r="D33" i="21"/>
  <c r="D29" i="21" s="1"/>
  <c r="V32" i="21"/>
  <c r="V30" i="21" s="1"/>
  <c r="AN29" i="21"/>
  <c r="AL29" i="21"/>
  <c r="AJ29" i="21"/>
  <c r="AH29" i="21"/>
  <c r="AF29" i="21"/>
  <c r="AD29" i="21"/>
  <c r="AB29" i="21"/>
  <c r="Z29" i="21"/>
  <c r="X29" i="21"/>
  <c r="V29" i="21"/>
  <c r="AN27" i="21"/>
  <c r="AL27" i="21"/>
  <c r="AJ27" i="21"/>
  <c r="AH27" i="21"/>
  <c r="AF27" i="21"/>
  <c r="AE27" i="21"/>
  <c r="AD27" i="21"/>
  <c r="AC27" i="21"/>
  <c r="AB27" i="21"/>
  <c r="Z27" i="21"/>
  <c r="X27" i="21"/>
  <c r="W27" i="21"/>
  <c r="V27" i="21"/>
  <c r="T27" i="21"/>
  <c r="AF26" i="21"/>
  <c r="Z26" i="21"/>
  <c r="AN25" i="21"/>
  <c r="AL25" i="21"/>
  <c r="AJ25" i="21"/>
  <c r="AI25" i="21"/>
  <c r="AH25" i="21"/>
  <c r="AF25" i="21"/>
  <c r="AD25" i="21"/>
  <c r="AB25" i="21"/>
  <c r="AA25" i="21"/>
  <c r="Z25" i="21"/>
  <c r="Y25" i="21"/>
  <c r="X25" i="21"/>
  <c r="V25" i="21"/>
  <c r="T25" i="21"/>
  <c r="R25" i="21"/>
  <c r="P25" i="21"/>
  <c r="N25" i="21"/>
  <c r="H25" i="21"/>
  <c r="F25" i="21"/>
  <c r="F24" i="21"/>
  <c r="H24" i="21" s="1"/>
  <c r="J24" i="21" s="1"/>
  <c r="L24" i="21" s="1"/>
  <c r="N24" i="21" s="1"/>
  <c r="P24" i="21" s="1"/>
  <c r="R24" i="21" s="1"/>
  <c r="T24" i="21" s="1"/>
  <c r="V24" i="21" s="1"/>
  <c r="X24" i="21" s="1"/>
  <c r="Z24" i="21" s="1"/>
  <c r="AB24" i="21" s="1"/>
  <c r="AD24" i="21" s="1"/>
  <c r="AF24" i="21" s="1"/>
  <c r="AH24" i="21" s="1"/>
  <c r="AJ24" i="21" s="1"/>
  <c r="AL24" i="21" s="1"/>
  <c r="AN24" i="21" s="1"/>
  <c r="AM19" i="21"/>
  <c r="AM7" i="21" s="1"/>
  <c r="AK19" i="21"/>
  <c r="AK7" i="21" s="1"/>
  <c r="AI19" i="21"/>
  <c r="AG19" i="21"/>
  <c r="AE19" i="21"/>
  <c r="AE7" i="21" s="1"/>
  <c r="AC19" i="21"/>
  <c r="AA19" i="21"/>
  <c r="AA7" i="21" s="1"/>
  <c r="Y19" i="21"/>
  <c r="Y7" i="21" s="1"/>
  <c r="T19" i="21"/>
  <c r="T7" i="21" s="1"/>
  <c r="R19" i="21"/>
  <c r="S19" i="21" s="1"/>
  <c r="S7" i="21" s="1"/>
  <c r="P19" i="21"/>
  <c r="Q19" i="21" s="1"/>
  <c r="N19" i="21"/>
  <c r="M19" i="21" s="1"/>
  <c r="M7" i="21" s="1"/>
  <c r="L19" i="21"/>
  <c r="J19" i="21"/>
  <c r="K19" i="21" s="1"/>
  <c r="K7" i="21" s="1"/>
  <c r="H19" i="21"/>
  <c r="F19" i="21"/>
  <c r="D19" i="21"/>
  <c r="E19" i="21" s="1"/>
  <c r="AN18" i="21"/>
  <c r="AN8" i="21" s="1"/>
  <c r="AL18" i="21"/>
  <c r="AL8" i="21" s="1"/>
  <c r="AJ18" i="21"/>
  <c r="AH18" i="21"/>
  <c r="AH8" i="21" s="1"/>
  <c r="AF18" i="21"/>
  <c r="AF8" i="21" s="1"/>
  <c r="AD18" i="21"/>
  <c r="AD8" i="21" s="1"/>
  <c r="AB18" i="21"/>
  <c r="AB8" i="21" s="1"/>
  <c r="Z18" i="21"/>
  <c r="Z8" i="21" s="1"/>
  <c r="X18" i="21"/>
  <c r="X8" i="21" s="1"/>
  <c r="AM17" i="21"/>
  <c r="AM18" i="21" s="1"/>
  <c r="AM8" i="21" s="1"/>
  <c r="AK17" i="21"/>
  <c r="AK18" i="21" s="1"/>
  <c r="AK8" i="21" s="1"/>
  <c r="AI17" i="21"/>
  <c r="AI18" i="21" s="1"/>
  <c r="AI8" i="21" s="1"/>
  <c r="AG17" i="21"/>
  <c r="AE17" i="21"/>
  <c r="AE18" i="21" s="1"/>
  <c r="AE8" i="21" s="1"/>
  <c r="AC17" i="21"/>
  <c r="AC9" i="21" s="1"/>
  <c r="AA17" i="21"/>
  <c r="AA9" i="21" s="1"/>
  <c r="Y17" i="21"/>
  <c r="W17" i="21"/>
  <c r="W16" i="21" s="1"/>
  <c r="W10" i="21" s="1"/>
  <c r="T17" i="21"/>
  <c r="T18" i="21" s="1"/>
  <c r="T8" i="21" s="1"/>
  <c r="R17" i="21"/>
  <c r="P17" i="21"/>
  <c r="P18" i="21" s="1"/>
  <c r="P8" i="21" s="1"/>
  <c r="N17" i="21"/>
  <c r="N9" i="21" s="1"/>
  <c r="L17" i="21"/>
  <c r="L18" i="21" s="1"/>
  <c r="L8" i="21" s="1"/>
  <c r="J17" i="21"/>
  <c r="K17" i="21" s="1"/>
  <c r="H17" i="21"/>
  <c r="H18" i="21" s="1"/>
  <c r="H8" i="21" s="1"/>
  <c r="F17" i="21"/>
  <c r="F9" i="21" s="1"/>
  <c r="D17" i="21"/>
  <c r="D18" i="21" s="1"/>
  <c r="D8" i="21" s="1"/>
  <c r="AN16" i="21"/>
  <c r="AN10" i="21" s="1"/>
  <c r="AL16" i="21"/>
  <c r="AL10" i="21" s="1"/>
  <c r="AJ16" i="21"/>
  <c r="AH16" i="21"/>
  <c r="AH10" i="21" s="1"/>
  <c r="AF16" i="21"/>
  <c r="AF10" i="21" s="1"/>
  <c r="AD16" i="21"/>
  <c r="AD10" i="21" s="1"/>
  <c r="AB16" i="21"/>
  <c r="AB10" i="21" s="1"/>
  <c r="Z16" i="21"/>
  <c r="Z10" i="21" s="1"/>
  <c r="X16" i="21"/>
  <c r="V16" i="21"/>
  <c r="V10" i="21" s="1"/>
  <c r="D16" i="21"/>
  <c r="D10" i="21" s="1"/>
  <c r="AM15" i="21"/>
  <c r="AM11" i="21" s="1"/>
  <c r="AK15" i="21"/>
  <c r="AK11" i="21" s="1"/>
  <c r="AI15" i="21"/>
  <c r="AG15" i="21"/>
  <c r="AG11" i="21" s="1"/>
  <c r="AE15" i="21"/>
  <c r="AE16" i="21" s="1"/>
  <c r="AE10" i="21" s="1"/>
  <c r="AC15" i="21"/>
  <c r="AA15" i="21"/>
  <c r="AA11" i="21" s="1"/>
  <c r="Y15" i="21"/>
  <c r="W15" i="21"/>
  <c r="T15" i="21"/>
  <c r="T16" i="21" s="1"/>
  <c r="T10" i="21" s="1"/>
  <c r="R15" i="21"/>
  <c r="R11" i="21" s="1"/>
  <c r="P15" i="21"/>
  <c r="N15" i="21"/>
  <c r="O15" i="21" s="1"/>
  <c r="L15" i="21"/>
  <c r="J15" i="21"/>
  <c r="J11" i="21" s="1"/>
  <c r="H15" i="21"/>
  <c r="I15" i="21" s="1"/>
  <c r="I11" i="21" s="1"/>
  <c r="F15" i="21"/>
  <c r="F11" i="21" s="1"/>
  <c r="D15" i="21"/>
  <c r="AN13" i="21"/>
  <c r="AN14" i="21" s="1"/>
  <c r="AN12" i="21" s="1"/>
  <c r="AL13" i="21"/>
  <c r="AL14" i="21" s="1"/>
  <c r="AL12" i="21" s="1"/>
  <c r="AE13" i="21"/>
  <c r="AC13" i="21"/>
  <c r="AB13" i="21"/>
  <c r="AB14" i="21" s="1"/>
  <c r="AB12" i="21" s="1"/>
  <c r="Z13" i="21"/>
  <c r="Z14" i="21" s="1"/>
  <c r="Z12" i="21" s="1"/>
  <c r="S13" i="21"/>
  <c r="Q13" i="21"/>
  <c r="I13" i="21"/>
  <c r="H13" i="21"/>
  <c r="G13" i="21"/>
  <c r="E13" i="21"/>
  <c r="B13" i="21"/>
  <c r="AM13" i="21" s="1"/>
  <c r="AM14" i="21" s="1"/>
  <c r="AM12" i="21" s="1"/>
  <c r="AN11" i="21"/>
  <c r="AL11" i="21"/>
  <c r="AJ11" i="21"/>
  <c r="AI11" i="21"/>
  <c r="AH11" i="21"/>
  <c r="AF11" i="21"/>
  <c r="AD11" i="21"/>
  <c r="AC11" i="21"/>
  <c r="AB11" i="21"/>
  <c r="Z11" i="21"/>
  <c r="Y11" i="21"/>
  <c r="X11" i="21"/>
  <c r="W11" i="21"/>
  <c r="V11" i="21"/>
  <c r="P11" i="21"/>
  <c r="L11" i="21"/>
  <c r="D11" i="21"/>
  <c r="AJ10" i="21"/>
  <c r="X10" i="21"/>
  <c r="AN9" i="21"/>
  <c r="AL9" i="21"/>
  <c r="AK9" i="21"/>
  <c r="AJ9" i="21"/>
  <c r="AH9" i="21"/>
  <c r="AF9" i="21"/>
  <c r="AE9" i="21"/>
  <c r="AD9" i="21"/>
  <c r="AB9" i="21"/>
  <c r="Z9" i="21"/>
  <c r="Y9" i="21"/>
  <c r="X9" i="21"/>
  <c r="V9" i="21"/>
  <c r="R9" i="21"/>
  <c r="P9" i="21"/>
  <c r="D9" i="21"/>
  <c r="AJ8" i="21"/>
  <c r="AN7" i="21"/>
  <c r="AL7" i="21"/>
  <c r="AJ7" i="21"/>
  <c r="AI7" i="21"/>
  <c r="AH7" i="21"/>
  <c r="AG7" i="21"/>
  <c r="AF7" i="21"/>
  <c r="AD7" i="21"/>
  <c r="AB7" i="21"/>
  <c r="Z7" i="21"/>
  <c r="X7" i="21"/>
  <c r="P7" i="21"/>
  <c r="N7" i="21"/>
  <c r="L7" i="21"/>
  <c r="H7" i="21"/>
  <c r="D7" i="21"/>
  <c r="H6" i="21"/>
  <c r="J6" i="21" s="1"/>
  <c r="L6" i="21" s="1"/>
  <c r="N6" i="21" s="1"/>
  <c r="P6" i="21" s="1"/>
  <c r="R6" i="21" s="1"/>
  <c r="T6" i="21" s="1"/>
  <c r="V6" i="21" s="1"/>
  <c r="X6" i="21" s="1"/>
  <c r="Z6" i="21" s="1"/>
  <c r="AB6" i="21" s="1"/>
  <c r="AD6" i="21" s="1"/>
  <c r="AF6" i="21" s="1"/>
  <c r="AH6" i="21" s="1"/>
  <c r="AJ6" i="21" s="1"/>
  <c r="AL6" i="21" s="1"/>
  <c r="AN6" i="21" s="1"/>
  <c r="F6" i="21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AC7" i="17"/>
  <c r="AD7" i="17"/>
  <c r="AE7" i="17"/>
  <c r="AF7" i="17"/>
  <c r="AG7" i="17"/>
  <c r="AH7" i="17"/>
  <c r="AI7" i="17"/>
  <c r="AJ7" i="17"/>
  <c r="AK7" i="17"/>
  <c r="AL7" i="17"/>
  <c r="AM7" i="17"/>
  <c r="AN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X8" i="17"/>
  <c r="Y8" i="17"/>
  <c r="Z8" i="17"/>
  <c r="AA8" i="17"/>
  <c r="AB8" i="17"/>
  <c r="AC8" i="17"/>
  <c r="AD8" i="17"/>
  <c r="AE8" i="17"/>
  <c r="AF8" i="17"/>
  <c r="AG8" i="17"/>
  <c r="AH8" i="17"/>
  <c r="AI8" i="17"/>
  <c r="AJ8" i="17"/>
  <c r="AK8" i="17"/>
  <c r="AL8" i="17"/>
  <c r="AM8" i="17"/>
  <c r="AN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V9" i="17"/>
  <c r="W9" i="17"/>
  <c r="X9" i="17"/>
  <c r="Y9" i="17"/>
  <c r="Z9" i="17"/>
  <c r="AA9" i="17"/>
  <c r="AB9" i="17"/>
  <c r="AC9" i="17"/>
  <c r="AD9" i="17"/>
  <c r="AE9" i="17"/>
  <c r="AF9" i="17"/>
  <c r="AG9" i="17"/>
  <c r="AH9" i="17"/>
  <c r="AI9" i="17"/>
  <c r="AJ9" i="17"/>
  <c r="AK9" i="17"/>
  <c r="AL9" i="17"/>
  <c r="AM9" i="17"/>
  <c r="AN9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Y10" i="17"/>
  <c r="Z10" i="17"/>
  <c r="AA10" i="17"/>
  <c r="AB10" i="17"/>
  <c r="AC10" i="17"/>
  <c r="AD10" i="17"/>
  <c r="AE10" i="17"/>
  <c r="AF10" i="17"/>
  <c r="AG10" i="17"/>
  <c r="AH10" i="17"/>
  <c r="AI10" i="17"/>
  <c r="AJ10" i="17"/>
  <c r="AK10" i="17"/>
  <c r="AL10" i="17"/>
  <c r="AM10" i="17"/>
  <c r="AN10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AF11" i="17"/>
  <c r="AG11" i="17"/>
  <c r="AH11" i="17"/>
  <c r="AI11" i="17"/>
  <c r="AJ11" i="17"/>
  <c r="AK11" i="17"/>
  <c r="AL11" i="17"/>
  <c r="AM11" i="17"/>
  <c r="AN11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AF12" i="17"/>
  <c r="AG12" i="17"/>
  <c r="AH12" i="17"/>
  <c r="AI12" i="17"/>
  <c r="AJ12" i="17"/>
  <c r="AK12" i="17"/>
  <c r="AL12" i="17"/>
  <c r="AM12" i="17"/>
  <c r="AN12" i="17"/>
  <c r="D7" i="17"/>
  <c r="D8" i="17"/>
  <c r="D9" i="17"/>
  <c r="D10" i="17"/>
  <c r="D11" i="17"/>
  <c r="D12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AG18" i="17"/>
  <c r="AH18" i="17"/>
  <c r="AI18" i="17"/>
  <c r="AJ18" i="17"/>
  <c r="AK18" i="17"/>
  <c r="AL18" i="17"/>
  <c r="AM18" i="17"/>
  <c r="AN18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G16" i="17"/>
  <c r="AH16" i="17"/>
  <c r="AI16" i="17"/>
  <c r="AJ16" i="17"/>
  <c r="AK16" i="17"/>
  <c r="AL16" i="17"/>
  <c r="AM16" i="17"/>
  <c r="AN16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AG14" i="17"/>
  <c r="AH14" i="17"/>
  <c r="AI14" i="17"/>
  <c r="AJ14" i="17"/>
  <c r="AK14" i="17"/>
  <c r="AL14" i="17"/>
  <c r="AM14" i="17"/>
  <c r="AN14" i="17"/>
  <c r="D18" i="17"/>
  <c r="D16" i="17"/>
  <c r="D14" i="17"/>
  <c r="AM15" i="17"/>
  <c r="AM17" i="17"/>
  <c r="AM19" i="17"/>
  <c r="AK19" i="17"/>
  <c r="AK17" i="17"/>
  <c r="AK15" i="17"/>
  <c r="AI19" i="17"/>
  <c r="AI17" i="17"/>
  <c r="AI15" i="17"/>
  <c r="AG19" i="17"/>
  <c r="AG17" i="17"/>
  <c r="AG15" i="17"/>
  <c r="AE15" i="17"/>
  <c r="AE17" i="17"/>
  <c r="AE19" i="17"/>
  <c r="AC19" i="17"/>
  <c r="AC17" i="17"/>
  <c r="AC15" i="17"/>
  <c r="AA15" i="17"/>
  <c r="AA17" i="17"/>
  <c r="AA19" i="17"/>
  <c r="Y19" i="17"/>
  <c r="Y17" i="17"/>
  <c r="Y15" i="17"/>
  <c r="W15" i="17"/>
  <c r="W17" i="17"/>
  <c r="W19" i="17"/>
  <c r="U19" i="17"/>
  <c r="U17" i="17"/>
  <c r="U15" i="17"/>
  <c r="S15" i="17"/>
  <c r="S17" i="17"/>
  <c r="S19" i="17"/>
  <c r="Q19" i="17"/>
  <c r="Q17" i="17"/>
  <c r="Q15" i="17"/>
  <c r="O15" i="17"/>
  <c r="O17" i="17"/>
  <c r="O19" i="17"/>
  <c r="M19" i="17"/>
  <c r="M17" i="17"/>
  <c r="M15" i="17"/>
  <c r="K15" i="17"/>
  <c r="K17" i="17"/>
  <c r="K19" i="17"/>
  <c r="I19" i="17"/>
  <c r="I17" i="17"/>
  <c r="I15" i="17"/>
  <c r="G15" i="17"/>
  <c r="G17" i="17"/>
  <c r="G19" i="17"/>
  <c r="E19" i="17"/>
  <c r="E17" i="17"/>
  <c r="E15" i="17"/>
  <c r="D19" i="17"/>
  <c r="D17" i="17"/>
  <c r="D15" i="17"/>
  <c r="F19" i="17"/>
  <c r="F17" i="17"/>
  <c r="F15" i="17"/>
  <c r="H19" i="17"/>
  <c r="H17" i="17"/>
  <c r="H15" i="17"/>
  <c r="J19" i="17"/>
  <c r="J17" i="17"/>
  <c r="J15" i="17"/>
  <c r="L19" i="17"/>
  <c r="L17" i="17"/>
  <c r="L15" i="17"/>
  <c r="N19" i="17"/>
  <c r="N17" i="17"/>
  <c r="N15" i="17"/>
  <c r="P19" i="17"/>
  <c r="P17" i="17"/>
  <c r="P15" i="17"/>
  <c r="R19" i="17"/>
  <c r="R17" i="17"/>
  <c r="R15" i="17"/>
  <c r="T19" i="17"/>
  <c r="T17" i="17"/>
  <c r="T15" i="17"/>
  <c r="I13" i="17"/>
  <c r="B13" i="17"/>
  <c r="E13" i="17" s="1"/>
  <c r="D27" i="22" l="1"/>
  <c r="F36" i="22"/>
  <c r="F26" i="22" s="1"/>
  <c r="AM36" i="22"/>
  <c r="AM26" i="22" s="1"/>
  <c r="H27" i="22"/>
  <c r="AK36" i="22"/>
  <c r="AK26" i="22" s="1"/>
  <c r="J29" i="22"/>
  <c r="AI36" i="22"/>
  <c r="AI26" i="22" s="1"/>
  <c r="AG36" i="22"/>
  <c r="AG26" i="22" s="1"/>
  <c r="AG34" i="22"/>
  <c r="AG28" i="22" s="1"/>
  <c r="K35" i="22"/>
  <c r="N34" i="22"/>
  <c r="N28" i="22" s="1"/>
  <c r="N36" i="22"/>
  <c r="N26" i="22" s="1"/>
  <c r="AE36" i="22"/>
  <c r="AE26" i="22" s="1"/>
  <c r="R36" i="22"/>
  <c r="R26" i="22" s="1"/>
  <c r="AA36" i="22"/>
  <c r="AA26" i="22" s="1"/>
  <c r="Q37" i="22"/>
  <c r="Q25" i="22" s="1"/>
  <c r="Y34" i="22"/>
  <c r="Y28" i="22" s="1"/>
  <c r="Y36" i="22"/>
  <c r="Y26" i="22" s="1"/>
  <c r="W34" i="22"/>
  <c r="W28" i="22" s="1"/>
  <c r="W36" i="22"/>
  <c r="W26" i="22" s="1"/>
  <c r="E17" i="22"/>
  <c r="E9" i="22" s="1"/>
  <c r="AM16" i="22"/>
  <c r="AM10" i="22" s="1"/>
  <c r="E15" i="22"/>
  <c r="E11" i="22" s="1"/>
  <c r="G17" i="22"/>
  <c r="F18" i="22"/>
  <c r="F8" i="22" s="1"/>
  <c r="F9" i="22"/>
  <c r="AM18" i="22"/>
  <c r="AM8" i="22" s="1"/>
  <c r="E19" i="22"/>
  <c r="E7" i="22" s="1"/>
  <c r="H16" i="22"/>
  <c r="H10" i="22" s="1"/>
  <c r="H11" i="22"/>
  <c r="I17" i="22"/>
  <c r="I9" i="22" s="1"/>
  <c r="AI7" i="22"/>
  <c r="G18" i="22"/>
  <c r="G8" i="22" s="1"/>
  <c r="AK18" i="22"/>
  <c r="AK8" i="22" s="1"/>
  <c r="K17" i="22"/>
  <c r="K9" i="22" s="1"/>
  <c r="J9" i="22"/>
  <c r="I16" i="22"/>
  <c r="I10" i="22" s="1"/>
  <c r="J16" i="22"/>
  <c r="J10" i="22" s="1"/>
  <c r="J18" i="22"/>
  <c r="J8" i="22" s="1"/>
  <c r="I19" i="22"/>
  <c r="I7" i="22" s="1"/>
  <c r="K11" i="22"/>
  <c r="L11" i="22"/>
  <c r="M15" i="22"/>
  <c r="M11" i="22" s="1"/>
  <c r="AG16" i="22"/>
  <c r="AG10" i="22" s="1"/>
  <c r="O15" i="22"/>
  <c r="O11" i="22" s="1"/>
  <c r="AE16" i="22"/>
  <c r="AE10" i="22" s="1"/>
  <c r="N16" i="22"/>
  <c r="N10" i="22" s="1"/>
  <c r="M17" i="22"/>
  <c r="M18" i="22" s="1"/>
  <c r="M8" i="22" s="1"/>
  <c r="Q15" i="22"/>
  <c r="Q11" i="22" s="1"/>
  <c r="P16" i="22"/>
  <c r="P10" i="22" s="1"/>
  <c r="P11" i="22"/>
  <c r="P18" i="22"/>
  <c r="P8" i="22" s="1"/>
  <c r="Q19" i="22"/>
  <c r="Q7" i="22" s="1"/>
  <c r="P7" i="22"/>
  <c r="AA16" i="22"/>
  <c r="AA10" i="22" s="1"/>
  <c r="S19" i="22"/>
  <c r="S7" i="22" s="1"/>
  <c r="Q18" i="22"/>
  <c r="Q8" i="22" s="1"/>
  <c r="R7" i="22"/>
  <c r="R18" i="22"/>
  <c r="R8" i="22" s="1"/>
  <c r="T9" i="22"/>
  <c r="U16" i="22"/>
  <c r="U10" i="22" s="1"/>
  <c r="T16" i="22"/>
  <c r="T10" i="22" s="1"/>
  <c r="W16" i="22"/>
  <c r="W10" i="22" s="1"/>
  <c r="S17" i="22"/>
  <c r="S9" i="22" s="1"/>
  <c r="U19" i="22"/>
  <c r="U7" i="22" s="1"/>
  <c r="T18" i="22"/>
  <c r="T8" i="22" s="1"/>
  <c r="Y18" i="22"/>
  <c r="Y8" i="22" s="1"/>
  <c r="W11" i="22"/>
  <c r="W18" i="22"/>
  <c r="W8" i="22" s="1"/>
  <c r="E33" i="21"/>
  <c r="E29" i="21" s="1"/>
  <c r="D36" i="21"/>
  <c r="D26" i="21" s="1"/>
  <c r="E37" i="21"/>
  <c r="E25" i="21" s="1"/>
  <c r="F36" i="21"/>
  <c r="F26" i="21" s="1"/>
  <c r="AM27" i="21"/>
  <c r="AM34" i="21"/>
  <c r="AM28" i="21" s="1"/>
  <c r="E35" i="21"/>
  <c r="H34" i="21"/>
  <c r="H28" i="21" s="1"/>
  <c r="H27" i="21"/>
  <c r="AI34" i="21"/>
  <c r="AI28" i="21" s="1"/>
  <c r="G35" i="21"/>
  <c r="G27" i="21" s="1"/>
  <c r="I35" i="21"/>
  <c r="I27" i="21" s="1"/>
  <c r="AK36" i="21"/>
  <c r="AK26" i="21" s="1"/>
  <c r="I33" i="21"/>
  <c r="J36" i="21"/>
  <c r="J26" i="21" s="1"/>
  <c r="J34" i="21"/>
  <c r="J28" i="21" s="1"/>
  <c r="J27" i="21"/>
  <c r="AI36" i="21"/>
  <c r="AI26" i="21" s="1"/>
  <c r="AG34" i="21"/>
  <c r="AG28" i="21" s="1"/>
  <c r="I37" i="21"/>
  <c r="I25" i="21" s="1"/>
  <c r="J25" i="21"/>
  <c r="L29" i="21"/>
  <c r="AG29" i="21"/>
  <c r="K33" i="21"/>
  <c r="K29" i="21" s="1"/>
  <c r="K35" i="21"/>
  <c r="K36" i="21" s="1"/>
  <c r="K26" i="21" s="1"/>
  <c r="AG36" i="21"/>
  <c r="AG26" i="21" s="1"/>
  <c r="L25" i="21"/>
  <c r="L36" i="21"/>
  <c r="L26" i="21" s="1"/>
  <c r="N34" i="21"/>
  <c r="N28" i="21" s="1"/>
  <c r="AE34" i="21"/>
  <c r="AE28" i="21" s="1"/>
  <c r="M35" i="21"/>
  <c r="M36" i="21" s="1"/>
  <c r="M26" i="21" s="1"/>
  <c r="AA36" i="21"/>
  <c r="AA26" i="21" s="1"/>
  <c r="AC29" i="21"/>
  <c r="AA34" i="21"/>
  <c r="AA28" i="21" s="1"/>
  <c r="P36" i="21"/>
  <c r="P26" i="21" s="1"/>
  <c r="S35" i="21"/>
  <c r="Y27" i="21"/>
  <c r="Q35" i="21"/>
  <c r="Q34" i="21" s="1"/>
  <c r="Q28" i="21" s="1"/>
  <c r="R36" i="21"/>
  <c r="R26" i="21" s="1"/>
  <c r="T29" i="21"/>
  <c r="U36" i="21"/>
  <c r="U26" i="21" s="1"/>
  <c r="W29" i="21"/>
  <c r="W36" i="21"/>
  <c r="W26" i="21" s="1"/>
  <c r="H11" i="21"/>
  <c r="H14" i="21"/>
  <c r="H12" i="21" s="1"/>
  <c r="I14" i="21"/>
  <c r="I12" i="21" s="1"/>
  <c r="AG16" i="21"/>
  <c r="AG10" i="21" s="1"/>
  <c r="AE14" i="21"/>
  <c r="AE12" i="21" s="1"/>
  <c r="AE11" i="21"/>
  <c r="AC14" i="21"/>
  <c r="AC12" i="21" s="1"/>
  <c r="T11" i="21"/>
  <c r="U15" i="21"/>
  <c r="U11" i="21" s="1"/>
  <c r="E17" i="21"/>
  <c r="E9" i="21" s="1"/>
  <c r="AM9" i="21"/>
  <c r="H16" i="21"/>
  <c r="H10" i="21" s="1"/>
  <c r="AI16" i="21"/>
  <c r="AI10" i="21" s="1"/>
  <c r="AG9" i="21"/>
  <c r="AI9" i="21"/>
  <c r="L9" i="21"/>
  <c r="L16" i="21"/>
  <c r="L10" i="21" s="1"/>
  <c r="AC18" i="21"/>
  <c r="AC8" i="21" s="1"/>
  <c r="Q17" i="21"/>
  <c r="Q9" i="21" s="1"/>
  <c r="P16" i="21"/>
  <c r="P10" i="21" s="1"/>
  <c r="AC16" i="21"/>
  <c r="AC10" i="21" s="1"/>
  <c r="G19" i="21"/>
  <c r="G7" i="21" s="1"/>
  <c r="J7" i="21"/>
  <c r="AG18" i="21"/>
  <c r="AG8" i="21" s="1"/>
  <c r="N18" i="21"/>
  <c r="N8" i="21" s="1"/>
  <c r="AC7" i="21"/>
  <c r="Y18" i="21"/>
  <c r="Y8" i="21" s="1"/>
  <c r="AA18" i="21"/>
  <c r="AA8" i="21" s="1"/>
  <c r="AF13" i="22"/>
  <c r="AF14" i="22" s="1"/>
  <c r="AF12" i="22" s="1"/>
  <c r="G13" i="22"/>
  <c r="H13" i="22"/>
  <c r="H14" i="22" s="1"/>
  <c r="H12" i="22" s="1"/>
  <c r="I13" i="22"/>
  <c r="I14" i="22" s="1"/>
  <c r="I12" i="22" s="1"/>
  <c r="Q13" i="22"/>
  <c r="Q14" i="22" s="1"/>
  <c r="Q12" i="22" s="1"/>
  <c r="S13" i="22"/>
  <c r="S14" i="22" s="1"/>
  <c r="S12" i="22" s="1"/>
  <c r="AG13" i="22"/>
  <c r="AG14" i="22" s="1"/>
  <c r="AG12" i="22" s="1"/>
  <c r="T13" i="22"/>
  <c r="T14" i="22" s="1"/>
  <c r="T12" i="22" s="1"/>
  <c r="E13" i="22"/>
  <c r="E14" i="22" s="1"/>
  <c r="E12" i="22" s="1"/>
  <c r="U13" i="22"/>
  <c r="U14" i="22" s="1"/>
  <c r="U12" i="22" s="1"/>
  <c r="AC13" i="22"/>
  <c r="AC14" i="22" s="1"/>
  <c r="AC12" i="22" s="1"/>
  <c r="AE13" i="22"/>
  <c r="AE14" i="22" s="1"/>
  <c r="AE12" i="22" s="1"/>
  <c r="P13" i="21"/>
  <c r="P14" i="21" s="1"/>
  <c r="P12" i="21" s="1"/>
  <c r="AI13" i="21"/>
  <c r="AI14" i="21" s="1"/>
  <c r="AI12" i="21" s="1"/>
  <c r="T13" i="21"/>
  <c r="T14" i="21" s="1"/>
  <c r="T12" i="21" s="1"/>
  <c r="U13" i="21"/>
  <c r="D13" i="21"/>
  <c r="D14" i="21" s="1"/>
  <c r="D12" i="21" s="1"/>
  <c r="W13" i="21"/>
  <c r="W14" i="21" s="1"/>
  <c r="W12" i="21" s="1"/>
  <c r="K13" i="21"/>
  <c r="AF13" i="21"/>
  <c r="AF14" i="21" s="1"/>
  <c r="AF12" i="21" s="1"/>
  <c r="N13" i="21"/>
  <c r="N14" i="21" s="1"/>
  <c r="N12" i="21" s="1"/>
  <c r="AG13" i="21"/>
  <c r="AG14" i="21" s="1"/>
  <c r="AG12" i="21" s="1"/>
  <c r="I27" i="22"/>
  <c r="K27" i="22"/>
  <c r="M29" i="22"/>
  <c r="U27" i="22"/>
  <c r="E33" i="22"/>
  <c r="I11" i="22"/>
  <c r="U11" i="22"/>
  <c r="AG11" i="22"/>
  <c r="F13" i="22"/>
  <c r="F14" i="22" s="1"/>
  <c r="F12" i="22" s="1"/>
  <c r="R13" i="22"/>
  <c r="R14" i="22" s="1"/>
  <c r="R12" i="22" s="1"/>
  <c r="AD13" i="22"/>
  <c r="AD14" i="22" s="1"/>
  <c r="AD12" i="22" s="1"/>
  <c r="Y16" i="22"/>
  <c r="Y10" i="22" s="1"/>
  <c r="AK16" i="22"/>
  <c r="AK10" i="22" s="1"/>
  <c r="I18" i="22"/>
  <c r="I8" i="22" s="1"/>
  <c r="U18" i="22"/>
  <c r="U8" i="22" s="1"/>
  <c r="AG18" i="22"/>
  <c r="AG8" i="22" s="1"/>
  <c r="W25" i="22"/>
  <c r="AE29" i="22"/>
  <c r="O33" i="22"/>
  <c r="L34" i="22"/>
  <c r="L28" i="22" s="1"/>
  <c r="H36" i="22"/>
  <c r="H26" i="22" s="1"/>
  <c r="T36" i="22"/>
  <c r="T26" i="22" s="1"/>
  <c r="G37" i="22"/>
  <c r="G25" i="22" s="1"/>
  <c r="S37" i="22"/>
  <c r="S25" i="22" s="1"/>
  <c r="I37" i="22"/>
  <c r="I25" i="22" s="1"/>
  <c r="J13" i="22"/>
  <c r="J14" i="22" s="1"/>
  <c r="J12" i="22" s="1"/>
  <c r="V13" i="22"/>
  <c r="V14" i="22" s="1"/>
  <c r="V12" i="22" s="1"/>
  <c r="AH13" i="22"/>
  <c r="AH14" i="22" s="1"/>
  <c r="AH12" i="22" s="1"/>
  <c r="Q16" i="22"/>
  <c r="Q10" i="22" s="1"/>
  <c r="AC16" i="22"/>
  <c r="AC10" i="22" s="1"/>
  <c r="AI29" i="22"/>
  <c r="G33" i="22"/>
  <c r="S33" i="22"/>
  <c r="D34" i="22"/>
  <c r="D28" i="22" s="1"/>
  <c r="P34" i="22"/>
  <c r="P28" i="22" s="1"/>
  <c r="O35" i="22"/>
  <c r="L36" i="22"/>
  <c r="L26" i="22" s="1"/>
  <c r="K37" i="22"/>
  <c r="K25" i="22" s="1"/>
  <c r="M35" i="22"/>
  <c r="S15" i="22"/>
  <c r="O17" i="22"/>
  <c r="K13" i="22"/>
  <c r="K14" i="22" s="1"/>
  <c r="K12" i="22" s="1"/>
  <c r="W13" i="22"/>
  <c r="W14" i="22" s="1"/>
  <c r="W12" i="22" s="1"/>
  <c r="AI13" i="22"/>
  <c r="AI14" i="22" s="1"/>
  <c r="AI12" i="22" s="1"/>
  <c r="F16" i="22"/>
  <c r="F10" i="22" s="1"/>
  <c r="R16" i="22"/>
  <c r="R10" i="22" s="1"/>
  <c r="N18" i="22"/>
  <c r="N8" i="22" s="1"/>
  <c r="D25" i="22"/>
  <c r="P25" i="22"/>
  <c r="N27" i="22"/>
  <c r="L29" i="22"/>
  <c r="AC34" i="22"/>
  <c r="AC28" i="22" s="1"/>
  <c r="U37" i="22"/>
  <c r="U25" i="22" s="1"/>
  <c r="G15" i="22"/>
  <c r="G14" i="22" s="1"/>
  <c r="G12" i="22" s="1"/>
  <c r="AA34" i="22"/>
  <c r="AA28" i="22" s="1"/>
  <c r="AM34" i="22"/>
  <c r="AM28" i="22" s="1"/>
  <c r="AC9" i="22"/>
  <c r="AM11" i="22"/>
  <c r="L13" i="22"/>
  <c r="L14" i="22" s="1"/>
  <c r="L12" i="22" s="1"/>
  <c r="X13" i="22"/>
  <c r="X14" i="22" s="1"/>
  <c r="X12" i="22" s="1"/>
  <c r="AJ13" i="22"/>
  <c r="AJ14" i="22" s="1"/>
  <c r="AJ12" i="22" s="1"/>
  <c r="AA27" i="22"/>
  <c r="AM27" i="22"/>
  <c r="I33" i="22"/>
  <c r="U33" i="22"/>
  <c r="F34" i="22"/>
  <c r="F28" i="22" s="1"/>
  <c r="R34" i="22"/>
  <c r="R28" i="22" s="1"/>
  <c r="E35" i="22"/>
  <c r="Q35" i="22"/>
  <c r="M37" i="22"/>
  <c r="M25" i="22" s="1"/>
  <c r="K19" i="22"/>
  <c r="M13" i="22"/>
  <c r="M14" i="22" s="1"/>
  <c r="M12" i="22" s="1"/>
  <c r="Y13" i="22"/>
  <c r="Y14" i="22" s="1"/>
  <c r="Y12" i="22" s="1"/>
  <c r="AK13" i="22"/>
  <c r="AK14" i="22" s="1"/>
  <c r="AK12" i="22" s="1"/>
  <c r="G9" i="22"/>
  <c r="AE9" i="22"/>
  <c r="N13" i="22"/>
  <c r="N14" i="22" s="1"/>
  <c r="N12" i="22" s="1"/>
  <c r="Z13" i="22"/>
  <c r="Z14" i="22" s="1"/>
  <c r="Z12" i="22" s="1"/>
  <c r="AL13" i="22"/>
  <c r="AL14" i="22" s="1"/>
  <c r="AL12" i="22" s="1"/>
  <c r="AC27" i="22"/>
  <c r="K33" i="22"/>
  <c r="G35" i="22"/>
  <c r="S35" i="22"/>
  <c r="Q33" i="22"/>
  <c r="O13" i="22"/>
  <c r="O14" i="22" s="1"/>
  <c r="O12" i="22" s="1"/>
  <c r="AM13" i="22"/>
  <c r="AM14" i="22" s="1"/>
  <c r="AM12" i="22" s="1"/>
  <c r="AA13" i="22"/>
  <c r="AA14" i="22" s="1"/>
  <c r="AA12" i="22" s="1"/>
  <c r="D13" i="22"/>
  <c r="D14" i="22" s="1"/>
  <c r="D12" i="22" s="1"/>
  <c r="P13" i="22"/>
  <c r="P14" i="22" s="1"/>
  <c r="P12" i="22" s="1"/>
  <c r="AB13" i="22"/>
  <c r="AB14" i="22" s="1"/>
  <c r="AB12" i="22" s="1"/>
  <c r="AE27" i="22"/>
  <c r="O11" i="21"/>
  <c r="I29" i="21"/>
  <c r="E18" i="21"/>
  <c r="E8" i="21" s="1"/>
  <c r="E7" i="21"/>
  <c r="K27" i="21"/>
  <c r="K18" i="21"/>
  <c r="K8" i="21" s="1"/>
  <c r="K9" i="21"/>
  <c r="U34" i="21"/>
  <c r="U28" i="21" s="1"/>
  <c r="U29" i="21"/>
  <c r="Q36" i="21"/>
  <c r="Q26" i="21" s="1"/>
  <c r="Q27" i="21"/>
  <c r="Q18" i="21"/>
  <c r="Q8" i="21" s="1"/>
  <c r="Q7" i="21"/>
  <c r="W9" i="21"/>
  <c r="F13" i="21"/>
  <c r="F14" i="21" s="1"/>
  <c r="F12" i="21" s="1"/>
  <c r="R13" i="21"/>
  <c r="R14" i="21" s="1"/>
  <c r="R12" i="21" s="1"/>
  <c r="AD13" i="21"/>
  <c r="AD14" i="21" s="1"/>
  <c r="AD12" i="21" s="1"/>
  <c r="Y16" i="21"/>
  <c r="Y10" i="21" s="1"/>
  <c r="AK16" i="21"/>
  <c r="AK10" i="21" s="1"/>
  <c r="U27" i="21"/>
  <c r="AE29" i="21"/>
  <c r="O33" i="21"/>
  <c r="E15" i="21"/>
  <c r="E14" i="21" s="1"/>
  <c r="E12" i="21" s="1"/>
  <c r="Q15" i="21"/>
  <c r="Q14" i="21" s="1"/>
  <c r="Q12" i="21" s="1"/>
  <c r="N16" i="21"/>
  <c r="N10" i="21" s="1"/>
  <c r="M17" i="21"/>
  <c r="J18" i="21"/>
  <c r="J8" i="21" s="1"/>
  <c r="I19" i="21"/>
  <c r="I7" i="21" s="1"/>
  <c r="Y34" i="21"/>
  <c r="Y28" i="21" s="1"/>
  <c r="AK34" i="21"/>
  <c r="AK28" i="21" s="1"/>
  <c r="AA16" i="21"/>
  <c r="AA10" i="21" s="1"/>
  <c r="AM16" i="21"/>
  <c r="AM10" i="21" s="1"/>
  <c r="G15" i="21"/>
  <c r="S15" i="21"/>
  <c r="O17" i="21"/>
  <c r="O16" i="21" s="1"/>
  <c r="O10" i="21" s="1"/>
  <c r="J13" i="21"/>
  <c r="J14" i="21" s="1"/>
  <c r="J12" i="21" s="1"/>
  <c r="V13" i="21"/>
  <c r="V14" i="21" s="1"/>
  <c r="V12" i="21" s="1"/>
  <c r="AH13" i="21"/>
  <c r="AH14" i="21" s="1"/>
  <c r="AH12" i="21" s="1"/>
  <c r="AI29" i="21"/>
  <c r="G33" i="21"/>
  <c r="S33" i="21"/>
  <c r="D34" i="21"/>
  <c r="D28" i="21" s="1"/>
  <c r="P34" i="21"/>
  <c r="P28" i="21" s="1"/>
  <c r="O35" i="21"/>
  <c r="F7" i="21"/>
  <c r="R7" i="21"/>
  <c r="N11" i="21"/>
  <c r="F16" i="21"/>
  <c r="F10" i="21" s="1"/>
  <c r="R16" i="21"/>
  <c r="R10" i="21" s="1"/>
  <c r="N27" i="21"/>
  <c r="L13" i="21"/>
  <c r="L14" i="21" s="1"/>
  <c r="L12" i="21" s="1"/>
  <c r="X13" i="21"/>
  <c r="X14" i="21" s="1"/>
  <c r="X12" i="21" s="1"/>
  <c r="AJ13" i="21"/>
  <c r="AJ14" i="21" s="1"/>
  <c r="AJ12" i="21" s="1"/>
  <c r="AA27" i="21"/>
  <c r="F34" i="21"/>
  <c r="F28" i="21" s="1"/>
  <c r="R34" i="21"/>
  <c r="R28" i="21" s="1"/>
  <c r="M13" i="21"/>
  <c r="M14" i="21" s="1"/>
  <c r="M12" i="21" s="1"/>
  <c r="Y13" i="21"/>
  <c r="Y14" i="21" s="1"/>
  <c r="Y12" i="21" s="1"/>
  <c r="AK13" i="21"/>
  <c r="AK14" i="21" s="1"/>
  <c r="AK12" i="21" s="1"/>
  <c r="K15" i="21"/>
  <c r="K14" i="21" s="1"/>
  <c r="K12" i="21" s="1"/>
  <c r="G17" i="21"/>
  <c r="S17" i="21"/>
  <c r="O19" i="21"/>
  <c r="O7" i="21" s="1"/>
  <c r="H9" i="21"/>
  <c r="T9" i="21"/>
  <c r="O13" i="21"/>
  <c r="O14" i="21" s="1"/>
  <c r="O12" i="21" s="1"/>
  <c r="AA13" i="21"/>
  <c r="AA14" i="21" s="1"/>
  <c r="AA12" i="21" s="1"/>
  <c r="M15" i="21"/>
  <c r="J16" i="21"/>
  <c r="J10" i="21" s="1"/>
  <c r="I17" i="21"/>
  <c r="U17" i="21"/>
  <c r="F18" i="21"/>
  <c r="F8" i="21" s="1"/>
  <c r="R18" i="21"/>
  <c r="R8" i="21" s="1"/>
  <c r="J9" i="21"/>
  <c r="P13" i="17"/>
  <c r="O13" i="17"/>
  <c r="AB13" i="17"/>
  <c r="AL13" i="17"/>
  <c r="Z13" i="17"/>
  <c r="N13" i="17"/>
  <c r="AM13" i="17"/>
  <c r="AA13" i="17"/>
  <c r="AK13" i="17"/>
  <c r="Y13" i="17"/>
  <c r="M13" i="17"/>
  <c r="L13" i="17"/>
  <c r="X13" i="17"/>
  <c r="AI13" i="17"/>
  <c r="W13" i="17"/>
  <c r="K13" i="17"/>
  <c r="J13" i="17"/>
  <c r="AN13" i="17"/>
  <c r="AH13" i="17"/>
  <c r="AG13" i="17"/>
  <c r="U13" i="17"/>
  <c r="AF13" i="17"/>
  <c r="T13" i="17"/>
  <c r="H13" i="17"/>
  <c r="V13" i="17"/>
  <c r="AE13" i="17"/>
  <c r="S13" i="17"/>
  <c r="G13" i="17"/>
  <c r="AD13" i="17"/>
  <c r="R13" i="17"/>
  <c r="F13" i="17"/>
  <c r="AJ13" i="17"/>
  <c r="D13" i="17"/>
  <c r="AC13" i="17"/>
  <c r="Q13" i="17"/>
  <c r="V25" i="17"/>
  <c r="X25" i="17"/>
  <c r="Z25" i="17"/>
  <c r="AB25" i="17"/>
  <c r="AD25" i="17"/>
  <c r="AF25" i="17"/>
  <c r="AH25" i="17"/>
  <c r="AJ25" i="17"/>
  <c r="AL25" i="17"/>
  <c r="AN25" i="17"/>
  <c r="V27" i="17"/>
  <c r="X27" i="17"/>
  <c r="Z27" i="17"/>
  <c r="AB27" i="17"/>
  <c r="AD27" i="17"/>
  <c r="AF27" i="17"/>
  <c r="AH27" i="17"/>
  <c r="AJ27" i="17"/>
  <c r="AL27" i="17"/>
  <c r="AN27" i="17"/>
  <c r="V29" i="17"/>
  <c r="X29" i="17"/>
  <c r="Z29" i="17"/>
  <c r="AB29" i="17"/>
  <c r="AD29" i="17"/>
  <c r="AF29" i="17"/>
  <c r="AH29" i="17"/>
  <c r="AJ29" i="17"/>
  <c r="AL29" i="17"/>
  <c r="AN29" i="17"/>
  <c r="F36" i="17"/>
  <c r="F26" i="17" s="1"/>
  <c r="H36" i="17"/>
  <c r="H26" i="17" s="1"/>
  <c r="I36" i="17"/>
  <c r="I26" i="17" s="1"/>
  <c r="J36" i="17"/>
  <c r="J26" i="17" s="1"/>
  <c r="L36" i="17"/>
  <c r="L26" i="17" s="1"/>
  <c r="P36" i="17"/>
  <c r="P26" i="17" s="1"/>
  <c r="R36" i="17"/>
  <c r="R26" i="17" s="1"/>
  <c r="V36" i="17"/>
  <c r="V26" i="17" s="1"/>
  <c r="X36" i="17"/>
  <c r="X26" i="17" s="1"/>
  <c r="Z36" i="17"/>
  <c r="Z26" i="17" s="1"/>
  <c r="AB36" i="17"/>
  <c r="AB26" i="17" s="1"/>
  <c r="AC36" i="17"/>
  <c r="AC26" i="17" s="1"/>
  <c r="AD36" i="17"/>
  <c r="AD26" i="17" s="1"/>
  <c r="AF36" i="17"/>
  <c r="AF26" i="17" s="1"/>
  <c r="AH36" i="17"/>
  <c r="AH26" i="17" s="1"/>
  <c r="AJ36" i="17"/>
  <c r="AJ26" i="17" s="1"/>
  <c r="AL36" i="17"/>
  <c r="AL26" i="17" s="1"/>
  <c r="AM36" i="17"/>
  <c r="AM26" i="17" s="1"/>
  <c r="AN36" i="17"/>
  <c r="AN26" i="17" s="1"/>
  <c r="P34" i="17"/>
  <c r="P28" i="17" s="1"/>
  <c r="V34" i="17"/>
  <c r="V28" i="17" s="1"/>
  <c r="X34" i="17"/>
  <c r="X28" i="17" s="1"/>
  <c r="Z34" i="17"/>
  <c r="Z28" i="17" s="1"/>
  <c r="AB34" i="17"/>
  <c r="AB28" i="17" s="1"/>
  <c r="AD34" i="17"/>
  <c r="AD28" i="17" s="1"/>
  <c r="AF34" i="17"/>
  <c r="AF28" i="17" s="1"/>
  <c r="AH34" i="17"/>
  <c r="AH28" i="17" s="1"/>
  <c r="AJ34" i="17"/>
  <c r="AJ28" i="17" s="1"/>
  <c r="AL34" i="17"/>
  <c r="AL28" i="17" s="1"/>
  <c r="AM34" i="17"/>
  <c r="AM28" i="17" s="1"/>
  <c r="AN34" i="17"/>
  <c r="AN28" i="17" s="1"/>
  <c r="D34" i="17"/>
  <c r="D28" i="17" s="1"/>
  <c r="AM37" i="17"/>
  <c r="AM25" i="17" s="1"/>
  <c r="AM35" i="17"/>
  <c r="AM27" i="17" s="1"/>
  <c r="AM33" i="17"/>
  <c r="AM29" i="17" s="1"/>
  <c r="AK37" i="17"/>
  <c r="AK25" i="17" s="1"/>
  <c r="AK35" i="17"/>
  <c r="AK27" i="17" s="1"/>
  <c r="AK33" i="17"/>
  <c r="AK29" i="17" s="1"/>
  <c r="AI37" i="17"/>
  <c r="AI25" i="17" s="1"/>
  <c r="AI35" i="17"/>
  <c r="AI36" i="17" s="1"/>
  <c r="AI26" i="17" s="1"/>
  <c r="AI33" i="17"/>
  <c r="AI34" i="17" s="1"/>
  <c r="AI28" i="17" s="1"/>
  <c r="AG37" i="17"/>
  <c r="AG25" i="17" s="1"/>
  <c r="AG35" i="17"/>
  <c r="AG27" i="17" s="1"/>
  <c r="AG33" i="17"/>
  <c r="AG29" i="17" s="1"/>
  <c r="AE37" i="17"/>
  <c r="AE25" i="17" s="1"/>
  <c r="AE35" i="17"/>
  <c r="AE27" i="17" s="1"/>
  <c r="AE33" i="17"/>
  <c r="AE29" i="17" s="1"/>
  <c r="AC37" i="17"/>
  <c r="AC25" i="17" s="1"/>
  <c r="AC35" i="17"/>
  <c r="AC27" i="17" s="1"/>
  <c r="AC33" i="17"/>
  <c r="AC29" i="17" s="1"/>
  <c r="AA37" i="17"/>
  <c r="AA25" i="17" s="1"/>
  <c r="AA35" i="17"/>
  <c r="AA36" i="17" s="1"/>
  <c r="AA26" i="17" s="1"/>
  <c r="AA33" i="17"/>
  <c r="AA34" i="17" s="1"/>
  <c r="AA28" i="17" s="1"/>
  <c r="Y37" i="17"/>
  <c r="Y25" i="17" s="1"/>
  <c r="Y35" i="17"/>
  <c r="Y36" i="17" s="1"/>
  <c r="Y26" i="17" s="1"/>
  <c r="Y33" i="17"/>
  <c r="Y29" i="17" s="1"/>
  <c r="W37" i="17"/>
  <c r="W25" i="17" s="1"/>
  <c r="W35" i="17"/>
  <c r="W36" i="17" s="1"/>
  <c r="W26" i="17" s="1"/>
  <c r="W33" i="17"/>
  <c r="W34" i="17" s="1"/>
  <c r="W28" i="17" s="1"/>
  <c r="I37" i="17"/>
  <c r="I25" i="17" s="1"/>
  <c r="I35" i="17"/>
  <c r="I27" i="17" s="1"/>
  <c r="D37" i="17"/>
  <c r="D25" i="17" s="1"/>
  <c r="D35" i="17"/>
  <c r="D36" i="17" s="1"/>
  <c r="D26" i="17" s="1"/>
  <c r="D33" i="17"/>
  <c r="F37" i="17"/>
  <c r="F25" i="17" s="1"/>
  <c r="F35" i="17"/>
  <c r="F27" i="17" s="1"/>
  <c r="F33" i="17"/>
  <c r="F29" i="17" s="1"/>
  <c r="H37" i="17"/>
  <c r="H25" i="17" s="1"/>
  <c r="H35" i="17"/>
  <c r="H27" i="17" s="1"/>
  <c r="H33" i="17"/>
  <c r="H29" i="17" s="1"/>
  <c r="J37" i="17"/>
  <c r="J25" i="17" s="1"/>
  <c r="J35" i="17"/>
  <c r="J27" i="17" s="1"/>
  <c r="J33" i="17"/>
  <c r="J29" i="17" s="1"/>
  <c r="L37" i="17"/>
  <c r="M37" i="17" s="1"/>
  <c r="M25" i="17" s="1"/>
  <c r="L35" i="17"/>
  <c r="L33" i="17"/>
  <c r="L34" i="17" s="1"/>
  <c r="L28" i="17" s="1"/>
  <c r="N37" i="17"/>
  <c r="N35" i="17"/>
  <c r="N33" i="17"/>
  <c r="N29" i="17" s="1"/>
  <c r="P37" i="17"/>
  <c r="P25" i="17" s="1"/>
  <c r="P35" i="17"/>
  <c r="P27" i="17" s="1"/>
  <c r="P33" i="17"/>
  <c r="R37" i="17"/>
  <c r="R25" i="17" s="1"/>
  <c r="R35" i="17"/>
  <c r="R27" i="17" s="1"/>
  <c r="R33" i="17"/>
  <c r="R29" i="17" s="1"/>
  <c r="T37" i="17"/>
  <c r="U37" i="17" s="1"/>
  <c r="U25" i="17" s="1"/>
  <c r="T35" i="17"/>
  <c r="U35" i="17" s="1"/>
  <c r="T33" i="17"/>
  <c r="U33" i="17" s="1"/>
  <c r="I36" i="22" l="1"/>
  <c r="I26" i="22" s="1"/>
  <c r="U36" i="22"/>
  <c r="U26" i="22" s="1"/>
  <c r="E16" i="22"/>
  <c r="E10" i="22" s="1"/>
  <c r="E18" i="22"/>
  <c r="E8" i="22" s="1"/>
  <c r="K16" i="22"/>
  <c r="K10" i="22" s="1"/>
  <c r="M9" i="22"/>
  <c r="M16" i="22"/>
  <c r="M10" i="22" s="1"/>
  <c r="S18" i="22"/>
  <c r="S8" i="22" s="1"/>
  <c r="E34" i="21"/>
  <c r="E28" i="21" s="1"/>
  <c r="E27" i="21"/>
  <c r="E36" i="21"/>
  <c r="E26" i="21" s="1"/>
  <c r="G36" i="21"/>
  <c r="G26" i="21" s="1"/>
  <c r="I34" i="21"/>
  <c r="I28" i="21" s="1"/>
  <c r="I36" i="21"/>
  <c r="I26" i="21" s="1"/>
  <c r="K34" i="21"/>
  <c r="K28" i="21" s="1"/>
  <c r="M34" i="21"/>
  <c r="M28" i="21" s="1"/>
  <c r="M27" i="21"/>
  <c r="S36" i="21"/>
  <c r="S26" i="21" s="1"/>
  <c r="S27" i="21"/>
  <c r="U14" i="21"/>
  <c r="U12" i="21" s="1"/>
  <c r="M36" i="22"/>
  <c r="M26" i="22" s="1"/>
  <c r="M27" i="22"/>
  <c r="Q29" i="22"/>
  <c r="Q34" i="22"/>
  <c r="Q28" i="22" s="1"/>
  <c r="K7" i="22"/>
  <c r="K18" i="22"/>
  <c r="K8" i="22" s="1"/>
  <c r="O36" i="22"/>
  <c r="O26" i="22" s="1"/>
  <c r="O27" i="22"/>
  <c r="K34" i="22"/>
  <c r="K28" i="22" s="1"/>
  <c r="K29" i="22"/>
  <c r="Q36" i="22"/>
  <c r="Q26" i="22" s="1"/>
  <c r="Q27" i="22"/>
  <c r="G34" i="22"/>
  <c r="G28" i="22" s="1"/>
  <c r="G29" i="22"/>
  <c r="M34" i="22"/>
  <c r="M28" i="22" s="1"/>
  <c r="S36" i="22"/>
  <c r="S26" i="22" s="1"/>
  <c r="S27" i="22"/>
  <c r="U32" i="22"/>
  <c r="U30" i="22" s="1"/>
  <c r="E29" i="22"/>
  <c r="E34" i="22"/>
  <c r="E28" i="22" s="1"/>
  <c r="S34" i="22"/>
  <c r="S28" i="22" s="1"/>
  <c r="S29" i="22"/>
  <c r="U34" i="22"/>
  <c r="U28" i="22" s="1"/>
  <c r="U29" i="22"/>
  <c r="G11" i="22"/>
  <c r="G16" i="22"/>
  <c r="G10" i="22" s="1"/>
  <c r="K36" i="22"/>
  <c r="K26" i="22" s="1"/>
  <c r="G36" i="22"/>
  <c r="G26" i="22" s="1"/>
  <c r="G27" i="22"/>
  <c r="E36" i="22"/>
  <c r="E26" i="22" s="1"/>
  <c r="E27" i="22"/>
  <c r="I29" i="22"/>
  <c r="I34" i="22"/>
  <c r="I28" i="22" s="1"/>
  <c r="O18" i="22"/>
  <c r="O8" i="22" s="1"/>
  <c r="O16" i="22"/>
  <c r="O10" i="22" s="1"/>
  <c r="O9" i="22"/>
  <c r="W32" i="22"/>
  <c r="W30" i="22" s="1"/>
  <c r="S11" i="22"/>
  <c r="S16" i="22"/>
  <c r="S10" i="22" s="1"/>
  <c r="O29" i="22"/>
  <c r="O34" i="22"/>
  <c r="O28" i="22" s="1"/>
  <c r="G9" i="21"/>
  <c r="G18" i="21"/>
  <c r="G8" i="21" s="1"/>
  <c r="U16" i="21"/>
  <c r="U10" i="21" s="1"/>
  <c r="U9" i="21"/>
  <c r="I16" i="21"/>
  <c r="I10" i="21" s="1"/>
  <c r="I9" i="21"/>
  <c r="I18" i="21"/>
  <c r="I8" i="21" s="1"/>
  <c r="M18" i="21"/>
  <c r="M8" i="21" s="1"/>
  <c r="M9" i="21"/>
  <c r="M11" i="21"/>
  <c r="M16" i="21"/>
  <c r="M10" i="21" s="1"/>
  <c r="O36" i="21"/>
  <c r="O26" i="21" s="1"/>
  <c r="O27" i="21"/>
  <c r="O18" i="21"/>
  <c r="O8" i="21" s="1"/>
  <c r="O9" i="21"/>
  <c r="Q11" i="21"/>
  <c r="Q16" i="21"/>
  <c r="Q10" i="21" s="1"/>
  <c r="K11" i="21"/>
  <c r="K16" i="21"/>
  <c r="K10" i="21" s="1"/>
  <c r="W32" i="21"/>
  <c r="W30" i="21" s="1"/>
  <c r="S11" i="21"/>
  <c r="S16" i="21"/>
  <c r="S10" i="21" s="1"/>
  <c r="S14" i="21"/>
  <c r="S12" i="21" s="1"/>
  <c r="E11" i="21"/>
  <c r="E16" i="21"/>
  <c r="E10" i="21" s="1"/>
  <c r="G16" i="21"/>
  <c r="G10" i="21" s="1"/>
  <c r="G11" i="21"/>
  <c r="G14" i="21"/>
  <c r="G12" i="21" s="1"/>
  <c r="O29" i="21"/>
  <c r="O34" i="21"/>
  <c r="O28" i="21" s="1"/>
  <c r="S34" i="21"/>
  <c r="S28" i="21" s="1"/>
  <c r="S29" i="21"/>
  <c r="G34" i="21"/>
  <c r="G28" i="21" s="1"/>
  <c r="G29" i="21"/>
  <c r="S9" i="21"/>
  <c r="S18" i="21"/>
  <c r="S8" i="21" s="1"/>
  <c r="U32" i="21"/>
  <c r="U30" i="21" s="1"/>
  <c r="K33" i="17"/>
  <c r="Q33" i="17"/>
  <c r="Q29" i="17" s="1"/>
  <c r="Q35" i="17"/>
  <c r="Q27" i="17" s="1"/>
  <c r="AK36" i="17"/>
  <c r="AK26" i="17" s="1"/>
  <c r="Q37" i="17"/>
  <c r="Q25" i="17" s="1"/>
  <c r="N34" i="17"/>
  <c r="N28" i="17" s="1"/>
  <c r="O37" i="17"/>
  <c r="O25" i="17" s="1"/>
  <c r="E33" i="17"/>
  <c r="E29" i="17" s="1"/>
  <c r="AC34" i="17"/>
  <c r="AC28" i="17" s="1"/>
  <c r="M35" i="17"/>
  <c r="M27" i="17" s="1"/>
  <c r="E35" i="17"/>
  <c r="E27" i="17" s="1"/>
  <c r="R34" i="17"/>
  <c r="R28" i="17" s="1"/>
  <c r="U29" i="17"/>
  <c r="U34" i="17"/>
  <c r="U28" i="17" s="1"/>
  <c r="U27" i="17"/>
  <c r="U36" i="17"/>
  <c r="U26" i="17" s="1"/>
  <c r="P29" i="17"/>
  <c r="AA29" i="17"/>
  <c r="AA27" i="17"/>
  <c r="N27" i="17"/>
  <c r="N25" i="17"/>
  <c r="F34" i="17"/>
  <c r="F28" i="17" s="1"/>
  <c r="K37" i="17"/>
  <c r="K25" i="17" s="1"/>
  <c r="M33" i="17"/>
  <c r="AK34" i="17"/>
  <c r="AK28" i="17" s="1"/>
  <c r="G33" i="17"/>
  <c r="O33" i="17"/>
  <c r="J34" i="17"/>
  <c r="J28" i="17" s="1"/>
  <c r="G35" i="17"/>
  <c r="O35" i="17"/>
  <c r="AG34" i="17"/>
  <c r="AG28" i="17" s="1"/>
  <c r="AG36" i="17"/>
  <c r="AG26" i="17" s="1"/>
  <c r="G37" i="17"/>
  <c r="G25" i="17" s="1"/>
  <c r="T34" i="17"/>
  <c r="T28" i="17" s="1"/>
  <c r="H34" i="17"/>
  <c r="H28" i="17" s="1"/>
  <c r="T36" i="17"/>
  <c r="T26" i="17" s="1"/>
  <c r="I33" i="17"/>
  <c r="AE34" i="17"/>
  <c r="AE28" i="17" s="1"/>
  <c r="AE36" i="17"/>
  <c r="AE26" i="17" s="1"/>
  <c r="Y27" i="17"/>
  <c r="L29" i="17"/>
  <c r="L27" i="17"/>
  <c r="L25" i="17"/>
  <c r="AI29" i="17"/>
  <c r="W29" i="17"/>
  <c r="K29" i="17"/>
  <c r="AI27" i="17"/>
  <c r="W27" i="17"/>
  <c r="S33" i="17"/>
  <c r="K35" i="17"/>
  <c r="S35" i="17"/>
  <c r="D29" i="17"/>
  <c r="N36" i="17"/>
  <c r="N26" i="17" s="1"/>
  <c r="T29" i="17"/>
  <c r="T27" i="17"/>
  <c r="T25" i="17"/>
  <c r="D27" i="17"/>
  <c r="Q36" i="17"/>
  <c r="Q26" i="17" s="1"/>
  <c r="S37" i="17"/>
  <c r="S25" i="17" s="1"/>
  <c r="Y34" i="17"/>
  <c r="Y28" i="17" s="1"/>
  <c r="E37" i="17"/>
  <c r="E25" i="17" s="1"/>
  <c r="F24" i="17"/>
  <c r="H24" i="17" s="1"/>
  <c r="J24" i="17" s="1"/>
  <c r="L24" i="17" s="1"/>
  <c r="N24" i="17" s="1"/>
  <c r="P24" i="17" s="1"/>
  <c r="R24" i="17" s="1"/>
  <c r="T24" i="17" s="1"/>
  <c r="V24" i="17" s="1"/>
  <c r="X24" i="17" s="1"/>
  <c r="Z24" i="17" s="1"/>
  <c r="AB24" i="17" s="1"/>
  <c r="AD24" i="17" s="1"/>
  <c r="AF24" i="17" s="1"/>
  <c r="AH24" i="17" s="1"/>
  <c r="AJ24" i="17" s="1"/>
  <c r="AL24" i="17" s="1"/>
  <c r="AN24" i="17" s="1"/>
  <c r="T32" i="22" l="1"/>
  <c r="T30" i="22" s="1"/>
  <c r="X32" i="22"/>
  <c r="X30" i="22" s="1"/>
  <c r="T32" i="21"/>
  <c r="T30" i="21" s="1"/>
  <c r="X32" i="21"/>
  <c r="X30" i="21" s="1"/>
  <c r="M36" i="17"/>
  <c r="M26" i="17" s="1"/>
  <c r="E34" i="17"/>
  <c r="E28" i="17" s="1"/>
  <c r="Q34" i="17"/>
  <c r="Q28" i="17" s="1"/>
  <c r="S27" i="17"/>
  <c r="S36" i="17"/>
  <c r="S26" i="17" s="1"/>
  <c r="M29" i="17"/>
  <c r="M34" i="17"/>
  <c r="M28" i="17" s="1"/>
  <c r="E36" i="17"/>
  <c r="E26" i="17" s="1"/>
  <c r="O34" i="17"/>
  <c r="O28" i="17" s="1"/>
  <c r="O29" i="17"/>
  <c r="K36" i="17"/>
  <c r="K26" i="17" s="1"/>
  <c r="K27" i="17"/>
  <c r="S29" i="17"/>
  <c r="S34" i="17"/>
  <c r="S28" i="17" s="1"/>
  <c r="K34" i="17"/>
  <c r="K28" i="17" s="1"/>
  <c r="O36" i="17"/>
  <c r="O26" i="17" s="1"/>
  <c r="O27" i="17"/>
  <c r="G29" i="17"/>
  <c r="G34" i="17"/>
  <c r="G28" i="17" s="1"/>
  <c r="G27" i="17"/>
  <c r="G36" i="17"/>
  <c r="G26" i="17" s="1"/>
  <c r="I29" i="17"/>
  <c r="I34" i="17"/>
  <c r="I28" i="17" s="1"/>
  <c r="F6" i="17"/>
  <c r="H6" i="17" s="1"/>
  <c r="J6" i="17" s="1"/>
  <c r="L6" i="17" s="1"/>
  <c r="N6" i="17" s="1"/>
  <c r="P6" i="17" s="1"/>
  <c r="R6" i="17" s="1"/>
  <c r="T6" i="17" s="1"/>
  <c r="V6" i="17" s="1"/>
  <c r="X6" i="17" s="1"/>
  <c r="Z6" i="17" s="1"/>
  <c r="AB6" i="17" s="1"/>
  <c r="AD6" i="17" s="1"/>
  <c r="AF6" i="17" s="1"/>
  <c r="AH6" i="17" s="1"/>
  <c r="AJ6" i="17" s="1"/>
  <c r="AL6" i="17" s="1"/>
  <c r="AN6" i="17" s="1"/>
  <c r="S32" i="22" l="1"/>
  <c r="S30" i="22" s="1"/>
  <c r="Y32" i="22"/>
  <c r="Y30" i="22" s="1"/>
  <c r="Y32" i="21"/>
  <c r="Y30" i="21" s="1"/>
  <c r="S32" i="21"/>
  <c r="S30" i="21" s="1"/>
  <c r="M6" i="12"/>
  <c r="M42" i="12" s="1"/>
  <c r="L68" i="12"/>
  <c r="I68" i="12"/>
  <c r="K68" i="12" s="1"/>
  <c r="H68" i="12"/>
  <c r="J68" i="12" s="1"/>
  <c r="C68" i="12"/>
  <c r="G68" i="12" s="1"/>
  <c r="L67" i="12"/>
  <c r="I67" i="12"/>
  <c r="K67" i="12" s="1"/>
  <c r="H67" i="12"/>
  <c r="J67" i="12" s="1"/>
  <c r="C67" i="12"/>
  <c r="G67" i="12" s="1"/>
  <c r="L66" i="12"/>
  <c r="I66" i="12"/>
  <c r="K66" i="12" s="1"/>
  <c r="H66" i="12"/>
  <c r="J66" i="12" s="1"/>
  <c r="N66" i="12" s="1"/>
  <c r="C66" i="12"/>
  <c r="G66" i="12" s="1"/>
  <c r="L65" i="12"/>
  <c r="I65" i="12"/>
  <c r="K65" i="12" s="1"/>
  <c r="H65" i="12"/>
  <c r="J65" i="12" s="1"/>
  <c r="C65" i="12"/>
  <c r="G65" i="12" s="1"/>
  <c r="L64" i="12"/>
  <c r="I64" i="12"/>
  <c r="K64" i="12" s="1"/>
  <c r="H64" i="12"/>
  <c r="J64" i="12" s="1"/>
  <c r="C64" i="12"/>
  <c r="G64" i="12" s="1"/>
  <c r="L63" i="12"/>
  <c r="I63" i="12"/>
  <c r="K63" i="12" s="1"/>
  <c r="H63" i="12"/>
  <c r="J63" i="12" s="1"/>
  <c r="C63" i="12"/>
  <c r="G63" i="12" s="1"/>
  <c r="L62" i="12"/>
  <c r="I62" i="12"/>
  <c r="K62" i="12" s="1"/>
  <c r="H62" i="12"/>
  <c r="J62" i="12" s="1"/>
  <c r="C62" i="12"/>
  <c r="G62" i="12" s="1"/>
  <c r="L61" i="12"/>
  <c r="I61" i="12"/>
  <c r="K61" i="12" s="1"/>
  <c r="H61" i="12"/>
  <c r="J61" i="12" s="1"/>
  <c r="C61" i="12"/>
  <c r="G61" i="12" s="1"/>
  <c r="L60" i="12"/>
  <c r="J60" i="12"/>
  <c r="I60" i="12"/>
  <c r="K60" i="12" s="1"/>
  <c r="H60" i="12"/>
  <c r="C60" i="12"/>
  <c r="G60" i="12" s="1"/>
  <c r="L59" i="12"/>
  <c r="I59" i="12"/>
  <c r="K59" i="12" s="1"/>
  <c r="H59" i="12"/>
  <c r="J59" i="12" s="1"/>
  <c r="C59" i="12"/>
  <c r="G59" i="12" s="1"/>
  <c r="L58" i="12"/>
  <c r="I58" i="12"/>
  <c r="K58" i="12" s="1"/>
  <c r="H58" i="12"/>
  <c r="J58" i="12" s="1"/>
  <c r="C58" i="12"/>
  <c r="G58" i="12" s="1"/>
  <c r="L57" i="12"/>
  <c r="I57" i="12"/>
  <c r="K57" i="12" s="1"/>
  <c r="H57" i="12"/>
  <c r="J57" i="12" s="1"/>
  <c r="C57" i="12"/>
  <c r="G57" i="12" s="1"/>
  <c r="L56" i="12"/>
  <c r="I56" i="12"/>
  <c r="K56" i="12" s="1"/>
  <c r="H56" i="12"/>
  <c r="J56" i="12" s="1"/>
  <c r="C56" i="12"/>
  <c r="G56" i="12" s="1"/>
  <c r="L55" i="12"/>
  <c r="K55" i="12"/>
  <c r="I55" i="12"/>
  <c r="H55" i="12"/>
  <c r="J55" i="12" s="1"/>
  <c r="C55" i="12"/>
  <c r="G55" i="12" s="1"/>
  <c r="L54" i="12"/>
  <c r="I54" i="12"/>
  <c r="K54" i="12" s="1"/>
  <c r="H54" i="12"/>
  <c r="J54" i="12" s="1"/>
  <c r="C54" i="12"/>
  <c r="G54" i="12" s="1"/>
  <c r="L53" i="12"/>
  <c r="I53" i="12"/>
  <c r="K53" i="12" s="1"/>
  <c r="H53" i="12"/>
  <c r="J53" i="12" s="1"/>
  <c r="C53" i="12"/>
  <c r="G53" i="12" s="1"/>
  <c r="L52" i="12"/>
  <c r="I52" i="12"/>
  <c r="K52" i="12" s="1"/>
  <c r="H52" i="12"/>
  <c r="J52" i="12" s="1"/>
  <c r="C52" i="12"/>
  <c r="G52" i="12" s="1"/>
  <c r="L51" i="12"/>
  <c r="I51" i="12"/>
  <c r="K51" i="12" s="1"/>
  <c r="H51" i="12"/>
  <c r="J51" i="12" s="1"/>
  <c r="C51" i="12"/>
  <c r="G51" i="12" s="1"/>
  <c r="L50" i="12"/>
  <c r="I50" i="12"/>
  <c r="K50" i="12" s="1"/>
  <c r="H50" i="12"/>
  <c r="J50" i="12" s="1"/>
  <c r="C50" i="12"/>
  <c r="G50" i="12" s="1"/>
  <c r="L49" i="12"/>
  <c r="I49" i="12"/>
  <c r="K49" i="12" s="1"/>
  <c r="H49" i="12"/>
  <c r="J49" i="12" s="1"/>
  <c r="C49" i="12"/>
  <c r="G49" i="12" s="1"/>
  <c r="L48" i="12"/>
  <c r="I48" i="12"/>
  <c r="K48" i="12" s="1"/>
  <c r="H48" i="12"/>
  <c r="J48" i="12" s="1"/>
  <c r="C48" i="12"/>
  <c r="G48" i="12" s="1"/>
  <c r="L47" i="12"/>
  <c r="I47" i="12"/>
  <c r="K47" i="12" s="1"/>
  <c r="H47" i="12"/>
  <c r="J47" i="12" s="1"/>
  <c r="C47" i="12"/>
  <c r="G47" i="12" s="1"/>
  <c r="L46" i="12"/>
  <c r="I46" i="12"/>
  <c r="K46" i="12" s="1"/>
  <c r="H46" i="12"/>
  <c r="J46" i="12" s="1"/>
  <c r="C46" i="12"/>
  <c r="G46" i="12" s="1"/>
  <c r="L45" i="12"/>
  <c r="I45" i="12"/>
  <c r="K45" i="12" s="1"/>
  <c r="H45" i="12"/>
  <c r="J45" i="12" s="1"/>
  <c r="C45" i="12"/>
  <c r="G45" i="12" s="1"/>
  <c r="L44" i="12"/>
  <c r="I44" i="12"/>
  <c r="K44" i="12" s="1"/>
  <c r="H44" i="12"/>
  <c r="J44" i="12" s="1"/>
  <c r="C44" i="12"/>
  <c r="G44" i="12" s="1"/>
  <c r="L43" i="12"/>
  <c r="I43" i="12"/>
  <c r="K43" i="12" s="1"/>
  <c r="H43" i="12"/>
  <c r="J43" i="12" s="1"/>
  <c r="C43" i="12"/>
  <c r="G43" i="12" s="1"/>
  <c r="L42" i="12"/>
  <c r="I42" i="12"/>
  <c r="K42" i="12" s="1"/>
  <c r="H42" i="12"/>
  <c r="J42" i="12" s="1"/>
  <c r="C42" i="12"/>
  <c r="G42" i="12" s="1"/>
  <c r="L41" i="12"/>
  <c r="I41" i="12"/>
  <c r="K41" i="12" s="1"/>
  <c r="H41" i="12"/>
  <c r="J41" i="12" s="1"/>
  <c r="C41" i="12"/>
  <c r="G41" i="12" s="1"/>
  <c r="L40" i="12"/>
  <c r="I40" i="12"/>
  <c r="K40" i="12" s="1"/>
  <c r="H40" i="12"/>
  <c r="J40" i="12" s="1"/>
  <c r="C40" i="12"/>
  <c r="G40" i="12" s="1"/>
  <c r="L39" i="12"/>
  <c r="I39" i="12"/>
  <c r="K39" i="12" s="1"/>
  <c r="H39" i="12"/>
  <c r="J39" i="12" s="1"/>
  <c r="C39" i="12"/>
  <c r="G39" i="12" s="1"/>
  <c r="L38" i="12"/>
  <c r="I38" i="12"/>
  <c r="K38" i="12" s="1"/>
  <c r="H38" i="12"/>
  <c r="J38" i="12" s="1"/>
  <c r="C38" i="12"/>
  <c r="G38" i="12" s="1"/>
  <c r="L37" i="12"/>
  <c r="I37" i="12"/>
  <c r="K37" i="12" s="1"/>
  <c r="H37" i="12"/>
  <c r="J37" i="12" s="1"/>
  <c r="C37" i="12"/>
  <c r="G37" i="12" s="1"/>
  <c r="L36" i="12"/>
  <c r="I36" i="12"/>
  <c r="K36" i="12" s="1"/>
  <c r="H36" i="12"/>
  <c r="J36" i="12" s="1"/>
  <c r="C36" i="12"/>
  <c r="G36" i="12" s="1"/>
  <c r="L35" i="12"/>
  <c r="I35" i="12"/>
  <c r="K35" i="12" s="1"/>
  <c r="H35" i="12"/>
  <c r="J35" i="12" s="1"/>
  <c r="C35" i="12"/>
  <c r="G35" i="12" s="1"/>
  <c r="L34" i="12"/>
  <c r="I34" i="12"/>
  <c r="K34" i="12" s="1"/>
  <c r="H34" i="12"/>
  <c r="J34" i="12" s="1"/>
  <c r="C34" i="12"/>
  <c r="G34" i="12" s="1"/>
  <c r="L33" i="12"/>
  <c r="I33" i="12"/>
  <c r="K33" i="12" s="1"/>
  <c r="H33" i="12"/>
  <c r="J33" i="12" s="1"/>
  <c r="C33" i="12"/>
  <c r="G33" i="12" s="1"/>
  <c r="L32" i="12"/>
  <c r="I32" i="12"/>
  <c r="K32" i="12" s="1"/>
  <c r="H32" i="12"/>
  <c r="J32" i="12" s="1"/>
  <c r="C32" i="12"/>
  <c r="G32" i="12" s="1"/>
  <c r="L31" i="12"/>
  <c r="I31" i="12"/>
  <c r="K31" i="12" s="1"/>
  <c r="H31" i="12"/>
  <c r="J31" i="12" s="1"/>
  <c r="C31" i="12"/>
  <c r="G31" i="12" s="1"/>
  <c r="L30" i="12"/>
  <c r="I30" i="12"/>
  <c r="K30" i="12" s="1"/>
  <c r="H30" i="12"/>
  <c r="J30" i="12" s="1"/>
  <c r="C30" i="12"/>
  <c r="G30" i="12" s="1"/>
  <c r="L29" i="12"/>
  <c r="I29" i="12"/>
  <c r="K29" i="12" s="1"/>
  <c r="H29" i="12"/>
  <c r="J29" i="12" s="1"/>
  <c r="C29" i="12"/>
  <c r="G29" i="12" s="1"/>
  <c r="L28" i="12"/>
  <c r="I28" i="12"/>
  <c r="K28" i="12" s="1"/>
  <c r="H28" i="12"/>
  <c r="J28" i="12" s="1"/>
  <c r="C28" i="12"/>
  <c r="G28" i="12" s="1"/>
  <c r="L27" i="12"/>
  <c r="I27" i="12"/>
  <c r="K27" i="12" s="1"/>
  <c r="H27" i="12"/>
  <c r="J27" i="12" s="1"/>
  <c r="C27" i="12"/>
  <c r="G27" i="12" s="1"/>
  <c r="L26" i="12"/>
  <c r="I26" i="12"/>
  <c r="K26" i="12" s="1"/>
  <c r="H26" i="12"/>
  <c r="J26" i="12" s="1"/>
  <c r="C26" i="12"/>
  <c r="G26" i="12" s="1"/>
  <c r="L25" i="12"/>
  <c r="I25" i="12"/>
  <c r="K25" i="12" s="1"/>
  <c r="H25" i="12"/>
  <c r="J25" i="12" s="1"/>
  <c r="C25" i="12"/>
  <c r="G25" i="12" s="1"/>
  <c r="L24" i="12"/>
  <c r="I24" i="12"/>
  <c r="K24" i="12" s="1"/>
  <c r="H24" i="12"/>
  <c r="J24" i="12" s="1"/>
  <c r="C24" i="12"/>
  <c r="G24" i="12" s="1"/>
  <c r="L23" i="12"/>
  <c r="I23" i="12"/>
  <c r="K23" i="12" s="1"/>
  <c r="H23" i="12"/>
  <c r="J23" i="12" s="1"/>
  <c r="C23" i="12"/>
  <c r="G23" i="12" s="1"/>
  <c r="L22" i="12"/>
  <c r="I22" i="12"/>
  <c r="K22" i="12" s="1"/>
  <c r="H22" i="12"/>
  <c r="J22" i="12" s="1"/>
  <c r="C22" i="12"/>
  <c r="G22" i="12" s="1"/>
  <c r="L21" i="12"/>
  <c r="I21" i="12"/>
  <c r="K21" i="12" s="1"/>
  <c r="H21" i="12"/>
  <c r="J21" i="12" s="1"/>
  <c r="C21" i="12"/>
  <c r="G21" i="12" s="1"/>
  <c r="L20" i="12"/>
  <c r="I20" i="12"/>
  <c r="K20" i="12" s="1"/>
  <c r="H20" i="12"/>
  <c r="J20" i="12" s="1"/>
  <c r="C20" i="12"/>
  <c r="G20" i="12" s="1"/>
  <c r="L19" i="12"/>
  <c r="I19" i="12"/>
  <c r="K19" i="12" s="1"/>
  <c r="H19" i="12"/>
  <c r="J19" i="12" s="1"/>
  <c r="C19" i="12"/>
  <c r="G19" i="12" s="1"/>
  <c r="L18" i="12"/>
  <c r="I18" i="12"/>
  <c r="K18" i="12" s="1"/>
  <c r="H18" i="12"/>
  <c r="J18" i="12" s="1"/>
  <c r="C18" i="12"/>
  <c r="G18" i="12" s="1"/>
  <c r="L17" i="12"/>
  <c r="I17" i="12"/>
  <c r="K17" i="12" s="1"/>
  <c r="H17" i="12"/>
  <c r="J17" i="12" s="1"/>
  <c r="O17" i="12" s="1"/>
  <c r="C17" i="12"/>
  <c r="G17" i="12" s="1"/>
  <c r="L16" i="12"/>
  <c r="I16" i="12"/>
  <c r="K16" i="12" s="1"/>
  <c r="H16" i="12"/>
  <c r="J16" i="12" s="1"/>
  <c r="C16" i="12"/>
  <c r="G16" i="12" s="1"/>
  <c r="L15" i="12"/>
  <c r="I15" i="12"/>
  <c r="K15" i="12" s="1"/>
  <c r="H15" i="12"/>
  <c r="J15" i="12" s="1"/>
  <c r="C15" i="12"/>
  <c r="G15" i="12" s="1"/>
  <c r="L14" i="12"/>
  <c r="I14" i="12"/>
  <c r="K14" i="12" s="1"/>
  <c r="H14" i="12"/>
  <c r="J14" i="12" s="1"/>
  <c r="C14" i="12"/>
  <c r="G14" i="12" s="1"/>
  <c r="L13" i="12"/>
  <c r="I13" i="12"/>
  <c r="K13" i="12" s="1"/>
  <c r="H13" i="12"/>
  <c r="J13" i="12" s="1"/>
  <c r="C13" i="12"/>
  <c r="G13" i="12" s="1"/>
  <c r="L12" i="12"/>
  <c r="I12" i="12"/>
  <c r="K12" i="12" s="1"/>
  <c r="H12" i="12"/>
  <c r="J12" i="12" s="1"/>
  <c r="C12" i="12"/>
  <c r="G12" i="12" s="1"/>
  <c r="L11" i="12"/>
  <c r="I11" i="12"/>
  <c r="K11" i="12" s="1"/>
  <c r="H11" i="12"/>
  <c r="J11" i="12" s="1"/>
  <c r="C11" i="12"/>
  <c r="G11" i="12" s="1"/>
  <c r="L10" i="12"/>
  <c r="I10" i="12"/>
  <c r="K10" i="12" s="1"/>
  <c r="H10" i="12"/>
  <c r="J10" i="12" s="1"/>
  <c r="C10" i="12"/>
  <c r="G10" i="12" s="1"/>
  <c r="L9" i="12"/>
  <c r="I9" i="12"/>
  <c r="K9" i="12" s="1"/>
  <c r="H9" i="12"/>
  <c r="J9" i="12" s="1"/>
  <c r="C9" i="12"/>
  <c r="G9" i="12" s="1"/>
  <c r="C8" i="12"/>
  <c r="G8" i="12" s="1"/>
  <c r="R32" i="22" l="1"/>
  <c r="R30" i="22" s="1"/>
  <c r="Z32" i="22"/>
  <c r="Z30" i="22" s="1"/>
  <c r="R32" i="21"/>
  <c r="R30" i="21" s="1"/>
  <c r="Z32" i="21"/>
  <c r="Z30" i="21" s="1"/>
  <c r="O16" i="12"/>
  <c r="P41" i="12"/>
  <c r="P24" i="12"/>
  <c r="N36" i="12"/>
  <c r="P51" i="12"/>
  <c r="N42" i="12"/>
  <c r="M38" i="12"/>
  <c r="M21" i="12"/>
  <c r="M14" i="12"/>
  <c r="M31" i="12"/>
  <c r="M33" i="12"/>
  <c r="M56" i="12"/>
  <c r="M19" i="12"/>
  <c r="M26" i="12"/>
  <c r="M54" i="12"/>
  <c r="M47" i="12"/>
  <c r="M63" i="12"/>
  <c r="M45" i="12"/>
  <c r="M61" i="12"/>
  <c r="M12" i="12"/>
  <c r="M68" i="12"/>
  <c r="M10" i="12"/>
  <c r="M17" i="12"/>
  <c r="M29" i="12"/>
  <c r="M43" i="12"/>
  <c r="M50" i="12"/>
  <c r="M24" i="12"/>
  <c r="M52" i="12"/>
  <c r="M64" i="12"/>
  <c r="M15" i="12"/>
  <c r="M20" i="12"/>
  <c r="M32" i="12"/>
  <c r="M46" i="12"/>
  <c r="M55" i="12"/>
  <c r="M62" i="12"/>
  <c r="M22" i="12"/>
  <c r="M34" i="12"/>
  <c r="M48" i="12"/>
  <c r="M57" i="12"/>
  <c r="M41" i="12"/>
  <c r="M13" i="12"/>
  <c r="M25" i="12"/>
  <c r="M37" i="12"/>
  <c r="M53" i="12"/>
  <c r="M27" i="12"/>
  <c r="M39" i="12"/>
  <c r="M11" i="12"/>
  <c r="M18" i="12"/>
  <c r="M30" i="12"/>
  <c r="M44" i="12"/>
  <c r="M60" i="12"/>
  <c r="M67" i="12"/>
  <c r="M36" i="12"/>
  <c r="M59" i="12"/>
  <c r="M9" i="12"/>
  <c r="M35" i="12"/>
  <c r="M49" i="12"/>
  <c r="M65" i="12"/>
  <c r="M66" i="12"/>
  <c r="M23" i="12"/>
  <c r="M51" i="12"/>
  <c r="M58" i="12"/>
  <c r="M16" i="12"/>
  <c r="M28" i="12"/>
  <c r="M40" i="12"/>
  <c r="P65" i="12"/>
  <c r="N65" i="12"/>
  <c r="P66" i="12"/>
  <c r="P67" i="12"/>
  <c r="N51" i="12"/>
  <c r="P42" i="12"/>
  <c r="N26" i="12"/>
  <c r="Q11" i="12"/>
  <c r="O10" i="12"/>
  <c r="N32" i="12"/>
  <c r="P32" i="12"/>
  <c r="P12" i="12"/>
  <c r="N12" i="12"/>
  <c r="P61" i="12"/>
  <c r="N61" i="12"/>
  <c r="P17" i="12"/>
  <c r="N17" i="12"/>
  <c r="P46" i="12"/>
  <c r="N46" i="12"/>
  <c r="N37" i="12"/>
  <c r="P37" i="12"/>
  <c r="P18" i="12"/>
  <c r="N18" i="12"/>
  <c r="N50" i="12"/>
  <c r="P60" i="12"/>
  <c r="N11" i="12"/>
  <c r="N41" i="12"/>
  <c r="O11" i="12"/>
  <c r="P11" i="12"/>
  <c r="Q17" i="12"/>
  <c r="G6" i="12"/>
  <c r="P31" i="12"/>
  <c r="Q59" i="12"/>
  <c r="O59" i="12"/>
  <c r="P59" i="12"/>
  <c r="N59" i="12"/>
  <c r="Q45" i="12"/>
  <c r="O45" i="12"/>
  <c r="P45" i="12"/>
  <c r="N45" i="12"/>
  <c r="Q68" i="12"/>
  <c r="O68" i="12"/>
  <c r="P68" i="12"/>
  <c r="N68" i="12"/>
  <c r="O34" i="12"/>
  <c r="Q34" i="12"/>
  <c r="P34" i="12"/>
  <c r="N34" i="12"/>
  <c r="Q53" i="12"/>
  <c r="O53" i="12"/>
  <c r="P53" i="12"/>
  <c r="N53" i="12"/>
  <c r="Q57" i="12"/>
  <c r="O57" i="12"/>
  <c r="N57" i="12"/>
  <c r="P57" i="12"/>
  <c r="Q15" i="12"/>
  <c r="O15" i="12"/>
  <c r="P15" i="12"/>
  <c r="N15" i="12"/>
  <c r="Q49" i="12"/>
  <c r="O49" i="12"/>
  <c r="P49" i="12"/>
  <c r="N49" i="12"/>
  <c r="Q29" i="12"/>
  <c r="O29" i="12"/>
  <c r="N29" i="12"/>
  <c r="P29" i="12"/>
  <c r="Q63" i="12"/>
  <c r="O63" i="12"/>
  <c r="P63" i="12"/>
  <c r="N63" i="12"/>
  <c r="Q23" i="12"/>
  <c r="O23" i="12"/>
  <c r="P23" i="12"/>
  <c r="N23" i="12"/>
  <c r="Q27" i="12"/>
  <c r="O27" i="12"/>
  <c r="P27" i="12"/>
  <c r="N27" i="12"/>
  <c r="Q44" i="12"/>
  <c r="O44" i="12"/>
  <c r="P44" i="12"/>
  <c r="N44" i="12"/>
  <c r="Q21" i="12"/>
  <c r="O21" i="12"/>
  <c r="P21" i="12"/>
  <c r="N21" i="12"/>
  <c r="Q33" i="12"/>
  <c r="O33" i="12"/>
  <c r="N33" i="12"/>
  <c r="P33" i="12"/>
  <c r="Q20" i="12"/>
  <c r="O20" i="12"/>
  <c r="P20" i="12"/>
  <c r="N20" i="12"/>
  <c r="Q47" i="12"/>
  <c r="O47" i="12"/>
  <c r="P47" i="12"/>
  <c r="N47" i="12"/>
  <c r="Q35" i="12"/>
  <c r="O35" i="12"/>
  <c r="P35" i="12"/>
  <c r="N35" i="12"/>
  <c r="Q9" i="12"/>
  <c r="O9" i="12"/>
  <c r="P9" i="12"/>
  <c r="V31" i="17" s="1"/>
  <c r="N9" i="12"/>
  <c r="Q14" i="12"/>
  <c r="O14" i="12"/>
  <c r="P14" i="12"/>
  <c r="N14" i="12"/>
  <c r="Q39" i="12"/>
  <c r="O39" i="12"/>
  <c r="P39" i="12"/>
  <c r="N39" i="12"/>
  <c r="O58" i="12"/>
  <c r="Q58" i="12"/>
  <c r="P58" i="12"/>
  <c r="N58" i="12"/>
  <c r="Q54" i="12"/>
  <c r="O54" i="12"/>
  <c r="N54" i="12"/>
  <c r="P54" i="12"/>
  <c r="Q56" i="12"/>
  <c r="O56" i="12"/>
  <c r="N56" i="12"/>
  <c r="P56" i="12"/>
  <c r="O64" i="12"/>
  <c r="Q64" i="12"/>
  <c r="P64" i="12"/>
  <c r="N64" i="12"/>
  <c r="O22" i="12"/>
  <c r="Q22" i="12"/>
  <c r="P22" i="12"/>
  <c r="N22" i="12"/>
  <c r="Q38" i="12"/>
  <c r="O38" i="12"/>
  <c r="N38" i="12"/>
  <c r="P38" i="12"/>
  <c r="Q25" i="12"/>
  <c r="O25" i="12"/>
  <c r="P25" i="12"/>
  <c r="N25" i="12"/>
  <c r="O52" i="12"/>
  <c r="Q52" i="12"/>
  <c r="N52" i="12"/>
  <c r="P52" i="12"/>
  <c r="Q62" i="12"/>
  <c r="O62" i="12"/>
  <c r="N62" i="12"/>
  <c r="P62" i="12"/>
  <c r="O40" i="12"/>
  <c r="Q40" i="12"/>
  <c r="P40" i="12"/>
  <c r="N40" i="12"/>
  <c r="Q30" i="12"/>
  <c r="O30" i="12"/>
  <c r="N30" i="12"/>
  <c r="P30" i="12"/>
  <c r="O28" i="12"/>
  <c r="Q28" i="12"/>
  <c r="N28" i="12"/>
  <c r="P28" i="12"/>
  <c r="Q55" i="12"/>
  <c r="O55" i="12"/>
  <c r="N16" i="12"/>
  <c r="P10" i="12"/>
  <c r="N31" i="12"/>
  <c r="N55" i="12"/>
  <c r="P16" i="12"/>
  <c r="P36" i="12"/>
  <c r="Q10" i="12"/>
  <c r="Q16" i="12"/>
  <c r="P55" i="12"/>
  <c r="Q67" i="12"/>
  <c r="O67" i="12"/>
  <c r="Q48" i="12"/>
  <c r="O48" i="12"/>
  <c r="Q60" i="12"/>
  <c r="O60" i="12"/>
  <c r="Q26" i="12"/>
  <c r="O26" i="12"/>
  <c r="Q50" i="12"/>
  <c r="O50" i="12"/>
  <c r="Q43" i="12"/>
  <c r="O43" i="12"/>
  <c r="P50" i="12"/>
  <c r="Q66" i="12"/>
  <c r="O66" i="12"/>
  <c r="Q31" i="12"/>
  <c r="O31" i="12"/>
  <c r="N10" i="12"/>
  <c r="Q37" i="12"/>
  <c r="O37" i="12"/>
  <c r="Q42" i="12"/>
  <c r="O42" i="12"/>
  <c r="N48" i="12"/>
  <c r="Q61" i="12"/>
  <c r="O61" i="12"/>
  <c r="N67" i="12"/>
  <c r="Q13" i="12"/>
  <c r="O13" i="12"/>
  <c r="Q19" i="12"/>
  <c r="O19" i="12"/>
  <c r="P26" i="12"/>
  <c r="Q18" i="12"/>
  <c r="O18" i="12"/>
  <c r="N24" i="12"/>
  <c r="N13" i="12"/>
  <c r="N19" i="12"/>
  <c r="Q32" i="12"/>
  <c r="O32" i="12"/>
  <c r="N43" i="12"/>
  <c r="P48" i="12"/>
  <c r="Q36" i="12"/>
  <c r="O36" i="12"/>
  <c r="N60" i="12"/>
  <c r="Q24" i="12"/>
  <c r="O24" i="12"/>
  <c r="Q12" i="12"/>
  <c r="O12" i="12"/>
  <c r="P13" i="12"/>
  <c r="P19" i="12"/>
  <c r="Q41" i="12"/>
  <c r="O41" i="12"/>
  <c r="P43" i="12"/>
  <c r="O46" i="12"/>
  <c r="Q46" i="12"/>
  <c r="Q51" i="12"/>
  <c r="O51" i="12"/>
  <c r="Q65" i="12"/>
  <c r="O65" i="12"/>
  <c r="Q32" i="22" l="1"/>
  <c r="Q30" i="22" s="1"/>
  <c r="AA32" i="22"/>
  <c r="AA30" i="22" s="1"/>
  <c r="AA32" i="21"/>
  <c r="AA30" i="21" s="1"/>
  <c r="Q32" i="21"/>
  <c r="Q30" i="21" s="1"/>
  <c r="V32" i="17"/>
  <c r="V30" i="17" s="1"/>
  <c r="W31" i="17"/>
  <c r="U31" i="17"/>
  <c r="R60" i="12"/>
  <c r="S60" i="12" s="1"/>
  <c r="R17" i="12"/>
  <c r="S17" i="12" s="1"/>
  <c r="R51" i="12"/>
  <c r="S51" i="12" s="1"/>
  <c r="R66" i="12"/>
  <c r="S66" i="12" s="1"/>
  <c r="R32" i="12"/>
  <c r="S32" i="12" s="1"/>
  <c r="R34" i="12"/>
  <c r="S34" i="12" s="1"/>
  <c r="R41" i="12"/>
  <c r="S41" i="12" s="1"/>
  <c r="R68" i="12"/>
  <c r="S68" i="12" s="1"/>
  <c r="R64" i="12"/>
  <c r="S64" i="12" s="1"/>
  <c r="R58" i="12"/>
  <c r="S58" i="12" s="1"/>
  <c r="R61" i="12"/>
  <c r="S61" i="12" s="1"/>
  <c r="R40" i="12"/>
  <c r="S40" i="12" s="1"/>
  <c r="R35" i="12"/>
  <c r="S35" i="12" s="1"/>
  <c r="R26" i="12"/>
  <c r="S26" i="12" s="1"/>
  <c r="R12" i="12"/>
  <c r="S12" i="12" s="1"/>
  <c r="R11" i="12"/>
  <c r="S11" i="12" s="1"/>
  <c r="R47" i="12"/>
  <c r="S47" i="12" s="1"/>
  <c r="R45" i="12"/>
  <c r="S45" i="12" s="1"/>
  <c r="R39" i="12"/>
  <c r="S39" i="12" s="1"/>
  <c r="R37" i="12"/>
  <c r="S37" i="12" s="1"/>
  <c r="R21" i="12"/>
  <c r="S21" i="12" s="1"/>
  <c r="R16" i="12"/>
  <c r="S16" i="12" s="1"/>
  <c r="R56" i="12"/>
  <c r="S56" i="12" s="1"/>
  <c r="R59" i="12"/>
  <c r="S59" i="12" s="1"/>
  <c r="R36" i="12"/>
  <c r="S36" i="12" s="1"/>
  <c r="R10" i="12"/>
  <c r="S10" i="12" s="1"/>
  <c r="R55" i="12"/>
  <c r="S55" i="12" s="1"/>
  <c r="R30" i="12"/>
  <c r="S30" i="12" s="1"/>
  <c r="R33" i="12"/>
  <c r="S33" i="12" s="1"/>
  <c r="R29" i="12"/>
  <c r="S29" i="12" s="1"/>
  <c r="R46" i="12"/>
  <c r="S46" i="12" s="1"/>
  <c r="R31" i="12"/>
  <c r="S31" i="12" s="1"/>
  <c r="R54" i="12"/>
  <c r="S54" i="12" s="1"/>
  <c r="R22" i="12"/>
  <c r="S22" i="12" s="1"/>
  <c r="R25" i="12"/>
  <c r="S25" i="12" s="1"/>
  <c r="R13" i="12"/>
  <c r="S13" i="12" s="1"/>
  <c r="R48" i="12"/>
  <c r="S48" i="12" s="1"/>
  <c r="R9" i="12"/>
  <c r="S9" i="12" s="1"/>
  <c r="R63" i="12"/>
  <c r="S63" i="12" s="1"/>
  <c r="R15" i="12"/>
  <c r="S15" i="12" s="1"/>
  <c r="R65" i="12"/>
  <c r="S65" i="12" s="1"/>
  <c r="R24" i="12"/>
  <c r="S24" i="12" s="1"/>
  <c r="R42" i="12"/>
  <c r="S42" i="12" s="1"/>
  <c r="R50" i="12"/>
  <c r="S50" i="12" s="1"/>
  <c r="R18" i="12"/>
  <c r="S18" i="12" s="1"/>
  <c r="R44" i="12"/>
  <c r="S44" i="12" s="1"/>
  <c r="R27" i="12"/>
  <c r="S27" i="12" s="1"/>
  <c r="R67" i="12"/>
  <c r="S67" i="12" s="1"/>
  <c r="R62" i="12"/>
  <c r="S62" i="12" s="1"/>
  <c r="R20" i="12"/>
  <c r="S20" i="12" s="1"/>
  <c r="R28" i="12"/>
  <c r="S28" i="12" s="1"/>
  <c r="R23" i="12"/>
  <c r="S23" i="12" s="1"/>
  <c r="R43" i="12"/>
  <c r="S43" i="12" s="1"/>
  <c r="R38" i="12"/>
  <c r="S38" i="12" s="1"/>
  <c r="R57" i="12"/>
  <c r="S57" i="12" s="1"/>
  <c r="R52" i="12"/>
  <c r="S52" i="12" s="1"/>
  <c r="R19" i="12"/>
  <c r="S19" i="12" s="1"/>
  <c r="R14" i="12"/>
  <c r="S14" i="12" s="1"/>
  <c r="R49" i="12"/>
  <c r="S49" i="12" s="1"/>
  <c r="R53" i="12"/>
  <c r="S53" i="12" s="1"/>
  <c r="AB32" i="22" l="1"/>
  <c r="AB30" i="22" s="1"/>
  <c r="P32" i="22"/>
  <c r="P30" i="22" s="1"/>
  <c r="P32" i="21"/>
  <c r="P30" i="21" s="1"/>
  <c r="AB32" i="21"/>
  <c r="AB30" i="21" s="1"/>
  <c r="U32" i="17"/>
  <c r="U30" i="17" s="1"/>
  <c r="T31" i="17"/>
  <c r="W32" i="17"/>
  <c r="W30" i="17" s="1"/>
  <c r="X31" i="17"/>
  <c r="S6" i="12"/>
  <c r="S3" i="12" s="1"/>
  <c r="O32" i="22" l="1"/>
  <c r="O30" i="22" s="1"/>
  <c r="AC32" i="22"/>
  <c r="AC30" i="22" s="1"/>
  <c r="AC32" i="21"/>
  <c r="AC30" i="21" s="1"/>
  <c r="O32" i="21"/>
  <c r="O30" i="21" s="1"/>
  <c r="Y31" i="17"/>
  <c r="X32" i="17"/>
  <c r="X30" i="17" s="1"/>
  <c r="S31" i="17"/>
  <c r="T32" i="17"/>
  <c r="T30" i="17" s="1"/>
  <c r="N32" i="22" l="1"/>
  <c r="N30" i="22" s="1"/>
  <c r="AD32" i="22"/>
  <c r="AD30" i="22" s="1"/>
  <c r="AD32" i="21"/>
  <c r="AD30" i="21" s="1"/>
  <c r="N32" i="21"/>
  <c r="N30" i="21" s="1"/>
  <c r="R31" i="17"/>
  <c r="S32" i="17"/>
  <c r="S30" i="17" s="1"/>
  <c r="Y32" i="17"/>
  <c r="Y30" i="17" s="1"/>
  <c r="Z31" i="17"/>
  <c r="AE32" i="22" l="1"/>
  <c r="AE30" i="22" s="1"/>
  <c r="M32" i="22"/>
  <c r="M30" i="22" s="1"/>
  <c r="AE32" i="21"/>
  <c r="AE30" i="21" s="1"/>
  <c r="M32" i="21"/>
  <c r="M30" i="21" s="1"/>
  <c r="AA31" i="17"/>
  <c r="Z32" i="17"/>
  <c r="Z30" i="17" s="1"/>
  <c r="Q31" i="17"/>
  <c r="R32" i="17"/>
  <c r="R30" i="17" s="1"/>
  <c r="AF32" i="22" l="1"/>
  <c r="AF30" i="22" s="1"/>
  <c r="L32" i="22"/>
  <c r="L30" i="22" s="1"/>
  <c r="L32" i="21"/>
  <c r="L30" i="21" s="1"/>
  <c r="AF32" i="21"/>
  <c r="AF30" i="21" s="1"/>
  <c r="P31" i="17"/>
  <c r="Q32" i="17"/>
  <c r="Q30" i="17" s="1"/>
  <c r="AB31" i="17"/>
  <c r="AA32" i="17"/>
  <c r="AA30" i="17" s="1"/>
  <c r="K32" i="22" l="1"/>
  <c r="K30" i="22" s="1"/>
  <c r="AG32" i="22"/>
  <c r="AG30" i="22" s="1"/>
  <c r="K32" i="21"/>
  <c r="K30" i="21" s="1"/>
  <c r="AG32" i="21"/>
  <c r="AG30" i="21" s="1"/>
  <c r="AC31" i="17"/>
  <c r="AB32" i="17"/>
  <c r="AB30" i="17" s="1"/>
  <c r="O31" i="17"/>
  <c r="P32" i="17"/>
  <c r="P30" i="17" s="1"/>
  <c r="J32" i="22" l="1"/>
  <c r="J30" i="22" s="1"/>
  <c r="AH32" i="22"/>
  <c r="AH30" i="22" s="1"/>
  <c r="AH32" i="21"/>
  <c r="AH30" i="21" s="1"/>
  <c r="J32" i="21"/>
  <c r="J30" i="21" s="1"/>
  <c r="N31" i="17"/>
  <c r="O32" i="17"/>
  <c r="O30" i="17" s="1"/>
  <c r="AD31" i="17"/>
  <c r="AC32" i="17"/>
  <c r="AC30" i="17" s="1"/>
  <c r="AI32" i="22" l="1"/>
  <c r="AI30" i="22" s="1"/>
  <c r="I32" i="22"/>
  <c r="I30" i="22" s="1"/>
  <c r="I32" i="21"/>
  <c r="I30" i="21" s="1"/>
  <c r="AI32" i="21"/>
  <c r="AI30" i="21" s="1"/>
  <c r="AE31" i="17"/>
  <c r="AD32" i="17"/>
  <c r="AD30" i="17" s="1"/>
  <c r="M31" i="17"/>
  <c r="N32" i="17"/>
  <c r="N30" i="17" s="1"/>
  <c r="AJ32" i="22" l="1"/>
  <c r="AJ30" i="22" s="1"/>
  <c r="H32" i="22"/>
  <c r="H30" i="22" s="1"/>
  <c r="AJ32" i="21"/>
  <c r="AJ30" i="21" s="1"/>
  <c r="H32" i="21"/>
  <c r="H30" i="21" s="1"/>
  <c r="L31" i="17"/>
  <c r="M32" i="17"/>
  <c r="M30" i="17" s="1"/>
  <c r="AF31" i="17"/>
  <c r="AE32" i="17"/>
  <c r="AE30" i="17" s="1"/>
  <c r="AK32" i="22" l="1"/>
  <c r="AK30" i="22" s="1"/>
  <c r="G32" i="22"/>
  <c r="G30" i="22" s="1"/>
  <c r="G32" i="21"/>
  <c r="G30" i="21" s="1"/>
  <c r="AK32" i="21"/>
  <c r="AK30" i="21" s="1"/>
  <c r="AG31" i="17"/>
  <c r="AF32" i="17"/>
  <c r="AF30" i="17" s="1"/>
  <c r="K31" i="17"/>
  <c r="L32" i="17"/>
  <c r="L30" i="17" s="1"/>
  <c r="F32" i="22" l="1"/>
  <c r="F30" i="22" s="1"/>
  <c r="AL32" i="22"/>
  <c r="AL30" i="22" s="1"/>
  <c r="AL32" i="21"/>
  <c r="AL30" i="21" s="1"/>
  <c r="F32" i="21"/>
  <c r="F30" i="21" s="1"/>
  <c r="J31" i="17"/>
  <c r="K32" i="17"/>
  <c r="K30" i="17" s="1"/>
  <c r="AH31" i="17"/>
  <c r="AG32" i="17"/>
  <c r="AG30" i="17" s="1"/>
  <c r="AM32" i="22" l="1"/>
  <c r="AM30" i="22" s="1"/>
  <c r="AN32" i="22"/>
  <c r="AN30" i="22" s="1"/>
  <c r="D32" i="22"/>
  <c r="D30" i="22" s="1"/>
  <c r="E32" i="22"/>
  <c r="E30" i="22" s="1"/>
  <c r="D32" i="21"/>
  <c r="D30" i="21" s="1"/>
  <c r="E32" i="21"/>
  <c r="E30" i="21" s="1"/>
  <c r="AM32" i="21"/>
  <c r="AM30" i="21" s="1"/>
  <c r="AN32" i="21"/>
  <c r="AN30" i="21" s="1"/>
  <c r="AI31" i="17"/>
  <c r="AH32" i="17"/>
  <c r="AH30" i="17" s="1"/>
  <c r="I31" i="17"/>
  <c r="J32" i="17"/>
  <c r="J30" i="17" s="1"/>
  <c r="H31" i="17" l="1"/>
  <c r="I32" i="17"/>
  <c r="I30" i="17" s="1"/>
  <c r="AJ31" i="17"/>
  <c r="AI32" i="17"/>
  <c r="AI30" i="17" s="1"/>
  <c r="AK31" i="17" l="1"/>
  <c r="AJ32" i="17"/>
  <c r="AJ30" i="17" s="1"/>
  <c r="G31" i="17"/>
  <c r="H32" i="17"/>
  <c r="H30" i="17" s="1"/>
  <c r="F31" i="17" l="1"/>
  <c r="G32" i="17"/>
  <c r="G30" i="17" s="1"/>
  <c r="AL31" i="17"/>
  <c r="AK32" i="17"/>
  <c r="AK30" i="17" s="1"/>
  <c r="AM31" i="17" l="1"/>
  <c r="AL32" i="17"/>
  <c r="AL30" i="17" s="1"/>
  <c r="E31" i="17"/>
  <c r="F32" i="17"/>
  <c r="F30" i="17" s="1"/>
  <c r="D31" i="17" l="1"/>
  <c r="D32" i="17" s="1"/>
  <c r="D30" i="17" s="1"/>
  <c r="E32" i="17"/>
  <c r="E30" i="17" s="1"/>
  <c r="AN31" i="17"/>
  <c r="AN32" i="17" s="1"/>
  <c r="AN30" i="17" s="1"/>
  <c r="AM32" i="17"/>
  <c r="AM30" i="17" s="1"/>
  <c r="W19" i="21"/>
  <c r="W18" i="21" s="1"/>
  <c r="W8" i="21" s="1"/>
  <c r="V18" i="21"/>
  <c r="V8" i="21" s="1"/>
  <c r="U19" i="21"/>
  <c r="U18" i="21" s="1"/>
  <c r="U8" i="21" s="1"/>
  <c r="V7" i="21"/>
  <c r="W7" i="21" l="1"/>
  <c r="U7" i="21"/>
</calcChain>
</file>

<file path=xl/sharedStrings.xml><?xml version="1.0" encoding="utf-8"?>
<sst xmlns="http://schemas.openxmlformats.org/spreadsheetml/2006/main" count="114" uniqueCount="97">
  <si>
    <t>kJ/mol</t>
  </si>
  <si>
    <t>offset</t>
  </si>
  <si>
    <t>tanh_const</t>
  </si>
  <si>
    <t>SSE</t>
  </si>
  <si>
    <t>SST</t>
  </si>
  <si>
    <t>file</t>
  </si>
  <si>
    <t>E (hartree)</t>
  </si>
  <si>
    <t>dihedral (deg)</t>
  </si>
  <si>
    <t>E-E0 (kJ/mol)</t>
  </si>
  <si>
    <t>hartree to kJ/mol</t>
  </si>
  <si>
    <t>(E-E0)^2</t>
  </si>
  <si>
    <t>kangal_1</t>
  </si>
  <si>
    <t>kangal_2</t>
  </si>
  <si>
    <t>f1_1</t>
  </si>
  <si>
    <t>f1_2</t>
  </si>
  <si>
    <t>k1_LD4</t>
  </si>
  <si>
    <t>k1_LD1</t>
  </si>
  <si>
    <t>cosine</t>
  </si>
  <si>
    <t>k1_LD5</t>
  </si>
  <si>
    <t>E_model (kJ/mol)</t>
  </si>
  <si>
    <t>(E_model - E_QM)^2</t>
  </si>
  <si>
    <t>R-squared</t>
  </si>
  <si>
    <t>k_angle_1</t>
  </si>
  <si>
    <t>k_angle_2</t>
  </si>
  <si>
    <t>acetylene_CCSD_def2TZVPD_opt</t>
  </si>
  <si>
    <t>acetylene_CCSD_def2TZVPD_d0_angs_150_150</t>
  </si>
  <si>
    <t>acetylene_CCSD_def2TZVPD_d0_angs_150_170</t>
  </si>
  <si>
    <t>acetylene_CCSD_def2TZVPD_d0_angs_160_150</t>
  </si>
  <si>
    <t>acetylene_CCSD_def2TZVPD_d0_angs_160_160</t>
  </si>
  <si>
    <t>acetylene_CCSD_def2TZVPD_d0_angs_160_170</t>
  </si>
  <si>
    <t>acetylene_CCSD_def2TZVPD_d0_angs_170_170</t>
  </si>
  <si>
    <t>acetylene_CCSD_def2TZVPD_d20_angs_150_150</t>
  </si>
  <si>
    <t>acetylene_CCSD_def2TZVPD_d20_angs_150_170</t>
  </si>
  <si>
    <t>acetylene_CCSD_def2TZVPD_d20_angs_160_150</t>
  </si>
  <si>
    <t>acetylene_CCSD_def2TZVPD_d20_angs_160_160</t>
  </si>
  <si>
    <t>acetylene_CCSD_def2TZVPD_d20_angs_160_170</t>
  </si>
  <si>
    <t>acetylene_CCSD_def2TZVPD_d20_angs_170_170</t>
  </si>
  <si>
    <t>acetylene_CCSD_def2TZVPD_d40_angs_150_150</t>
  </si>
  <si>
    <t>acetylene_CCSD_def2TZVPD_d40_angs_150_170</t>
  </si>
  <si>
    <t>acetylene_CCSD_def2TZVPD_d40_angs_160_150</t>
  </si>
  <si>
    <t>acetylene_CCSD_def2TZVPD_d40_angs_160_160</t>
  </si>
  <si>
    <t>acetylene_CCSD_def2TZVPD_d40_angs_160_170</t>
  </si>
  <si>
    <t>acetylene_CCSD_def2TZVPD_d40_angs_170_170</t>
  </si>
  <si>
    <t>acetylene_CCSD_def2TZVPD_d60_angs_150_150</t>
  </si>
  <si>
    <t>acetylene_CCSD_def2TZVPD_d60_angs_150_170</t>
  </si>
  <si>
    <t>acetylene_CCSD_def2TZVPD_d60_angs_160_150</t>
  </si>
  <si>
    <t>acetylene_CCSD_def2TZVPD_d60_angs_160_160</t>
  </si>
  <si>
    <t>acetylene_CCSD_def2TZVPD_d60_angs_160_170</t>
  </si>
  <si>
    <t>acetylene_CCSD_def2TZVPD_d60_angs_170_170</t>
  </si>
  <si>
    <t>acetylene_CCSD_def2TZVPD_d80_angs_150_150</t>
  </si>
  <si>
    <t>acetylene_CCSD_def2TZVPD_d80_angs_150_170</t>
  </si>
  <si>
    <t>acetylene_CCSD_def2TZVPD_d80_angs_160_150</t>
  </si>
  <si>
    <t>acetylene_CCSD_def2TZVPD_d80_angs_160_160</t>
  </si>
  <si>
    <t>acetylene_CCSD_def2TZVPD_d80_angs_160_170</t>
  </si>
  <si>
    <t>acetylene_CCSD_def2TZVPD_d80_angs_170_170</t>
  </si>
  <si>
    <t>acetylene_CCSD_def2TZVPD_d100_angs_150_150</t>
  </si>
  <si>
    <t>acetylene_CCSD_def2TZVPD_d100_angs_150_170</t>
  </si>
  <si>
    <t>acetylene_CCSD_def2TZVPD_d100_angs_160_150</t>
  </si>
  <si>
    <t>acetylene_CCSD_def2TZVPD_d100_angs_160_160</t>
  </si>
  <si>
    <t>acetylene_CCSD_def2TZVPD_d100_angs_160_170</t>
  </si>
  <si>
    <t>acetylene_CCSD_def2TZVPD_d100_angs_170_170</t>
  </si>
  <si>
    <t>acetylene_CCSD_def2TZVPD_d120_angs_150_150</t>
  </si>
  <si>
    <t>acetylene_CCSD_def2TZVPD_d120_angs_150_170</t>
  </si>
  <si>
    <t>acetylene_CCSD_def2TZVPD_d120_angs_160_150</t>
  </si>
  <si>
    <t>acetylene_CCSD_def2TZVPD_d120_angs_160_160</t>
  </si>
  <si>
    <t>acetylene_CCSD_def2TZVPD_d120_angs_160_170</t>
  </si>
  <si>
    <t>acetylene_CCSD_def2TZVPD_d120_angs_170_170</t>
  </si>
  <si>
    <t>acetylene_CCSD_def2TZVPD_d140_angs_150_150</t>
  </si>
  <si>
    <t>acetylene_CCSD_def2TZVPD_d140_angs_150_170</t>
  </si>
  <si>
    <t>acetylene_CCSD_def2TZVPD_d140_angs_160_150</t>
  </si>
  <si>
    <t>acetylene_CCSD_def2TZVPD_d140_angs_160_160</t>
  </si>
  <si>
    <t>acetylene_CCSD_def2TZVPD_d140_angs_160_170</t>
  </si>
  <si>
    <t>acetylene_CCSD_def2TZVPD_d140_angs_170_170</t>
  </si>
  <si>
    <t>acetylene_CCSD_def2TZVPD_d160_angs_150_150</t>
  </si>
  <si>
    <t>acetylene_CCSD_def2TZVPD_d160_angs_150_170</t>
  </si>
  <si>
    <t>acetylene_CCSD_def2TZVPD_d160_angs_160_150</t>
  </si>
  <si>
    <t>acetylene_CCSD_def2TZVPD_d160_angs_160_160</t>
  </si>
  <si>
    <t>acetylene_CCSD_def2TZVPD_d160_angs_160_170</t>
  </si>
  <si>
    <t>acetylene_CCSD_def2TZVPD_d160_angs_170_170</t>
  </si>
  <si>
    <t>acetylene_CCSD_def2TZVPD_d180_angs_150_150</t>
  </si>
  <si>
    <t>acetylene_CCSD_def2TZVPD_d180_angs_150_170</t>
  </si>
  <si>
    <t>acetylene_CCSD_def2TZVPD_d180_angs_160_150</t>
  </si>
  <si>
    <t>acetylene_CCSD_def2TZVPD_d180_angs_160_160</t>
  </si>
  <si>
    <t>acetylene_CCSD_def2TZVPD_d180_angs_160_170</t>
  </si>
  <si>
    <t>acetylene_CCSD_def2TZVPD_d180_angs_170_170</t>
  </si>
  <si>
    <t>HCC angle (deg)</t>
  </si>
  <si>
    <t>CCH angle (deg)</t>
  </si>
  <si>
    <t>k1_LD2</t>
  </si>
  <si>
    <t>CCSD data holding one of the HCC angles constant at 150 degrees</t>
  </si>
  <si>
    <t>CCH angle (deg):</t>
  </si>
  <si>
    <t>HCCH dihedral value (deg):</t>
  </si>
  <si>
    <t>ADLD model data holding one of the HCC angles constant at 150 degrees</t>
  </si>
  <si>
    <t>CCSD data holding one of the HCC angles constant at 160 degrees</t>
  </si>
  <si>
    <t>ADLD model data holding one of the HCC angles constant at 160 degrees</t>
  </si>
  <si>
    <t>CCSD data holding one of the HCC angles constant at 170 degrees</t>
  </si>
  <si>
    <t>ADLD model data holding one of the HCC angles constant at 170 degrees</t>
  </si>
  <si>
    <t>midlines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</si>
</sst>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E61400"/>
      <color rgb="FFBE3C00"/>
      <color rgb="FFD2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US" sz="28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acetylene (HCCH)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data_workup!$C$8:$C$72</c:f>
              <c:numCache>
                <c:formatCode>0.00</c:formatCode>
                <c:ptCount val="65"/>
                <c:pt idx="0">
                  <c:v>0</c:v>
                </c:pt>
                <c:pt idx="1">
                  <c:v>59.128701714997071</c:v>
                </c:pt>
                <c:pt idx="2">
                  <c:v>29.627060924991689</c:v>
                </c:pt>
                <c:pt idx="3">
                  <c:v>42.195119384993802</c:v>
                </c:pt>
                <c:pt idx="4">
                  <c:v>26.85440164998505</c:v>
                </c:pt>
                <c:pt idx="5">
                  <c:v>15.928777225011991</c:v>
                </c:pt>
                <c:pt idx="6">
                  <c:v>6.7887553499930675</c:v>
                </c:pt>
                <c:pt idx="7">
                  <c:v>58.108327395004807</c:v>
                </c:pt>
                <c:pt idx="8">
                  <c:v>29.308036419992732</c:v>
                </c:pt>
                <c:pt idx="9">
                  <c:v>41.528714975000319</c:v>
                </c:pt>
                <c:pt idx="10">
                  <c:v>26.40806664999262</c:v>
                </c:pt>
                <c:pt idx="11">
                  <c:v>15.711018254978242</c:v>
                </c:pt>
                <c:pt idx="12">
                  <c:v>6.6799021199783652</c:v>
                </c:pt>
                <c:pt idx="13">
                  <c:v>55.248422754999055</c:v>
                </c:pt>
                <c:pt idx="14">
                  <c:v>28.396620349986549</c:v>
                </c:pt>
                <c:pt idx="15">
                  <c:v>39.643422189987454</c:v>
                </c:pt>
                <c:pt idx="16">
                  <c:v>25.13960883501332</c:v>
                </c:pt>
                <c:pt idx="17">
                  <c:v>15.087934594987317</c:v>
                </c:pt>
                <c:pt idx="18">
                  <c:v>6.367625149996698</c:v>
                </c:pt>
                <c:pt idx="19">
                  <c:v>51.060382684982599</c:v>
                </c:pt>
                <c:pt idx="20">
                  <c:v>27.02025448499613</c:v>
                </c:pt>
                <c:pt idx="21">
                  <c:v>36.841042254984217</c:v>
                </c:pt>
                <c:pt idx="22">
                  <c:v>23.239219425001259</c:v>
                </c:pt>
                <c:pt idx="23">
                  <c:v>14.143909815006751</c:v>
                </c:pt>
                <c:pt idx="24">
                  <c:v>5.8921733550016668</c:v>
                </c:pt>
                <c:pt idx="25">
                  <c:v>46.198376764981305</c:v>
                </c:pt>
                <c:pt idx="26">
                  <c:v>25.363485220012222</c:v>
                </c:pt>
                <c:pt idx="27">
                  <c:v>33.531048149992529</c:v>
                </c:pt>
                <c:pt idx="28">
                  <c:v>20.970971209979218</c:v>
                </c:pt>
                <c:pt idx="29">
                  <c:v>13.00231616000265</c:v>
                </c:pt>
                <c:pt idx="30">
                  <c:v>5.3137231950099846</c:v>
                </c:pt>
                <c:pt idx="31">
                  <c:v>41.328284304982517</c:v>
                </c:pt>
                <c:pt idx="32">
                  <c:v>23.637061439992252</c:v>
                </c:pt>
                <c:pt idx="33">
                  <c:v>30.150585624990711</c:v>
                </c:pt>
                <c:pt idx="34">
                  <c:v>18.626452220007963</c:v>
                </c:pt>
                <c:pt idx="35">
                  <c:v>11.806085850011129</c:v>
                </c:pt>
                <c:pt idx="36">
                  <c:v>4.7035569950058473</c:v>
                </c:pt>
                <c:pt idx="37">
                  <c:v>37.025221079981861</c:v>
                </c:pt>
                <c:pt idx="38">
                  <c:v>22.048292625000826</c:v>
                </c:pt>
                <c:pt idx="39">
                  <c:v>27.101644984977192</c:v>
                </c:pt>
                <c:pt idx="40">
                  <c:v>16.485120675002776</c:v>
                </c:pt>
                <c:pt idx="41">
                  <c:v>10.698649949978993</c:v>
                </c:pt>
                <c:pt idx="42">
                  <c:v>4.135004969993652</c:v>
                </c:pt>
                <c:pt idx="43">
                  <c:v>33.709897209978259</c:v>
                </c:pt>
                <c:pt idx="44">
                  <c:v>20.776894250002087</c:v>
                </c:pt>
                <c:pt idx="45">
                  <c:v>24.707320260007812</c:v>
                </c:pt>
                <c:pt idx="46">
                  <c:v>14.783035280000455</c:v>
                </c:pt>
                <c:pt idx="47">
                  <c:v>9.8073452099951623</c:v>
                </c:pt>
                <c:pt idx="48">
                  <c:v>3.6748073300108501</c:v>
                </c:pt>
                <c:pt idx="49">
                  <c:v>31.638614004985754</c:v>
                </c:pt>
                <c:pt idx="50">
                  <c:v>19.958525900008723</c:v>
                </c:pt>
                <c:pt idx="51">
                  <c:v>23.189019864989206</c:v>
                </c:pt>
                <c:pt idx="52">
                  <c:v>13.693242740010334</c:v>
                </c:pt>
                <c:pt idx="53">
                  <c:v>9.2310479599950597</c:v>
                </c:pt>
                <c:pt idx="54">
                  <c:v>3.3759729199847968</c:v>
                </c:pt>
                <c:pt idx="55">
                  <c:v>30.936345265009692</c:v>
                </c:pt>
                <c:pt idx="56">
                  <c:v>19.676442179988136</c:v>
                </c:pt>
                <c:pt idx="57">
                  <c:v>22.669984770007204</c:v>
                </c:pt>
                <c:pt idx="58">
                  <c:v>13.318715165008236</c:v>
                </c:pt>
                <c:pt idx="59">
                  <c:v>9.0319037849904262</c:v>
                </c:pt>
                <c:pt idx="60">
                  <c:v>3.2724494549820093</c:v>
                </c:pt>
                <c:pt idx="62">
                  <c:v>22.000876094995178</c:v>
                </c:pt>
                <c:pt idx="63">
                  <c:v>9.8870553899864362</c:v>
                </c:pt>
                <c:pt idx="64">
                  <c:v>2.5030204250083585</c:v>
                </c:pt>
              </c:numCache>
            </c:numRef>
          </c:xVal>
          <c:yVal>
            <c:numRef>
              <c:f>data_workup!$R$8:$R$72</c:f>
              <c:numCache>
                <c:formatCode>0.00</c:formatCode>
                <c:ptCount val="65"/>
                <c:pt idx="0">
                  <c:v>0</c:v>
                </c:pt>
                <c:pt idx="1">
                  <c:v>60.188476422636271</c:v>
                </c:pt>
                <c:pt idx="2">
                  <c:v>29.2080080780641</c:v>
                </c:pt>
                <c:pt idx="3">
                  <c:v>41.200755541063884</c:v>
                </c:pt>
                <c:pt idx="4">
                  <c:v>24.430801768232058</c:v>
                </c:pt>
                <c:pt idx="5">
                  <c:v>14.307235231671619</c:v>
                </c:pt>
                <c:pt idx="6">
                  <c:v>5.75905383000425</c:v>
                </c:pt>
                <c:pt idx="7">
                  <c:v>59.284996944349182</c:v>
                </c:pt>
                <c:pt idx="8">
                  <c:v>28.945126514613563</c:v>
                </c:pt>
                <c:pt idx="9">
                  <c:v>40.644894132109485</c:v>
                </c:pt>
                <c:pt idx="10">
                  <c:v>24.088810706575</c:v>
                </c:pt>
                <c:pt idx="11">
                  <c:v>14.145498612567895</c:v>
                </c:pt>
                <c:pt idx="12">
                  <c:v>5.6825643047156174</c:v>
                </c:pt>
                <c:pt idx="13">
                  <c:v>56.68353146850631</c:v>
                </c:pt>
                <c:pt idx="14">
                  <c:v>28.188189220532749</c:v>
                </c:pt>
                <c:pt idx="15">
                  <c:v>39.044354994806874</c:v>
                </c:pt>
                <c:pt idx="16">
                  <c:v>23.104086690890185</c:v>
                </c:pt>
                <c:pt idx="17">
                  <c:v>13.679796578498904</c:v>
                </c:pt>
                <c:pt idx="18">
                  <c:v>5.4623214944646969</c:v>
                </c:pt>
                <c:pt idx="19">
                  <c:v>52.697855125035716</c:v>
                </c:pt>
                <c:pt idx="20">
                  <c:v>27.028494004692504</c:v>
                </c:pt>
                <c:pt idx="21">
                  <c:v>36.592186770556658</c:v>
                </c:pt>
                <c:pt idx="22">
                  <c:v>21.595401970447874</c:v>
                </c:pt>
                <c:pt idx="23">
                  <c:v>12.966299667803394</c:v>
                </c:pt>
                <c:pt idx="24">
                  <c:v>5.1248899326054458</c:v>
                </c:pt>
                <c:pt idx="25">
                  <c:v>47.808699303278033</c:v>
                </c:pt>
                <c:pt idx="26">
                  <c:v>25.605917225401718</c:v>
                </c:pt>
                <c:pt idx="27">
                  <c:v>33.584157137352044</c:v>
                </c:pt>
                <c:pt idx="28">
                  <c:v>19.744726188348505</c:v>
                </c:pt>
                <c:pt idx="29">
                  <c:v>12.091066138004159</c:v>
                </c:pt>
                <c:pt idx="30">
                  <c:v>4.7109688454575629</c:v>
                </c:pt>
                <c:pt idx="31">
                  <c:v>42.605768351592296</c:v>
                </c:pt>
                <c:pt idx="32">
                  <c:v>24.092042637240091</c:v>
                </c:pt>
                <c:pt idx="33">
                  <c:v>30.383078862746817</c:v>
                </c:pt>
                <c:pt idx="34">
                  <c:v>17.775278156978882</c:v>
                </c:pt>
                <c:pt idx="35">
                  <c:v>11.159662069866178</c:v>
                </c:pt>
                <c:pt idx="36">
                  <c:v>4.2704832249557203</c:v>
                </c:pt>
                <c:pt idx="37">
                  <c:v>37.716612529834606</c:v>
                </c:pt>
                <c:pt idx="38">
                  <c:v>22.669465857949309</c:v>
                </c:pt>
                <c:pt idx="39">
                  <c:v>27.375049229542203</c:v>
                </c:pt>
                <c:pt idx="40">
                  <c:v>15.924602374879512</c:v>
                </c:pt>
                <c:pt idx="41">
                  <c:v>10.284428540066942</c:v>
                </c:pt>
                <c:pt idx="42">
                  <c:v>3.8565621378078379</c:v>
                </c:pt>
                <c:pt idx="43">
                  <c:v>33.730936186364012</c:v>
                </c:pt>
                <c:pt idx="44">
                  <c:v>21.509770642109061</c:v>
                </c:pt>
                <c:pt idx="45">
                  <c:v>24.922881005291984</c:v>
                </c:pt>
                <c:pt idx="46">
                  <c:v>14.415917654437202</c:v>
                </c:pt>
                <c:pt idx="47">
                  <c:v>9.5709316293714313</c:v>
                </c:pt>
                <c:pt idx="48">
                  <c:v>3.5191305759485867</c:v>
                </c:pt>
                <c:pt idx="49">
                  <c:v>31.129470710521144</c:v>
                </c:pt>
                <c:pt idx="50">
                  <c:v>20.752833348028251</c:v>
                </c:pt>
                <c:pt idx="51">
                  <c:v>23.322341867989373</c:v>
                </c:pt>
                <c:pt idx="52">
                  <c:v>13.431193638752388</c:v>
                </c:pt>
                <c:pt idx="53">
                  <c:v>9.1052295953024398</c:v>
                </c:pt>
                <c:pt idx="54">
                  <c:v>3.2988877656976654</c:v>
                </c:pt>
                <c:pt idx="55">
                  <c:v>30.225991232234048</c:v>
                </c:pt>
                <c:pt idx="56">
                  <c:v>20.489951784577709</c:v>
                </c:pt>
                <c:pt idx="57">
                  <c:v>22.766480459034973</c:v>
                </c:pt>
                <c:pt idx="58">
                  <c:v>13.089202577095328</c:v>
                </c:pt>
                <c:pt idx="59">
                  <c:v>8.9434929761987156</c:v>
                </c:pt>
                <c:pt idx="60">
                  <c:v>3.2223982404090332</c:v>
                </c:pt>
                <c:pt idx="62">
                  <c:v>22.60361691371758</c:v>
                </c:pt>
                <c:pt idx="63">
                  <c:v>9.3800010863318466</c:v>
                </c:pt>
                <c:pt idx="64">
                  <c:v>2.2453630176033208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EF-42AE-822E-888AF8ABEFFC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data_workup!$E$2:$E$3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xVal>
          <c:yVal>
            <c:numRef>
              <c:f>data_workup!$F$2:$F$3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EF-42AE-822E-888AF8ABE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036392"/>
        <c:axId val="620036784"/>
      </c:scatterChart>
      <c:valAx>
        <c:axId val="620036392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QM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opt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(kJ/mol)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20036784"/>
        <c:crosses val="autoZero"/>
        <c:crossBetween val="midCat"/>
      </c:valAx>
      <c:valAx>
        <c:axId val="620036784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model  E-E</a:t>
                </a:r>
                <a:r>
                  <a:rPr lang="en-US" sz="2800" b="0" i="0" kern="1200" baseline="-2500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opt</a:t>
                </a: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 (kJ/mol)</a:t>
                </a:r>
                <a:endParaRPr lang="en-US" sz="28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620036392"/>
        <c:crosses val="autoZero"/>
        <c:crossBetween val="midCat"/>
        <c:majorUnit val="2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150°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data_150!$C$25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data_150!$D$25:$AN$25</c:f>
              <c:numCache>
                <c:formatCode>General</c:formatCode>
                <c:ptCount val="37"/>
                <c:pt idx="0">
                  <c:v>30.225991232234048</c:v>
                </c:pt>
                <c:pt idx="1">
                  <c:v>30.677730971377596</c:v>
                </c:pt>
                <c:pt idx="2">
                  <c:v>31.129470710521144</c:v>
                </c:pt>
                <c:pt idx="3">
                  <c:v>32.430203448442576</c:v>
                </c:pt>
                <c:pt idx="4">
                  <c:v>33.730936186364012</c:v>
                </c:pt>
                <c:pt idx="5">
                  <c:v>35.723774358099305</c:v>
                </c:pt>
                <c:pt idx="6">
                  <c:v>37.716612529834606</c:v>
                </c:pt>
                <c:pt idx="7">
                  <c:v>40.161190440713455</c:v>
                </c:pt>
                <c:pt idx="8">
                  <c:v>42.605768351592296</c:v>
                </c:pt>
                <c:pt idx="9">
                  <c:v>45.207233827435161</c:v>
                </c:pt>
                <c:pt idx="10">
                  <c:v>47.808699303278033</c:v>
                </c:pt>
                <c:pt idx="11">
                  <c:v>50.253277214156874</c:v>
                </c:pt>
                <c:pt idx="12">
                  <c:v>52.697855125035716</c:v>
                </c:pt>
                <c:pt idx="13">
                  <c:v>54.690693296771016</c:v>
                </c:pt>
                <c:pt idx="14">
                  <c:v>56.68353146850631</c:v>
                </c:pt>
                <c:pt idx="15">
                  <c:v>57.984264206427746</c:v>
                </c:pt>
                <c:pt idx="16">
                  <c:v>59.284996944349182</c:v>
                </c:pt>
                <c:pt idx="17">
                  <c:v>59.736736683492722</c:v>
                </c:pt>
                <c:pt idx="18">
                  <c:v>60.188476422636271</c:v>
                </c:pt>
                <c:pt idx="19">
                  <c:v>59.736736683492722</c:v>
                </c:pt>
                <c:pt idx="20">
                  <c:v>59.284996944349182</c:v>
                </c:pt>
                <c:pt idx="21">
                  <c:v>57.984264206427746</c:v>
                </c:pt>
                <c:pt idx="22">
                  <c:v>56.68353146850631</c:v>
                </c:pt>
                <c:pt idx="23">
                  <c:v>54.690693296771016</c:v>
                </c:pt>
                <c:pt idx="24">
                  <c:v>52.697855125035716</c:v>
                </c:pt>
                <c:pt idx="25">
                  <c:v>50.253277214156874</c:v>
                </c:pt>
                <c:pt idx="26">
                  <c:v>47.808699303278033</c:v>
                </c:pt>
                <c:pt idx="27">
                  <c:v>45.207233827435161</c:v>
                </c:pt>
                <c:pt idx="28">
                  <c:v>42.605768351592296</c:v>
                </c:pt>
                <c:pt idx="29">
                  <c:v>40.161190440713455</c:v>
                </c:pt>
                <c:pt idx="30">
                  <c:v>37.716612529834606</c:v>
                </c:pt>
                <c:pt idx="31">
                  <c:v>35.723774358099305</c:v>
                </c:pt>
                <c:pt idx="32">
                  <c:v>33.730936186364012</c:v>
                </c:pt>
                <c:pt idx="33">
                  <c:v>32.430203448442576</c:v>
                </c:pt>
                <c:pt idx="34">
                  <c:v>31.129470710521144</c:v>
                </c:pt>
                <c:pt idx="35">
                  <c:v>30.677730971377596</c:v>
                </c:pt>
                <c:pt idx="36">
                  <c:v>30.225991232234048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40-49F5-BBF3-A04462D46316}"/>
            </c:ext>
          </c:extLst>
        </c:ser>
        <c:ser>
          <c:idx val="1"/>
          <c:order val="1"/>
          <c:tx>
            <c:strRef>
              <c:f>data_150!$C$26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data_150!$D$26:$AN$26</c:f>
              <c:numCache>
                <c:formatCode>General</c:formatCode>
                <c:ptCount val="37"/>
                <c:pt idx="0">
                  <c:v>26.496235845634509</c:v>
                </c:pt>
                <c:pt idx="1">
                  <c:v>26.861071067444882</c:v>
                </c:pt>
                <c:pt idx="2">
                  <c:v>27.225906289255256</c:v>
                </c:pt>
                <c:pt idx="3">
                  <c:v>28.276407442541625</c:v>
                </c:pt>
                <c:pt idx="4">
                  <c:v>29.326908595827998</c:v>
                </c:pt>
                <c:pt idx="5">
                  <c:v>30.936369737758199</c:v>
                </c:pt>
                <c:pt idx="6">
                  <c:v>32.545830879688403</c:v>
                </c:pt>
                <c:pt idx="7">
                  <c:v>34.520127243428981</c:v>
                </c:pt>
                <c:pt idx="8">
                  <c:v>36.494423607169558</c:v>
                </c:pt>
                <c:pt idx="9">
                  <c:v>38.595425913742297</c:v>
                </c:pt>
                <c:pt idx="10">
                  <c:v>40.696428220315042</c:v>
                </c:pt>
                <c:pt idx="11">
                  <c:v>42.670724584055613</c:v>
                </c:pt>
                <c:pt idx="12">
                  <c:v>44.645020947796183</c:v>
                </c:pt>
                <c:pt idx="13">
                  <c:v>46.254482089726395</c:v>
                </c:pt>
                <c:pt idx="14">
                  <c:v>47.863943231656592</c:v>
                </c:pt>
                <c:pt idx="15">
                  <c:v>48.914444384942968</c:v>
                </c:pt>
                <c:pt idx="16">
                  <c:v>49.96494553822933</c:v>
                </c:pt>
                <c:pt idx="17">
                  <c:v>50.329780760039704</c:v>
                </c:pt>
                <c:pt idx="18">
                  <c:v>50.694615981850077</c:v>
                </c:pt>
                <c:pt idx="19">
                  <c:v>50.329780760039704</c:v>
                </c:pt>
                <c:pt idx="20">
                  <c:v>49.96494553822933</c:v>
                </c:pt>
                <c:pt idx="21">
                  <c:v>48.914444384942968</c:v>
                </c:pt>
                <c:pt idx="22">
                  <c:v>47.863943231656592</c:v>
                </c:pt>
                <c:pt idx="23">
                  <c:v>46.254482089726395</c:v>
                </c:pt>
                <c:pt idx="24">
                  <c:v>44.645020947796183</c:v>
                </c:pt>
                <c:pt idx="25">
                  <c:v>42.670724584055613</c:v>
                </c:pt>
                <c:pt idx="26">
                  <c:v>40.696428220315042</c:v>
                </c:pt>
                <c:pt idx="27">
                  <c:v>38.595425913742297</c:v>
                </c:pt>
                <c:pt idx="28">
                  <c:v>36.494423607169558</c:v>
                </c:pt>
                <c:pt idx="29">
                  <c:v>34.520127243428981</c:v>
                </c:pt>
                <c:pt idx="30">
                  <c:v>32.545830879688403</c:v>
                </c:pt>
                <c:pt idx="31">
                  <c:v>30.936369737758199</c:v>
                </c:pt>
                <c:pt idx="32">
                  <c:v>29.326908595827998</c:v>
                </c:pt>
                <c:pt idx="33">
                  <c:v>28.276407442541625</c:v>
                </c:pt>
                <c:pt idx="34">
                  <c:v>27.225906289255256</c:v>
                </c:pt>
                <c:pt idx="35">
                  <c:v>26.861071067444882</c:v>
                </c:pt>
                <c:pt idx="36">
                  <c:v>26.496235845634509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40-49F5-BBF3-A04462D46316}"/>
            </c:ext>
          </c:extLst>
        </c:ser>
        <c:ser>
          <c:idx val="2"/>
          <c:order val="2"/>
          <c:tx>
            <c:strRef>
              <c:f>data_150!$C$27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data_150!$D$27:$AN$27</c:f>
              <c:numCache>
                <c:formatCode>General</c:formatCode>
                <c:ptCount val="37"/>
                <c:pt idx="0">
                  <c:v>22.766480459034973</c:v>
                </c:pt>
                <c:pt idx="1">
                  <c:v>23.044411163512173</c:v>
                </c:pt>
                <c:pt idx="2">
                  <c:v>23.322341867989373</c:v>
                </c:pt>
                <c:pt idx="3">
                  <c:v>24.122611436640678</c:v>
                </c:pt>
                <c:pt idx="4">
                  <c:v>24.922881005291984</c:v>
                </c:pt>
                <c:pt idx="5">
                  <c:v>26.148965117417092</c:v>
                </c:pt>
                <c:pt idx="6">
                  <c:v>27.375049229542203</c:v>
                </c:pt>
                <c:pt idx="7">
                  <c:v>28.87906404614451</c:v>
                </c:pt>
                <c:pt idx="8">
                  <c:v>30.383078862746817</c:v>
                </c:pt>
                <c:pt idx="9">
                  <c:v>31.983618000049432</c:v>
                </c:pt>
                <c:pt idx="10">
                  <c:v>33.584157137352044</c:v>
                </c:pt>
                <c:pt idx="11">
                  <c:v>35.088171953954351</c:v>
                </c:pt>
                <c:pt idx="12">
                  <c:v>36.592186770556658</c:v>
                </c:pt>
                <c:pt idx="13">
                  <c:v>37.818270882681766</c:v>
                </c:pt>
                <c:pt idx="14">
                  <c:v>39.044354994806874</c:v>
                </c:pt>
                <c:pt idx="15">
                  <c:v>39.844624563458183</c:v>
                </c:pt>
                <c:pt idx="16">
                  <c:v>40.644894132109485</c:v>
                </c:pt>
                <c:pt idx="17">
                  <c:v>40.922824836586685</c:v>
                </c:pt>
                <c:pt idx="18">
                  <c:v>41.200755541063884</c:v>
                </c:pt>
                <c:pt idx="19">
                  <c:v>40.922824836586685</c:v>
                </c:pt>
                <c:pt idx="20">
                  <c:v>40.644894132109485</c:v>
                </c:pt>
                <c:pt idx="21">
                  <c:v>39.844624563458183</c:v>
                </c:pt>
                <c:pt idx="22">
                  <c:v>39.044354994806874</c:v>
                </c:pt>
                <c:pt idx="23">
                  <c:v>37.818270882681766</c:v>
                </c:pt>
                <c:pt idx="24">
                  <c:v>36.592186770556658</c:v>
                </c:pt>
                <c:pt idx="25">
                  <c:v>35.088171953954351</c:v>
                </c:pt>
                <c:pt idx="26">
                  <c:v>33.584157137352044</c:v>
                </c:pt>
                <c:pt idx="27">
                  <c:v>31.983618000049432</c:v>
                </c:pt>
                <c:pt idx="28">
                  <c:v>30.383078862746817</c:v>
                </c:pt>
                <c:pt idx="29">
                  <c:v>28.87906404614451</c:v>
                </c:pt>
                <c:pt idx="30">
                  <c:v>27.375049229542203</c:v>
                </c:pt>
                <c:pt idx="31">
                  <c:v>26.148965117417092</c:v>
                </c:pt>
                <c:pt idx="32">
                  <c:v>24.922881005291984</c:v>
                </c:pt>
                <c:pt idx="33">
                  <c:v>24.122611436640678</c:v>
                </c:pt>
                <c:pt idx="34">
                  <c:v>23.322341867989373</c:v>
                </c:pt>
                <c:pt idx="35">
                  <c:v>23.044411163512173</c:v>
                </c:pt>
                <c:pt idx="36">
                  <c:v>22.766480459034973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40-49F5-BBF3-A04462D46316}"/>
            </c:ext>
          </c:extLst>
        </c:ser>
        <c:ser>
          <c:idx val="3"/>
          <c:order val="3"/>
          <c:tx>
            <c:strRef>
              <c:f>data_150!$C$28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data_150!$D$28:$AN$28</c:f>
              <c:numCache>
                <c:formatCode>General</c:formatCode>
                <c:ptCount val="37"/>
                <c:pt idx="0">
                  <c:v>21.628216121806339</c:v>
                </c:pt>
                <c:pt idx="1">
                  <c:v>21.832901864907576</c:v>
                </c:pt>
                <c:pt idx="2">
                  <c:v>22.037587608008813</c:v>
                </c:pt>
                <c:pt idx="3">
                  <c:v>22.626956715854668</c:v>
                </c:pt>
                <c:pt idx="4">
                  <c:v>23.216325823700522</c:v>
                </c:pt>
                <c:pt idx="5">
                  <c:v>24.119291683723137</c:v>
                </c:pt>
                <c:pt idx="6">
                  <c:v>25.022257543745756</c:v>
                </c:pt>
                <c:pt idx="7">
                  <c:v>26.129909146869608</c:v>
                </c:pt>
                <c:pt idx="8">
                  <c:v>27.237560749993456</c:v>
                </c:pt>
                <c:pt idx="9">
                  <c:v>28.416298965685169</c:v>
                </c:pt>
                <c:pt idx="10">
                  <c:v>29.595037181376881</c:v>
                </c:pt>
                <c:pt idx="11">
                  <c:v>30.702688784500729</c:v>
                </c:pt>
                <c:pt idx="12">
                  <c:v>31.810340387624581</c:v>
                </c:pt>
                <c:pt idx="13">
                  <c:v>32.713306247647196</c:v>
                </c:pt>
                <c:pt idx="14">
                  <c:v>33.616272107669815</c:v>
                </c:pt>
                <c:pt idx="15">
                  <c:v>34.205641215515669</c:v>
                </c:pt>
                <c:pt idx="16">
                  <c:v>34.795010323361524</c:v>
                </c:pt>
                <c:pt idx="17">
                  <c:v>34.999696066462761</c:v>
                </c:pt>
                <c:pt idx="18">
                  <c:v>35.204381809563991</c:v>
                </c:pt>
                <c:pt idx="19">
                  <c:v>34.999696066462761</c:v>
                </c:pt>
                <c:pt idx="20">
                  <c:v>34.795010323361524</c:v>
                </c:pt>
                <c:pt idx="21">
                  <c:v>34.205641215515669</c:v>
                </c:pt>
                <c:pt idx="22">
                  <c:v>33.616272107669815</c:v>
                </c:pt>
                <c:pt idx="23">
                  <c:v>32.713306247647196</c:v>
                </c:pt>
                <c:pt idx="24">
                  <c:v>31.810340387624581</c:v>
                </c:pt>
                <c:pt idx="25">
                  <c:v>30.702688784500729</c:v>
                </c:pt>
                <c:pt idx="26">
                  <c:v>29.595037181376881</c:v>
                </c:pt>
                <c:pt idx="27">
                  <c:v>28.416298965685169</c:v>
                </c:pt>
                <c:pt idx="28">
                  <c:v>27.237560749993456</c:v>
                </c:pt>
                <c:pt idx="29">
                  <c:v>26.129909146869608</c:v>
                </c:pt>
                <c:pt idx="30">
                  <c:v>25.022257543745756</c:v>
                </c:pt>
                <c:pt idx="31">
                  <c:v>24.119291683723137</c:v>
                </c:pt>
                <c:pt idx="32">
                  <c:v>23.216325823700522</c:v>
                </c:pt>
                <c:pt idx="33">
                  <c:v>22.626956715854668</c:v>
                </c:pt>
                <c:pt idx="34">
                  <c:v>22.037587608008813</c:v>
                </c:pt>
                <c:pt idx="35">
                  <c:v>21.832901864907576</c:v>
                </c:pt>
                <c:pt idx="36">
                  <c:v>21.628216121806339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40-49F5-BBF3-A04462D46316}"/>
            </c:ext>
          </c:extLst>
        </c:ser>
        <c:ser>
          <c:idx val="4"/>
          <c:order val="4"/>
          <c:tx>
            <c:strRef>
              <c:f>data_150!$C$29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data_150!$D$29:$AN$29</c:f>
              <c:numCache>
                <c:formatCode>General</c:formatCode>
                <c:ptCount val="37"/>
                <c:pt idx="0">
                  <c:v>20.489951784577709</c:v>
                </c:pt>
                <c:pt idx="1">
                  <c:v>20.62139256630298</c:v>
                </c:pt>
                <c:pt idx="2">
                  <c:v>20.752833348028251</c:v>
                </c:pt>
                <c:pt idx="3">
                  <c:v>21.131301995068654</c:v>
                </c:pt>
                <c:pt idx="4">
                  <c:v>21.509770642109061</c:v>
                </c:pt>
                <c:pt idx="5">
                  <c:v>22.089618250029183</c:v>
                </c:pt>
                <c:pt idx="6">
                  <c:v>22.669465857949309</c:v>
                </c:pt>
                <c:pt idx="7">
                  <c:v>23.380754247594702</c:v>
                </c:pt>
                <c:pt idx="8">
                  <c:v>24.092042637240091</c:v>
                </c:pt>
                <c:pt idx="9">
                  <c:v>24.848979931320905</c:v>
                </c:pt>
                <c:pt idx="10">
                  <c:v>25.605917225401718</c:v>
                </c:pt>
                <c:pt idx="11">
                  <c:v>26.317205615047111</c:v>
                </c:pt>
                <c:pt idx="12">
                  <c:v>27.028494004692504</c:v>
                </c:pt>
                <c:pt idx="13">
                  <c:v>27.608341612612627</c:v>
                </c:pt>
                <c:pt idx="14">
                  <c:v>28.188189220532749</c:v>
                </c:pt>
                <c:pt idx="15">
                  <c:v>28.566657867573156</c:v>
                </c:pt>
                <c:pt idx="16">
                  <c:v>28.945126514613563</c:v>
                </c:pt>
                <c:pt idx="17">
                  <c:v>29.07656729633883</c:v>
                </c:pt>
                <c:pt idx="18">
                  <c:v>29.2080080780641</c:v>
                </c:pt>
                <c:pt idx="19">
                  <c:v>29.07656729633883</c:v>
                </c:pt>
                <c:pt idx="20">
                  <c:v>28.945126514613563</c:v>
                </c:pt>
                <c:pt idx="21">
                  <c:v>28.566657867573156</c:v>
                </c:pt>
                <c:pt idx="22">
                  <c:v>28.188189220532749</c:v>
                </c:pt>
                <c:pt idx="23">
                  <c:v>27.608341612612627</c:v>
                </c:pt>
                <c:pt idx="24">
                  <c:v>27.028494004692504</c:v>
                </c:pt>
                <c:pt idx="25">
                  <c:v>26.317205615047111</c:v>
                </c:pt>
                <c:pt idx="26">
                  <c:v>25.605917225401718</c:v>
                </c:pt>
                <c:pt idx="27">
                  <c:v>24.848979931320905</c:v>
                </c:pt>
                <c:pt idx="28">
                  <c:v>24.092042637240091</c:v>
                </c:pt>
                <c:pt idx="29">
                  <c:v>23.380754247594702</c:v>
                </c:pt>
                <c:pt idx="30">
                  <c:v>22.669465857949309</c:v>
                </c:pt>
                <c:pt idx="31">
                  <c:v>22.089618250029183</c:v>
                </c:pt>
                <c:pt idx="32">
                  <c:v>21.509770642109061</c:v>
                </c:pt>
                <c:pt idx="33">
                  <c:v>21.131301995068654</c:v>
                </c:pt>
                <c:pt idx="34">
                  <c:v>20.752833348028251</c:v>
                </c:pt>
                <c:pt idx="35">
                  <c:v>20.62139256630298</c:v>
                </c:pt>
                <c:pt idx="36">
                  <c:v>20.489951784577709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40-49F5-BBF3-A04462D46316}"/>
            </c:ext>
          </c:extLst>
        </c:ser>
        <c:ser>
          <c:idx val="5"/>
          <c:order val="5"/>
          <c:tx>
            <c:strRef>
              <c:f>data_150!$C$30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data_150!$D$30:$AN$30</c:f>
              <c:numCache>
                <c:formatCode>General</c:formatCode>
                <c:ptCount val="37"/>
                <c:pt idx="0">
                  <c:v>21.546784349147643</c:v>
                </c:pt>
                <c:pt idx="1">
                  <c:v>21.61250474001028</c:v>
                </c:pt>
                <c:pt idx="2">
                  <c:v>21.678225130872917</c:v>
                </c:pt>
                <c:pt idx="3">
                  <c:v>21.867459454393117</c:v>
                </c:pt>
                <c:pt idx="4">
                  <c:v>22.056693777913321</c:v>
                </c:pt>
                <c:pt idx="5">
                  <c:v>22.346617581873382</c:v>
                </c:pt>
                <c:pt idx="6">
                  <c:v>22.636541385833446</c:v>
                </c:pt>
                <c:pt idx="7">
                  <c:v>22.992185580656141</c:v>
                </c:pt>
                <c:pt idx="8">
                  <c:v>23.347829775478836</c:v>
                </c:pt>
                <c:pt idx="9">
                  <c:v>23.726298422519243</c:v>
                </c:pt>
                <c:pt idx="10">
                  <c:v>24.104767069559649</c:v>
                </c:pt>
                <c:pt idx="11">
                  <c:v>24.460411264382344</c:v>
                </c:pt>
                <c:pt idx="12">
                  <c:v>24.816055459205042</c:v>
                </c:pt>
                <c:pt idx="13">
                  <c:v>25.105979263165104</c:v>
                </c:pt>
                <c:pt idx="14">
                  <c:v>25.395903067125165</c:v>
                </c:pt>
                <c:pt idx="15">
                  <c:v>25.585137390645368</c:v>
                </c:pt>
                <c:pt idx="16">
                  <c:v>25.774371714165571</c:v>
                </c:pt>
                <c:pt idx="17">
                  <c:v>25.840092105028205</c:v>
                </c:pt>
                <c:pt idx="18">
                  <c:v>25.905812495890842</c:v>
                </c:pt>
                <c:pt idx="19">
                  <c:v>25.840092105028205</c:v>
                </c:pt>
                <c:pt idx="20">
                  <c:v>25.774371714165571</c:v>
                </c:pt>
                <c:pt idx="21">
                  <c:v>25.585137390645368</c:v>
                </c:pt>
                <c:pt idx="22">
                  <c:v>25.395903067125165</c:v>
                </c:pt>
                <c:pt idx="23">
                  <c:v>25.105979263165104</c:v>
                </c:pt>
                <c:pt idx="24">
                  <c:v>24.816055459205042</c:v>
                </c:pt>
                <c:pt idx="25">
                  <c:v>24.460411264382344</c:v>
                </c:pt>
                <c:pt idx="26">
                  <c:v>24.104767069559649</c:v>
                </c:pt>
                <c:pt idx="27">
                  <c:v>23.726298422519243</c:v>
                </c:pt>
                <c:pt idx="28">
                  <c:v>23.347829775478836</c:v>
                </c:pt>
                <c:pt idx="29">
                  <c:v>22.992185580656141</c:v>
                </c:pt>
                <c:pt idx="30">
                  <c:v>22.636541385833446</c:v>
                </c:pt>
                <c:pt idx="31">
                  <c:v>22.346617581873382</c:v>
                </c:pt>
                <c:pt idx="32">
                  <c:v>22.056693777913321</c:v>
                </c:pt>
                <c:pt idx="33">
                  <c:v>21.867459454393117</c:v>
                </c:pt>
                <c:pt idx="34">
                  <c:v>21.678225130872917</c:v>
                </c:pt>
                <c:pt idx="35">
                  <c:v>21.61250474001028</c:v>
                </c:pt>
                <c:pt idx="36">
                  <c:v>21.546784349147643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F40-49F5-BBF3-A04462D46316}"/>
            </c:ext>
          </c:extLst>
        </c:ser>
        <c:ser>
          <c:idx val="6"/>
          <c:order val="6"/>
          <c:tx>
            <c:strRef>
              <c:f>data_150!$C$31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data_150!$D$31:$AN$31</c:f>
              <c:numCache>
                <c:formatCode>General</c:formatCode>
                <c:ptCount val="37"/>
                <c:pt idx="0">
                  <c:v>22.60361691371758</c:v>
                </c:pt>
                <c:pt idx="1">
                  <c:v>22.60361691371758</c:v>
                </c:pt>
                <c:pt idx="2">
                  <c:v>22.60361691371758</c:v>
                </c:pt>
                <c:pt idx="3">
                  <c:v>22.60361691371758</c:v>
                </c:pt>
                <c:pt idx="4">
                  <c:v>22.60361691371758</c:v>
                </c:pt>
                <c:pt idx="5">
                  <c:v>22.60361691371758</c:v>
                </c:pt>
                <c:pt idx="6">
                  <c:v>22.60361691371758</c:v>
                </c:pt>
                <c:pt idx="7">
                  <c:v>22.60361691371758</c:v>
                </c:pt>
                <c:pt idx="8">
                  <c:v>22.60361691371758</c:v>
                </c:pt>
                <c:pt idx="9">
                  <c:v>22.60361691371758</c:v>
                </c:pt>
                <c:pt idx="10">
                  <c:v>22.60361691371758</c:v>
                </c:pt>
                <c:pt idx="11">
                  <c:v>22.60361691371758</c:v>
                </c:pt>
                <c:pt idx="12">
                  <c:v>22.60361691371758</c:v>
                </c:pt>
                <c:pt idx="13">
                  <c:v>22.60361691371758</c:v>
                </c:pt>
                <c:pt idx="14">
                  <c:v>22.60361691371758</c:v>
                </c:pt>
                <c:pt idx="15">
                  <c:v>22.60361691371758</c:v>
                </c:pt>
                <c:pt idx="16">
                  <c:v>22.60361691371758</c:v>
                </c:pt>
                <c:pt idx="17">
                  <c:v>22.60361691371758</c:v>
                </c:pt>
                <c:pt idx="18">
                  <c:v>22.60361691371758</c:v>
                </c:pt>
                <c:pt idx="19">
                  <c:v>22.60361691371758</c:v>
                </c:pt>
                <c:pt idx="20">
                  <c:v>22.60361691371758</c:v>
                </c:pt>
                <c:pt idx="21">
                  <c:v>22.60361691371758</c:v>
                </c:pt>
                <c:pt idx="22">
                  <c:v>22.60361691371758</c:v>
                </c:pt>
                <c:pt idx="23">
                  <c:v>22.60361691371758</c:v>
                </c:pt>
                <c:pt idx="24">
                  <c:v>22.60361691371758</c:v>
                </c:pt>
                <c:pt idx="25">
                  <c:v>22.60361691371758</c:v>
                </c:pt>
                <c:pt idx="26">
                  <c:v>22.60361691371758</c:v>
                </c:pt>
                <c:pt idx="27">
                  <c:v>22.60361691371758</c:v>
                </c:pt>
                <c:pt idx="28">
                  <c:v>22.60361691371758</c:v>
                </c:pt>
                <c:pt idx="29">
                  <c:v>22.60361691371758</c:v>
                </c:pt>
                <c:pt idx="30">
                  <c:v>22.60361691371758</c:v>
                </c:pt>
                <c:pt idx="31">
                  <c:v>22.60361691371758</c:v>
                </c:pt>
                <c:pt idx="32">
                  <c:v>22.60361691371758</c:v>
                </c:pt>
                <c:pt idx="33">
                  <c:v>22.60361691371758</c:v>
                </c:pt>
                <c:pt idx="34">
                  <c:v>22.60361691371758</c:v>
                </c:pt>
                <c:pt idx="35">
                  <c:v>22.60361691371758</c:v>
                </c:pt>
                <c:pt idx="36">
                  <c:v>22.60361691371758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F40-49F5-BBF3-A04462D46316}"/>
            </c:ext>
          </c:extLst>
        </c:ser>
        <c:ser>
          <c:idx val="7"/>
          <c:order val="7"/>
          <c:tx>
            <c:strRef>
              <c:f>data_150!$C$32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data_150!$D$32:$AN$32</c:f>
              <c:numCache>
                <c:formatCode>General</c:formatCode>
                <c:ptCount val="37"/>
                <c:pt idx="0">
                  <c:v>21.546784349147643</c:v>
                </c:pt>
                <c:pt idx="1">
                  <c:v>21.61250474001028</c:v>
                </c:pt>
                <c:pt idx="2">
                  <c:v>21.678225130872917</c:v>
                </c:pt>
                <c:pt idx="3">
                  <c:v>21.867459454393117</c:v>
                </c:pt>
                <c:pt idx="4">
                  <c:v>22.056693777913321</c:v>
                </c:pt>
                <c:pt idx="5">
                  <c:v>22.346617581873382</c:v>
                </c:pt>
                <c:pt idx="6">
                  <c:v>22.636541385833446</c:v>
                </c:pt>
                <c:pt idx="7">
                  <c:v>22.992185580656141</c:v>
                </c:pt>
                <c:pt idx="8">
                  <c:v>23.347829775478836</c:v>
                </c:pt>
                <c:pt idx="9">
                  <c:v>23.726298422519243</c:v>
                </c:pt>
                <c:pt idx="10">
                  <c:v>24.104767069559649</c:v>
                </c:pt>
                <c:pt idx="11">
                  <c:v>24.460411264382344</c:v>
                </c:pt>
                <c:pt idx="12">
                  <c:v>24.816055459205042</c:v>
                </c:pt>
                <c:pt idx="13">
                  <c:v>25.105979263165104</c:v>
                </c:pt>
                <c:pt idx="14">
                  <c:v>25.395903067125165</c:v>
                </c:pt>
                <c:pt idx="15">
                  <c:v>25.585137390645368</c:v>
                </c:pt>
                <c:pt idx="16">
                  <c:v>25.774371714165571</c:v>
                </c:pt>
                <c:pt idx="17">
                  <c:v>25.840092105028205</c:v>
                </c:pt>
                <c:pt idx="18">
                  <c:v>25.905812495890842</c:v>
                </c:pt>
                <c:pt idx="19">
                  <c:v>25.840092105028205</c:v>
                </c:pt>
                <c:pt idx="20">
                  <c:v>25.774371714165571</c:v>
                </c:pt>
                <c:pt idx="21">
                  <c:v>25.585137390645368</c:v>
                </c:pt>
                <c:pt idx="22">
                  <c:v>25.395903067125165</c:v>
                </c:pt>
                <c:pt idx="23">
                  <c:v>25.105979263165104</c:v>
                </c:pt>
                <c:pt idx="24">
                  <c:v>24.816055459205042</c:v>
                </c:pt>
                <c:pt idx="25">
                  <c:v>24.460411264382344</c:v>
                </c:pt>
                <c:pt idx="26">
                  <c:v>24.104767069559649</c:v>
                </c:pt>
                <c:pt idx="27">
                  <c:v>23.726298422519243</c:v>
                </c:pt>
                <c:pt idx="28">
                  <c:v>23.347829775478836</c:v>
                </c:pt>
                <c:pt idx="29">
                  <c:v>22.992185580656141</c:v>
                </c:pt>
                <c:pt idx="30">
                  <c:v>22.636541385833446</c:v>
                </c:pt>
                <c:pt idx="31">
                  <c:v>22.346617581873382</c:v>
                </c:pt>
                <c:pt idx="32">
                  <c:v>22.056693777913321</c:v>
                </c:pt>
                <c:pt idx="33">
                  <c:v>21.867459454393117</c:v>
                </c:pt>
                <c:pt idx="34">
                  <c:v>21.678225130872917</c:v>
                </c:pt>
                <c:pt idx="35">
                  <c:v>21.61250474001028</c:v>
                </c:pt>
                <c:pt idx="36">
                  <c:v>21.546784349147643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F40-49F5-BBF3-A04462D46316}"/>
            </c:ext>
          </c:extLst>
        </c:ser>
        <c:ser>
          <c:idx val="8"/>
          <c:order val="8"/>
          <c:tx>
            <c:strRef>
              <c:f>data_150!$C$33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data_150!$D$33:$AN$33</c:f>
              <c:numCache>
                <c:formatCode>General</c:formatCode>
                <c:ptCount val="37"/>
                <c:pt idx="0">
                  <c:v>20.489951784577709</c:v>
                </c:pt>
                <c:pt idx="1">
                  <c:v>20.62139256630298</c:v>
                </c:pt>
                <c:pt idx="2">
                  <c:v>20.752833348028251</c:v>
                </c:pt>
                <c:pt idx="3">
                  <c:v>21.131301995068654</c:v>
                </c:pt>
                <c:pt idx="4">
                  <c:v>21.509770642109061</c:v>
                </c:pt>
                <c:pt idx="5">
                  <c:v>22.089618250029183</c:v>
                </c:pt>
                <c:pt idx="6">
                  <c:v>22.669465857949309</c:v>
                </c:pt>
                <c:pt idx="7">
                  <c:v>23.380754247594702</c:v>
                </c:pt>
                <c:pt idx="8">
                  <c:v>24.092042637240091</c:v>
                </c:pt>
                <c:pt idx="9">
                  <c:v>24.848979931320905</c:v>
                </c:pt>
                <c:pt idx="10">
                  <c:v>25.605917225401718</c:v>
                </c:pt>
                <c:pt idx="11">
                  <c:v>26.317205615047111</c:v>
                </c:pt>
                <c:pt idx="12">
                  <c:v>27.028494004692504</c:v>
                </c:pt>
                <c:pt idx="13">
                  <c:v>27.608341612612627</c:v>
                </c:pt>
                <c:pt idx="14">
                  <c:v>28.188189220532749</c:v>
                </c:pt>
                <c:pt idx="15">
                  <c:v>28.566657867573156</c:v>
                </c:pt>
                <c:pt idx="16">
                  <c:v>28.945126514613563</c:v>
                </c:pt>
                <c:pt idx="17">
                  <c:v>29.07656729633883</c:v>
                </c:pt>
                <c:pt idx="18">
                  <c:v>29.2080080780641</c:v>
                </c:pt>
                <c:pt idx="19">
                  <c:v>29.07656729633883</c:v>
                </c:pt>
                <c:pt idx="20">
                  <c:v>28.945126514613563</c:v>
                </c:pt>
                <c:pt idx="21">
                  <c:v>28.566657867573156</c:v>
                </c:pt>
                <c:pt idx="22">
                  <c:v>28.188189220532749</c:v>
                </c:pt>
                <c:pt idx="23">
                  <c:v>27.608341612612627</c:v>
                </c:pt>
                <c:pt idx="24">
                  <c:v>27.028494004692504</c:v>
                </c:pt>
                <c:pt idx="25">
                  <c:v>26.317205615047111</c:v>
                </c:pt>
                <c:pt idx="26">
                  <c:v>25.605917225401718</c:v>
                </c:pt>
                <c:pt idx="27">
                  <c:v>24.848979931320905</c:v>
                </c:pt>
                <c:pt idx="28">
                  <c:v>24.092042637240091</c:v>
                </c:pt>
                <c:pt idx="29">
                  <c:v>23.380754247594702</c:v>
                </c:pt>
                <c:pt idx="30">
                  <c:v>22.669465857949309</c:v>
                </c:pt>
                <c:pt idx="31">
                  <c:v>22.089618250029183</c:v>
                </c:pt>
                <c:pt idx="32">
                  <c:v>21.509770642109061</c:v>
                </c:pt>
                <c:pt idx="33">
                  <c:v>21.131301995068654</c:v>
                </c:pt>
                <c:pt idx="34">
                  <c:v>20.752833348028251</c:v>
                </c:pt>
                <c:pt idx="35">
                  <c:v>20.62139256630298</c:v>
                </c:pt>
                <c:pt idx="36">
                  <c:v>20.489951784577709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F40-49F5-BBF3-A04462D46316}"/>
            </c:ext>
          </c:extLst>
        </c:ser>
        <c:ser>
          <c:idx val="9"/>
          <c:order val="9"/>
          <c:tx>
            <c:strRef>
              <c:f>data_150!$C$34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data_150!$D$34:$AN$34</c:f>
              <c:numCache>
                <c:formatCode>General</c:formatCode>
                <c:ptCount val="37"/>
                <c:pt idx="0">
                  <c:v>21.628216121806339</c:v>
                </c:pt>
                <c:pt idx="1">
                  <c:v>21.832901864907576</c:v>
                </c:pt>
                <c:pt idx="2">
                  <c:v>22.037587608008813</c:v>
                </c:pt>
                <c:pt idx="3">
                  <c:v>22.626956715854668</c:v>
                </c:pt>
                <c:pt idx="4">
                  <c:v>23.216325823700522</c:v>
                </c:pt>
                <c:pt idx="5">
                  <c:v>24.119291683723137</c:v>
                </c:pt>
                <c:pt idx="6">
                  <c:v>25.022257543745756</c:v>
                </c:pt>
                <c:pt idx="7">
                  <c:v>26.129909146869608</c:v>
                </c:pt>
                <c:pt idx="8">
                  <c:v>27.237560749993456</c:v>
                </c:pt>
                <c:pt idx="9">
                  <c:v>28.416298965685169</c:v>
                </c:pt>
                <c:pt idx="10">
                  <c:v>29.595037181376881</c:v>
                </c:pt>
                <c:pt idx="11">
                  <c:v>30.702688784500729</c:v>
                </c:pt>
                <c:pt idx="12">
                  <c:v>31.810340387624581</c:v>
                </c:pt>
                <c:pt idx="13">
                  <c:v>32.713306247647196</c:v>
                </c:pt>
                <c:pt idx="14">
                  <c:v>33.616272107669815</c:v>
                </c:pt>
                <c:pt idx="15">
                  <c:v>34.205641215515669</c:v>
                </c:pt>
                <c:pt idx="16">
                  <c:v>34.795010323361524</c:v>
                </c:pt>
                <c:pt idx="17">
                  <c:v>34.999696066462761</c:v>
                </c:pt>
                <c:pt idx="18">
                  <c:v>35.204381809563991</c:v>
                </c:pt>
                <c:pt idx="19">
                  <c:v>34.999696066462761</c:v>
                </c:pt>
                <c:pt idx="20">
                  <c:v>34.795010323361524</c:v>
                </c:pt>
                <c:pt idx="21">
                  <c:v>34.205641215515669</c:v>
                </c:pt>
                <c:pt idx="22">
                  <c:v>33.616272107669815</c:v>
                </c:pt>
                <c:pt idx="23">
                  <c:v>32.713306247647196</c:v>
                </c:pt>
                <c:pt idx="24">
                  <c:v>31.810340387624581</c:v>
                </c:pt>
                <c:pt idx="25">
                  <c:v>30.702688784500729</c:v>
                </c:pt>
                <c:pt idx="26">
                  <c:v>29.595037181376881</c:v>
                </c:pt>
                <c:pt idx="27">
                  <c:v>28.416298965685169</c:v>
                </c:pt>
                <c:pt idx="28">
                  <c:v>27.237560749993456</c:v>
                </c:pt>
                <c:pt idx="29">
                  <c:v>26.129909146869608</c:v>
                </c:pt>
                <c:pt idx="30">
                  <c:v>25.022257543745756</c:v>
                </c:pt>
                <c:pt idx="31">
                  <c:v>24.119291683723137</c:v>
                </c:pt>
                <c:pt idx="32">
                  <c:v>23.216325823700522</c:v>
                </c:pt>
                <c:pt idx="33">
                  <c:v>22.626956715854668</c:v>
                </c:pt>
                <c:pt idx="34">
                  <c:v>22.037587608008813</c:v>
                </c:pt>
                <c:pt idx="35">
                  <c:v>21.832901864907576</c:v>
                </c:pt>
                <c:pt idx="36">
                  <c:v>21.628216121806339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F40-49F5-BBF3-A04462D46316}"/>
            </c:ext>
          </c:extLst>
        </c:ser>
        <c:ser>
          <c:idx val="10"/>
          <c:order val="10"/>
          <c:tx>
            <c:strRef>
              <c:f>data_150!$C$35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data_150!$D$35:$AN$35</c:f>
              <c:numCache>
                <c:formatCode>General</c:formatCode>
                <c:ptCount val="37"/>
                <c:pt idx="0">
                  <c:v>22.766480459034973</c:v>
                </c:pt>
                <c:pt idx="1">
                  <c:v>23.044411163512173</c:v>
                </c:pt>
                <c:pt idx="2">
                  <c:v>23.322341867989373</c:v>
                </c:pt>
                <c:pt idx="3">
                  <c:v>24.122611436640678</c:v>
                </c:pt>
                <c:pt idx="4">
                  <c:v>24.922881005291984</c:v>
                </c:pt>
                <c:pt idx="5">
                  <c:v>26.148965117417092</c:v>
                </c:pt>
                <c:pt idx="6">
                  <c:v>27.375049229542203</c:v>
                </c:pt>
                <c:pt idx="7">
                  <c:v>28.87906404614451</c:v>
                </c:pt>
                <c:pt idx="8">
                  <c:v>30.383078862746817</c:v>
                </c:pt>
                <c:pt idx="9">
                  <c:v>31.983618000049432</c:v>
                </c:pt>
                <c:pt idx="10">
                  <c:v>33.584157137352044</c:v>
                </c:pt>
                <c:pt idx="11">
                  <c:v>35.088171953954351</c:v>
                </c:pt>
                <c:pt idx="12">
                  <c:v>36.592186770556658</c:v>
                </c:pt>
                <c:pt idx="13">
                  <c:v>37.818270882681766</c:v>
                </c:pt>
                <c:pt idx="14">
                  <c:v>39.044354994806874</c:v>
                </c:pt>
                <c:pt idx="15">
                  <c:v>39.844624563458183</c:v>
                </c:pt>
                <c:pt idx="16">
                  <c:v>40.644894132109485</c:v>
                </c:pt>
                <c:pt idx="17">
                  <c:v>40.922824836586685</c:v>
                </c:pt>
                <c:pt idx="18">
                  <c:v>41.200755541063884</c:v>
                </c:pt>
                <c:pt idx="19">
                  <c:v>40.922824836586685</c:v>
                </c:pt>
                <c:pt idx="20">
                  <c:v>40.644894132109485</c:v>
                </c:pt>
                <c:pt idx="21">
                  <c:v>39.844624563458183</c:v>
                </c:pt>
                <c:pt idx="22">
                  <c:v>39.044354994806874</c:v>
                </c:pt>
                <c:pt idx="23">
                  <c:v>37.818270882681766</c:v>
                </c:pt>
                <c:pt idx="24">
                  <c:v>36.592186770556658</c:v>
                </c:pt>
                <c:pt idx="25">
                  <c:v>35.088171953954351</c:v>
                </c:pt>
                <c:pt idx="26">
                  <c:v>33.584157137352044</c:v>
                </c:pt>
                <c:pt idx="27">
                  <c:v>31.983618000049432</c:v>
                </c:pt>
                <c:pt idx="28">
                  <c:v>30.383078862746817</c:v>
                </c:pt>
                <c:pt idx="29">
                  <c:v>28.87906404614451</c:v>
                </c:pt>
                <c:pt idx="30">
                  <c:v>27.375049229542203</c:v>
                </c:pt>
                <c:pt idx="31">
                  <c:v>26.148965117417092</c:v>
                </c:pt>
                <c:pt idx="32">
                  <c:v>24.922881005291984</c:v>
                </c:pt>
                <c:pt idx="33">
                  <c:v>24.122611436640678</c:v>
                </c:pt>
                <c:pt idx="34">
                  <c:v>23.322341867989373</c:v>
                </c:pt>
                <c:pt idx="35">
                  <c:v>23.044411163512173</c:v>
                </c:pt>
                <c:pt idx="36">
                  <c:v>22.766480459034973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40-49F5-BBF3-A04462D46316}"/>
            </c:ext>
          </c:extLst>
        </c:ser>
        <c:ser>
          <c:idx val="11"/>
          <c:order val="11"/>
          <c:tx>
            <c:strRef>
              <c:f>data_150!$C$36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data_150!$D$36:$AN$36</c:f>
              <c:numCache>
                <c:formatCode>General</c:formatCode>
                <c:ptCount val="37"/>
                <c:pt idx="0">
                  <c:v>26.496235845634509</c:v>
                </c:pt>
                <c:pt idx="1">
                  <c:v>26.861071067444882</c:v>
                </c:pt>
                <c:pt idx="2">
                  <c:v>27.225906289255256</c:v>
                </c:pt>
                <c:pt idx="3">
                  <c:v>28.276407442541625</c:v>
                </c:pt>
                <c:pt idx="4">
                  <c:v>29.326908595827998</c:v>
                </c:pt>
                <c:pt idx="5">
                  <c:v>30.936369737758199</c:v>
                </c:pt>
                <c:pt idx="6">
                  <c:v>32.545830879688403</c:v>
                </c:pt>
                <c:pt idx="7">
                  <c:v>34.520127243428981</c:v>
                </c:pt>
                <c:pt idx="8">
                  <c:v>36.494423607169558</c:v>
                </c:pt>
                <c:pt idx="9">
                  <c:v>38.595425913742297</c:v>
                </c:pt>
                <c:pt idx="10">
                  <c:v>40.696428220315042</c:v>
                </c:pt>
                <c:pt idx="11">
                  <c:v>42.670724584055613</c:v>
                </c:pt>
                <c:pt idx="12">
                  <c:v>44.645020947796183</c:v>
                </c:pt>
                <c:pt idx="13">
                  <c:v>46.254482089726395</c:v>
                </c:pt>
                <c:pt idx="14">
                  <c:v>47.863943231656592</c:v>
                </c:pt>
                <c:pt idx="15">
                  <c:v>48.914444384942968</c:v>
                </c:pt>
                <c:pt idx="16">
                  <c:v>49.96494553822933</c:v>
                </c:pt>
                <c:pt idx="17">
                  <c:v>50.329780760039704</c:v>
                </c:pt>
                <c:pt idx="18">
                  <c:v>50.694615981850077</c:v>
                </c:pt>
                <c:pt idx="19">
                  <c:v>50.329780760039704</c:v>
                </c:pt>
                <c:pt idx="20">
                  <c:v>49.96494553822933</c:v>
                </c:pt>
                <c:pt idx="21">
                  <c:v>48.914444384942968</c:v>
                </c:pt>
                <c:pt idx="22">
                  <c:v>47.863943231656592</c:v>
                </c:pt>
                <c:pt idx="23">
                  <c:v>46.254482089726395</c:v>
                </c:pt>
                <c:pt idx="24">
                  <c:v>44.645020947796183</c:v>
                </c:pt>
                <c:pt idx="25">
                  <c:v>42.670724584055613</c:v>
                </c:pt>
                <c:pt idx="26">
                  <c:v>40.696428220315042</c:v>
                </c:pt>
                <c:pt idx="27">
                  <c:v>38.595425913742297</c:v>
                </c:pt>
                <c:pt idx="28">
                  <c:v>36.494423607169558</c:v>
                </c:pt>
                <c:pt idx="29">
                  <c:v>34.520127243428981</c:v>
                </c:pt>
                <c:pt idx="30">
                  <c:v>32.545830879688403</c:v>
                </c:pt>
                <c:pt idx="31">
                  <c:v>30.936369737758199</c:v>
                </c:pt>
                <c:pt idx="32">
                  <c:v>29.326908595827998</c:v>
                </c:pt>
                <c:pt idx="33">
                  <c:v>28.276407442541625</c:v>
                </c:pt>
                <c:pt idx="34">
                  <c:v>27.225906289255256</c:v>
                </c:pt>
                <c:pt idx="35">
                  <c:v>26.861071067444882</c:v>
                </c:pt>
                <c:pt idx="36">
                  <c:v>26.496235845634509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F40-49F5-BBF3-A04462D46316}"/>
            </c:ext>
          </c:extLst>
        </c:ser>
        <c:ser>
          <c:idx val="12"/>
          <c:order val="12"/>
          <c:tx>
            <c:strRef>
              <c:f>data_150!$C$37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data_150!$D$24:$AN$24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data_150!$D$37:$AN$37</c:f>
              <c:numCache>
                <c:formatCode>General</c:formatCode>
                <c:ptCount val="37"/>
                <c:pt idx="0">
                  <c:v>30.225991232234048</c:v>
                </c:pt>
                <c:pt idx="1">
                  <c:v>30.677730971377596</c:v>
                </c:pt>
                <c:pt idx="2">
                  <c:v>31.129470710521144</c:v>
                </c:pt>
                <c:pt idx="3">
                  <c:v>32.430203448442576</c:v>
                </c:pt>
                <c:pt idx="4">
                  <c:v>33.730936186364012</c:v>
                </c:pt>
                <c:pt idx="5">
                  <c:v>35.723774358099305</c:v>
                </c:pt>
                <c:pt idx="6">
                  <c:v>37.716612529834606</c:v>
                </c:pt>
                <c:pt idx="7">
                  <c:v>40.161190440713455</c:v>
                </c:pt>
                <c:pt idx="8">
                  <c:v>42.605768351592296</c:v>
                </c:pt>
                <c:pt idx="9">
                  <c:v>45.207233827435161</c:v>
                </c:pt>
                <c:pt idx="10">
                  <c:v>47.808699303278033</c:v>
                </c:pt>
                <c:pt idx="11">
                  <c:v>50.253277214156874</c:v>
                </c:pt>
                <c:pt idx="12">
                  <c:v>52.697855125035716</c:v>
                </c:pt>
                <c:pt idx="13">
                  <c:v>54.690693296771016</c:v>
                </c:pt>
                <c:pt idx="14">
                  <c:v>56.68353146850631</c:v>
                </c:pt>
                <c:pt idx="15">
                  <c:v>57.984264206427746</c:v>
                </c:pt>
                <c:pt idx="16">
                  <c:v>59.284996944349182</c:v>
                </c:pt>
                <c:pt idx="17">
                  <c:v>59.736736683492722</c:v>
                </c:pt>
                <c:pt idx="18">
                  <c:v>60.188476422636271</c:v>
                </c:pt>
                <c:pt idx="19">
                  <c:v>59.736736683492722</c:v>
                </c:pt>
                <c:pt idx="20">
                  <c:v>59.284996944349182</c:v>
                </c:pt>
                <c:pt idx="21">
                  <c:v>57.984264206427746</c:v>
                </c:pt>
                <c:pt idx="22">
                  <c:v>56.68353146850631</c:v>
                </c:pt>
                <c:pt idx="23">
                  <c:v>54.690693296771016</c:v>
                </c:pt>
                <c:pt idx="24">
                  <c:v>52.697855125035716</c:v>
                </c:pt>
                <c:pt idx="25">
                  <c:v>50.253277214156874</c:v>
                </c:pt>
                <c:pt idx="26">
                  <c:v>47.808699303278033</c:v>
                </c:pt>
                <c:pt idx="27">
                  <c:v>45.207233827435161</c:v>
                </c:pt>
                <c:pt idx="28">
                  <c:v>42.605768351592296</c:v>
                </c:pt>
                <c:pt idx="29">
                  <c:v>40.161190440713455</c:v>
                </c:pt>
                <c:pt idx="30">
                  <c:v>37.716612529834606</c:v>
                </c:pt>
                <c:pt idx="31">
                  <c:v>35.723774358099305</c:v>
                </c:pt>
                <c:pt idx="32">
                  <c:v>33.730936186364012</c:v>
                </c:pt>
                <c:pt idx="33">
                  <c:v>32.430203448442576</c:v>
                </c:pt>
                <c:pt idx="34">
                  <c:v>31.129470710521144</c:v>
                </c:pt>
                <c:pt idx="35">
                  <c:v>30.677730971377596</c:v>
                </c:pt>
                <c:pt idx="36">
                  <c:v>30.225991232234048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F40-49F5-BBF3-A04462D4631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20034432"/>
        <c:axId val="620038352"/>
        <c:axId val="619364352"/>
      </c:surfaceChart>
      <c:catAx>
        <c:axId val="620034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0038352"/>
        <c:crosses val="autoZero"/>
        <c:auto val="1"/>
        <c:lblAlgn val="ctr"/>
        <c:lblOffset val="100"/>
        <c:noMultiLvlLbl val="0"/>
      </c:catAx>
      <c:valAx>
        <c:axId val="620038352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034432"/>
        <c:crosses val="autoZero"/>
        <c:crossBetween val="midCat"/>
        <c:majorUnit val="10"/>
      </c:valAx>
      <c:serAx>
        <c:axId val="619364352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0038352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150°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data_150!$C$7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data_150!$D$7:$AN$7</c:f>
              <c:numCache>
                <c:formatCode>General</c:formatCode>
                <c:ptCount val="37"/>
                <c:pt idx="0">
                  <c:v>30.936345265009692</c:v>
                </c:pt>
                <c:pt idx="1">
                  <c:v>31.287479634997723</c:v>
                </c:pt>
                <c:pt idx="2">
                  <c:v>31.638614004985754</c:v>
                </c:pt>
                <c:pt idx="3">
                  <c:v>32.67425560748201</c:v>
                </c:pt>
                <c:pt idx="4">
                  <c:v>33.709897209978259</c:v>
                </c:pt>
                <c:pt idx="5">
                  <c:v>35.367559144980063</c:v>
                </c:pt>
                <c:pt idx="6">
                  <c:v>37.025221079981861</c:v>
                </c:pt>
                <c:pt idx="7">
                  <c:v>39.176752692482189</c:v>
                </c:pt>
                <c:pt idx="8">
                  <c:v>41.328284304982517</c:v>
                </c:pt>
                <c:pt idx="9">
                  <c:v>43.763330534981911</c:v>
                </c:pt>
                <c:pt idx="10">
                  <c:v>46.198376764981305</c:v>
                </c:pt>
                <c:pt idx="11">
                  <c:v>48.629379724981952</c:v>
                </c:pt>
                <c:pt idx="12">
                  <c:v>51.060382684982599</c:v>
                </c:pt>
                <c:pt idx="13">
                  <c:v>53.154402719990827</c:v>
                </c:pt>
                <c:pt idx="14">
                  <c:v>55.248422754999055</c:v>
                </c:pt>
                <c:pt idx="15">
                  <c:v>56.678375075001931</c:v>
                </c:pt>
                <c:pt idx="16">
                  <c:v>58.108327395004807</c:v>
                </c:pt>
                <c:pt idx="17">
                  <c:v>58.618514555000942</c:v>
                </c:pt>
                <c:pt idx="18">
                  <c:v>59.128701714997071</c:v>
                </c:pt>
                <c:pt idx="19">
                  <c:v>58.618514555000942</c:v>
                </c:pt>
                <c:pt idx="20">
                  <c:v>58.108327395004807</c:v>
                </c:pt>
                <c:pt idx="21">
                  <c:v>56.678375075001931</c:v>
                </c:pt>
                <c:pt idx="22">
                  <c:v>55.248422754999055</c:v>
                </c:pt>
                <c:pt idx="23">
                  <c:v>53.154402719990827</c:v>
                </c:pt>
                <c:pt idx="24">
                  <c:v>51.060382684982599</c:v>
                </c:pt>
                <c:pt idx="25">
                  <c:v>48.629379724981952</c:v>
                </c:pt>
                <c:pt idx="26">
                  <c:v>46.198376764981305</c:v>
                </c:pt>
                <c:pt idx="27">
                  <c:v>43.763330534981911</c:v>
                </c:pt>
                <c:pt idx="28">
                  <c:v>41.328284304982517</c:v>
                </c:pt>
                <c:pt idx="29">
                  <c:v>39.176752692482189</c:v>
                </c:pt>
                <c:pt idx="30">
                  <c:v>37.025221079981861</c:v>
                </c:pt>
                <c:pt idx="31">
                  <c:v>35.367559144980063</c:v>
                </c:pt>
                <c:pt idx="32">
                  <c:v>33.709897209978259</c:v>
                </c:pt>
                <c:pt idx="33">
                  <c:v>32.67425560748201</c:v>
                </c:pt>
                <c:pt idx="34">
                  <c:v>31.638614004985754</c:v>
                </c:pt>
                <c:pt idx="35">
                  <c:v>31.287479634997723</c:v>
                </c:pt>
                <c:pt idx="36">
                  <c:v>30.936345265009692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8-413A-B241-C74772246357}"/>
            </c:ext>
          </c:extLst>
        </c:ser>
        <c:ser>
          <c:idx val="1"/>
          <c:order val="1"/>
          <c:tx>
            <c:strRef>
              <c:f>data_150!$C$8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data_150!$D$8:$AN$8</c:f>
              <c:numCache>
                <c:formatCode>General</c:formatCode>
                <c:ptCount val="37"/>
                <c:pt idx="0">
                  <c:v>26.803165017508448</c:v>
                </c:pt>
                <c:pt idx="1">
                  <c:v>27.108490976247964</c:v>
                </c:pt>
                <c:pt idx="2">
                  <c:v>27.41381693498748</c:v>
                </c:pt>
                <c:pt idx="3">
                  <c:v>28.311212834990258</c:v>
                </c:pt>
                <c:pt idx="4">
                  <c:v>29.208608734993035</c:v>
                </c:pt>
                <c:pt idx="5">
                  <c:v>30.636020883736283</c:v>
                </c:pt>
                <c:pt idx="6">
                  <c:v>32.063433032479523</c:v>
                </c:pt>
                <c:pt idx="7">
                  <c:v>33.901433998733069</c:v>
                </c:pt>
                <c:pt idx="8">
                  <c:v>35.739434964986614</c:v>
                </c:pt>
                <c:pt idx="9">
                  <c:v>37.802073711236766</c:v>
                </c:pt>
                <c:pt idx="10">
                  <c:v>39.864712457486917</c:v>
                </c:pt>
                <c:pt idx="11">
                  <c:v>41.907712463735166</c:v>
                </c:pt>
                <c:pt idx="12">
                  <c:v>43.950712469983408</c:v>
                </c:pt>
                <c:pt idx="13">
                  <c:v>45.698317471238333</c:v>
                </c:pt>
                <c:pt idx="14">
                  <c:v>47.445922472493251</c:v>
                </c:pt>
                <c:pt idx="15">
                  <c:v>48.632221828747909</c:v>
                </c:pt>
                <c:pt idx="16">
                  <c:v>49.818521185002567</c:v>
                </c:pt>
                <c:pt idx="17">
                  <c:v>50.240215867499003</c:v>
                </c:pt>
                <c:pt idx="18">
                  <c:v>50.66191054999544</c:v>
                </c:pt>
                <c:pt idx="19">
                  <c:v>50.240215867499003</c:v>
                </c:pt>
                <c:pt idx="20">
                  <c:v>49.818521185002567</c:v>
                </c:pt>
                <c:pt idx="21">
                  <c:v>48.632221828747909</c:v>
                </c:pt>
                <c:pt idx="22">
                  <c:v>47.445922472493251</c:v>
                </c:pt>
                <c:pt idx="23">
                  <c:v>45.698317471238333</c:v>
                </c:pt>
                <c:pt idx="24">
                  <c:v>43.950712469983408</c:v>
                </c:pt>
                <c:pt idx="25">
                  <c:v>41.907712463735166</c:v>
                </c:pt>
                <c:pt idx="26">
                  <c:v>39.864712457486917</c:v>
                </c:pt>
                <c:pt idx="27">
                  <c:v>37.802073711236766</c:v>
                </c:pt>
                <c:pt idx="28">
                  <c:v>35.739434964986614</c:v>
                </c:pt>
                <c:pt idx="29">
                  <c:v>33.901433998733069</c:v>
                </c:pt>
                <c:pt idx="30">
                  <c:v>32.063433032479523</c:v>
                </c:pt>
                <c:pt idx="31">
                  <c:v>30.636020883736283</c:v>
                </c:pt>
                <c:pt idx="32">
                  <c:v>29.208608734993035</c:v>
                </c:pt>
                <c:pt idx="33">
                  <c:v>28.311212834990258</c:v>
                </c:pt>
                <c:pt idx="34">
                  <c:v>27.41381693498748</c:v>
                </c:pt>
                <c:pt idx="35">
                  <c:v>27.108490976247964</c:v>
                </c:pt>
                <c:pt idx="36">
                  <c:v>26.803165017508448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68-413A-B241-C74772246357}"/>
            </c:ext>
          </c:extLst>
        </c:ser>
        <c:ser>
          <c:idx val="2"/>
          <c:order val="2"/>
          <c:tx>
            <c:strRef>
              <c:f>data_150!$C$9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data_150!$D$9:$AN$9</c:f>
              <c:numCache>
                <c:formatCode>General</c:formatCode>
                <c:ptCount val="37"/>
                <c:pt idx="0">
                  <c:v>22.669984770007204</c:v>
                </c:pt>
                <c:pt idx="1">
                  <c:v>22.929502317498205</c:v>
                </c:pt>
                <c:pt idx="2">
                  <c:v>23.189019864989206</c:v>
                </c:pt>
                <c:pt idx="3">
                  <c:v>23.948170062498509</c:v>
                </c:pt>
                <c:pt idx="4">
                  <c:v>24.707320260007812</c:v>
                </c:pt>
                <c:pt idx="5">
                  <c:v>25.904482622492502</c:v>
                </c:pt>
                <c:pt idx="6">
                  <c:v>27.101644984977192</c:v>
                </c:pt>
                <c:pt idx="7">
                  <c:v>28.626115304983951</c:v>
                </c:pt>
                <c:pt idx="8">
                  <c:v>30.150585624990711</c:v>
                </c:pt>
                <c:pt idx="9">
                  <c:v>31.84081688749162</c:v>
                </c:pt>
                <c:pt idx="10">
                  <c:v>33.531048149992529</c:v>
                </c:pt>
                <c:pt idx="11">
                  <c:v>35.186045202488373</c:v>
                </c:pt>
                <c:pt idx="12">
                  <c:v>36.841042254984217</c:v>
                </c:pt>
                <c:pt idx="13">
                  <c:v>38.242232222485839</c:v>
                </c:pt>
                <c:pt idx="14">
                  <c:v>39.643422189987454</c:v>
                </c:pt>
                <c:pt idx="15">
                  <c:v>40.586068582493887</c:v>
                </c:pt>
                <c:pt idx="16">
                  <c:v>41.528714975000319</c:v>
                </c:pt>
                <c:pt idx="17">
                  <c:v>41.861917179997064</c:v>
                </c:pt>
                <c:pt idx="18">
                  <c:v>42.195119384993802</c:v>
                </c:pt>
                <c:pt idx="19">
                  <c:v>41.861917179997064</c:v>
                </c:pt>
                <c:pt idx="20">
                  <c:v>41.528714975000319</c:v>
                </c:pt>
                <c:pt idx="21">
                  <c:v>40.586068582493887</c:v>
                </c:pt>
                <c:pt idx="22">
                  <c:v>39.643422189987454</c:v>
                </c:pt>
                <c:pt idx="23">
                  <c:v>38.242232222485839</c:v>
                </c:pt>
                <c:pt idx="24">
                  <c:v>36.841042254984217</c:v>
                </c:pt>
                <c:pt idx="25">
                  <c:v>35.186045202488373</c:v>
                </c:pt>
                <c:pt idx="26">
                  <c:v>33.531048149992529</c:v>
                </c:pt>
                <c:pt idx="27">
                  <c:v>31.84081688749162</c:v>
                </c:pt>
                <c:pt idx="28">
                  <c:v>30.150585624990711</c:v>
                </c:pt>
                <c:pt idx="29">
                  <c:v>28.626115304983951</c:v>
                </c:pt>
                <c:pt idx="30">
                  <c:v>27.101644984977192</c:v>
                </c:pt>
                <c:pt idx="31">
                  <c:v>25.904482622492502</c:v>
                </c:pt>
                <c:pt idx="32">
                  <c:v>24.707320260007812</c:v>
                </c:pt>
                <c:pt idx="33">
                  <c:v>23.948170062498509</c:v>
                </c:pt>
                <c:pt idx="34">
                  <c:v>23.189019864989206</c:v>
                </c:pt>
                <c:pt idx="35">
                  <c:v>22.929502317498205</c:v>
                </c:pt>
                <c:pt idx="36">
                  <c:v>22.669984770007204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68-413A-B241-C74772246357}"/>
            </c:ext>
          </c:extLst>
        </c:ser>
        <c:ser>
          <c:idx val="3"/>
          <c:order val="3"/>
          <c:tx>
            <c:strRef>
              <c:f>data_150!$C$10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data_150!$D$10:$AN$10</c:f>
              <c:numCache>
                <c:formatCode>General</c:formatCode>
                <c:ptCount val="37"/>
                <c:pt idx="0">
                  <c:v>21.17321347499767</c:v>
                </c:pt>
                <c:pt idx="1">
                  <c:v>21.373493178748319</c:v>
                </c:pt>
                <c:pt idx="2">
                  <c:v>21.573772882498965</c:v>
                </c:pt>
                <c:pt idx="3">
                  <c:v>22.157940068751955</c:v>
                </c:pt>
                <c:pt idx="4">
                  <c:v>22.742107255004949</c:v>
                </c:pt>
                <c:pt idx="5">
                  <c:v>23.658538029996979</c:v>
                </c:pt>
                <c:pt idx="6">
                  <c:v>24.574968804989009</c:v>
                </c:pt>
                <c:pt idx="7">
                  <c:v>25.734396168740247</c:v>
                </c:pt>
                <c:pt idx="8">
                  <c:v>26.893823532491481</c:v>
                </c:pt>
                <c:pt idx="9">
                  <c:v>28.170545108746929</c:v>
                </c:pt>
                <c:pt idx="10">
                  <c:v>29.447266685002376</c:v>
                </c:pt>
                <c:pt idx="11">
                  <c:v>30.688957527496274</c:v>
                </c:pt>
                <c:pt idx="12">
                  <c:v>31.930648369990173</c:v>
                </c:pt>
                <c:pt idx="13">
                  <c:v>32.975334819988589</c:v>
                </c:pt>
                <c:pt idx="14">
                  <c:v>34.020021269986998</c:v>
                </c:pt>
                <c:pt idx="15">
                  <c:v>34.719198483741764</c:v>
                </c:pt>
                <c:pt idx="16">
                  <c:v>35.418375697496529</c:v>
                </c:pt>
                <c:pt idx="17">
                  <c:v>35.664732926244639</c:v>
                </c:pt>
                <c:pt idx="18">
                  <c:v>35.911090154992749</c:v>
                </c:pt>
                <c:pt idx="19">
                  <c:v>35.664732926244639</c:v>
                </c:pt>
                <c:pt idx="20">
                  <c:v>35.418375697496529</c:v>
                </c:pt>
                <c:pt idx="21">
                  <c:v>34.719198483741764</c:v>
                </c:pt>
                <c:pt idx="22">
                  <c:v>34.020021269986998</c:v>
                </c:pt>
                <c:pt idx="23">
                  <c:v>32.975334819988589</c:v>
                </c:pt>
                <c:pt idx="24">
                  <c:v>31.930648369990173</c:v>
                </c:pt>
                <c:pt idx="25">
                  <c:v>30.688957527496274</c:v>
                </c:pt>
                <c:pt idx="26">
                  <c:v>29.447266685002376</c:v>
                </c:pt>
                <c:pt idx="27">
                  <c:v>28.170545108746929</c:v>
                </c:pt>
                <c:pt idx="28">
                  <c:v>26.893823532491481</c:v>
                </c:pt>
                <c:pt idx="29">
                  <c:v>25.734396168740247</c:v>
                </c:pt>
                <c:pt idx="30">
                  <c:v>24.574968804989009</c:v>
                </c:pt>
                <c:pt idx="31">
                  <c:v>23.658538029996979</c:v>
                </c:pt>
                <c:pt idx="32">
                  <c:v>22.742107255004949</c:v>
                </c:pt>
                <c:pt idx="33">
                  <c:v>22.157940068751955</c:v>
                </c:pt>
                <c:pt idx="34">
                  <c:v>21.573772882498965</c:v>
                </c:pt>
                <c:pt idx="35">
                  <c:v>21.373493178748319</c:v>
                </c:pt>
                <c:pt idx="36">
                  <c:v>21.17321347499767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68-413A-B241-C74772246357}"/>
            </c:ext>
          </c:extLst>
        </c:ser>
        <c:ser>
          <c:idx val="4"/>
          <c:order val="4"/>
          <c:tx>
            <c:strRef>
              <c:f>data_150!$C$11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data_150!$D$11:$AN$11</c:f>
              <c:numCache>
                <c:formatCode>General</c:formatCode>
                <c:ptCount val="37"/>
                <c:pt idx="0">
                  <c:v>19.676442179988136</c:v>
                </c:pt>
                <c:pt idx="1">
                  <c:v>19.81748403999843</c:v>
                </c:pt>
                <c:pt idx="2">
                  <c:v>19.958525900008723</c:v>
                </c:pt>
                <c:pt idx="3">
                  <c:v>20.367710075005405</c:v>
                </c:pt>
                <c:pt idx="4">
                  <c:v>20.776894250002087</c:v>
                </c:pt>
                <c:pt idx="5">
                  <c:v>21.412593437501457</c:v>
                </c:pt>
                <c:pt idx="6">
                  <c:v>22.048292625000826</c:v>
                </c:pt>
                <c:pt idx="7">
                  <c:v>22.842677032496539</c:v>
                </c:pt>
                <c:pt idx="8">
                  <c:v>23.637061439992252</c:v>
                </c:pt>
                <c:pt idx="9">
                  <c:v>24.500273330002237</c:v>
                </c:pt>
                <c:pt idx="10">
                  <c:v>25.363485220012222</c:v>
                </c:pt>
                <c:pt idx="11">
                  <c:v>26.191869852504176</c:v>
                </c:pt>
                <c:pt idx="12">
                  <c:v>27.02025448499613</c:v>
                </c:pt>
                <c:pt idx="13">
                  <c:v>27.708437417491339</c:v>
                </c:pt>
                <c:pt idx="14">
                  <c:v>28.396620349986549</c:v>
                </c:pt>
                <c:pt idx="15">
                  <c:v>28.85232838498964</c:v>
                </c:pt>
                <c:pt idx="16">
                  <c:v>29.308036419992732</c:v>
                </c:pt>
                <c:pt idx="17">
                  <c:v>29.46754867249221</c:v>
                </c:pt>
                <c:pt idx="18">
                  <c:v>29.627060924991689</c:v>
                </c:pt>
                <c:pt idx="19">
                  <c:v>29.46754867249221</c:v>
                </c:pt>
                <c:pt idx="20">
                  <c:v>29.308036419992732</c:v>
                </c:pt>
                <c:pt idx="21">
                  <c:v>28.85232838498964</c:v>
                </c:pt>
                <c:pt idx="22">
                  <c:v>28.396620349986549</c:v>
                </c:pt>
                <c:pt idx="23">
                  <c:v>27.708437417491339</c:v>
                </c:pt>
                <c:pt idx="24">
                  <c:v>27.02025448499613</c:v>
                </c:pt>
                <c:pt idx="25">
                  <c:v>26.191869852504176</c:v>
                </c:pt>
                <c:pt idx="26">
                  <c:v>25.363485220012222</c:v>
                </c:pt>
                <c:pt idx="27">
                  <c:v>24.500273330002237</c:v>
                </c:pt>
                <c:pt idx="28">
                  <c:v>23.637061439992252</c:v>
                </c:pt>
                <c:pt idx="29">
                  <c:v>22.842677032496539</c:v>
                </c:pt>
                <c:pt idx="30">
                  <c:v>22.048292625000826</c:v>
                </c:pt>
                <c:pt idx="31">
                  <c:v>21.412593437501457</c:v>
                </c:pt>
                <c:pt idx="32">
                  <c:v>20.776894250002087</c:v>
                </c:pt>
                <c:pt idx="33">
                  <c:v>20.367710075005405</c:v>
                </c:pt>
                <c:pt idx="34">
                  <c:v>19.958525900008723</c:v>
                </c:pt>
                <c:pt idx="35">
                  <c:v>19.81748403999843</c:v>
                </c:pt>
                <c:pt idx="36">
                  <c:v>19.676442179988136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68-413A-B241-C74772246357}"/>
            </c:ext>
          </c:extLst>
        </c:ser>
        <c:ser>
          <c:idx val="5"/>
          <c:order val="5"/>
          <c:tx>
            <c:strRef>
              <c:f>data_150!$C$12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data_150!$D$12:$AN$12</c:f>
              <c:numCache>
                <c:formatCode>General</c:formatCode>
                <c:ptCount val="37"/>
                <c:pt idx="0">
                  <c:v>20.838659137491657</c:v>
                </c:pt>
                <c:pt idx="1">
                  <c:v>20.909180067496806</c:v>
                </c:pt>
                <c:pt idx="2">
                  <c:v>20.979700997501951</c:v>
                </c:pt>
                <c:pt idx="3">
                  <c:v>21.184293085000292</c:v>
                </c:pt>
                <c:pt idx="4">
                  <c:v>21.388885172498632</c:v>
                </c:pt>
                <c:pt idx="5">
                  <c:v>21.706734766248317</c:v>
                </c:pt>
                <c:pt idx="6">
                  <c:v>22.024584359998002</c:v>
                </c:pt>
                <c:pt idx="7">
                  <c:v>22.421776563745858</c:v>
                </c:pt>
                <c:pt idx="8">
                  <c:v>22.818968767493715</c:v>
                </c:pt>
                <c:pt idx="9">
                  <c:v>23.250574712498707</c:v>
                </c:pt>
                <c:pt idx="10">
                  <c:v>23.6821806575037</c:v>
                </c:pt>
                <c:pt idx="11">
                  <c:v>24.096372973749677</c:v>
                </c:pt>
                <c:pt idx="12">
                  <c:v>24.510565289995654</c:v>
                </c:pt>
                <c:pt idx="13">
                  <c:v>24.854656756243259</c:v>
                </c:pt>
                <c:pt idx="14">
                  <c:v>25.198748222490863</c:v>
                </c:pt>
                <c:pt idx="15">
                  <c:v>25.426602239992409</c:v>
                </c:pt>
                <c:pt idx="16">
                  <c:v>25.654456257493955</c:v>
                </c:pt>
                <c:pt idx="17">
                  <c:v>25.734212383743696</c:v>
                </c:pt>
                <c:pt idx="18">
                  <c:v>25.813968509993433</c:v>
                </c:pt>
                <c:pt idx="19">
                  <c:v>25.734212383743696</c:v>
                </c:pt>
                <c:pt idx="20">
                  <c:v>25.654456257493955</c:v>
                </c:pt>
                <c:pt idx="21">
                  <c:v>25.426602239992409</c:v>
                </c:pt>
                <c:pt idx="22">
                  <c:v>25.198748222490863</c:v>
                </c:pt>
                <c:pt idx="23">
                  <c:v>24.854656756243259</c:v>
                </c:pt>
                <c:pt idx="24">
                  <c:v>24.510565289995654</c:v>
                </c:pt>
                <c:pt idx="25">
                  <c:v>24.096372973749677</c:v>
                </c:pt>
                <c:pt idx="26">
                  <c:v>23.6821806575037</c:v>
                </c:pt>
                <c:pt idx="27">
                  <c:v>23.250574712498707</c:v>
                </c:pt>
                <c:pt idx="28">
                  <c:v>22.818968767493715</c:v>
                </c:pt>
                <c:pt idx="29">
                  <c:v>22.421776563745858</c:v>
                </c:pt>
                <c:pt idx="30">
                  <c:v>22.024584359998002</c:v>
                </c:pt>
                <c:pt idx="31">
                  <c:v>21.706734766248317</c:v>
                </c:pt>
                <c:pt idx="32">
                  <c:v>21.388885172498632</c:v>
                </c:pt>
                <c:pt idx="33">
                  <c:v>21.184293085000292</c:v>
                </c:pt>
                <c:pt idx="34">
                  <c:v>20.979700997501951</c:v>
                </c:pt>
                <c:pt idx="35">
                  <c:v>20.909180067496806</c:v>
                </c:pt>
                <c:pt idx="36">
                  <c:v>20.838659137491657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668-413A-B241-C74772246357}"/>
            </c:ext>
          </c:extLst>
        </c:ser>
        <c:ser>
          <c:idx val="6"/>
          <c:order val="6"/>
          <c:tx>
            <c:strRef>
              <c:f>data_150!$C$13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data_150!$D$13:$AN$13</c:f>
              <c:numCache>
                <c:formatCode>General</c:formatCode>
                <c:ptCount val="37"/>
                <c:pt idx="0">
                  <c:v>22.000876094995178</c:v>
                </c:pt>
                <c:pt idx="1">
                  <c:v>22.000876094995178</c:v>
                </c:pt>
                <c:pt idx="2">
                  <c:v>22.000876094995178</c:v>
                </c:pt>
                <c:pt idx="3">
                  <c:v>22.000876094995178</c:v>
                </c:pt>
                <c:pt idx="4">
                  <c:v>22.000876094995178</c:v>
                </c:pt>
                <c:pt idx="5">
                  <c:v>22.000876094995178</c:v>
                </c:pt>
                <c:pt idx="6">
                  <c:v>22.000876094995178</c:v>
                </c:pt>
                <c:pt idx="7">
                  <c:v>22.000876094995178</c:v>
                </c:pt>
                <c:pt idx="8">
                  <c:v>22.000876094995178</c:v>
                </c:pt>
                <c:pt idx="9">
                  <c:v>22.000876094995178</c:v>
                </c:pt>
                <c:pt idx="10">
                  <c:v>22.000876094995178</c:v>
                </c:pt>
                <c:pt idx="11">
                  <c:v>22.000876094995178</c:v>
                </c:pt>
                <c:pt idx="12">
                  <c:v>22.000876094995178</c:v>
                </c:pt>
                <c:pt idx="13">
                  <c:v>22.000876094995178</c:v>
                </c:pt>
                <c:pt idx="14">
                  <c:v>22.000876094995178</c:v>
                </c:pt>
                <c:pt idx="15">
                  <c:v>22.000876094995178</c:v>
                </c:pt>
                <c:pt idx="16">
                  <c:v>22.000876094995178</c:v>
                </c:pt>
                <c:pt idx="17">
                  <c:v>22.000876094995178</c:v>
                </c:pt>
                <c:pt idx="18">
                  <c:v>22.000876094995178</c:v>
                </c:pt>
                <c:pt idx="19">
                  <c:v>22.000876094995178</c:v>
                </c:pt>
                <c:pt idx="20">
                  <c:v>22.000876094995178</c:v>
                </c:pt>
                <c:pt idx="21">
                  <c:v>22.000876094995178</c:v>
                </c:pt>
                <c:pt idx="22">
                  <c:v>22.000876094995178</c:v>
                </c:pt>
                <c:pt idx="23">
                  <c:v>22.000876094995178</c:v>
                </c:pt>
                <c:pt idx="24">
                  <c:v>22.000876094995178</c:v>
                </c:pt>
                <c:pt idx="25">
                  <c:v>22.000876094995178</c:v>
                </c:pt>
                <c:pt idx="26">
                  <c:v>22.000876094995178</c:v>
                </c:pt>
                <c:pt idx="27">
                  <c:v>22.000876094995178</c:v>
                </c:pt>
                <c:pt idx="28">
                  <c:v>22.000876094995178</c:v>
                </c:pt>
                <c:pt idx="29">
                  <c:v>22.000876094995178</c:v>
                </c:pt>
                <c:pt idx="30">
                  <c:v>22.000876094995178</c:v>
                </c:pt>
                <c:pt idx="31">
                  <c:v>22.000876094995178</c:v>
                </c:pt>
                <c:pt idx="32">
                  <c:v>22.000876094995178</c:v>
                </c:pt>
                <c:pt idx="33">
                  <c:v>22.000876094995178</c:v>
                </c:pt>
                <c:pt idx="34">
                  <c:v>22.000876094995178</c:v>
                </c:pt>
                <c:pt idx="35">
                  <c:v>22.000876094995178</c:v>
                </c:pt>
                <c:pt idx="36">
                  <c:v>22.000876094995178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668-413A-B241-C74772246357}"/>
            </c:ext>
          </c:extLst>
        </c:ser>
        <c:ser>
          <c:idx val="7"/>
          <c:order val="7"/>
          <c:tx>
            <c:strRef>
              <c:f>data_150!$C$14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data_150!$D$14:$AN$14</c:f>
              <c:numCache>
                <c:formatCode>General</c:formatCode>
                <c:ptCount val="37"/>
                <c:pt idx="0">
                  <c:v>20.838659137491657</c:v>
                </c:pt>
                <c:pt idx="1">
                  <c:v>20.909180067496806</c:v>
                </c:pt>
                <c:pt idx="2">
                  <c:v>20.979700997501951</c:v>
                </c:pt>
                <c:pt idx="3">
                  <c:v>21.184293085000292</c:v>
                </c:pt>
                <c:pt idx="4">
                  <c:v>21.388885172498632</c:v>
                </c:pt>
                <c:pt idx="5">
                  <c:v>21.706734766248317</c:v>
                </c:pt>
                <c:pt idx="6">
                  <c:v>22.024584359998002</c:v>
                </c:pt>
                <c:pt idx="7">
                  <c:v>22.421776563745858</c:v>
                </c:pt>
                <c:pt idx="8">
                  <c:v>22.818968767493715</c:v>
                </c:pt>
                <c:pt idx="9">
                  <c:v>23.250574712498707</c:v>
                </c:pt>
                <c:pt idx="10">
                  <c:v>23.6821806575037</c:v>
                </c:pt>
                <c:pt idx="11">
                  <c:v>24.096372973749677</c:v>
                </c:pt>
                <c:pt idx="12">
                  <c:v>24.510565289995654</c:v>
                </c:pt>
                <c:pt idx="13">
                  <c:v>24.854656756243259</c:v>
                </c:pt>
                <c:pt idx="14">
                  <c:v>25.198748222490863</c:v>
                </c:pt>
                <c:pt idx="15">
                  <c:v>25.426602239992409</c:v>
                </c:pt>
                <c:pt idx="16">
                  <c:v>25.654456257493955</c:v>
                </c:pt>
                <c:pt idx="17">
                  <c:v>25.734212383743696</c:v>
                </c:pt>
                <c:pt idx="18">
                  <c:v>25.813968509993433</c:v>
                </c:pt>
                <c:pt idx="19">
                  <c:v>25.734212383743696</c:v>
                </c:pt>
                <c:pt idx="20">
                  <c:v>25.654456257493955</c:v>
                </c:pt>
                <c:pt idx="21">
                  <c:v>25.426602239992409</c:v>
                </c:pt>
                <c:pt idx="22">
                  <c:v>25.198748222490863</c:v>
                </c:pt>
                <c:pt idx="23">
                  <c:v>24.854656756243259</c:v>
                </c:pt>
                <c:pt idx="24">
                  <c:v>24.510565289995654</c:v>
                </c:pt>
                <c:pt idx="25">
                  <c:v>24.096372973749677</c:v>
                </c:pt>
                <c:pt idx="26">
                  <c:v>23.6821806575037</c:v>
                </c:pt>
                <c:pt idx="27">
                  <c:v>23.250574712498707</c:v>
                </c:pt>
                <c:pt idx="28">
                  <c:v>22.818968767493715</c:v>
                </c:pt>
                <c:pt idx="29">
                  <c:v>22.421776563745858</c:v>
                </c:pt>
                <c:pt idx="30">
                  <c:v>22.024584359998002</c:v>
                </c:pt>
                <c:pt idx="31">
                  <c:v>21.706734766248317</c:v>
                </c:pt>
                <c:pt idx="32">
                  <c:v>21.388885172498632</c:v>
                </c:pt>
                <c:pt idx="33">
                  <c:v>21.184293085000292</c:v>
                </c:pt>
                <c:pt idx="34">
                  <c:v>20.979700997501951</c:v>
                </c:pt>
                <c:pt idx="35">
                  <c:v>20.909180067496806</c:v>
                </c:pt>
                <c:pt idx="36">
                  <c:v>20.838659137491657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668-413A-B241-C74772246357}"/>
            </c:ext>
          </c:extLst>
        </c:ser>
        <c:ser>
          <c:idx val="8"/>
          <c:order val="8"/>
          <c:tx>
            <c:strRef>
              <c:f>data_150!$C$15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data_150!$D$15:$AN$15</c:f>
              <c:numCache>
                <c:formatCode>General</c:formatCode>
                <c:ptCount val="37"/>
                <c:pt idx="0">
                  <c:v>19.676442179988136</c:v>
                </c:pt>
                <c:pt idx="1">
                  <c:v>19.81748403999843</c:v>
                </c:pt>
                <c:pt idx="2">
                  <c:v>19.958525900008723</c:v>
                </c:pt>
                <c:pt idx="3">
                  <c:v>20.367710075005405</c:v>
                </c:pt>
                <c:pt idx="4">
                  <c:v>20.776894250002087</c:v>
                </c:pt>
                <c:pt idx="5">
                  <c:v>21.412593437501457</c:v>
                </c:pt>
                <c:pt idx="6">
                  <c:v>22.048292625000826</c:v>
                </c:pt>
                <c:pt idx="7">
                  <c:v>22.842677032496539</c:v>
                </c:pt>
                <c:pt idx="8">
                  <c:v>23.637061439992252</c:v>
                </c:pt>
                <c:pt idx="9">
                  <c:v>24.500273330002237</c:v>
                </c:pt>
                <c:pt idx="10">
                  <c:v>25.363485220012222</c:v>
                </c:pt>
                <c:pt idx="11">
                  <c:v>26.191869852504176</c:v>
                </c:pt>
                <c:pt idx="12">
                  <c:v>27.02025448499613</c:v>
                </c:pt>
                <c:pt idx="13">
                  <c:v>27.708437417491339</c:v>
                </c:pt>
                <c:pt idx="14">
                  <c:v>28.396620349986549</c:v>
                </c:pt>
                <c:pt idx="15">
                  <c:v>28.85232838498964</c:v>
                </c:pt>
                <c:pt idx="16">
                  <c:v>29.308036419992732</c:v>
                </c:pt>
                <c:pt idx="17">
                  <c:v>29.46754867249221</c:v>
                </c:pt>
                <c:pt idx="18" formatCode="0.00">
                  <c:v>29.627060924991689</c:v>
                </c:pt>
                <c:pt idx="19">
                  <c:v>29.46754867249221</c:v>
                </c:pt>
                <c:pt idx="20">
                  <c:v>29.308036419992732</c:v>
                </c:pt>
                <c:pt idx="21">
                  <c:v>28.85232838498964</c:v>
                </c:pt>
                <c:pt idx="22">
                  <c:v>28.396620349986549</c:v>
                </c:pt>
                <c:pt idx="23">
                  <c:v>27.708437417491339</c:v>
                </c:pt>
                <c:pt idx="24">
                  <c:v>27.02025448499613</c:v>
                </c:pt>
                <c:pt idx="25">
                  <c:v>26.191869852504176</c:v>
                </c:pt>
                <c:pt idx="26">
                  <c:v>25.363485220012222</c:v>
                </c:pt>
                <c:pt idx="27">
                  <c:v>24.500273330002237</c:v>
                </c:pt>
                <c:pt idx="28">
                  <c:v>23.637061439992252</c:v>
                </c:pt>
                <c:pt idx="29">
                  <c:v>22.842677032496539</c:v>
                </c:pt>
                <c:pt idx="30">
                  <c:v>22.048292625000826</c:v>
                </c:pt>
                <c:pt idx="31">
                  <c:v>21.412593437501457</c:v>
                </c:pt>
                <c:pt idx="32">
                  <c:v>20.776894250002087</c:v>
                </c:pt>
                <c:pt idx="33">
                  <c:v>20.367710075005405</c:v>
                </c:pt>
                <c:pt idx="34">
                  <c:v>19.958525900008723</c:v>
                </c:pt>
                <c:pt idx="35">
                  <c:v>19.81748403999843</c:v>
                </c:pt>
                <c:pt idx="36">
                  <c:v>19.676442179988136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668-413A-B241-C74772246357}"/>
            </c:ext>
          </c:extLst>
        </c:ser>
        <c:ser>
          <c:idx val="9"/>
          <c:order val="9"/>
          <c:tx>
            <c:strRef>
              <c:f>data_150!$C$16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data_150!$D$16:$AN$16</c:f>
              <c:numCache>
                <c:formatCode>General</c:formatCode>
                <c:ptCount val="37"/>
                <c:pt idx="0">
                  <c:v>21.17321347499767</c:v>
                </c:pt>
                <c:pt idx="1">
                  <c:v>21.373493178748319</c:v>
                </c:pt>
                <c:pt idx="2">
                  <c:v>21.573772882498965</c:v>
                </c:pt>
                <c:pt idx="3">
                  <c:v>22.157940068751955</c:v>
                </c:pt>
                <c:pt idx="4">
                  <c:v>22.742107255004949</c:v>
                </c:pt>
                <c:pt idx="5">
                  <c:v>23.658538029996979</c:v>
                </c:pt>
                <c:pt idx="6">
                  <c:v>24.574968804989009</c:v>
                </c:pt>
                <c:pt idx="7">
                  <c:v>25.734396168740247</c:v>
                </c:pt>
                <c:pt idx="8">
                  <c:v>26.893823532491481</c:v>
                </c:pt>
                <c:pt idx="9">
                  <c:v>28.170545108746929</c:v>
                </c:pt>
                <c:pt idx="10">
                  <c:v>29.447266685002376</c:v>
                </c:pt>
                <c:pt idx="11">
                  <c:v>30.688957527496274</c:v>
                </c:pt>
                <c:pt idx="12">
                  <c:v>31.930648369990173</c:v>
                </c:pt>
                <c:pt idx="13">
                  <c:v>32.975334819988589</c:v>
                </c:pt>
                <c:pt idx="14">
                  <c:v>34.020021269986998</c:v>
                </c:pt>
                <c:pt idx="15">
                  <c:v>34.719198483741764</c:v>
                </c:pt>
                <c:pt idx="16">
                  <c:v>35.418375697496529</c:v>
                </c:pt>
                <c:pt idx="17">
                  <c:v>35.664732926244639</c:v>
                </c:pt>
                <c:pt idx="18">
                  <c:v>35.911090154992749</c:v>
                </c:pt>
                <c:pt idx="19">
                  <c:v>35.664732926244639</c:v>
                </c:pt>
                <c:pt idx="20">
                  <c:v>35.418375697496529</c:v>
                </c:pt>
                <c:pt idx="21">
                  <c:v>34.719198483741764</c:v>
                </c:pt>
                <c:pt idx="22">
                  <c:v>34.020021269986998</c:v>
                </c:pt>
                <c:pt idx="23">
                  <c:v>32.975334819988589</c:v>
                </c:pt>
                <c:pt idx="24">
                  <c:v>31.930648369990173</c:v>
                </c:pt>
                <c:pt idx="25">
                  <c:v>30.688957527496274</c:v>
                </c:pt>
                <c:pt idx="26">
                  <c:v>29.447266685002376</c:v>
                </c:pt>
                <c:pt idx="27">
                  <c:v>28.170545108746929</c:v>
                </c:pt>
                <c:pt idx="28">
                  <c:v>26.893823532491481</c:v>
                </c:pt>
                <c:pt idx="29">
                  <c:v>25.734396168740247</c:v>
                </c:pt>
                <c:pt idx="30">
                  <c:v>24.574968804989009</c:v>
                </c:pt>
                <c:pt idx="31">
                  <c:v>23.658538029996979</c:v>
                </c:pt>
                <c:pt idx="32">
                  <c:v>22.742107255004949</c:v>
                </c:pt>
                <c:pt idx="33">
                  <c:v>22.157940068751955</c:v>
                </c:pt>
                <c:pt idx="34">
                  <c:v>21.573772882498965</c:v>
                </c:pt>
                <c:pt idx="35">
                  <c:v>21.373493178748319</c:v>
                </c:pt>
                <c:pt idx="36">
                  <c:v>21.17321347499767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668-413A-B241-C74772246357}"/>
            </c:ext>
          </c:extLst>
        </c:ser>
        <c:ser>
          <c:idx val="10"/>
          <c:order val="10"/>
          <c:tx>
            <c:strRef>
              <c:f>data_150!$C$17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data_150!$D$17:$AN$17</c:f>
              <c:numCache>
                <c:formatCode>General</c:formatCode>
                <c:ptCount val="37"/>
                <c:pt idx="0">
                  <c:v>22.669984770007204</c:v>
                </c:pt>
                <c:pt idx="1">
                  <c:v>22.929502317498205</c:v>
                </c:pt>
                <c:pt idx="2">
                  <c:v>23.189019864989206</c:v>
                </c:pt>
                <c:pt idx="3">
                  <c:v>23.948170062498509</c:v>
                </c:pt>
                <c:pt idx="4">
                  <c:v>24.707320260007812</c:v>
                </c:pt>
                <c:pt idx="5">
                  <c:v>25.904482622492502</c:v>
                </c:pt>
                <c:pt idx="6">
                  <c:v>27.101644984977192</c:v>
                </c:pt>
                <c:pt idx="7">
                  <c:v>28.626115304983951</c:v>
                </c:pt>
                <c:pt idx="8">
                  <c:v>30.150585624990711</c:v>
                </c:pt>
                <c:pt idx="9">
                  <c:v>31.84081688749162</c:v>
                </c:pt>
                <c:pt idx="10">
                  <c:v>33.531048149992529</c:v>
                </c:pt>
                <c:pt idx="11">
                  <c:v>35.186045202488373</c:v>
                </c:pt>
                <c:pt idx="12">
                  <c:v>36.841042254984217</c:v>
                </c:pt>
                <c:pt idx="13">
                  <c:v>38.242232222485839</c:v>
                </c:pt>
                <c:pt idx="14">
                  <c:v>39.643422189987454</c:v>
                </c:pt>
                <c:pt idx="15">
                  <c:v>40.586068582493887</c:v>
                </c:pt>
                <c:pt idx="16">
                  <c:v>41.528714975000319</c:v>
                </c:pt>
                <c:pt idx="17">
                  <c:v>41.861917179997064</c:v>
                </c:pt>
                <c:pt idx="18">
                  <c:v>42.195119384993802</c:v>
                </c:pt>
                <c:pt idx="19">
                  <c:v>41.861917179997064</c:v>
                </c:pt>
                <c:pt idx="20">
                  <c:v>41.528714975000319</c:v>
                </c:pt>
                <c:pt idx="21">
                  <c:v>40.586068582493887</c:v>
                </c:pt>
                <c:pt idx="22">
                  <c:v>39.643422189987454</c:v>
                </c:pt>
                <c:pt idx="23">
                  <c:v>38.242232222485839</c:v>
                </c:pt>
                <c:pt idx="24">
                  <c:v>36.841042254984217</c:v>
                </c:pt>
                <c:pt idx="25">
                  <c:v>35.186045202488373</c:v>
                </c:pt>
                <c:pt idx="26">
                  <c:v>33.531048149992529</c:v>
                </c:pt>
                <c:pt idx="27">
                  <c:v>31.84081688749162</c:v>
                </c:pt>
                <c:pt idx="28">
                  <c:v>30.150585624990711</c:v>
                </c:pt>
                <c:pt idx="29">
                  <c:v>28.626115304983951</c:v>
                </c:pt>
                <c:pt idx="30">
                  <c:v>27.101644984977192</c:v>
                </c:pt>
                <c:pt idx="31">
                  <c:v>25.904482622492502</c:v>
                </c:pt>
                <c:pt idx="32">
                  <c:v>24.707320260007812</c:v>
                </c:pt>
                <c:pt idx="33">
                  <c:v>23.948170062498509</c:v>
                </c:pt>
                <c:pt idx="34">
                  <c:v>23.189019864989206</c:v>
                </c:pt>
                <c:pt idx="35">
                  <c:v>22.929502317498205</c:v>
                </c:pt>
                <c:pt idx="36">
                  <c:v>22.669984770007204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668-413A-B241-C74772246357}"/>
            </c:ext>
          </c:extLst>
        </c:ser>
        <c:ser>
          <c:idx val="11"/>
          <c:order val="11"/>
          <c:tx>
            <c:strRef>
              <c:f>data_150!$C$18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data_150!$D$18:$AN$18</c:f>
              <c:numCache>
                <c:formatCode>General</c:formatCode>
                <c:ptCount val="37"/>
                <c:pt idx="0">
                  <c:v>26.803165017508448</c:v>
                </c:pt>
                <c:pt idx="1">
                  <c:v>27.108490976247964</c:v>
                </c:pt>
                <c:pt idx="2">
                  <c:v>27.41381693498748</c:v>
                </c:pt>
                <c:pt idx="3">
                  <c:v>28.311212834990258</c:v>
                </c:pt>
                <c:pt idx="4">
                  <c:v>29.208608734993035</c:v>
                </c:pt>
                <c:pt idx="5">
                  <c:v>30.636020883736283</c:v>
                </c:pt>
                <c:pt idx="6">
                  <c:v>32.063433032479523</c:v>
                </c:pt>
                <c:pt idx="7">
                  <c:v>33.901433998733069</c:v>
                </c:pt>
                <c:pt idx="8">
                  <c:v>35.739434964986614</c:v>
                </c:pt>
                <c:pt idx="9">
                  <c:v>37.802073711236766</c:v>
                </c:pt>
                <c:pt idx="10">
                  <c:v>39.864712457486917</c:v>
                </c:pt>
                <c:pt idx="11">
                  <c:v>41.907712463735166</c:v>
                </c:pt>
                <c:pt idx="12">
                  <c:v>43.950712469983408</c:v>
                </c:pt>
                <c:pt idx="13">
                  <c:v>45.698317471238333</c:v>
                </c:pt>
                <c:pt idx="14">
                  <c:v>47.445922472493251</c:v>
                </c:pt>
                <c:pt idx="15">
                  <c:v>48.632221828747909</c:v>
                </c:pt>
                <c:pt idx="16">
                  <c:v>49.818521185002567</c:v>
                </c:pt>
                <c:pt idx="17">
                  <c:v>50.240215867499003</c:v>
                </c:pt>
                <c:pt idx="18">
                  <c:v>50.66191054999544</c:v>
                </c:pt>
                <c:pt idx="19">
                  <c:v>50.240215867499003</c:v>
                </c:pt>
                <c:pt idx="20">
                  <c:v>49.818521185002567</c:v>
                </c:pt>
                <c:pt idx="21">
                  <c:v>48.632221828747909</c:v>
                </c:pt>
                <c:pt idx="22">
                  <c:v>47.445922472493251</c:v>
                </c:pt>
                <c:pt idx="23">
                  <c:v>45.698317471238333</c:v>
                </c:pt>
                <c:pt idx="24">
                  <c:v>43.950712469983408</c:v>
                </c:pt>
                <c:pt idx="25">
                  <c:v>41.907712463735166</c:v>
                </c:pt>
                <c:pt idx="26">
                  <c:v>39.864712457486917</c:v>
                </c:pt>
                <c:pt idx="27">
                  <c:v>37.802073711236766</c:v>
                </c:pt>
                <c:pt idx="28">
                  <c:v>35.739434964986614</c:v>
                </c:pt>
                <c:pt idx="29">
                  <c:v>33.901433998733069</c:v>
                </c:pt>
                <c:pt idx="30">
                  <c:v>32.063433032479523</c:v>
                </c:pt>
                <c:pt idx="31">
                  <c:v>30.636020883736283</c:v>
                </c:pt>
                <c:pt idx="32">
                  <c:v>29.208608734993035</c:v>
                </c:pt>
                <c:pt idx="33">
                  <c:v>28.311212834990258</c:v>
                </c:pt>
                <c:pt idx="34">
                  <c:v>27.41381693498748</c:v>
                </c:pt>
                <c:pt idx="35">
                  <c:v>27.108490976247964</c:v>
                </c:pt>
                <c:pt idx="36">
                  <c:v>26.803165017508448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668-413A-B241-C74772246357}"/>
            </c:ext>
          </c:extLst>
        </c:ser>
        <c:ser>
          <c:idx val="12"/>
          <c:order val="12"/>
          <c:tx>
            <c:strRef>
              <c:f>data_150!$C$19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data_150!$D$6:$AN$6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data_150!$D$19:$AN$19</c:f>
              <c:numCache>
                <c:formatCode>General</c:formatCode>
                <c:ptCount val="37"/>
                <c:pt idx="0">
                  <c:v>30.936345265009692</c:v>
                </c:pt>
                <c:pt idx="1">
                  <c:v>31.287479634997723</c:v>
                </c:pt>
                <c:pt idx="2">
                  <c:v>31.638614004985754</c:v>
                </c:pt>
                <c:pt idx="3">
                  <c:v>32.67425560748201</c:v>
                </c:pt>
                <c:pt idx="4">
                  <c:v>33.709897209978259</c:v>
                </c:pt>
                <c:pt idx="5">
                  <c:v>35.367559144980063</c:v>
                </c:pt>
                <c:pt idx="6">
                  <c:v>37.025221079981861</c:v>
                </c:pt>
                <c:pt idx="7">
                  <c:v>39.176752692482189</c:v>
                </c:pt>
                <c:pt idx="8">
                  <c:v>41.328284304982517</c:v>
                </c:pt>
                <c:pt idx="9">
                  <c:v>43.763330534981911</c:v>
                </c:pt>
                <c:pt idx="10">
                  <c:v>46.198376764981305</c:v>
                </c:pt>
                <c:pt idx="11">
                  <c:v>48.629379724981952</c:v>
                </c:pt>
                <c:pt idx="12">
                  <c:v>51.060382684982599</c:v>
                </c:pt>
                <c:pt idx="13">
                  <c:v>53.154402719990827</c:v>
                </c:pt>
                <c:pt idx="14">
                  <c:v>55.248422754999055</c:v>
                </c:pt>
                <c:pt idx="15">
                  <c:v>56.678375075001931</c:v>
                </c:pt>
                <c:pt idx="16">
                  <c:v>58.108327395004807</c:v>
                </c:pt>
                <c:pt idx="17">
                  <c:v>58.618514555000942</c:v>
                </c:pt>
                <c:pt idx="18">
                  <c:v>59.128701714997071</c:v>
                </c:pt>
                <c:pt idx="19">
                  <c:v>58.618514555000942</c:v>
                </c:pt>
                <c:pt idx="20">
                  <c:v>58.108327395004807</c:v>
                </c:pt>
                <c:pt idx="21">
                  <c:v>56.678375075001931</c:v>
                </c:pt>
                <c:pt idx="22">
                  <c:v>55.248422754999055</c:v>
                </c:pt>
                <c:pt idx="23">
                  <c:v>53.154402719990827</c:v>
                </c:pt>
                <c:pt idx="24">
                  <c:v>51.060382684982599</c:v>
                </c:pt>
                <c:pt idx="25">
                  <c:v>48.629379724981952</c:v>
                </c:pt>
                <c:pt idx="26">
                  <c:v>46.198376764981305</c:v>
                </c:pt>
                <c:pt idx="27">
                  <c:v>43.763330534981911</c:v>
                </c:pt>
                <c:pt idx="28">
                  <c:v>41.328284304982517</c:v>
                </c:pt>
                <c:pt idx="29">
                  <c:v>39.176752692482189</c:v>
                </c:pt>
                <c:pt idx="30">
                  <c:v>37.025221079981861</c:v>
                </c:pt>
                <c:pt idx="31">
                  <c:v>35.367559144980063</c:v>
                </c:pt>
                <c:pt idx="32">
                  <c:v>33.709897209978259</c:v>
                </c:pt>
                <c:pt idx="33">
                  <c:v>32.67425560748201</c:v>
                </c:pt>
                <c:pt idx="34">
                  <c:v>31.638614004985754</c:v>
                </c:pt>
                <c:pt idx="35">
                  <c:v>31.287479634997723</c:v>
                </c:pt>
                <c:pt idx="36">
                  <c:v>30.936345265009692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8-413A-B241-C74772246357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19843712"/>
        <c:axId val="619844888"/>
        <c:axId val="619856712"/>
      </c:surfaceChart>
      <c:catAx>
        <c:axId val="619843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4888"/>
        <c:crosses val="autoZero"/>
        <c:auto val="1"/>
        <c:lblAlgn val="ctr"/>
        <c:lblOffset val="100"/>
        <c:noMultiLvlLbl val="0"/>
      </c:catAx>
      <c:valAx>
        <c:axId val="619844888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3712"/>
        <c:crosses val="autoZero"/>
        <c:crossBetween val="midCat"/>
        <c:majorUnit val="10"/>
      </c:valAx>
      <c:serAx>
        <c:axId val="619856712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4888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160°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data_160!$C$25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data_160!$D$25:$AN$25</c:f>
              <c:numCache>
                <c:formatCode>General</c:formatCode>
                <c:ptCount val="37"/>
                <c:pt idx="0">
                  <c:v>22.766480459034973</c:v>
                </c:pt>
                <c:pt idx="1">
                  <c:v>23.044411163512173</c:v>
                </c:pt>
                <c:pt idx="2">
                  <c:v>23.322341867989373</c:v>
                </c:pt>
                <c:pt idx="3">
                  <c:v>24.122611436640678</c:v>
                </c:pt>
                <c:pt idx="4">
                  <c:v>24.922881005291984</c:v>
                </c:pt>
                <c:pt idx="5">
                  <c:v>26.148965117417092</c:v>
                </c:pt>
                <c:pt idx="6">
                  <c:v>27.375049229542203</c:v>
                </c:pt>
                <c:pt idx="7">
                  <c:v>28.87906404614451</c:v>
                </c:pt>
                <c:pt idx="8">
                  <c:v>30.383078862746817</c:v>
                </c:pt>
                <c:pt idx="9">
                  <c:v>31.983618000049432</c:v>
                </c:pt>
                <c:pt idx="10">
                  <c:v>33.584157137352044</c:v>
                </c:pt>
                <c:pt idx="11">
                  <c:v>35.088171953954351</c:v>
                </c:pt>
                <c:pt idx="12">
                  <c:v>36.592186770556658</c:v>
                </c:pt>
                <c:pt idx="13">
                  <c:v>37.818270882681766</c:v>
                </c:pt>
                <c:pt idx="14">
                  <c:v>39.044354994806874</c:v>
                </c:pt>
                <c:pt idx="15">
                  <c:v>39.844624563458183</c:v>
                </c:pt>
                <c:pt idx="16">
                  <c:v>40.644894132109485</c:v>
                </c:pt>
                <c:pt idx="17">
                  <c:v>40.922824836586685</c:v>
                </c:pt>
                <c:pt idx="18">
                  <c:v>41.200755541063884</c:v>
                </c:pt>
                <c:pt idx="19">
                  <c:v>40.922824836586685</c:v>
                </c:pt>
                <c:pt idx="20">
                  <c:v>40.644894132109485</c:v>
                </c:pt>
                <c:pt idx="21">
                  <c:v>39.844624563458183</c:v>
                </c:pt>
                <c:pt idx="22">
                  <c:v>39.044354994806874</c:v>
                </c:pt>
                <c:pt idx="23">
                  <c:v>37.818270882681766</c:v>
                </c:pt>
                <c:pt idx="24">
                  <c:v>36.592186770556658</c:v>
                </c:pt>
                <c:pt idx="25">
                  <c:v>35.088171953954351</c:v>
                </c:pt>
                <c:pt idx="26">
                  <c:v>33.584157137352044</c:v>
                </c:pt>
                <c:pt idx="27">
                  <c:v>31.983618000049432</c:v>
                </c:pt>
                <c:pt idx="28">
                  <c:v>30.383078862746817</c:v>
                </c:pt>
                <c:pt idx="29">
                  <c:v>28.87906404614451</c:v>
                </c:pt>
                <c:pt idx="30">
                  <c:v>27.375049229542203</c:v>
                </c:pt>
                <c:pt idx="31">
                  <c:v>26.148965117417092</c:v>
                </c:pt>
                <c:pt idx="32">
                  <c:v>24.922881005291984</c:v>
                </c:pt>
                <c:pt idx="33">
                  <c:v>24.122611436640678</c:v>
                </c:pt>
                <c:pt idx="34">
                  <c:v>23.322341867989373</c:v>
                </c:pt>
                <c:pt idx="35">
                  <c:v>23.044411163512173</c:v>
                </c:pt>
                <c:pt idx="36">
                  <c:v>22.766480459034973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24-4C4A-91C4-BA000C6E1976}"/>
            </c:ext>
          </c:extLst>
        </c:ser>
        <c:ser>
          <c:idx val="1"/>
          <c:order val="1"/>
          <c:tx>
            <c:strRef>
              <c:f>data_160!$C$26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data_160!$D$26:$AN$26</c:f>
              <c:numCache>
                <c:formatCode>General</c:formatCode>
                <c:ptCount val="37"/>
                <c:pt idx="0">
                  <c:v>17.927841518065151</c:v>
                </c:pt>
                <c:pt idx="1">
                  <c:v>18.152304635718018</c:v>
                </c:pt>
                <c:pt idx="2">
                  <c:v>18.376767753370881</c:v>
                </c:pt>
                <c:pt idx="3">
                  <c:v>19.023083541617737</c:v>
                </c:pt>
                <c:pt idx="4">
                  <c:v>19.669399329864593</c:v>
                </c:pt>
                <c:pt idx="5">
                  <c:v>20.659612566037723</c:v>
                </c:pt>
                <c:pt idx="6">
                  <c:v>21.649825802210856</c:v>
                </c:pt>
                <c:pt idx="7">
                  <c:v>22.864502156036856</c:v>
                </c:pt>
                <c:pt idx="8">
                  <c:v>24.079178509862849</c:v>
                </c:pt>
                <c:pt idx="9">
                  <c:v>25.371810086356561</c:v>
                </c:pt>
                <c:pt idx="10">
                  <c:v>26.664441662850273</c:v>
                </c:pt>
                <c:pt idx="11">
                  <c:v>27.879118016676269</c:v>
                </c:pt>
                <c:pt idx="12">
                  <c:v>29.093794370502266</c:v>
                </c:pt>
                <c:pt idx="13">
                  <c:v>30.084007606675399</c:v>
                </c:pt>
                <c:pt idx="14">
                  <c:v>31.074220842848529</c:v>
                </c:pt>
                <c:pt idx="15">
                  <c:v>31.720536631095388</c:v>
                </c:pt>
                <c:pt idx="16">
                  <c:v>32.366852419342244</c:v>
                </c:pt>
                <c:pt idx="17">
                  <c:v>32.591315536995111</c:v>
                </c:pt>
                <c:pt idx="18">
                  <c:v>32.815778654647971</c:v>
                </c:pt>
                <c:pt idx="19">
                  <c:v>32.591315536995111</c:v>
                </c:pt>
                <c:pt idx="20">
                  <c:v>32.366852419342244</c:v>
                </c:pt>
                <c:pt idx="21">
                  <c:v>31.720536631095388</c:v>
                </c:pt>
                <c:pt idx="22">
                  <c:v>31.074220842848529</c:v>
                </c:pt>
                <c:pt idx="23">
                  <c:v>30.084007606675399</c:v>
                </c:pt>
                <c:pt idx="24">
                  <c:v>29.093794370502266</c:v>
                </c:pt>
                <c:pt idx="25">
                  <c:v>27.879118016676269</c:v>
                </c:pt>
                <c:pt idx="26">
                  <c:v>26.664441662850273</c:v>
                </c:pt>
                <c:pt idx="27">
                  <c:v>25.371810086356561</c:v>
                </c:pt>
                <c:pt idx="28">
                  <c:v>24.079178509862849</c:v>
                </c:pt>
                <c:pt idx="29">
                  <c:v>22.864502156036856</c:v>
                </c:pt>
                <c:pt idx="30">
                  <c:v>21.649825802210856</c:v>
                </c:pt>
                <c:pt idx="31">
                  <c:v>20.659612566037723</c:v>
                </c:pt>
                <c:pt idx="32">
                  <c:v>19.669399329864593</c:v>
                </c:pt>
                <c:pt idx="33">
                  <c:v>19.023083541617737</c:v>
                </c:pt>
                <c:pt idx="34">
                  <c:v>18.376767753370881</c:v>
                </c:pt>
                <c:pt idx="35">
                  <c:v>18.152304635718018</c:v>
                </c:pt>
                <c:pt idx="36">
                  <c:v>17.927841518065151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24-4C4A-91C4-BA000C6E1976}"/>
            </c:ext>
          </c:extLst>
        </c:ser>
        <c:ser>
          <c:idx val="2"/>
          <c:order val="2"/>
          <c:tx>
            <c:strRef>
              <c:f>data_160!$C$27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data_160!$D$27:$AN$27</c:f>
              <c:numCache>
                <c:formatCode>General</c:formatCode>
                <c:ptCount val="37"/>
                <c:pt idx="0">
                  <c:v>13.089202577095328</c:v>
                </c:pt>
                <c:pt idx="1">
                  <c:v>13.260198107923859</c:v>
                </c:pt>
                <c:pt idx="2">
                  <c:v>13.431193638752388</c:v>
                </c:pt>
                <c:pt idx="3">
                  <c:v>13.923555646594796</c:v>
                </c:pt>
                <c:pt idx="4">
                  <c:v>14.415917654437202</c:v>
                </c:pt>
                <c:pt idx="5">
                  <c:v>15.170260014658357</c:v>
                </c:pt>
                <c:pt idx="6">
                  <c:v>15.924602374879512</c:v>
                </c:pt>
                <c:pt idx="7">
                  <c:v>16.849940265929199</c:v>
                </c:pt>
                <c:pt idx="8">
                  <c:v>17.775278156978882</c:v>
                </c:pt>
                <c:pt idx="9">
                  <c:v>18.760002172663693</c:v>
                </c:pt>
                <c:pt idx="10">
                  <c:v>19.744726188348505</c:v>
                </c:pt>
                <c:pt idx="11">
                  <c:v>20.670064079398188</c:v>
                </c:pt>
                <c:pt idx="12">
                  <c:v>21.595401970447874</c:v>
                </c:pt>
                <c:pt idx="13">
                  <c:v>22.349744330669029</c:v>
                </c:pt>
                <c:pt idx="14">
                  <c:v>23.104086690890185</c:v>
                </c:pt>
                <c:pt idx="15">
                  <c:v>23.596448698732594</c:v>
                </c:pt>
                <c:pt idx="16">
                  <c:v>24.088810706575</c:v>
                </c:pt>
                <c:pt idx="17">
                  <c:v>24.259806237403531</c:v>
                </c:pt>
                <c:pt idx="18">
                  <c:v>24.430801768232058</c:v>
                </c:pt>
                <c:pt idx="19">
                  <c:v>24.259806237403531</c:v>
                </c:pt>
                <c:pt idx="20">
                  <c:v>24.088810706575</c:v>
                </c:pt>
                <c:pt idx="21">
                  <c:v>23.596448698732594</c:v>
                </c:pt>
                <c:pt idx="22">
                  <c:v>23.104086690890185</c:v>
                </c:pt>
                <c:pt idx="23">
                  <c:v>22.349744330669029</c:v>
                </c:pt>
                <c:pt idx="24">
                  <c:v>21.595401970447874</c:v>
                </c:pt>
                <c:pt idx="25">
                  <c:v>20.670064079398188</c:v>
                </c:pt>
                <c:pt idx="26">
                  <c:v>19.744726188348505</c:v>
                </c:pt>
                <c:pt idx="27">
                  <c:v>18.760002172663693</c:v>
                </c:pt>
                <c:pt idx="28">
                  <c:v>17.775278156978882</c:v>
                </c:pt>
                <c:pt idx="29">
                  <c:v>16.849940265929199</c:v>
                </c:pt>
                <c:pt idx="30">
                  <c:v>15.924602374879512</c:v>
                </c:pt>
                <c:pt idx="31">
                  <c:v>15.170260014658357</c:v>
                </c:pt>
                <c:pt idx="32">
                  <c:v>14.415917654437202</c:v>
                </c:pt>
                <c:pt idx="33">
                  <c:v>13.923555646594796</c:v>
                </c:pt>
                <c:pt idx="34">
                  <c:v>13.431193638752388</c:v>
                </c:pt>
                <c:pt idx="35">
                  <c:v>13.260198107923859</c:v>
                </c:pt>
                <c:pt idx="36">
                  <c:v>13.089202577095328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24-4C4A-91C4-BA000C6E1976}"/>
            </c:ext>
          </c:extLst>
        </c:ser>
        <c:ser>
          <c:idx val="3"/>
          <c:order val="3"/>
          <c:tx>
            <c:strRef>
              <c:f>data_160!$C$28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data_160!$D$28:$AN$28</c:f>
              <c:numCache>
                <c:formatCode>General</c:formatCode>
                <c:ptCount val="37"/>
                <c:pt idx="0">
                  <c:v>11.016347776647022</c:v>
                </c:pt>
                <c:pt idx="1">
                  <c:v>11.142279696837218</c:v>
                </c:pt>
                <c:pt idx="2">
                  <c:v>11.268211617027415</c:v>
                </c:pt>
                <c:pt idx="3">
                  <c:v>11.630818129465865</c:v>
                </c:pt>
                <c:pt idx="4">
                  <c:v>11.993424641904316</c:v>
                </c:pt>
                <c:pt idx="5">
                  <c:v>12.548970049688773</c:v>
                </c:pt>
                <c:pt idx="6">
                  <c:v>13.104515457473227</c:v>
                </c:pt>
                <c:pt idx="7">
                  <c:v>13.785992785447879</c:v>
                </c:pt>
                <c:pt idx="8">
                  <c:v>14.467470113422529</c:v>
                </c:pt>
                <c:pt idx="9">
                  <c:v>15.192683138299431</c:v>
                </c:pt>
                <c:pt idx="10">
                  <c:v>15.917896163176332</c:v>
                </c:pt>
                <c:pt idx="11">
                  <c:v>16.599373491150981</c:v>
                </c:pt>
                <c:pt idx="12">
                  <c:v>17.280850819125632</c:v>
                </c:pt>
                <c:pt idx="13">
                  <c:v>17.83639622691009</c:v>
                </c:pt>
                <c:pt idx="14">
                  <c:v>18.391941634694543</c:v>
                </c:pt>
                <c:pt idx="15">
                  <c:v>18.754548147132997</c:v>
                </c:pt>
                <c:pt idx="16">
                  <c:v>19.117154659571447</c:v>
                </c:pt>
                <c:pt idx="17">
                  <c:v>19.243086579761645</c:v>
                </c:pt>
                <c:pt idx="18">
                  <c:v>19.369018499951839</c:v>
                </c:pt>
                <c:pt idx="19">
                  <c:v>19.243086579761645</c:v>
                </c:pt>
                <c:pt idx="20">
                  <c:v>19.117154659571447</c:v>
                </c:pt>
                <c:pt idx="21">
                  <c:v>18.754548147132997</c:v>
                </c:pt>
                <c:pt idx="22">
                  <c:v>18.391941634694543</c:v>
                </c:pt>
                <c:pt idx="23">
                  <c:v>17.83639622691009</c:v>
                </c:pt>
                <c:pt idx="24">
                  <c:v>17.280850819125632</c:v>
                </c:pt>
                <c:pt idx="25">
                  <c:v>16.599373491150981</c:v>
                </c:pt>
                <c:pt idx="26">
                  <c:v>15.917896163176332</c:v>
                </c:pt>
                <c:pt idx="27">
                  <c:v>15.192683138299431</c:v>
                </c:pt>
                <c:pt idx="28">
                  <c:v>14.467470113422529</c:v>
                </c:pt>
                <c:pt idx="29">
                  <c:v>13.785992785447879</c:v>
                </c:pt>
                <c:pt idx="30">
                  <c:v>13.104515457473227</c:v>
                </c:pt>
                <c:pt idx="31">
                  <c:v>12.548970049688773</c:v>
                </c:pt>
                <c:pt idx="32">
                  <c:v>11.993424641904316</c:v>
                </c:pt>
                <c:pt idx="33">
                  <c:v>11.630818129465865</c:v>
                </c:pt>
                <c:pt idx="34">
                  <c:v>11.268211617027415</c:v>
                </c:pt>
                <c:pt idx="35">
                  <c:v>11.142279696837218</c:v>
                </c:pt>
                <c:pt idx="36">
                  <c:v>11.016347776647022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024-4C4A-91C4-BA000C6E1976}"/>
            </c:ext>
          </c:extLst>
        </c:ser>
        <c:ser>
          <c:idx val="4"/>
          <c:order val="4"/>
          <c:tx>
            <c:strRef>
              <c:f>data_160!$C$29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data_160!$D$29:$AN$29</c:f>
              <c:numCache>
                <c:formatCode>General</c:formatCode>
                <c:ptCount val="37"/>
                <c:pt idx="0">
                  <c:v>8.9434929761987156</c:v>
                </c:pt>
                <c:pt idx="1">
                  <c:v>9.0243612857505777</c:v>
                </c:pt>
                <c:pt idx="2">
                  <c:v>9.1052295953024398</c:v>
                </c:pt>
                <c:pt idx="3">
                  <c:v>9.3380806123369346</c:v>
                </c:pt>
                <c:pt idx="4">
                  <c:v>9.5709316293714313</c:v>
                </c:pt>
                <c:pt idx="5">
                  <c:v>9.9276800847191868</c:v>
                </c:pt>
                <c:pt idx="6">
                  <c:v>10.284428540066942</c:v>
                </c:pt>
                <c:pt idx="7">
                  <c:v>10.72204530496656</c:v>
                </c:pt>
                <c:pt idx="8">
                  <c:v>11.159662069866178</c:v>
                </c:pt>
                <c:pt idx="9">
                  <c:v>11.625364103935169</c:v>
                </c:pt>
                <c:pt idx="10">
                  <c:v>12.091066138004159</c:v>
                </c:pt>
                <c:pt idx="11">
                  <c:v>12.528682902903777</c:v>
                </c:pt>
                <c:pt idx="12">
                  <c:v>12.966299667803394</c:v>
                </c:pt>
                <c:pt idx="13">
                  <c:v>13.32304812315115</c:v>
                </c:pt>
                <c:pt idx="14">
                  <c:v>13.679796578498904</c:v>
                </c:pt>
                <c:pt idx="15">
                  <c:v>13.9126475955334</c:v>
                </c:pt>
                <c:pt idx="16">
                  <c:v>14.145498612567895</c:v>
                </c:pt>
                <c:pt idx="17">
                  <c:v>14.226366922119757</c:v>
                </c:pt>
                <c:pt idx="18">
                  <c:v>14.307235231671619</c:v>
                </c:pt>
                <c:pt idx="19">
                  <c:v>14.226366922119757</c:v>
                </c:pt>
                <c:pt idx="20">
                  <c:v>14.145498612567895</c:v>
                </c:pt>
                <c:pt idx="21">
                  <c:v>13.9126475955334</c:v>
                </c:pt>
                <c:pt idx="22">
                  <c:v>13.679796578498904</c:v>
                </c:pt>
                <c:pt idx="23">
                  <c:v>13.32304812315115</c:v>
                </c:pt>
                <c:pt idx="24">
                  <c:v>12.966299667803394</c:v>
                </c:pt>
                <c:pt idx="25">
                  <c:v>12.528682902903777</c:v>
                </c:pt>
                <c:pt idx="26">
                  <c:v>12.091066138004159</c:v>
                </c:pt>
                <c:pt idx="27">
                  <c:v>11.625364103935169</c:v>
                </c:pt>
                <c:pt idx="28">
                  <c:v>11.159662069866178</c:v>
                </c:pt>
                <c:pt idx="29">
                  <c:v>10.72204530496656</c:v>
                </c:pt>
                <c:pt idx="30">
                  <c:v>10.284428540066942</c:v>
                </c:pt>
                <c:pt idx="31">
                  <c:v>9.9276800847191868</c:v>
                </c:pt>
                <c:pt idx="32">
                  <c:v>9.5709316293714313</c:v>
                </c:pt>
                <c:pt idx="33">
                  <c:v>9.3380806123369346</c:v>
                </c:pt>
                <c:pt idx="34">
                  <c:v>9.1052295953024398</c:v>
                </c:pt>
                <c:pt idx="35">
                  <c:v>9.0243612857505777</c:v>
                </c:pt>
                <c:pt idx="36">
                  <c:v>8.9434929761987156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24-4C4A-91C4-BA000C6E1976}"/>
            </c:ext>
          </c:extLst>
        </c:ser>
        <c:ser>
          <c:idx val="5"/>
          <c:order val="5"/>
          <c:tx>
            <c:strRef>
              <c:f>data_160!$C$30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data_160!$D$30:$AN$30</c:f>
              <c:numCache>
                <c:formatCode>General</c:formatCode>
                <c:ptCount val="37"/>
                <c:pt idx="0">
                  <c:v>9.161747031265282</c:v>
                </c:pt>
                <c:pt idx="1">
                  <c:v>9.2021811860412122</c:v>
                </c:pt>
                <c:pt idx="2">
                  <c:v>9.2426153408171423</c:v>
                </c:pt>
                <c:pt idx="3">
                  <c:v>9.3590408493343915</c:v>
                </c:pt>
                <c:pt idx="4">
                  <c:v>9.4754663578516389</c:v>
                </c:pt>
                <c:pt idx="5">
                  <c:v>9.6538405855255167</c:v>
                </c:pt>
                <c:pt idx="6">
                  <c:v>9.8322148131993945</c:v>
                </c:pt>
                <c:pt idx="7">
                  <c:v>10.051023195649204</c:v>
                </c:pt>
                <c:pt idx="8">
                  <c:v>10.269831578099012</c:v>
                </c:pt>
                <c:pt idx="9">
                  <c:v>10.502682595133507</c:v>
                </c:pt>
                <c:pt idx="10">
                  <c:v>10.735533612168002</c:v>
                </c:pt>
                <c:pt idx="11">
                  <c:v>10.954341994617812</c:v>
                </c:pt>
                <c:pt idx="12">
                  <c:v>11.173150377067621</c:v>
                </c:pt>
                <c:pt idx="13">
                  <c:v>11.351524604741499</c:v>
                </c:pt>
                <c:pt idx="14">
                  <c:v>11.529898832415375</c:v>
                </c:pt>
                <c:pt idx="15">
                  <c:v>11.646324340932622</c:v>
                </c:pt>
                <c:pt idx="16">
                  <c:v>11.762749849449872</c:v>
                </c:pt>
                <c:pt idx="17">
                  <c:v>11.803184004225802</c:v>
                </c:pt>
                <c:pt idx="18">
                  <c:v>11.843618159001732</c:v>
                </c:pt>
                <c:pt idx="19">
                  <c:v>11.803184004225802</c:v>
                </c:pt>
                <c:pt idx="20">
                  <c:v>11.762749849449872</c:v>
                </c:pt>
                <c:pt idx="21">
                  <c:v>11.646324340932622</c:v>
                </c:pt>
                <c:pt idx="22">
                  <c:v>11.529898832415375</c:v>
                </c:pt>
                <c:pt idx="23">
                  <c:v>11.351524604741499</c:v>
                </c:pt>
                <c:pt idx="24">
                  <c:v>11.173150377067621</c:v>
                </c:pt>
                <c:pt idx="25">
                  <c:v>10.954341994617812</c:v>
                </c:pt>
                <c:pt idx="26">
                  <c:v>10.735533612168002</c:v>
                </c:pt>
                <c:pt idx="27">
                  <c:v>10.502682595133507</c:v>
                </c:pt>
                <c:pt idx="28">
                  <c:v>10.269831578099012</c:v>
                </c:pt>
                <c:pt idx="29">
                  <c:v>10.051023195649204</c:v>
                </c:pt>
                <c:pt idx="30">
                  <c:v>9.8322148131993945</c:v>
                </c:pt>
                <c:pt idx="31">
                  <c:v>9.6538405855255167</c:v>
                </c:pt>
                <c:pt idx="32">
                  <c:v>9.4754663578516389</c:v>
                </c:pt>
                <c:pt idx="33">
                  <c:v>9.3590408493343915</c:v>
                </c:pt>
                <c:pt idx="34">
                  <c:v>9.2426153408171423</c:v>
                </c:pt>
                <c:pt idx="35">
                  <c:v>9.2021811860412122</c:v>
                </c:pt>
                <c:pt idx="36">
                  <c:v>9.161747031265282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024-4C4A-91C4-BA000C6E1976}"/>
            </c:ext>
          </c:extLst>
        </c:ser>
        <c:ser>
          <c:idx val="6"/>
          <c:order val="6"/>
          <c:tx>
            <c:strRef>
              <c:f>data_160!$C$31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data_160!$D$31:$AN$31</c:f>
              <c:numCache>
                <c:formatCode>General</c:formatCode>
                <c:ptCount val="37"/>
                <c:pt idx="0">
                  <c:v>9.3800010863318466</c:v>
                </c:pt>
                <c:pt idx="1">
                  <c:v>9.3800010863318466</c:v>
                </c:pt>
                <c:pt idx="2">
                  <c:v>9.3800010863318466</c:v>
                </c:pt>
                <c:pt idx="3">
                  <c:v>9.3800010863318466</c:v>
                </c:pt>
                <c:pt idx="4">
                  <c:v>9.3800010863318466</c:v>
                </c:pt>
                <c:pt idx="5">
                  <c:v>9.3800010863318466</c:v>
                </c:pt>
                <c:pt idx="6">
                  <c:v>9.3800010863318466</c:v>
                </c:pt>
                <c:pt idx="7">
                  <c:v>9.3800010863318466</c:v>
                </c:pt>
                <c:pt idx="8">
                  <c:v>9.3800010863318466</c:v>
                </c:pt>
                <c:pt idx="9">
                  <c:v>9.3800010863318466</c:v>
                </c:pt>
                <c:pt idx="10">
                  <c:v>9.3800010863318466</c:v>
                </c:pt>
                <c:pt idx="11">
                  <c:v>9.3800010863318466</c:v>
                </c:pt>
                <c:pt idx="12">
                  <c:v>9.3800010863318466</c:v>
                </c:pt>
                <c:pt idx="13">
                  <c:v>9.3800010863318466</c:v>
                </c:pt>
                <c:pt idx="14">
                  <c:v>9.3800010863318466</c:v>
                </c:pt>
                <c:pt idx="15">
                  <c:v>9.3800010863318466</c:v>
                </c:pt>
                <c:pt idx="16">
                  <c:v>9.3800010863318466</c:v>
                </c:pt>
                <c:pt idx="17">
                  <c:v>9.3800010863318466</c:v>
                </c:pt>
                <c:pt idx="18">
                  <c:v>9.3800010863318466</c:v>
                </c:pt>
                <c:pt idx="19">
                  <c:v>9.3800010863318466</c:v>
                </c:pt>
                <c:pt idx="20">
                  <c:v>9.3800010863318466</c:v>
                </c:pt>
                <c:pt idx="21">
                  <c:v>9.3800010863318466</c:v>
                </c:pt>
                <c:pt idx="22">
                  <c:v>9.3800010863318466</c:v>
                </c:pt>
                <c:pt idx="23">
                  <c:v>9.3800010863318466</c:v>
                </c:pt>
                <c:pt idx="24">
                  <c:v>9.3800010863318466</c:v>
                </c:pt>
                <c:pt idx="25">
                  <c:v>9.3800010863318466</c:v>
                </c:pt>
                <c:pt idx="26">
                  <c:v>9.3800010863318466</c:v>
                </c:pt>
                <c:pt idx="27">
                  <c:v>9.3800010863318466</c:v>
                </c:pt>
                <c:pt idx="28">
                  <c:v>9.3800010863318466</c:v>
                </c:pt>
                <c:pt idx="29">
                  <c:v>9.3800010863318466</c:v>
                </c:pt>
                <c:pt idx="30">
                  <c:v>9.3800010863318466</c:v>
                </c:pt>
                <c:pt idx="31">
                  <c:v>9.3800010863318466</c:v>
                </c:pt>
                <c:pt idx="32">
                  <c:v>9.3800010863318466</c:v>
                </c:pt>
                <c:pt idx="33">
                  <c:v>9.3800010863318466</c:v>
                </c:pt>
                <c:pt idx="34">
                  <c:v>9.3800010863318466</c:v>
                </c:pt>
                <c:pt idx="35">
                  <c:v>9.3800010863318466</c:v>
                </c:pt>
                <c:pt idx="36">
                  <c:v>9.3800010863318466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024-4C4A-91C4-BA000C6E1976}"/>
            </c:ext>
          </c:extLst>
        </c:ser>
        <c:ser>
          <c:idx val="7"/>
          <c:order val="7"/>
          <c:tx>
            <c:strRef>
              <c:f>data_160!$C$32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data_160!$D$32:$AN$32</c:f>
              <c:numCache>
                <c:formatCode>General</c:formatCode>
                <c:ptCount val="37"/>
                <c:pt idx="0">
                  <c:v>9.161747031265282</c:v>
                </c:pt>
                <c:pt idx="1">
                  <c:v>9.2021811860412122</c:v>
                </c:pt>
                <c:pt idx="2">
                  <c:v>9.2426153408171423</c:v>
                </c:pt>
                <c:pt idx="3">
                  <c:v>9.3590408493343915</c:v>
                </c:pt>
                <c:pt idx="4">
                  <c:v>9.4754663578516389</c:v>
                </c:pt>
                <c:pt idx="5">
                  <c:v>9.6538405855255167</c:v>
                </c:pt>
                <c:pt idx="6">
                  <c:v>9.8322148131993945</c:v>
                </c:pt>
                <c:pt idx="7">
                  <c:v>10.051023195649204</c:v>
                </c:pt>
                <c:pt idx="8">
                  <c:v>10.269831578099012</c:v>
                </c:pt>
                <c:pt idx="9">
                  <c:v>10.502682595133507</c:v>
                </c:pt>
                <c:pt idx="10">
                  <c:v>10.735533612168002</c:v>
                </c:pt>
                <c:pt idx="11">
                  <c:v>10.954341994617812</c:v>
                </c:pt>
                <c:pt idx="12">
                  <c:v>11.173150377067621</c:v>
                </c:pt>
                <c:pt idx="13">
                  <c:v>11.351524604741499</c:v>
                </c:pt>
                <c:pt idx="14">
                  <c:v>11.529898832415375</c:v>
                </c:pt>
                <c:pt idx="15">
                  <c:v>11.646324340932622</c:v>
                </c:pt>
                <c:pt idx="16">
                  <c:v>11.762749849449872</c:v>
                </c:pt>
                <c:pt idx="17">
                  <c:v>11.803184004225802</c:v>
                </c:pt>
                <c:pt idx="18">
                  <c:v>11.843618159001732</c:v>
                </c:pt>
                <c:pt idx="19">
                  <c:v>11.803184004225802</c:v>
                </c:pt>
                <c:pt idx="20">
                  <c:v>11.762749849449872</c:v>
                </c:pt>
                <c:pt idx="21">
                  <c:v>11.646324340932622</c:v>
                </c:pt>
                <c:pt idx="22">
                  <c:v>11.529898832415375</c:v>
                </c:pt>
                <c:pt idx="23">
                  <c:v>11.351524604741499</c:v>
                </c:pt>
                <c:pt idx="24">
                  <c:v>11.173150377067621</c:v>
                </c:pt>
                <c:pt idx="25">
                  <c:v>10.954341994617812</c:v>
                </c:pt>
                <c:pt idx="26">
                  <c:v>10.735533612168002</c:v>
                </c:pt>
                <c:pt idx="27">
                  <c:v>10.502682595133507</c:v>
                </c:pt>
                <c:pt idx="28">
                  <c:v>10.269831578099012</c:v>
                </c:pt>
                <c:pt idx="29">
                  <c:v>10.051023195649204</c:v>
                </c:pt>
                <c:pt idx="30">
                  <c:v>9.8322148131993945</c:v>
                </c:pt>
                <c:pt idx="31">
                  <c:v>9.6538405855255167</c:v>
                </c:pt>
                <c:pt idx="32">
                  <c:v>9.4754663578516389</c:v>
                </c:pt>
                <c:pt idx="33">
                  <c:v>9.3590408493343915</c:v>
                </c:pt>
                <c:pt idx="34">
                  <c:v>9.2426153408171423</c:v>
                </c:pt>
                <c:pt idx="35">
                  <c:v>9.2021811860412122</c:v>
                </c:pt>
                <c:pt idx="36">
                  <c:v>9.161747031265282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024-4C4A-91C4-BA000C6E1976}"/>
            </c:ext>
          </c:extLst>
        </c:ser>
        <c:ser>
          <c:idx val="8"/>
          <c:order val="8"/>
          <c:tx>
            <c:strRef>
              <c:f>data_160!$C$33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data_160!$D$33:$AN$33</c:f>
              <c:numCache>
                <c:formatCode>General</c:formatCode>
                <c:ptCount val="37"/>
                <c:pt idx="0">
                  <c:v>8.9434929761987156</c:v>
                </c:pt>
                <c:pt idx="1">
                  <c:v>9.0243612857505777</c:v>
                </c:pt>
                <c:pt idx="2">
                  <c:v>9.1052295953024398</c:v>
                </c:pt>
                <c:pt idx="3">
                  <c:v>9.3380806123369346</c:v>
                </c:pt>
                <c:pt idx="4">
                  <c:v>9.5709316293714313</c:v>
                </c:pt>
                <c:pt idx="5">
                  <c:v>9.9276800847191868</c:v>
                </c:pt>
                <c:pt idx="6">
                  <c:v>10.284428540066942</c:v>
                </c:pt>
                <c:pt idx="7">
                  <c:v>10.72204530496656</c:v>
                </c:pt>
                <c:pt idx="8">
                  <c:v>11.159662069866178</c:v>
                </c:pt>
                <c:pt idx="9">
                  <c:v>11.625364103935169</c:v>
                </c:pt>
                <c:pt idx="10">
                  <c:v>12.091066138004159</c:v>
                </c:pt>
                <c:pt idx="11">
                  <c:v>12.528682902903777</c:v>
                </c:pt>
                <c:pt idx="12">
                  <c:v>12.966299667803394</c:v>
                </c:pt>
                <c:pt idx="13">
                  <c:v>13.32304812315115</c:v>
                </c:pt>
                <c:pt idx="14">
                  <c:v>13.679796578498904</c:v>
                </c:pt>
                <c:pt idx="15">
                  <c:v>13.9126475955334</c:v>
                </c:pt>
                <c:pt idx="16">
                  <c:v>14.145498612567895</c:v>
                </c:pt>
                <c:pt idx="17">
                  <c:v>14.226366922119757</c:v>
                </c:pt>
                <c:pt idx="18">
                  <c:v>14.307235231671619</c:v>
                </c:pt>
                <c:pt idx="19">
                  <c:v>14.226366922119757</c:v>
                </c:pt>
                <c:pt idx="20">
                  <c:v>14.145498612567895</c:v>
                </c:pt>
                <c:pt idx="21">
                  <c:v>13.9126475955334</c:v>
                </c:pt>
                <c:pt idx="22">
                  <c:v>13.679796578498904</c:v>
                </c:pt>
                <c:pt idx="23">
                  <c:v>13.32304812315115</c:v>
                </c:pt>
                <c:pt idx="24">
                  <c:v>12.966299667803394</c:v>
                </c:pt>
                <c:pt idx="25">
                  <c:v>12.528682902903777</c:v>
                </c:pt>
                <c:pt idx="26">
                  <c:v>12.091066138004159</c:v>
                </c:pt>
                <c:pt idx="27">
                  <c:v>11.625364103935169</c:v>
                </c:pt>
                <c:pt idx="28">
                  <c:v>11.159662069866178</c:v>
                </c:pt>
                <c:pt idx="29">
                  <c:v>10.72204530496656</c:v>
                </c:pt>
                <c:pt idx="30">
                  <c:v>10.284428540066942</c:v>
                </c:pt>
                <c:pt idx="31">
                  <c:v>9.9276800847191868</c:v>
                </c:pt>
                <c:pt idx="32">
                  <c:v>9.5709316293714313</c:v>
                </c:pt>
                <c:pt idx="33">
                  <c:v>9.3380806123369346</c:v>
                </c:pt>
                <c:pt idx="34">
                  <c:v>9.1052295953024398</c:v>
                </c:pt>
                <c:pt idx="35">
                  <c:v>9.0243612857505777</c:v>
                </c:pt>
                <c:pt idx="36">
                  <c:v>8.9434929761987156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024-4C4A-91C4-BA000C6E1976}"/>
            </c:ext>
          </c:extLst>
        </c:ser>
        <c:ser>
          <c:idx val="9"/>
          <c:order val="9"/>
          <c:tx>
            <c:strRef>
              <c:f>data_160!$C$34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data_160!$D$34:$AN$34</c:f>
              <c:numCache>
                <c:formatCode>General</c:formatCode>
                <c:ptCount val="37"/>
                <c:pt idx="0">
                  <c:v>11.016347776647022</c:v>
                </c:pt>
                <c:pt idx="1">
                  <c:v>11.142279696837218</c:v>
                </c:pt>
                <c:pt idx="2">
                  <c:v>11.268211617027415</c:v>
                </c:pt>
                <c:pt idx="3">
                  <c:v>11.630818129465865</c:v>
                </c:pt>
                <c:pt idx="4">
                  <c:v>11.993424641904316</c:v>
                </c:pt>
                <c:pt idx="5">
                  <c:v>12.548970049688773</c:v>
                </c:pt>
                <c:pt idx="6">
                  <c:v>13.104515457473227</c:v>
                </c:pt>
                <c:pt idx="7">
                  <c:v>13.785992785447879</c:v>
                </c:pt>
                <c:pt idx="8">
                  <c:v>14.467470113422529</c:v>
                </c:pt>
                <c:pt idx="9">
                  <c:v>15.192683138299431</c:v>
                </c:pt>
                <c:pt idx="10">
                  <c:v>15.917896163176332</c:v>
                </c:pt>
                <c:pt idx="11">
                  <c:v>16.599373491150981</c:v>
                </c:pt>
                <c:pt idx="12">
                  <c:v>17.280850819125632</c:v>
                </c:pt>
                <c:pt idx="13">
                  <c:v>17.83639622691009</c:v>
                </c:pt>
                <c:pt idx="14">
                  <c:v>18.391941634694543</c:v>
                </c:pt>
                <c:pt idx="15">
                  <c:v>18.754548147132997</c:v>
                </c:pt>
                <c:pt idx="16">
                  <c:v>19.117154659571447</c:v>
                </c:pt>
                <c:pt idx="17">
                  <c:v>19.243086579761645</c:v>
                </c:pt>
                <c:pt idx="18">
                  <c:v>19.369018499951839</c:v>
                </c:pt>
                <c:pt idx="19">
                  <c:v>19.243086579761645</c:v>
                </c:pt>
                <c:pt idx="20">
                  <c:v>19.117154659571447</c:v>
                </c:pt>
                <c:pt idx="21">
                  <c:v>18.754548147132997</c:v>
                </c:pt>
                <c:pt idx="22">
                  <c:v>18.391941634694543</c:v>
                </c:pt>
                <c:pt idx="23">
                  <c:v>17.83639622691009</c:v>
                </c:pt>
                <c:pt idx="24">
                  <c:v>17.280850819125632</c:v>
                </c:pt>
                <c:pt idx="25">
                  <c:v>16.599373491150981</c:v>
                </c:pt>
                <c:pt idx="26">
                  <c:v>15.917896163176332</c:v>
                </c:pt>
                <c:pt idx="27">
                  <c:v>15.192683138299431</c:v>
                </c:pt>
                <c:pt idx="28">
                  <c:v>14.467470113422529</c:v>
                </c:pt>
                <c:pt idx="29">
                  <c:v>13.785992785447879</c:v>
                </c:pt>
                <c:pt idx="30">
                  <c:v>13.104515457473227</c:v>
                </c:pt>
                <c:pt idx="31">
                  <c:v>12.548970049688773</c:v>
                </c:pt>
                <c:pt idx="32">
                  <c:v>11.993424641904316</c:v>
                </c:pt>
                <c:pt idx="33">
                  <c:v>11.630818129465865</c:v>
                </c:pt>
                <c:pt idx="34">
                  <c:v>11.268211617027415</c:v>
                </c:pt>
                <c:pt idx="35">
                  <c:v>11.142279696837218</c:v>
                </c:pt>
                <c:pt idx="36">
                  <c:v>11.016347776647022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024-4C4A-91C4-BA000C6E1976}"/>
            </c:ext>
          </c:extLst>
        </c:ser>
        <c:ser>
          <c:idx val="10"/>
          <c:order val="10"/>
          <c:tx>
            <c:strRef>
              <c:f>data_160!$C$35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data_160!$D$35:$AN$35</c:f>
              <c:numCache>
                <c:formatCode>General</c:formatCode>
                <c:ptCount val="37"/>
                <c:pt idx="0">
                  <c:v>13.089202577095328</c:v>
                </c:pt>
                <c:pt idx="1">
                  <c:v>13.260198107923859</c:v>
                </c:pt>
                <c:pt idx="2">
                  <c:v>13.431193638752388</c:v>
                </c:pt>
                <c:pt idx="3">
                  <c:v>13.923555646594796</c:v>
                </c:pt>
                <c:pt idx="4">
                  <c:v>14.415917654437202</c:v>
                </c:pt>
                <c:pt idx="5">
                  <c:v>15.170260014658357</c:v>
                </c:pt>
                <c:pt idx="6">
                  <c:v>15.924602374879512</c:v>
                </c:pt>
                <c:pt idx="7">
                  <c:v>16.849940265929199</c:v>
                </c:pt>
                <c:pt idx="8">
                  <c:v>17.775278156978882</c:v>
                </c:pt>
                <c:pt idx="9">
                  <c:v>18.760002172663693</c:v>
                </c:pt>
                <c:pt idx="10">
                  <c:v>19.744726188348505</c:v>
                </c:pt>
                <c:pt idx="11">
                  <c:v>20.670064079398188</c:v>
                </c:pt>
                <c:pt idx="12">
                  <c:v>21.595401970447874</c:v>
                </c:pt>
                <c:pt idx="13">
                  <c:v>22.349744330669029</c:v>
                </c:pt>
                <c:pt idx="14">
                  <c:v>23.104086690890185</c:v>
                </c:pt>
                <c:pt idx="15">
                  <c:v>23.596448698732594</c:v>
                </c:pt>
                <c:pt idx="16">
                  <c:v>24.088810706575</c:v>
                </c:pt>
                <c:pt idx="17">
                  <c:v>24.259806237403531</c:v>
                </c:pt>
                <c:pt idx="18">
                  <c:v>24.430801768232058</c:v>
                </c:pt>
                <c:pt idx="19">
                  <c:v>24.259806237403531</c:v>
                </c:pt>
                <c:pt idx="20">
                  <c:v>24.088810706575</c:v>
                </c:pt>
                <c:pt idx="21">
                  <c:v>23.596448698732594</c:v>
                </c:pt>
                <c:pt idx="22">
                  <c:v>23.104086690890185</c:v>
                </c:pt>
                <c:pt idx="23">
                  <c:v>22.349744330669029</c:v>
                </c:pt>
                <c:pt idx="24">
                  <c:v>21.595401970447874</c:v>
                </c:pt>
                <c:pt idx="25">
                  <c:v>20.670064079398188</c:v>
                </c:pt>
                <c:pt idx="26">
                  <c:v>19.744726188348505</c:v>
                </c:pt>
                <c:pt idx="27">
                  <c:v>18.760002172663693</c:v>
                </c:pt>
                <c:pt idx="28">
                  <c:v>17.775278156978882</c:v>
                </c:pt>
                <c:pt idx="29">
                  <c:v>16.849940265929199</c:v>
                </c:pt>
                <c:pt idx="30">
                  <c:v>15.924602374879512</c:v>
                </c:pt>
                <c:pt idx="31">
                  <c:v>15.170260014658357</c:v>
                </c:pt>
                <c:pt idx="32">
                  <c:v>14.415917654437202</c:v>
                </c:pt>
                <c:pt idx="33">
                  <c:v>13.923555646594796</c:v>
                </c:pt>
                <c:pt idx="34">
                  <c:v>13.431193638752388</c:v>
                </c:pt>
                <c:pt idx="35">
                  <c:v>13.260198107923859</c:v>
                </c:pt>
                <c:pt idx="36">
                  <c:v>13.089202577095328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024-4C4A-91C4-BA000C6E1976}"/>
            </c:ext>
          </c:extLst>
        </c:ser>
        <c:ser>
          <c:idx val="11"/>
          <c:order val="11"/>
          <c:tx>
            <c:strRef>
              <c:f>data_160!$C$36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data_160!$D$36:$AN$36</c:f>
              <c:numCache>
                <c:formatCode>General</c:formatCode>
                <c:ptCount val="37"/>
                <c:pt idx="0">
                  <c:v>17.927841518065151</c:v>
                </c:pt>
                <c:pt idx="1">
                  <c:v>18.152304635718018</c:v>
                </c:pt>
                <c:pt idx="2">
                  <c:v>18.376767753370881</c:v>
                </c:pt>
                <c:pt idx="3">
                  <c:v>19.023083541617737</c:v>
                </c:pt>
                <c:pt idx="4">
                  <c:v>19.669399329864593</c:v>
                </c:pt>
                <c:pt idx="5">
                  <c:v>20.659612566037723</c:v>
                </c:pt>
                <c:pt idx="6">
                  <c:v>21.649825802210856</c:v>
                </c:pt>
                <c:pt idx="7">
                  <c:v>22.864502156036856</c:v>
                </c:pt>
                <c:pt idx="8">
                  <c:v>24.079178509862849</c:v>
                </c:pt>
                <c:pt idx="9">
                  <c:v>25.371810086356561</c:v>
                </c:pt>
                <c:pt idx="10">
                  <c:v>26.664441662850273</c:v>
                </c:pt>
                <c:pt idx="11">
                  <c:v>27.879118016676269</c:v>
                </c:pt>
                <c:pt idx="12">
                  <c:v>29.093794370502266</c:v>
                </c:pt>
                <c:pt idx="13">
                  <c:v>30.084007606675399</c:v>
                </c:pt>
                <c:pt idx="14">
                  <c:v>31.074220842848529</c:v>
                </c:pt>
                <c:pt idx="15">
                  <c:v>31.720536631095388</c:v>
                </c:pt>
                <c:pt idx="16">
                  <c:v>32.366852419342244</c:v>
                </c:pt>
                <c:pt idx="17">
                  <c:v>32.591315536995111</c:v>
                </c:pt>
                <c:pt idx="18">
                  <c:v>32.815778654647971</c:v>
                </c:pt>
                <c:pt idx="19">
                  <c:v>32.591315536995111</c:v>
                </c:pt>
                <c:pt idx="20">
                  <c:v>32.366852419342244</c:v>
                </c:pt>
                <c:pt idx="21">
                  <c:v>31.720536631095388</c:v>
                </c:pt>
                <c:pt idx="22">
                  <c:v>31.074220842848529</c:v>
                </c:pt>
                <c:pt idx="23">
                  <c:v>30.084007606675399</c:v>
                </c:pt>
                <c:pt idx="24">
                  <c:v>29.093794370502266</c:v>
                </c:pt>
                <c:pt idx="25">
                  <c:v>27.879118016676269</c:v>
                </c:pt>
                <c:pt idx="26">
                  <c:v>26.664441662850273</c:v>
                </c:pt>
                <c:pt idx="27">
                  <c:v>25.371810086356561</c:v>
                </c:pt>
                <c:pt idx="28">
                  <c:v>24.079178509862849</c:v>
                </c:pt>
                <c:pt idx="29">
                  <c:v>22.864502156036856</c:v>
                </c:pt>
                <c:pt idx="30">
                  <c:v>21.649825802210856</c:v>
                </c:pt>
                <c:pt idx="31">
                  <c:v>20.659612566037723</c:v>
                </c:pt>
                <c:pt idx="32">
                  <c:v>19.669399329864593</c:v>
                </c:pt>
                <c:pt idx="33">
                  <c:v>19.023083541617737</c:v>
                </c:pt>
                <c:pt idx="34">
                  <c:v>18.376767753370881</c:v>
                </c:pt>
                <c:pt idx="35">
                  <c:v>18.152304635718018</c:v>
                </c:pt>
                <c:pt idx="36">
                  <c:v>17.927841518065151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024-4C4A-91C4-BA000C6E1976}"/>
            </c:ext>
          </c:extLst>
        </c:ser>
        <c:ser>
          <c:idx val="12"/>
          <c:order val="12"/>
          <c:tx>
            <c:strRef>
              <c:f>data_160!$C$37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data_160!$D$24:$AN$24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data_160!$D$37:$AN$37</c:f>
              <c:numCache>
                <c:formatCode>General</c:formatCode>
                <c:ptCount val="37"/>
                <c:pt idx="0">
                  <c:v>22.766480459034973</c:v>
                </c:pt>
                <c:pt idx="1">
                  <c:v>23.044411163512173</c:v>
                </c:pt>
                <c:pt idx="2">
                  <c:v>23.322341867989373</c:v>
                </c:pt>
                <c:pt idx="3">
                  <c:v>24.122611436640678</c:v>
                </c:pt>
                <c:pt idx="4">
                  <c:v>24.922881005291984</c:v>
                </c:pt>
                <c:pt idx="5">
                  <c:v>26.148965117417092</c:v>
                </c:pt>
                <c:pt idx="6">
                  <c:v>27.375049229542203</c:v>
                </c:pt>
                <c:pt idx="7">
                  <c:v>28.87906404614451</c:v>
                </c:pt>
                <c:pt idx="8">
                  <c:v>30.383078862746817</c:v>
                </c:pt>
                <c:pt idx="9">
                  <c:v>31.983618000049432</c:v>
                </c:pt>
                <c:pt idx="10">
                  <c:v>33.584157137352044</c:v>
                </c:pt>
                <c:pt idx="11">
                  <c:v>35.088171953954351</c:v>
                </c:pt>
                <c:pt idx="12">
                  <c:v>36.592186770556658</c:v>
                </c:pt>
                <c:pt idx="13">
                  <c:v>37.818270882681766</c:v>
                </c:pt>
                <c:pt idx="14">
                  <c:v>39.044354994806874</c:v>
                </c:pt>
                <c:pt idx="15">
                  <c:v>39.844624563458183</c:v>
                </c:pt>
                <c:pt idx="16">
                  <c:v>40.644894132109485</c:v>
                </c:pt>
                <c:pt idx="17">
                  <c:v>40.922824836586685</c:v>
                </c:pt>
                <c:pt idx="18">
                  <c:v>41.200755541063884</c:v>
                </c:pt>
                <c:pt idx="19">
                  <c:v>40.922824836586685</c:v>
                </c:pt>
                <c:pt idx="20">
                  <c:v>40.644894132109485</c:v>
                </c:pt>
                <c:pt idx="21">
                  <c:v>39.844624563458183</c:v>
                </c:pt>
                <c:pt idx="22">
                  <c:v>39.044354994806874</c:v>
                </c:pt>
                <c:pt idx="23">
                  <c:v>37.818270882681766</c:v>
                </c:pt>
                <c:pt idx="24">
                  <c:v>36.592186770556658</c:v>
                </c:pt>
                <c:pt idx="25">
                  <c:v>35.088171953954351</c:v>
                </c:pt>
                <c:pt idx="26">
                  <c:v>33.584157137352044</c:v>
                </c:pt>
                <c:pt idx="27">
                  <c:v>31.983618000049432</c:v>
                </c:pt>
                <c:pt idx="28">
                  <c:v>30.383078862746817</c:v>
                </c:pt>
                <c:pt idx="29">
                  <c:v>28.87906404614451</c:v>
                </c:pt>
                <c:pt idx="30">
                  <c:v>27.375049229542203</c:v>
                </c:pt>
                <c:pt idx="31">
                  <c:v>26.148965117417092</c:v>
                </c:pt>
                <c:pt idx="32">
                  <c:v>24.922881005291984</c:v>
                </c:pt>
                <c:pt idx="33">
                  <c:v>24.122611436640678</c:v>
                </c:pt>
                <c:pt idx="34">
                  <c:v>23.322341867989373</c:v>
                </c:pt>
                <c:pt idx="35">
                  <c:v>23.044411163512173</c:v>
                </c:pt>
                <c:pt idx="36">
                  <c:v>22.766480459034973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024-4C4A-91C4-BA000C6E197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19845672"/>
        <c:axId val="619843320"/>
        <c:axId val="624063568"/>
      </c:surfaceChart>
      <c:catAx>
        <c:axId val="619845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3320"/>
        <c:crosses val="autoZero"/>
        <c:auto val="1"/>
        <c:lblAlgn val="ctr"/>
        <c:lblOffset val="100"/>
        <c:noMultiLvlLbl val="0"/>
      </c:catAx>
      <c:valAx>
        <c:axId val="619843320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5672"/>
        <c:crosses val="autoZero"/>
        <c:crossBetween val="midCat"/>
        <c:majorUnit val="10"/>
      </c:valAx>
      <c:serAx>
        <c:axId val="624063568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3320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160°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data_160!$C$7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data_160!$D$7:$AN$7</c:f>
              <c:numCache>
                <c:formatCode>General</c:formatCode>
                <c:ptCount val="37"/>
                <c:pt idx="0">
                  <c:v>22.669984770007204</c:v>
                </c:pt>
                <c:pt idx="1">
                  <c:v>22.929502317498205</c:v>
                </c:pt>
                <c:pt idx="2">
                  <c:v>23.189019864989206</c:v>
                </c:pt>
                <c:pt idx="3">
                  <c:v>23.948170062498509</c:v>
                </c:pt>
                <c:pt idx="4">
                  <c:v>24.707320260007812</c:v>
                </c:pt>
                <c:pt idx="5">
                  <c:v>25.904482622492502</c:v>
                </c:pt>
                <c:pt idx="6">
                  <c:v>27.101644984977192</c:v>
                </c:pt>
                <c:pt idx="7">
                  <c:v>28.626115304983951</c:v>
                </c:pt>
                <c:pt idx="8">
                  <c:v>30.150585624990711</c:v>
                </c:pt>
                <c:pt idx="9">
                  <c:v>31.84081688749162</c:v>
                </c:pt>
                <c:pt idx="10">
                  <c:v>33.531048149992529</c:v>
                </c:pt>
                <c:pt idx="11">
                  <c:v>35.186045202488373</c:v>
                </c:pt>
                <c:pt idx="12">
                  <c:v>36.841042254984217</c:v>
                </c:pt>
                <c:pt idx="13">
                  <c:v>38.242232222485839</c:v>
                </c:pt>
                <c:pt idx="14">
                  <c:v>39.643422189987454</c:v>
                </c:pt>
                <c:pt idx="15">
                  <c:v>40.586068582493887</c:v>
                </c:pt>
                <c:pt idx="16">
                  <c:v>41.528714975000319</c:v>
                </c:pt>
                <c:pt idx="17">
                  <c:v>41.861917179997064</c:v>
                </c:pt>
                <c:pt idx="18">
                  <c:v>42.195119384993802</c:v>
                </c:pt>
                <c:pt idx="19">
                  <c:v>41.861917179997064</c:v>
                </c:pt>
                <c:pt idx="20">
                  <c:v>41.528714975000319</c:v>
                </c:pt>
                <c:pt idx="21">
                  <c:v>40.586068582493887</c:v>
                </c:pt>
                <c:pt idx="22">
                  <c:v>39.643422189987454</c:v>
                </c:pt>
                <c:pt idx="23">
                  <c:v>38.242232222485839</c:v>
                </c:pt>
                <c:pt idx="24">
                  <c:v>36.841042254984217</c:v>
                </c:pt>
                <c:pt idx="25">
                  <c:v>35.186045202488373</c:v>
                </c:pt>
                <c:pt idx="26">
                  <c:v>33.531048149992529</c:v>
                </c:pt>
                <c:pt idx="27">
                  <c:v>31.84081688749162</c:v>
                </c:pt>
                <c:pt idx="28">
                  <c:v>30.150585624990711</c:v>
                </c:pt>
                <c:pt idx="29">
                  <c:v>28.626115304983951</c:v>
                </c:pt>
                <c:pt idx="30">
                  <c:v>27.101644984977192</c:v>
                </c:pt>
                <c:pt idx="31">
                  <c:v>25.904482622492502</c:v>
                </c:pt>
                <c:pt idx="32">
                  <c:v>24.707320260007812</c:v>
                </c:pt>
                <c:pt idx="33">
                  <c:v>23.948170062498509</c:v>
                </c:pt>
                <c:pt idx="34">
                  <c:v>23.189019864989206</c:v>
                </c:pt>
                <c:pt idx="35">
                  <c:v>22.929502317498205</c:v>
                </c:pt>
                <c:pt idx="36">
                  <c:v>22.669984770007204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4A-4F14-B846-6218672381C9}"/>
            </c:ext>
          </c:extLst>
        </c:ser>
        <c:ser>
          <c:idx val="1"/>
          <c:order val="1"/>
          <c:tx>
            <c:strRef>
              <c:f>data_160!$C$8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data_160!$D$8:$AN$8</c:f>
              <c:numCache>
                <c:formatCode>General</c:formatCode>
                <c:ptCount val="37"/>
                <c:pt idx="0">
                  <c:v>17.99434996750772</c:v>
                </c:pt>
                <c:pt idx="1">
                  <c:v>18.217740635003743</c:v>
                </c:pt>
                <c:pt idx="2">
                  <c:v>18.44113130249977</c:v>
                </c:pt>
                <c:pt idx="3">
                  <c:v>19.093154536251951</c:v>
                </c:pt>
                <c:pt idx="4">
                  <c:v>19.745177770004133</c:v>
                </c:pt>
                <c:pt idx="5">
                  <c:v>20.769280299997057</c:v>
                </c:pt>
                <c:pt idx="6">
                  <c:v>21.793382829989984</c:v>
                </c:pt>
                <c:pt idx="7">
                  <c:v>23.090950876244662</c:v>
                </c:pt>
                <c:pt idx="8">
                  <c:v>24.388518922499337</c:v>
                </c:pt>
                <c:pt idx="9">
                  <c:v>25.819764301242607</c:v>
                </c:pt>
                <c:pt idx="10">
                  <c:v>27.251009679985874</c:v>
                </c:pt>
                <c:pt idx="11">
                  <c:v>28.645570259989306</c:v>
                </c:pt>
                <c:pt idx="12">
                  <c:v>30.040130839992738</c:v>
                </c:pt>
                <c:pt idx="13">
                  <c:v>31.215823176246566</c:v>
                </c:pt>
                <c:pt idx="14">
                  <c:v>32.391515512500391</c:v>
                </c:pt>
                <c:pt idx="15">
                  <c:v>33.179953162498428</c:v>
                </c:pt>
                <c:pt idx="16">
                  <c:v>33.968390812496466</c:v>
                </c:pt>
                <c:pt idx="17">
                  <c:v>34.246575664992946</c:v>
                </c:pt>
                <c:pt idx="18">
                  <c:v>34.524760517489426</c:v>
                </c:pt>
                <c:pt idx="19">
                  <c:v>34.246575664992946</c:v>
                </c:pt>
                <c:pt idx="20">
                  <c:v>33.968390812496466</c:v>
                </c:pt>
                <c:pt idx="21">
                  <c:v>33.179953162498428</c:v>
                </c:pt>
                <c:pt idx="22">
                  <c:v>32.391515512500391</c:v>
                </c:pt>
                <c:pt idx="23">
                  <c:v>31.215823176246566</c:v>
                </c:pt>
                <c:pt idx="24">
                  <c:v>30.040130839992738</c:v>
                </c:pt>
                <c:pt idx="25">
                  <c:v>28.645570259989306</c:v>
                </c:pt>
                <c:pt idx="26">
                  <c:v>27.251009679985874</c:v>
                </c:pt>
                <c:pt idx="27">
                  <c:v>25.819764301242607</c:v>
                </c:pt>
                <c:pt idx="28">
                  <c:v>24.388518922499337</c:v>
                </c:pt>
                <c:pt idx="29">
                  <c:v>23.090950876244662</c:v>
                </c:pt>
                <c:pt idx="30">
                  <c:v>21.793382829989984</c:v>
                </c:pt>
                <c:pt idx="31">
                  <c:v>20.769280299997057</c:v>
                </c:pt>
                <c:pt idx="32">
                  <c:v>19.745177770004133</c:v>
                </c:pt>
                <c:pt idx="33">
                  <c:v>19.093154536251951</c:v>
                </c:pt>
                <c:pt idx="34">
                  <c:v>18.44113130249977</c:v>
                </c:pt>
                <c:pt idx="35">
                  <c:v>18.217740635003743</c:v>
                </c:pt>
                <c:pt idx="36">
                  <c:v>17.99434996750772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4A-4F14-B846-6218672381C9}"/>
            </c:ext>
          </c:extLst>
        </c:ser>
        <c:ser>
          <c:idx val="2"/>
          <c:order val="2"/>
          <c:tx>
            <c:strRef>
              <c:f>data_160!$C$9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data_160!$D$9:$AN$9</c:f>
              <c:numCache>
                <c:formatCode>General</c:formatCode>
                <c:ptCount val="37"/>
                <c:pt idx="0">
                  <c:v>13.318715165008236</c:v>
                </c:pt>
                <c:pt idx="1">
                  <c:v>13.505978952509285</c:v>
                </c:pt>
                <c:pt idx="2">
                  <c:v>13.693242740010334</c:v>
                </c:pt>
                <c:pt idx="3">
                  <c:v>14.238139010005394</c:v>
                </c:pt>
                <c:pt idx="4">
                  <c:v>14.783035280000455</c:v>
                </c:pt>
                <c:pt idx="5">
                  <c:v>15.634077977501615</c:v>
                </c:pt>
                <c:pt idx="6">
                  <c:v>16.485120675002776</c:v>
                </c:pt>
                <c:pt idx="7">
                  <c:v>17.555786447505369</c:v>
                </c:pt>
                <c:pt idx="8">
                  <c:v>18.626452220007963</c:v>
                </c:pt>
                <c:pt idx="9">
                  <c:v>19.798711714993591</c:v>
                </c:pt>
                <c:pt idx="10">
                  <c:v>20.970971209979218</c:v>
                </c:pt>
                <c:pt idx="11">
                  <c:v>22.105095317490239</c:v>
                </c:pt>
                <c:pt idx="12">
                  <c:v>23.239219425001259</c:v>
                </c:pt>
                <c:pt idx="13">
                  <c:v>24.18941413000729</c:v>
                </c:pt>
                <c:pt idx="14">
                  <c:v>25.13960883501332</c:v>
                </c:pt>
                <c:pt idx="15">
                  <c:v>25.77383774250297</c:v>
                </c:pt>
                <c:pt idx="16">
                  <c:v>26.40806664999262</c:v>
                </c:pt>
                <c:pt idx="17">
                  <c:v>26.631234149988835</c:v>
                </c:pt>
                <c:pt idx="18">
                  <c:v>26.85440164998505</c:v>
                </c:pt>
                <c:pt idx="19">
                  <c:v>26.631234149988835</c:v>
                </c:pt>
                <c:pt idx="20">
                  <c:v>26.40806664999262</c:v>
                </c:pt>
                <c:pt idx="21">
                  <c:v>25.77383774250297</c:v>
                </c:pt>
                <c:pt idx="22">
                  <c:v>25.13960883501332</c:v>
                </c:pt>
                <c:pt idx="23">
                  <c:v>24.18941413000729</c:v>
                </c:pt>
                <c:pt idx="24">
                  <c:v>23.239219425001259</c:v>
                </c:pt>
                <c:pt idx="25">
                  <c:v>22.105095317490239</c:v>
                </c:pt>
                <c:pt idx="26">
                  <c:v>20.970971209979218</c:v>
                </c:pt>
                <c:pt idx="27">
                  <c:v>19.798711714993591</c:v>
                </c:pt>
                <c:pt idx="28">
                  <c:v>18.626452220007963</c:v>
                </c:pt>
                <c:pt idx="29">
                  <c:v>17.555786447505369</c:v>
                </c:pt>
                <c:pt idx="30">
                  <c:v>16.485120675002776</c:v>
                </c:pt>
                <c:pt idx="31">
                  <c:v>15.634077977501615</c:v>
                </c:pt>
                <c:pt idx="32">
                  <c:v>14.783035280000455</c:v>
                </c:pt>
                <c:pt idx="33">
                  <c:v>14.238139010005394</c:v>
                </c:pt>
                <c:pt idx="34">
                  <c:v>13.693242740010334</c:v>
                </c:pt>
                <c:pt idx="35">
                  <c:v>13.505978952509285</c:v>
                </c:pt>
                <c:pt idx="36">
                  <c:v>13.318715165008236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4A-4F14-B846-6218672381C9}"/>
            </c:ext>
          </c:extLst>
        </c:ser>
        <c:ser>
          <c:idx val="3"/>
          <c:order val="3"/>
          <c:tx>
            <c:strRef>
              <c:f>data_160!$C$10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data_160!$D$10:$AN$10</c:f>
              <c:numCache>
                <c:formatCode>General</c:formatCode>
                <c:ptCount val="37"/>
                <c:pt idx="0">
                  <c:v>11.175309474999331</c:v>
                </c:pt>
                <c:pt idx="1">
                  <c:v>11.318727412501014</c:v>
                </c:pt>
                <c:pt idx="2">
                  <c:v>11.462145350002697</c:v>
                </c:pt>
                <c:pt idx="3">
                  <c:v>11.878667797500253</c:v>
                </c:pt>
                <c:pt idx="4">
                  <c:v>12.295190244997809</c:v>
                </c:pt>
                <c:pt idx="5">
                  <c:v>12.943537778744346</c:v>
                </c:pt>
                <c:pt idx="6">
                  <c:v>13.591885312490884</c:v>
                </c:pt>
                <c:pt idx="7">
                  <c:v>14.404077173750215</c:v>
                </c:pt>
                <c:pt idx="8">
                  <c:v>15.216269035009546</c:v>
                </c:pt>
                <c:pt idx="9">
                  <c:v>16.101456360000242</c:v>
                </c:pt>
                <c:pt idx="10">
                  <c:v>16.986643684990934</c:v>
                </c:pt>
                <c:pt idx="11">
                  <c:v>17.83910415249747</c:v>
                </c:pt>
                <c:pt idx="12">
                  <c:v>18.691564620004005</c:v>
                </c:pt>
                <c:pt idx="13">
                  <c:v>19.402668167502163</c:v>
                </c:pt>
                <c:pt idx="14">
                  <c:v>20.113771715000318</c:v>
                </c:pt>
                <c:pt idx="15">
                  <c:v>20.586657083742875</c:v>
                </c:pt>
                <c:pt idx="16">
                  <c:v>21.059542452485431</c:v>
                </c:pt>
                <c:pt idx="17">
                  <c:v>21.225565944991978</c:v>
                </c:pt>
                <c:pt idx="18">
                  <c:v>21.391589437498521</c:v>
                </c:pt>
                <c:pt idx="19">
                  <c:v>21.225565944991978</c:v>
                </c:pt>
                <c:pt idx="20">
                  <c:v>21.059542452485431</c:v>
                </c:pt>
                <c:pt idx="21">
                  <c:v>20.586657083742875</c:v>
                </c:pt>
                <c:pt idx="22">
                  <c:v>20.113771715000318</c:v>
                </c:pt>
                <c:pt idx="23">
                  <c:v>19.402668167502163</c:v>
                </c:pt>
                <c:pt idx="24">
                  <c:v>18.691564620004005</c:v>
                </c:pt>
                <c:pt idx="25">
                  <c:v>17.83910415249747</c:v>
                </c:pt>
                <c:pt idx="26">
                  <c:v>16.986643684990934</c:v>
                </c:pt>
                <c:pt idx="27">
                  <c:v>16.101456360000242</c:v>
                </c:pt>
                <c:pt idx="28">
                  <c:v>15.216269035009546</c:v>
                </c:pt>
                <c:pt idx="29">
                  <c:v>14.404077173750215</c:v>
                </c:pt>
                <c:pt idx="30">
                  <c:v>13.591885312490884</c:v>
                </c:pt>
                <c:pt idx="31">
                  <c:v>12.943537778744346</c:v>
                </c:pt>
                <c:pt idx="32">
                  <c:v>12.295190244997809</c:v>
                </c:pt>
                <c:pt idx="33">
                  <c:v>11.878667797500253</c:v>
                </c:pt>
                <c:pt idx="34">
                  <c:v>11.462145350002697</c:v>
                </c:pt>
                <c:pt idx="35">
                  <c:v>11.318727412501014</c:v>
                </c:pt>
                <c:pt idx="36">
                  <c:v>11.175309474999331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F4A-4F14-B846-6218672381C9}"/>
            </c:ext>
          </c:extLst>
        </c:ser>
        <c:ser>
          <c:idx val="4"/>
          <c:order val="4"/>
          <c:tx>
            <c:strRef>
              <c:f>data_160!$C$11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data_160!$D$11:$AN$11</c:f>
              <c:numCache>
                <c:formatCode>General</c:formatCode>
                <c:ptCount val="37"/>
                <c:pt idx="0">
                  <c:v>9.0319037849904262</c:v>
                </c:pt>
                <c:pt idx="1">
                  <c:v>9.131475872492743</c:v>
                </c:pt>
                <c:pt idx="2">
                  <c:v>9.2310479599950597</c:v>
                </c:pt>
                <c:pt idx="3">
                  <c:v>9.519196584995111</c:v>
                </c:pt>
                <c:pt idx="4">
                  <c:v>9.8073452099951623</c:v>
                </c:pt>
                <c:pt idx="5">
                  <c:v>10.252997579987078</c:v>
                </c:pt>
                <c:pt idx="6">
                  <c:v>10.698649949978993</c:v>
                </c:pt>
                <c:pt idx="7">
                  <c:v>11.252367899995061</c:v>
                </c:pt>
                <c:pt idx="8">
                  <c:v>11.806085850011129</c:v>
                </c:pt>
                <c:pt idx="9">
                  <c:v>12.40420100500689</c:v>
                </c:pt>
                <c:pt idx="10">
                  <c:v>13.00231616000265</c:v>
                </c:pt>
                <c:pt idx="11">
                  <c:v>13.5731129875047</c:v>
                </c:pt>
                <c:pt idx="12">
                  <c:v>14.143909815006751</c:v>
                </c:pt>
                <c:pt idx="13">
                  <c:v>14.615922204997034</c:v>
                </c:pt>
                <c:pt idx="14">
                  <c:v>15.087934594987317</c:v>
                </c:pt>
                <c:pt idx="15">
                  <c:v>15.39947642498278</c:v>
                </c:pt>
                <c:pt idx="16">
                  <c:v>15.711018254978242</c:v>
                </c:pt>
                <c:pt idx="17">
                  <c:v>15.819897739995117</c:v>
                </c:pt>
                <c:pt idx="18">
                  <c:v>15.928777225011991</c:v>
                </c:pt>
                <c:pt idx="19">
                  <c:v>15.819897739995117</c:v>
                </c:pt>
                <c:pt idx="20">
                  <c:v>15.711018254978242</c:v>
                </c:pt>
                <c:pt idx="21">
                  <c:v>15.39947642498278</c:v>
                </c:pt>
                <c:pt idx="22">
                  <c:v>15.087934594987317</c:v>
                </c:pt>
                <c:pt idx="23">
                  <c:v>14.615922204997034</c:v>
                </c:pt>
                <c:pt idx="24">
                  <c:v>14.143909815006751</c:v>
                </c:pt>
                <c:pt idx="25">
                  <c:v>13.5731129875047</c:v>
                </c:pt>
                <c:pt idx="26">
                  <c:v>13.00231616000265</c:v>
                </c:pt>
                <c:pt idx="27">
                  <c:v>12.40420100500689</c:v>
                </c:pt>
                <c:pt idx="28">
                  <c:v>11.806085850011129</c:v>
                </c:pt>
                <c:pt idx="29">
                  <c:v>11.252367899995061</c:v>
                </c:pt>
                <c:pt idx="30">
                  <c:v>10.698649949978993</c:v>
                </c:pt>
                <c:pt idx="31">
                  <c:v>10.252997579987078</c:v>
                </c:pt>
                <c:pt idx="32">
                  <c:v>9.8073452099951623</c:v>
                </c:pt>
                <c:pt idx="33">
                  <c:v>9.519196584995111</c:v>
                </c:pt>
                <c:pt idx="34">
                  <c:v>9.2310479599950597</c:v>
                </c:pt>
                <c:pt idx="35">
                  <c:v>9.131475872492743</c:v>
                </c:pt>
                <c:pt idx="36">
                  <c:v>9.0319037849904262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F4A-4F14-B846-6218672381C9}"/>
            </c:ext>
          </c:extLst>
        </c:ser>
        <c:ser>
          <c:idx val="5"/>
          <c:order val="5"/>
          <c:tx>
            <c:strRef>
              <c:f>data_160!$C$12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data_160!$D$12:$AN$12</c:f>
              <c:numCache>
                <c:formatCode>General</c:formatCode>
                <c:ptCount val="37"/>
                <c:pt idx="0">
                  <c:v>9.4594795874884312</c:v>
                </c:pt>
                <c:pt idx="1">
                  <c:v>9.5092656312395896</c:v>
                </c:pt>
                <c:pt idx="2">
                  <c:v>9.5590516749907479</c:v>
                </c:pt>
                <c:pt idx="3">
                  <c:v>9.7031259874907736</c:v>
                </c:pt>
                <c:pt idx="4">
                  <c:v>9.8472002999907993</c:v>
                </c:pt>
                <c:pt idx="5">
                  <c:v>10.070026484986757</c:v>
                </c:pt>
                <c:pt idx="6">
                  <c:v>10.292852669982715</c:v>
                </c:pt>
                <c:pt idx="7">
                  <c:v>10.569711644990749</c:v>
                </c:pt>
                <c:pt idx="8">
                  <c:v>10.846570619998783</c:v>
                </c:pt>
                <c:pt idx="9">
                  <c:v>11.145628197496663</c:v>
                </c:pt>
                <c:pt idx="10">
                  <c:v>11.444685774994543</c:v>
                </c:pt>
                <c:pt idx="11">
                  <c:v>11.730084188745568</c:v>
                </c:pt>
                <c:pt idx="12">
                  <c:v>12.015482602496594</c:v>
                </c:pt>
                <c:pt idx="13">
                  <c:v>12.251488797491735</c:v>
                </c:pt>
                <c:pt idx="14">
                  <c:v>12.487494992486877</c:v>
                </c:pt>
                <c:pt idx="15">
                  <c:v>12.643265907484608</c:v>
                </c:pt>
                <c:pt idx="16">
                  <c:v>12.799036822482339</c:v>
                </c:pt>
                <c:pt idx="17">
                  <c:v>12.853476564990777</c:v>
                </c:pt>
                <c:pt idx="18">
                  <c:v>12.907916307499214</c:v>
                </c:pt>
                <c:pt idx="19">
                  <c:v>12.853476564990777</c:v>
                </c:pt>
                <c:pt idx="20">
                  <c:v>12.799036822482339</c:v>
                </c:pt>
                <c:pt idx="21">
                  <c:v>12.643265907484608</c:v>
                </c:pt>
                <c:pt idx="22">
                  <c:v>12.487494992486877</c:v>
                </c:pt>
                <c:pt idx="23">
                  <c:v>12.251488797491735</c:v>
                </c:pt>
                <c:pt idx="24">
                  <c:v>12.015482602496594</c:v>
                </c:pt>
                <c:pt idx="25">
                  <c:v>11.730084188745568</c:v>
                </c:pt>
                <c:pt idx="26">
                  <c:v>11.444685774994543</c:v>
                </c:pt>
                <c:pt idx="27">
                  <c:v>11.145628197496663</c:v>
                </c:pt>
                <c:pt idx="28">
                  <c:v>10.846570619998783</c:v>
                </c:pt>
                <c:pt idx="29">
                  <c:v>10.569711644990749</c:v>
                </c:pt>
                <c:pt idx="30">
                  <c:v>10.292852669982715</c:v>
                </c:pt>
                <c:pt idx="31">
                  <c:v>10.070026484986757</c:v>
                </c:pt>
                <c:pt idx="32">
                  <c:v>9.8472002999907993</c:v>
                </c:pt>
                <c:pt idx="33">
                  <c:v>9.7031259874907736</c:v>
                </c:pt>
                <c:pt idx="34">
                  <c:v>9.5590516749907479</c:v>
                </c:pt>
                <c:pt idx="35">
                  <c:v>9.5092656312395896</c:v>
                </c:pt>
                <c:pt idx="36">
                  <c:v>9.4594795874884312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F4A-4F14-B846-6218672381C9}"/>
            </c:ext>
          </c:extLst>
        </c:ser>
        <c:ser>
          <c:idx val="6"/>
          <c:order val="6"/>
          <c:tx>
            <c:strRef>
              <c:f>data_160!$C$13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data_160!$D$13:$AN$13</c:f>
              <c:numCache>
                <c:formatCode>General</c:formatCode>
                <c:ptCount val="37"/>
                <c:pt idx="0">
                  <c:v>9.8870553899864362</c:v>
                </c:pt>
                <c:pt idx="1">
                  <c:v>9.8870553899864362</c:v>
                </c:pt>
                <c:pt idx="2">
                  <c:v>9.8870553899864362</c:v>
                </c:pt>
                <c:pt idx="3">
                  <c:v>9.8870553899864362</c:v>
                </c:pt>
                <c:pt idx="4">
                  <c:v>9.8870553899864362</c:v>
                </c:pt>
                <c:pt idx="5">
                  <c:v>9.8870553899864362</c:v>
                </c:pt>
                <c:pt idx="6">
                  <c:v>9.8870553899864362</c:v>
                </c:pt>
                <c:pt idx="7">
                  <c:v>9.8870553899864362</c:v>
                </c:pt>
                <c:pt idx="8">
                  <c:v>9.8870553899864362</c:v>
                </c:pt>
                <c:pt idx="9">
                  <c:v>9.8870553899864362</c:v>
                </c:pt>
                <c:pt idx="10">
                  <c:v>9.8870553899864362</c:v>
                </c:pt>
                <c:pt idx="11">
                  <c:v>9.8870553899864362</c:v>
                </c:pt>
                <c:pt idx="12">
                  <c:v>9.8870553899864362</c:v>
                </c:pt>
                <c:pt idx="13">
                  <c:v>9.8870553899864362</c:v>
                </c:pt>
                <c:pt idx="14">
                  <c:v>9.8870553899864362</c:v>
                </c:pt>
                <c:pt idx="15">
                  <c:v>9.8870553899864362</c:v>
                </c:pt>
                <c:pt idx="16">
                  <c:v>9.8870553899864362</c:v>
                </c:pt>
                <c:pt idx="17">
                  <c:v>9.8870553899864362</c:v>
                </c:pt>
                <c:pt idx="18">
                  <c:v>9.8870553899864362</c:v>
                </c:pt>
                <c:pt idx="19">
                  <c:v>9.8870553899864362</c:v>
                </c:pt>
                <c:pt idx="20">
                  <c:v>9.8870553899864362</c:v>
                </c:pt>
                <c:pt idx="21">
                  <c:v>9.8870553899864362</c:v>
                </c:pt>
                <c:pt idx="22">
                  <c:v>9.8870553899864362</c:v>
                </c:pt>
                <c:pt idx="23">
                  <c:v>9.8870553899864362</c:v>
                </c:pt>
                <c:pt idx="24">
                  <c:v>9.8870553899864362</c:v>
                </c:pt>
                <c:pt idx="25">
                  <c:v>9.8870553899864362</c:v>
                </c:pt>
                <c:pt idx="26">
                  <c:v>9.8870553899864362</c:v>
                </c:pt>
                <c:pt idx="27">
                  <c:v>9.8870553899864362</c:v>
                </c:pt>
                <c:pt idx="28">
                  <c:v>9.8870553899864362</c:v>
                </c:pt>
                <c:pt idx="29">
                  <c:v>9.8870553899864362</c:v>
                </c:pt>
                <c:pt idx="30">
                  <c:v>9.8870553899864362</c:v>
                </c:pt>
                <c:pt idx="31">
                  <c:v>9.8870553899864362</c:v>
                </c:pt>
                <c:pt idx="32">
                  <c:v>9.8870553899864362</c:v>
                </c:pt>
                <c:pt idx="33">
                  <c:v>9.8870553899864362</c:v>
                </c:pt>
                <c:pt idx="34">
                  <c:v>9.8870553899864362</c:v>
                </c:pt>
                <c:pt idx="35">
                  <c:v>9.8870553899864362</c:v>
                </c:pt>
                <c:pt idx="36">
                  <c:v>9.8870553899864362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F4A-4F14-B846-6218672381C9}"/>
            </c:ext>
          </c:extLst>
        </c:ser>
        <c:ser>
          <c:idx val="7"/>
          <c:order val="7"/>
          <c:tx>
            <c:strRef>
              <c:f>data_160!$C$14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data_160!$D$14:$AN$14</c:f>
              <c:numCache>
                <c:formatCode>General</c:formatCode>
                <c:ptCount val="37"/>
                <c:pt idx="0">
                  <c:v>9.4594795874884312</c:v>
                </c:pt>
                <c:pt idx="1">
                  <c:v>9.5092656312395896</c:v>
                </c:pt>
                <c:pt idx="2">
                  <c:v>9.5590516749907479</c:v>
                </c:pt>
                <c:pt idx="3">
                  <c:v>9.7031259874907736</c:v>
                </c:pt>
                <c:pt idx="4">
                  <c:v>9.8472002999907993</c:v>
                </c:pt>
                <c:pt idx="5">
                  <c:v>10.070026484986757</c:v>
                </c:pt>
                <c:pt idx="6">
                  <c:v>10.292852669982715</c:v>
                </c:pt>
                <c:pt idx="7">
                  <c:v>10.569711644990749</c:v>
                </c:pt>
                <c:pt idx="8">
                  <c:v>10.846570619998783</c:v>
                </c:pt>
                <c:pt idx="9">
                  <c:v>11.145628197496663</c:v>
                </c:pt>
                <c:pt idx="10">
                  <c:v>11.444685774994543</c:v>
                </c:pt>
                <c:pt idx="11">
                  <c:v>11.730084188745568</c:v>
                </c:pt>
                <c:pt idx="12">
                  <c:v>12.015482602496594</c:v>
                </c:pt>
                <c:pt idx="13">
                  <c:v>12.251488797491735</c:v>
                </c:pt>
                <c:pt idx="14">
                  <c:v>12.487494992486877</c:v>
                </c:pt>
                <c:pt idx="15">
                  <c:v>12.643265907484608</c:v>
                </c:pt>
                <c:pt idx="16">
                  <c:v>12.799036822482339</c:v>
                </c:pt>
                <c:pt idx="17">
                  <c:v>12.853476564990777</c:v>
                </c:pt>
                <c:pt idx="18">
                  <c:v>12.907916307499214</c:v>
                </c:pt>
                <c:pt idx="19">
                  <c:v>12.853476564990777</c:v>
                </c:pt>
                <c:pt idx="20">
                  <c:v>12.799036822482339</c:v>
                </c:pt>
                <c:pt idx="21">
                  <c:v>12.643265907484608</c:v>
                </c:pt>
                <c:pt idx="22">
                  <c:v>12.487494992486877</c:v>
                </c:pt>
                <c:pt idx="23">
                  <c:v>12.251488797491735</c:v>
                </c:pt>
                <c:pt idx="24">
                  <c:v>12.015482602496594</c:v>
                </c:pt>
                <c:pt idx="25">
                  <c:v>11.730084188745568</c:v>
                </c:pt>
                <c:pt idx="26">
                  <c:v>11.444685774994543</c:v>
                </c:pt>
                <c:pt idx="27">
                  <c:v>11.145628197496663</c:v>
                </c:pt>
                <c:pt idx="28">
                  <c:v>10.846570619998783</c:v>
                </c:pt>
                <c:pt idx="29">
                  <c:v>10.569711644990749</c:v>
                </c:pt>
                <c:pt idx="30">
                  <c:v>10.292852669982715</c:v>
                </c:pt>
                <c:pt idx="31">
                  <c:v>10.070026484986757</c:v>
                </c:pt>
                <c:pt idx="32">
                  <c:v>9.8472002999907993</c:v>
                </c:pt>
                <c:pt idx="33">
                  <c:v>9.7031259874907736</c:v>
                </c:pt>
                <c:pt idx="34">
                  <c:v>9.5590516749907479</c:v>
                </c:pt>
                <c:pt idx="35">
                  <c:v>9.5092656312395896</c:v>
                </c:pt>
                <c:pt idx="36">
                  <c:v>9.4594795874884312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F4A-4F14-B846-6218672381C9}"/>
            </c:ext>
          </c:extLst>
        </c:ser>
        <c:ser>
          <c:idx val="8"/>
          <c:order val="8"/>
          <c:tx>
            <c:strRef>
              <c:f>data_160!$C$15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data_160!$D$15:$AN$15</c:f>
              <c:numCache>
                <c:formatCode>General</c:formatCode>
                <c:ptCount val="37"/>
                <c:pt idx="0">
                  <c:v>9.0319037849904262</c:v>
                </c:pt>
                <c:pt idx="1">
                  <c:v>9.131475872492743</c:v>
                </c:pt>
                <c:pt idx="2">
                  <c:v>9.2310479599950597</c:v>
                </c:pt>
                <c:pt idx="3">
                  <c:v>9.519196584995111</c:v>
                </c:pt>
                <c:pt idx="4">
                  <c:v>9.8073452099951623</c:v>
                </c:pt>
                <c:pt idx="5">
                  <c:v>10.252997579987078</c:v>
                </c:pt>
                <c:pt idx="6">
                  <c:v>10.698649949978993</c:v>
                </c:pt>
                <c:pt idx="7">
                  <c:v>11.252367899995061</c:v>
                </c:pt>
                <c:pt idx="8">
                  <c:v>11.806085850011129</c:v>
                </c:pt>
                <c:pt idx="9">
                  <c:v>12.40420100500689</c:v>
                </c:pt>
                <c:pt idx="10">
                  <c:v>13.00231616000265</c:v>
                </c:pt>
                <c:pt idx="11">
                  <c:v>13.5731129875047</c:v>
                </c:pt>
                <c:pt idx="12">
                  <c:v>14.143909815006751</c:v>
                </c:pt>
                <c:pt idx="13">
                  <c:v>14.615922204997034</c:v>
                </c:pt>
                <c:pt idx="14">
                  <c:v>15.087934594987317</c:v>
                </c:pt>
                <c:pt idx="15">
                  <c:v>15.39947642498278</c:v>
                </c:pt>
                <c:pt idx="16">
                  <c:v>15.711018254978242</c:v>
                </c:pt>
                <c:pt idx="17">
                  <c:v>15.819897739995117</c:v>
                </c:pt>
                <c:pt idx="18" formatCode="0.00">
                  <c:v>15.928777225011991</c:v>
                </c:pt>
                <c:pt idx="19">
                  <c:v>15.819897739995117</c:v>
                </c:pt>
                <c:pt idx="20">
                  <c:v>15.711018254978242</c:v>
                </c:pt>
                <c:pt idx="21">
                  <c:v>15.39947642498278</c:v>
                </c:pt>
                <c:pt idx="22">
                  <c:v>15.087934594987317</c:v>
                </c:pt>
                <c:pt idx="23">
                  <c:v>14.615922204997034</c:v>
                </c:pt>
                <c:pt idx="24">
                  <c:v>14.143909815006751</c:v>
                </c:pt>
                <c:pt idx="25">
                  <c:v>13.5731129875047</c:v>
                </c:pt>
                <c:pt idx="26">
                  <c:v>13.00231616000265</c:v>
                </c:pt>
                <c:pt idx="27">
                  <c:v>12.40420100500689</c:v>
                </c:pt>
                <c:pt idx="28">
                  <c:v>11.806085850011129</c:v>
                </c:pt>
                <c:pt idx="29">
                  <c:v>11.252367899995061</c:v>
                </c:pt>
                <c:pt idx="30">
                  <c:v>10.698649949978993</c:v>
                </c:pt>
                <c:pt idx="31">
                  <c:v>10.252997579987078</c:v>
                </c:pt>
                <c:pt idx="32">
                  <c:v>9.8073452099951623</c:v>
                </c:pt>
                <c:pt idx="33">
                  <c:v>9.519196584995111</c:v>
                </c:pt>
                <c:pt idx="34">
                  <c:v>9.2310479599950597</c:v>
                </c:pt>
                <c:pt idx="35">
                  <c:v>9.131475872492743</c:v>
                </c:pt>
                <c:pt idx="36">
                  <c:v>9.0319037849904262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F4A-4F14-B846-6218672381C9}"/>
            </c:ext>
          </c:extLst>
        </c:ser>
        <c:ser>
          <c:idx val="9"/>
          <c:order val="9"/>
          <c:tx>
            <c:strRef>
              <c:f>data_160!$C$16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data_160!$D$16:$AN$16</c:f>
              <c:numCache>
                <c:formatCode>General</c:formatCode>
                <c:ptCount val="37"/>
                <c:pt idx="0">
                  <c:v>11.175309474999331</c:v>
                </c:pt>
                <c:pt idx="1">
                  <c:v>11.318727412501014</c:v>
                </c:pt>
                <c:pt idx="2">
                  <c:v>11.462145350002697</c:v>
                </c:pt>
                <c:pt idx="3">
                  <c:v>11.878667797500253</c:v>
                </c:pt>
                <c:pt idx="4">
                  <c:v>12.295190244997809</c:v>
                </c:pt>
                <c:pt idx="5">
                  <c:v>12.943537778744346</c:v>
                </c:pt>
                <c:pt idx="6">
                  <c:v>13.591885312490884</c:v>
                </c:pt>
                <c:pt idx="7">
                  <c:v>14.404077173750215</c:v>
                </c:pt>
                <c:pt idx="8">
                  <c:v>15.216269035009546</c:v>
                </c:pt>
                <c:pt idx="9">
                  <c:v>16.101456360000242</c:v>
                </c:pt>
                <c:pt idx="10">
                  <c:v>16.986643684990934</c:v>
                </c:pt>
                <c:pt idx="11">
                  <c:v>17.83910415249747</c:v>
                </c:pt>
                <c:pt idx="12">
                  <c:v>18.691564620004005</c:v>
                </c:pt>
                <c:pt idx="13">
                  <c:v>19.402668167502163</c:v>
                </c:pt>
                <c:pt idx="14">
                  <c:v>20.113771715000318</c:v>
                </c:pt>
                <c:pt idx="15">
                  <c:v>20.586657083742875</c:v>
                </c:pt>
                <c:pt idx="16">
                  <c:v>21.059542452485431</c:v>
                </c:pt>
                <c:pt idx="17">
                  <c:v>21.225565944991978</c:v>
                </c:pt>
                <c:pt idx="18">
                  <c:v>21.391589437498521</c:v>
                </c:pt>
                <c:pt idx="19">
                  <c:v>21.225565944991978</c:v>
                </c:pt>
                <c:pt idx="20">
                  <c:v>21.059542452485431</c:v>
                </c:pt>
                <c:pt idx="21">
                  <c:v>20.586657083742875</c:v>
                </c:pt>
                <c:pt idx="22">
                  <c:v>20.113771715000318</c:v>
                </c:pt>
                <c:pt idx="23">
                  <c:v>19.402668167502163</c:v>
                </c:pt>
                <c:pt idx="24">
                  <c:v>18.691564620004005</c:v>
                </c:pt>
                <c:pt idx="25">
                  <c:v>17.83910415249747</c:v>
                </c:pt>
                <c:pt idx="26">
                  <c:v>16.986643684990934</c:v>
                </c:pt>
                <c:pt idx="27">
                  <c:v>16.101456360000242</c:v>
                </c:pt>
                <c:pt idx="28">
                  <c:v>15.216269035009546</c:v>
                </c:pt>
                <c:pt idx="29">
                  <c:v>14.404077173750215</c:v>
                </c:pt>
                <c:pt idx="30">
                  <c:v>13.591885312490884</c:v>
                </c:pt>
                <c:pt idx="31">
                  <c:v>12.943537778744346</c:v>
                </c:pt>
                <c:pt idx="32">
                  <c:v>12.295190244997809</c:v>
                </c:pt>
                <c:pt idx="33">
                  <c:v>11.878667797500253</c:v>
                </c:pt>
                <c:pt idx="34">
                  <c:v>11.462145350002697</c:v>
                </c:pt>
                <c:pt idx="35">
                  <c:v>11.318727412501014</c:v>
                </c:pt>
                <c:pt idx="36">
                  <c:v>11.175309474999331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F4A-4F14-B846-6218672381C9}"/>
            </c:ext>
          </c:extLst>
        </c:ser>
        <c:ser>
          <c:idx val="10"/>
          <c:order val="10"/>
          <c:tx>
            <c:strRef>
              <c:f>data_160!$C$17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data_160!$D$17:$AN$17</c:f>
              <c:numCache>
                <c:formatCode>General</c:formatCode>
                <c:ptCount val="37"/>
                <c:pt idx="0">
                  <c:v>13.318715165008236</c:v>
                </c:pt>
                <c:pt idx="1">
                  <c:v>13.505978952509285</c:v>
                </c:pt>
                <c:pt idx="2">
                  <c:v>13.693242740010334</c:v>
                </c:pt>
                <c:pt idx="3">
                  <c:v>14.238139010005394</c:v>
                </c:pt>
                <c:pt idx="4">
                  <c:v>14.783035280000455</c:v>
                </c:pt>
                <c:pt idx="5">
                  <c:v>15.634077977501615</c:v>
                </c:pt>
                <c:pt idx="6">
                  <c:v>16.485120675002776</c:v>
                </c:pt>
                <c:pt idx="7">
                  <c:v>17.555786447505369</c:v>
                </c:pt>
                <c:pt idx="8">
                  <c:v>18.626452220007963</c:v>
                </c:pt>
                <c:pt idx="9">
                  <c:v>19.798711714993591</c:v>
                </c:pt>
                <c:pt idx="10">
                  <c:v>20.970971209979218</c:v>
                </c:pt>
                <c:pt idx="11">
                  <c:v>22.105095317490239</c:v>
                </c:pt>
                <c:pt idx="12">
                  <c:v>23.239219425001259</c:v>
                </c:pt>
                <c:pt idx="13">
                  <c:v>24.18941413000729</c:v>
                </c:pt>
                <c:pt idx="14">
                  <c:v>25.13960883501332</c:v>
                </c:pt>
                <c:pt idx="15">
                  <c:v>25.77383774250297</c:v>
                </c:pt>
                <c:pt idx="16">
                  <c:v>26.40806664999262</c:v>
                </c:pt>
                <c:pt idx="17">
                  <c:v>26.631234149988835</c:v>
                </c:pt>
                <c:pt idx="18">
                  <c:v>26.85440164998505</c:v>
                </c:pt>
                <c:pt idx="19">
                  <c:v>26.631234149988835</c:v>
                </c:pt>
                <c:pt idx="20">
                  <c:v>26.40806664999262</c:v>
                </c:pt>
                <c:pt idx="21">
                  <c:v>25.77383774250297</c:v>
                </c:pt>
                <c:pt idx="22">
                  <c:v>25.13960883501332</c:v>
                </c:pt>
                <c:pt idx="23">
                  <c:v>24.18941413000729</c:v>
                </c:pt>
                <c:pt idx="24">
                  <c:v>23.239219425001259</c:v>
                </c:pt>
                <c:pt idx="25">
                  <c:v>22.105095317490239</c:v>
                </c:pt>
                <c:pt idx="26">
                  <c:v>20.970971209979218</c:v>
                </c:pt>
                <c:pt idx="27">
                  <c:v>19.798711714993591</c:v>
                </c:pt>
                <c:pt idx="28">
                  <c:v>18.626452220007963</c:v>
                </c:pt>
                <c:pt idx="29">
                  <c:v>17.555786447505369</c:v>
                </c:pt>
                <c:pt idx="30">
                  <c:v>16.485120675002776</c:v>
                </c:pt>
                <c:pt idx="31">
                  <c:v>15.634077977501615</c:v>
                </c:pt>
                <c:pt idx="32">
                  <c:v>14.783035280000455</c:v>
                </c:pt>
                <c:pt idx="33">
                  <c:v>14.238139010005394</c:v>
                </c:pt>
                <c:pt idx="34">
                  <c:v>13.693242740010334</c:v>
                </c:pt>
                <c:pt idx="35">
                  <c:v>13.505978952509285</c:v>
                </c:pt>
                <c:pt idx="36">
                  <c:v>13.318715165008236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F4A-4F14-B846-6218672381C9}"/>
            </c:ext>
          </c:extLst>
        </c:ser>
        <c:ser>
          <c:idx val="11"/>
          <c:order val="11"/>
          <c:tx>
            <c:strRef>
              <c:f>data_160!$C$18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data_160!$D$18:$AN$18</c:f>
              <c:numCache>
                <c:formatCode>General</c:formatCode>
                <c:ptCount val="37"/>
                <c:pt idx="0">
                  <c:v>17.99434996750772</c:v>
                </c:pt>
                <c:pt idx="1">
                  <c:v>18.217740635003743</c:v>
                </c:pt>
                <c:pt idx="2">
                  <c:v>18.44113130249977</c:v>
                </c:pt>
                <c:pt idx="3">
                  <c:v>19.093154536251951</c:v>
                </c:pt>
                <c:pt idx="4">
                  <c:v>19.745177770004133</c:v>
                </c:pt>
                <c:pt idx="5">
                  <c:v>20.769280299997057</c:v>
                </c:pt>
                <c:pt idx="6">
                  <c:v>21.793382829989984</c:v>
                </c:pt>
                <c:pt idx="7">
                  <c:v>23.090950876244662</c:v>
                </c:pt>
                <c:pt idx="8">
                  <c:v>24.388518922499337</c:v>
                </c:pt>
                <c:pt idx="9">
                  <c:v>25.819764301242607</c:v>
                </c:pt>
                <c:pt idx="10">
                  <c:v>27.251009679985874</c:v>
                </c:pt>
                <c:pt idx="11">
                  <c:v>28.645570259989306</c:v>
                </c:pt>
                <c:pt idx="12">
                  <c:v>30.040130839992738</c:v>
                </c:pt>
                <c:pt idx="13">
                  <c:v>31.215823176246566</c:v>
                </c:pt>
                <c:pt idx="14">
                  <c:v>32.391515512500391</c:v>
                </c:pt>
                <c:pt idx="15">
                  <c:v>33.179953162498428</c:v>
                </c:pt>
                <c:pt idx="16">
                  <c:v>33.968390812496466</c:v>
                </c:pt>
                <c:pt idx="17">
                  <c:v>34.246575664992946</c:v>
                </c:pt>
                <c:pt idx="18">
                  <c:v>34.524760517489426</c:v>
                </c:pt>
                <c:pt idx="19">
                  <c:v>34.246575664992946</c:v>
                </c:pt>
                <c:pt idx="20">
                  <c:v>33.968390812496466</c:v>
                </c:pt>
                <c:pt idx="21">
                  <c:v>33.179953162498428</c:v>
                </c:pt>
                <c:pt idx="22">
                  <c:v>32.391515512500391</c:v>
                </c:pt>
                <c:pt idx="23">
                  <c:v>31.215823176246566</c:v>
                </c:pt>
                <c:pt idx="24">
                  <c:v>30.040130839992738</c:v>
                </c:pt>
                <c:pt idx="25">
                  <c:v>28.645570259989306</c:v>
                </c:pt>
                <c:pt idx="26">
                  <c:v>27.251009679985874</c:v>
                </c:pt>
                <c:pt idx="27">
                  <c:v>25.819764301242607</c:v>
                </c:pt>
                <c:pt idx="28">
                  <c:v>24.388518922499337</c:v>
                </c:pt>
                <c:pt idx="29">
                  <c:v>23.090950876244662</c:v>
                </c:pt>
                <c:pt idx="30">
                  <c:v>21.793382829989984</c:v>
                </c:pt>
                <c:pt idx="31">
                  <c:v>20.769280299997057</c:v>
                </c:pt>
                <c:pt idx="32">
                  <c:v>19.745177770004133</c:v>
                </c:pt>
                <c:pt idx="33">
                  <c:v>19.093154536251951</c:v>
                </c:pt>
                <c:pt idx="34">
                  <c:v>18.44113130249977</c:v>
                </c:pt>
                <c:pt idx="35">
                  <c:v>18.217740635003743</c:v>
                </c:pt>
                <c:pt idx="36">
                  <c:v>17.99434996750772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F4A-4F14-B846-6218672381C9}"/>
            </c:ext>
          </c:extLst>
        </c:ser>
        <c:ser>
          <c:idx val="12"/>
          <c:order val="12"/>
          <c:tx>
            <c:strRef>
              <c:f>data_160!$C$19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data_160!$D$6:$AN$6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data_160!$D$19:$AN$19</c:f>
              <c:numCache>
                <c:formatCode>General</c:formatCode>
                <c:ptCount val="37"/>
                <c:pt idx="0">
                  <c:v>22.669984770007204</c:v>
                </c:pt>
                <c:pt idx="1">
                  <c:v>22.929502317498205</c:v>
                </c:pt>
                <c:pt idx="2">
                  <c:v>23.189019864989206</c:v>
                </c:pt>
                <c:pt idx="3">
                  <c:v>23.948170062498509</c:v>
                </c:pt>
                <c:pt idx="4">
                  <c:v>24.707320260007812</c:v>
                </c:pt>
                <c:pt idx="5">
                  <c:v>25.904482622492502</c:v>
                </c:pt>
                <c:pt idx="6">
                  <c:v>27.101644984977192</c:v>
                </c:pt>
                <c:pt idx="7">
                  <c:v>28.626115304983951</c:v>
                </c:pt>
                <c:pt idx="8">
                  <c:v>30.150585624990711</c:v>
                </c:pt>
                <c:pt idx="9">
                  <c:v>31.84081688749162</c:v>
                </c:pt>
                <c:pt idx="10">
                  <c:v>33.531048149992529</c:v>
                </c:pt>
                <c:pt idx="11">
                  <c:v>35.186045202488373</c:v>
                </c:pt>
                <c:pt idx="12">
                  <c:v>36.841042254984217</c:v>
                </c:pt>
                <c:pt idx="13">
                  <c:v>38.242232222485839</c:v>
                </c:pt>
                <c:pt idx="14">
                  <c:v>39.643422189987454</c:v>
                </c:pt>
                <c:pt idx="15">
                  <c:v>40.586068582493887</c:v>
                </c:pt>
                <c:pt idx="16">
                  <c:v>41.528714975000319</c:v>
                </c:pt>
                <c:pt idx="17">
                  <c:v>41.861917179997064</c:v>
                </c:pt>
                <c:pt idx="18">
                  <c:v>42.195119384993802</c:v>
                </c:pt>
                <c:pt idx="19">
                  <c:v>41.861917179997064</c:v>
                </c:pt>
                <c:pt idx="20">
                  <c:v>41.528714975000319</c:v>
                </c:pt>
                <c:pt idx="21">
                  <c:v>40.586068582493887</c:v>
                </c:pt>
                <c:pt idx="22">
                  <c:v>39.643422189987454</c:v>
                </c:pt>
                <c:pt idx="23">
                  <c:v>38.242232222485839</c:v>
                </c:pt>
                <c:pt idx="24">
                  <c:v>36.841042254984217</c:v>
                </c:pt>
                <c:pt idx="25">
                  <c:v>35.186045202488373</c:v>
                </c:pt>
                <c:pt idx="26">
                  <c:v>33.531048149992529</c:v>
                </c:pt>
                <c:pt idx="27">
                  <c:v>31.84081688749162</c:v>
                </c:pt>
                <c:pt idx="28">
                  <c:v>30.150585624990711</c:v>
                </c:pt>
                <c:pt idx="29">
                  <c:v>28.626115304983951</c:v>
                </c:pt>
                <c:pt idx="30">
                  <c:v>27.101644984977192</c:v>
                </c:pt>
                <c:pt idx="31">
                  <c:v>25.904482622492502</c:v>
                </c:pt>
                <c:pt idx="32">
                  <c:v>24.707320260007812</c:v>
                </c:pt>
                <c:pt idx="33">
                  <c:v>23.948170062498509</c:v>
                </c:pt>
                <c:pt idx="34">
                  <c:v>23.189019864989206</c:v>
                </c:pt>
                <c:pt idx="35">
                  <c:v>22.929502317498205</c:v>
                </c:pt>
                <c:pt idx="36">
                  <c:v>22.669984770007204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F4A-4F14-B846-6218672381C9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19846064"/>
        <c:axId val="619839792"/>
        <c:axId val="624068232"/>
      </c:surfaceChart>
      <c:catAx>
        <c:axId val="619846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39792"/>
        <c:crosses val="autoZero"/>
        <c:auto val="1"/>
        <c:lblAlgn val="ctr"/>
        <c:lblOffset val="100"/>
        <c:noMultiLvlLbl val="0"/>
      </c:catAx>
      <c:valAx>
        <c:axId val="619839792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6064"/>
        <c:crosses val="autoZero"/>
        <c:crossBetween val="midCat"/>
        <c:majorUnit val="10"/>
      </c:valAx>
      <c:serAx>
        <c:axId val="624068232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39792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170°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data_170!$C$25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5">
                <a:tint val="4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data_170!$D$25:$AN$25</c:f>
              <c:numCache>
                <c:formatCode>General</c:formatCode>
                <c:ptCount val="37"/>
                <c:pt idx="0">
                  <c:v>20.489951784577709</c:v>
                </c:pt>
                <c:pt idx="1">
                  <c:v>20.62139256630298</c:v>
                </c:pt>
                <c:pt idx="2">
                  <c:v>20.752833348028251</c:v>
                </c:pt>
                <c:pt idx="3">
                  <c:v>21.131301995068654</c:v>
                </c:pt>
                <c:pt idx="4">
                  <c:v>21.509770642109061</c:v>
                </c:pt>
                <c:pt idx="5">
                  <c:v>22.089618250029183</c:v>
                </c:pt>
                <c:pt idx="6">
                  <c:v>22.669465857949309</c:v>
                </c:pt>
                <c:pt idx="7">
                  <c:v>23.380754247594702</c:v>
                </c:pt>
                <c:pt idx="8">
                  <c:v>24.092042637240091</c:v>
                </c:pt>
                <c:pt idx="9">
                  <c:v>24.848979931320905</c:v>
                </c:pt>
                <c:pt idx="10">
                  <c:v>25.605917225401718</c:v>
                </c:pt>
                <c:pt idx="11">
                  <c:v>26.317205615047111</c:v>
                </c:pt>
                <c:pt idx="12">
                  <c:v>27.028494004692504</c:v>
                </c:pt>
                <c:pt idx="13">
                  <c:v>27.608341612612627</c:v>
                </c:pt>
                <c:pt idx="14">
                  <c:v>28.188189220532749</c:v>
                </c:pt>
                <c:pt idx="15">
                  <c:v>28.566657867573156</c:v>
                </c:pt>
                <c:pt idx="16">
                  <c:v>28.945126514613563</c:v>
                </c:pt>
                <c:pt idx="17">
                  <c:v>29.07656729633883</c:v>
                </c:pt>
                <c:pt idx="18">
                  <c:v>29.2080080780641</c:v>
                </c:pt>
                <c:pt idx="19">
                  <c:v>29.07656729633883</c:v>
                </c:pt>
                <c:pt idx="20">
                  <c:v>28.945126514613563</c:v>
                </c:pt>
                <c:pt idx="21">
                  <c:v>28.566657867573156</c:v>
                </c:pt>
                <c:pt idx="22">
                  <c:v>28.188189220532749</c:v>
                </c:pt>
                <c:pt idx="23">
                  <c:v>27.608341612612627</c:v>
                </c:pt>
                <c:pt idx="24">
                  <c:v>27.028494004692504</c:v>
                </c:pt>
                <c:pt idx="25">
                  <c:v>26.317205615047111</c:v>
                </c:pt>
                <c:pt idx="26">
                  <c:v>25.605917225401718</c:v>
                </c:pt>
                <c:pt idx="27">
                  <c:v>24.848979931320905</c:v>
                </c:pt>
                <c:pt idx="28">
                  <c:v>24.092042637240091</c:v>
                </c:pt>
                <c:pt idx="29">
                  <c:v>23.380754247594702</c:v>
                </c:pt>
                <c:pt idx="30">
                  <c:v>22.669465857949309</c:v>
                </c:pt>
                <c:pt idx="31">
                  <c:v>22.089618250029183</c:v>
                </c:pt>
                <c:pt idx="32">
                  <c:v>21.509770642109061</c:v>
                </c:pt>
                <c:pt idx="33">
                  <c:v>21.131301995068654</c:v>
                </c:pt>
                <c:pt idx="34">
                  <c:v>20.752833348028251</c:v>
                </c:pt>
                <c:pt idx="35">
                  <c:v>20.62139256630298</c:v>
                </c:pt>
                <c:pt idx="36">
                  <c:v>20.489951784577709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24-4C4A-91C4-BA000C6E1976}"/>
            </c:ext>
          </c:extLst>
        </c:ser>
        <c:ser>
          <c:idx val="1"/>
          <c:order val="1"/>
          <c:tx>
            <c:strRef>
              <c:f>data_170!$C$26</c:f>
              <c:strCache>
                <c:ptCount val="1"/>
                <c:pt idx="0">
                  <c:v>205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data_170!$D$26:$AN$26</c:f>
              <c:numCache>
                <c:formatCode>General</c:formatCode>
                <c:ptCount val="37"/>
                <c:pt idx="0">
                  <c:v>14.716722380388212</c:v>
                </c:pt>
                <c:pt idx="1">
                  <c:v>14.82287692602678</c:v>
                </c:pt>
                <c:pt idx="2">
                  <c:v>14.929031471665345</c:v>
                </c:pt>
                <c:pt idx="3">
                  <c:v>15.234691303702794</c:v>
                </c:pt>
                <c:pt idx="4">
                  <c:v>15.540351135740245</c:v>
                </c:pt>
                <c:pt idx="5">
                  <c:v>16.008649167374184</c:v>
                </c:pt>
                <c:pt idx="6">
                  <c:v>16.476947199008126</c:v>
                </c:pt>
                <c:pt idx="7">
                  <c:v>17.051399776280633</c:v>
                </c:pt>
                <c:pt idx="8">
                  <c:v>17.625852353553135</c:v>
                </c:pt>
                <c:pt idx="9">
                  <c:v>18.237172017628037</c:v>
                </c:pt>
                <c:pt idx="10">
                  <c:v>18.848491681702939</c:v>
                </c:pt>
                <c:pt idx="11">
                  <c:v>19.422944258975445</c:v>
                </c:pt>
                <c:pt idx="12">
                  <c:v>19.997396836247951</c:v>
                </c:pt>
                <c:pt idx="13">
                  <c:v>20.465694867881886</c:v>
                </c:pt>
                <c:pt idx="14">
                  <c:v>20.933992899515825</c:v>
                </c:pt>
                <c:pt idx="15">
                  <c:v>21.239652731553278</c:v>
                </c:pt>
                <c:pt idx="16">
                  <c:v>21.545312563590727</c:v>
                </c:pt>
                <c:pt idx="17">
                  <c:v>21.651467109229294</c:v>
                </c:pt>
                <c:pt idx="18">
                  <c:v>21.757621654867862</c:v>
                </c:pt>
                <c:pt idx="19">
                  <c:v>21.651467109229294</c:v>
                </c:pt>
                <c:pt idx="20">
                  <c:v>21.545312563590727</c:v>
                </c:pt>
                <c:pt idx="21">
                  <c:v>21.239652731553278</c:v>
                </c:pt>
                <c:pt idx="22">
                  <c:v>20.933992899515825</c:v>
                </c:pt>
                <c:pt idx="23">
                  <c:v>20.465694867881886</c:v>
                </c:pt>
                <c:pt idx="24">
                  <c:v>19.997396836247951</c:v>
                </c:pt>
                <c:pt idx="25">
                  <c:v>19.422944258975445</c:v>
                </c:pt>
                <c:pt idx="26">
                  <c:v>18.848491681702939</c:v>
                </c:pt>
                <c:pt idx="27">
                  <c:v>18.237172017628037</c:v>
                </c:pt>
                <c:pt idx="28">
                  <c:v>17.625852353553135</c:v>
                </c:pt>
                <c:pt idx="29">
                  <c:v>17.051399776280633</c:v>
                </c:pt>
                <c:pt idx="30">
                  <c:v>16.476947199008126</c:v>
                </c:pt>
                <c:pt idx="31">
                  <c:v>16.008649167374184</c:v>
                </c:pt>
                <c:pt idx="32">
                  <c:v>15.540351135740245</c:v>
                </c:pt>
                <c:pt idx="33">
                  <c:v>15.234691303702794</c:v>
                </c:pt>
                <c:pt idx="34">
                  <c:v>14.929031471665345</c:v>
                </c:pt>
                <c:pt idx="35">
                  <c:v>14.82287692602678</c:v>
                </c:pt>
                <c:pt idx="36">
                  <c:v>14.716722380388212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24-4C4A-91C4-BA000C6E1976}"/>
            </c:ext>
          </c:extLst>
        </c:ser>
        <c:ser>
          <c:idx val="2"/>
          <c:order val="2"/>
          <c:tx>
            <c:strRef>
              <c:f>data_170!$C$27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data_170!$D$27:$AN$27</c:f>
              <c:numCache>
                <c:formatCode>General</c:formatCode>
                <c:ptCount val="37"/>
                <c:pt idx="0">
                  <c:v>8.9434929761987156</c:v>
                </c:pt>
                <c:pt idx="1">
                  <c:v>9.0243612857505777</c:v>
                </c:pt>
                <c:pt idx="2">
                  <c:v>9.1052295953024398</c:v>
                </c:pt>
                <c:pt idx="3">
                  <c:v>9.3380806123369346</c:v>
                </c:pt>
                <c:pt idx="4">
                  <c:v>9.5709316293714313</c:v>
                </c:pt>
                <c:pt idx="5">
                  <c:v>9.9276800847191868</c:v>
                </c:pt>
                <c:pt idx="6">
                  <c:v>10.284428540066942</c:v>
                </c:pt>
                <c:pt idx="7">
                  <c:v>10.72204530496656</c:v>
                </c:pt>
                <c:pt idx="8">
                  <c:v>11.159662069866178</c:v>
                </c:pt>
                <c:pt idx="9">
                  <c:v>11.625364103935169</c:v>
                </c:pt>
                <c:pt idx="10">
                  <c:v>12.091066138004159</c:v>
                </c:pt>
                <c:pt idx="11">
                  <c:v>12.528682902903777</c:v>
                </c:pt>
                <c:pt idx="12">
                  <c:v>12.966299667803394</c:v>
                </c:pt>
                <c:pt idx="13">
                  <c:v>13.32304812315115</c:v>
                </c:pt>
                <c:pt idx="14">
                  <c:v>13.679796578498904</c:v>
                </c:pt>
                <c:pt idx="15">
                  <c:v>13.9126475955334</c:v>
                </c:pt>
                <c:pt idx="16">
                  <c:v>14.145498612567895</c:v>
                </c:pt>
                <c:pt idx="17">
                  <c:v>14.226366922119757</c:v>
                </c:pt>
                <c:pt idx="18">
                  <c:v>14.307235231671619</c:v>
                </c:pt>
                <c:pt idx="19">
                  <c:v>14.226366922119757</c:v>
                </c:pt>
                <c:pt idx="20">
                  <c:v>14.145498612567895</c:v>
                </c:pt>
                <c:pt idx="21">
                  <c:v>13.9126475955334</c:v>
                </c:pt>
                <c:pt idx="22">
                  <c:v>13.679796578498904</c:v>
                </c:pt>
                <c:pt idx="23">
                  <c:v>13.32304812315115</c:v>
                </c:pt>
                <c:pt idx="24">
                  <c:v>12.966299667803394</c:v>
                </c:pt>
                <c:pt idx="25">
                  <c:v>12.528682902903777</c:v>
                </c:pt>
                <c:pt idx="26">
                  <c:v>12.091066138004159</c:v>
                </c:pt>
                <c:pt idx="27">
                  <c:v>11.625364103935169</c:v>
                </c:pt>
                <c:pt idx="28">
                  <c:v>11.159662069866178</c:v>
                </c:pt>
                <c:pt idx="29">
                  <c:v>10.72204530496656</c:v>
                </c:pt>
                <c:pt idx="30">
                  <c:v>10.284428540066942</c:v>
                </c:pt>
                <c:pt idx="31">
                  <c:v>9.9276800847191868</c:v>
                </c:pt>
                <c:pt idx="32">
                  <c:v>9.5709316293714313</c:v>
                </c:pt>
                <c:pt idx="33">
                  <c:v>9.3380806123369346</c:v>
                </c:pt>
                <c:pt idx="34">
                  <c:v>9.1052295953024398</c:v>
                </c:pt>
                <c:pt idx="35">
                  <c:v>9.0243612857505777</c:v>
                </c:pt>
                <c:pt idx="36">
                  <c:v>8.9434929761987156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24-4C4A-91C4-BA000C6E1976}"/>
            </c:ext>
          </c:extLst>
        </c:ser>
        <c:ser>
          <c:idx val="3"/>
          <c:order val="3"/>
          <c:tx>
            <c:strRef>
              <c:f>data_170!$C$28</c:f>
              <c:strCache>
                <c:ptCount val="1"/>
                <c:pt idx="0">
                  <c:v>195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data_170!$D$28:$AN$28</c:f>
              <c:numCache>
                <c:formatCode>General</c:formatCode>
                <c:ptCount val="37"/>
                <c:pt idx="0">
                  <c:v>6.0829456083038744</c:v>
                </c:pt>
                <c:pt idx="1">
                  <c:v>6.1425021444019636</c:v>
                </c:pt>
                <c:pt idx="2">
                  <c:v>6.2020586805000528</c:v>
                </c:pt>
                <c:pt idx="3">
                  <c:v>6.3735448915800301</c:v>
                </c:pt>
                <c:pt idx="4">
                  <c:v>6.5450311026600092</c:v>
                </c:pt>
                <c:pt idx="5">
                  <c:v>6.8077632207986998</c:v>
                </c:pt>
                <c:pt idx="6">
                  <c:v>7.0704953389373904</c:v>
                </c:pt>
                <c:pt idx="7">
                  <c:v>7.3927839931741701</c:v>
                </c:pt>
                <c:pt idx="8">
                  <c:v>7.715072647410949</c:v>
                </c:pt>
                <c:pt idx="9">
                  <c:v>8.0580450695709054</c:v>
                </c:pt>
                <c:pt idx="10">
                  <c:v>8.4010174917308618</c:v>
                </c:pt>
                <c:pt idx="11">
                  <c:v>8.7233061459676406</c:v>
                </c:pt>
                <c:pt idx="12">
                  <c:v>9.0455948002044195</c:v>
                </c:pt>
                <c:pt idx="13">
                  <c:v>9.308326918343111</c:v>
                </c:pt>
                <c:pt idx="14">
                  <c:v>9.5710590364818007</c:v>
                </c:pt>
                <c:pt idx="15">
                  <c:v>9.7425452475617789</c:v>
                </c:pt>
                <c:pt idx="16">
                  <c:v>9.9140314586417553</c:v>
                </c:pt>
                <c:pt idx="17">
                  <c:v>9.9735879947398445</c:v>
                </c:pt>
                <c:pt idx="18">
                  <c:v>10.033144530837934</c:v>
                </c:pt>
                <c:pt idx="19">
                  <c:v>9.9735879947398445</c:v>
                </c:pt>
                <c:pt idx="20">
                  <c:v>9.9140314586417553</c:v>
                </c:pt>
                <c:pt idx="21">
                  <c:v>9.7425452475617789</c:v>
                </c:pt>
                <c:pt idx="22">
                  <c:v>9.5710590364818007</c:v>
                </c:pt>
                <c:pt idx="23">
                  <c:v>9.308326918343111</c:v>
                </c:pt>
                <c:pt idx="24">
                  <c:v>9.0455948002044195</c:v>
                </c:pt>
                <c:pt idx="25">
                  <c:v>8.7233061459676406</c:v>
                </c:pt>
                <c:pt idx="26">
                  <c:v>8.4010174917308618</c:v>
                </c:pt>
                <c:pt idx="27">
                  <c:v>8.0580450695709054</c:v>
                </c:pt>
                <c:pt idx="28">
                  <c:v>7.715072647410949</c:v>
                </c:pt>
                <c:pt idx="29">
                  <c:v>7.3927839931741701</c:v>
                </c:pt>
                <c:pt idx="30">
                  <c:v>7.0704953389373904</c:v>
                </c:pt>
                <c:pt idx="31">
                  <c:v>6.8077632207986998</c:v>
                </c:pt>
                <c:pt idx="32">
                  <c:v>6.5450311026600092</c:v>
                </c:pt>
                <c:pt idx="33">
                  <c:v>6.3735448915800301</c:v>
                </c:pt>
                <c:pt idx="34">
                  <c:v>6.2020586805000528</c:v>
                </c:pt>
                <c:pt idx="35">
                  <c:v>6.1425021444019636</c:v>
                </c:pt>
                <c:pt idx="36">
                  <c:v>6.0829456083038744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024-4C4A-91C4-BA000C6E1976}"/>
            </c:ext>
          </c:extLst>
        </c:ser>
        <c:ser>
          <c:idx val="4"/>
          <c:order val="4"/>
          <c:tx>
            <c:strRef>
              <c:f>data_170!$C$29</c:f>
              <c:strCache>
                <c:ptCount val="1"/>
                <c:pt idx="0">
                  <c:v>190</c:v>
                </c:pt>
              </c:strCache>
            </c:strRef>
          </c:tx>
          <c:spPr>
            <a:solidFill>
              <a:schemeClr val="accent5">
                <a:tint val="8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data_170!$D$29:$AN$29</c:f>
              <c:numCache>
                <c:formatCode>General</c:formatCode>
                <c:ptCount val="37"/>
                <c:pt idx="0">
                  <c:v>3.2223982404090332</c:v>
                </c:pt>
                <c:pt idx="1">
                  <c:v>3.2606430030533495</c:v>
                </c:pt>
                <c:pt idx="2">
                  <c:v>3.2988877656976654</c:v>
                </c:pt>
                <c:pt idx="3">
                  <c:v>3.409009170823126</c:v>
                </c:pt>
                <c:pt idx="4">
                  <c:v>3.5191305759485867</c:v>
                </c:pt>
                <c:pt idx="5">
                  <c:v>3.6878463568782123</c:v>
                </c:pt>
                <c:pt idx="6">
                  <c:v>3.8565621378078379</c:v>
                </c:pt>
                <c:pt idx="7">
                  <c:v>4.0635226813817793</c:v>
                </c:pt>
                <c:pt idx="8">
                  <c:v>4.2704832249557203</c:v>
                </c:pt>
                <c:pt idx="9">
                  <c:v>4.4907260352066416</c:v>
                </c:pt>
                <c:pt idx="10">
                  <c:v>4.7109688454575629</c:v>
                </c:pt>
                <c:pt idx="11">
                  <c:v>4.9179293890315048</c:v>
                </c:pt>
                <c:pt idx="12">
                  <c:v>5.1248899326054458</c:v>
                </c:pt>
                <c:pt idx="13">
                  <c:v>5.2936057135350714</c:v>
                </c:pt>
                <c:pt idx="14">
                  <c:v>5.4623214944646969</c:v>
                </c:pt>
                <c:pt idx="15">
                  <c:v>5.5724428995901576</c:v>
                </c:pt>
                <c:pt idx="16">
                  <c:v>5.6825643047156174</c:v>
                </c:pt>
                <c:pt idx="17">
                  <c:v>5.7208090673599337</c:v>
                </c:pt>
                <c:pt idx="18">
                  <c:v>5.75905383000425</c:v>
                </c:pt>
                <c:pt idx="19">
                  <c:v>5.7208090673599337</c:v>
                </c:pt>
                <c:pt idx="20">
                  <c:v>5.6825643047156174</c:v>
                </c:pt>
                <c:pt idx="21">
                  <c:v>5.5724428995901576</c:v>
                </c:pt>
                <c:pt idx="22">
                  <c:v>5.4623214944646969</c:v>
                </c:pt>
                <c:pt idx="23">
                  <c:v>5.2936057135350714</c:v>
                </c:pt>
                <c:pt idx="24">
                  <c:v>5.1248899326054458</c:v>
                </c:pt>
                <c:pt idx="25">
                  <c:v>4.9179293890315048</c:v>
                </c:pt>
                <c:pt idx="26">
                  <c:v>4.7109688454575629</c:v>
                </c:pt>
                <c:pt idx="27">
                  <c:v>4.4907260352066416</c:v>
                </c:pt>
                <c:pt idx="28">
                  <c:v>4.2704832249557203</c:v>
                </c:pt>
                <c:pt idx="29">
                  <c:v>4.0635226813817793</c:v>
                </c:pt>
                <c:pt idx="30">
                  <c:v>3.8565621378078379</c:v>
                </c:pt>
                <c:pt idx="31">
                  <c:v>3.6878463568782123</c:v>
                </c:pt>
                <c:pt idx="32">
                  <c:v>3.5191305759485867</c:v>
                </c:pt>
                <c:pt idx="33">
                  <c:v>3.409009170823126</c:v>
                </c:pt>
                <c:pt idx="34">
                  <c:v>3.2988877656976654</c:v>
                </c:pt>
                <c:pt idx="35">
                  <c:v>3.2606430030533495</c:v>
                </c:pt>
                <c:pt idx="36">
                  <c:v>3.2223982404090332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24-4C4A-91C4-BA000C6E1976}"/>
            </c:ext>
          </c:extLst>
        </c:ser>
        <c:ser>
          <c:idx val="5"/>
          <c:order val="5"/>
          <c:tx>
            <c:strRef>
              <c:f>data_170!$C$30</c:f>
              <c:strCache>
                <c:ptCount val="1"/>
                <c:pt idx="0">
                  <c:v>185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data_170!$D$30:$AN$30</c:f>
              <c:numCache>
                <c:formatCode>General</c:formatCode>
                <c:ptCount val="37"/>
                <c:pt idx="0">
                  <c:v>2.733880629006177</c:v>
                </c:pt>
                <c:pt idx="1">
                  <c:v>2.7530030103283352</c:v>
                </c:pt>
                <c:pt idx="2">
                  <c:v>2.7721253916504933</c:v>
                </c:pt>
                <c:pt idx="3">
                  <c:v>2.8271860942132232</c:v>
                </c:pt>
                <c:pt idx="4">
                  <c:v>2.882246796775954</c:v>
                </c:pt>
                <c:pt idx="5">
                  <c:v>2.9666046872407668</c:v>
                </c:pt>
                <c:pt idx="6">
                  <c:v>3.0509625777055795</c:v>
                </c:pt>
                <c:pt idx="7">
                  <c:v>3.15444284949255</c:v>
                </c:pt>
                <c:pt idx="8">
                  <c:v>3.2579231212795206</c:v>
                </c:pt>
                <c:pt idx="9">
                  <c:v>3.3680445264049812</c:v>
                </c:pt>
                <c:pt idx="10">
                  <c:v>3.4781659315304418</c:v>
                </c:pt>
                <c:pt idx="11">
                  <c:v>3.5816462033174128</c:v>
                </c:pt>
                <c:pt idx="12">
                  <c:v>3.6851264751043833</c:v>
                </c:pt>
                <c:pt idx="13">
                  <c:v>3.7694843655691961</c:v>
                </c:pt>
                <c:pt idx="14">
                  <c:v>3.8538422560340089</c:v>
                </c:pt>
                <c:pt idx="15">
                  <c:v>3.9089029585967392</c:v>
                </c:pt>
                <c:pt idx="16">
                  <c:v>3.9639636611594691</c:v>
                </c:pt>
                <c:pt idx="17">
                  <c:v>3.9830860424816272</c:v>
                </c:pt>
                <c:pt idx="18">
                  <c:v>4.0022084238037854</c:v>
                </c:pt>
                <c:pt idx="19">
                  <c:v>3.9830860424816272</c:v>
                </c:pt>
                <c:pt idx="20">
                  <c:v>3.9639636611594691</c:v>
                </c:pt>
                <c:pt idx="21">
                  <c:v>3.9089029585967392</c:v>
                </c:pt>
                <c:pt idx="22">
                  <c:v>3.8538422560340089</c:v>
                </c:pt>
                <c:pt idx="23">
                  <c:v>3.7694843655691961</c:v>
                </c:pt>
                <c:pt idx="24">
                  <c:v>3.6851264751043833</c:v>
                </c:pt>
                <c:pt idx="25">
                  <c:v>3.5816462033174128</c:v>
                </c:pt>
                <c:pt idx="26">
                  <c:v>3.4781659315304418</c:v>
                </c:pt>
                <c:pt idx="27">
                  <c:v>3.3680445264049812</c:v>
                </c:pt>
                <c:pt idx="28">
                  <c:v>3.2579231212795206</c:v>
                </c:pt>
                <c:pt idx="29">
                  <c:v>3.15444284949255</c:v>
                </c:pt>
                <c:pt idx="30">
                  <c:v>3.0509625777055795</c:v>
                </c:pt>
                <c:pt idx="31">
                  <c:v>2.9666046872407668</c:v>
                </c:pt>
                <c:pt idx="32">
                  <c:v>2.882246796775954</c:v>
                </c:pt>
                <c:pt idx="33">
                  <c:v>2.8271860942132232</c:v>
                </c:pt>
                <c:pt idx="34">
                  <c:v>2.7721253916504933</c:v>
                </c:pt>
                <c:pt idx="35">
                  <c:v>2.7530030103283352</c:v>
                </c:pt>
                <c:pt idx="36">
                  <c:v>2.733880629006177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024-4C4A-91C4-BA000C6E1976}"/>
            </c:ext>
          </c:extLst>
        </c:ser>
        <c:ser>
          <c:idx val="6"/>
          <c:order val="6"/>
          <c:tx>
            <c:strRef>
              <c:f>data_170!$C$31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data_170!$D$31:$AN$31</c:f>
              <c:numCache>
                <c:formatCode>General</c:formatCode>
                <c:ptCount val="37"/>
                <c:pt idx="0">
                  <c:v>2.2453630176033208</c:v>
                </c:pt>
                <c:pt idx="1">
                  <c:v>2.2453630176033208</c:v>
                </c:pt>
                <c:pt idx="2">
                  <c:v>2.2453630176033208</c:v>
                </c:pt>
                <c:pt idx="3">
                  <c:v>2.2453630176033208</c:v>
                </c:pt>
                <c:pt idx="4">
                  <c:v>2.2453630176033208</c:v>
                </c:pt>
                <c:pt idx="5">
                  <c:v>2.2453630176033208</c:v>
                </c:pt>
                <c:pt idx="6">
                  <c:v>2.2453630176033208</c:v>
                </c:pt>
                <c:pt idx="7">
                  <c:v>2.2453630176033208</c:v>
                </c:pt>
                <c:pt idx="8">
                  <c:v>2.2453630176033208</c:v>
                </c:pt>
                <c:pt idx="9">
                  <c:v>2.2453630176033208</c:v>
                </c:pt>
                <c:pt idx="10">
                  <c:v>2.2453630176033208</c:v>
                </c:pt>
                <c:pt idx="11">
                  <c:v>2.2453630176033208</c:v>
                </c:pt>
                <c:pt idx="12">
                  <c:v>2.2453630176033208</c:v>
                </c:pt>
                <c:pt idx="13">
                  <c:v>2.2453630176033208</c:v>
                </c:pt>
                <c:pt idx="14">
                  <c:v>2.2453630176033208</c:v>
                </c:pt>
                <c:pt idx="15">
                  <c:v>2.2453630176033208</c:v>
                </c:pt>
                <c:pt idx="16">
                  <c:v>2.2453630176033208</c:v>
                </c:pt>
                <c:pt idx="17">
                  <c:v>2.2453630176033208</c:v>
                </c:pt>
                <c:pt idx="18">
                  <c:v>2.2453630176033208</c:v>
                </c:pt>
                <c:pt idx="19">
                  <c:v>2.2453630176033208</c:v>
                </c:pt>
                <c:pt idx="20">
                  <c:v>2.2453630176033208</c:v>
                </c:pt>
                <c:pt idx="21">
                  <c:v>2.2453630176033208</c:v>
                </c:pt>
                <c:pt idx="22">
                  <c:v>2.2453630176033208</c:v>
                </c:pt>
                <c:pt idx="23">
                  <c:v>2.2453630176033208</c:v>
                </c:pt>
                <c:pt idx="24">
                  <c:v>2.2453630176033208</c:v>
                </c:pt>
                <c:pt idx="25">
                  <c:v>2.2453630176033208</c:v>
                </c:pt>
                <c:pt idx="26">
                  <c:v>2.2453630176033208</c:v>
                </c:pt>
                <c:pt idx="27">
                  <c:v>2.2453630176033208</c:v>
                </c:pt>
                <c:pt idx="28">
                  <c:v>2.2453630176033208</c:v>
                </c:pt>
                <c:pt idx="29">
                  <c:v>2.2453630176033208</c:v>
                </c:pt>
                <c:pt idx="30">
                  <c:v>2.2453630176033208</c:v>
                </c:pt>
                <c:pt idx="31">
                  <c:v>2.2453630176033208</c:v>
                </c:pt>
                <c:pt idx="32">
                  <c:v>2.2453630176033208</c:v>
                </c:pt>
                <c:pt idx="33">
                  <c:v>2.2453630176033208</c:v>
                </c:pt>
                <c:pt idx="34">
                  <c:v>2.2453630176033208</c:v>
                </c:pt>
                <c:pt idx="35">
                  <c:v>2.2453630176033208</c:v>
                </c:pt>
                <c:pt idx="36">
                  <c:v>2.2453630176033208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024-4C4A-91C4-BA000C6E1976}"/>
            </c:ext>
          </c:extLst>
        </c:ser>
        <c:ser>
          <c:idx val="7"/>
          <c:order val="7"/>
          <c:tx>
            <c:strRef>
              <c:f>data_170!$C$32</c:f>
              <c:strCache>
                <c:ptCount val="1"/>
                <c:pt idx="0">
                  <c:v>175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data_170!$D$32:$AN$32</c:f>
              <c:numCache>
                <c:formatCode>General</c:formatCode>
                <c:ptCount val="37"/>
                <c:pt idx="0">
                  <c:v>2.733880629006177</c:v>
                </c:pt>
                <c:pt idx="1">
                  <c:v>2.7530030103283352</c:v>
                </c:pt>
                <c:pt idx="2">
                  <c:v>2.7721253916504933</c:v>
                </c:pt>
                <c:pt idx="3">
                  <c:v>2.8271860942132232</c:v>
                </c:pt>
                <c:pt idx="4">
                  <c:v>2.882246796775954</c:v>
                </c:pt>
                <c:pt idx="5">
                  <c:v>2.9666046872407668</c:v>
                </c:pt>
                <c:pt idx="6">
                  <c:v>3.0509625777055795</c:v>
                </c:pt>
                <c:pt idx="7">
                  <c:v>3.15444284949255</c:v>
                </c:pt>
                <c:pt idx="8">
                  <c:v>3.2579231212795206</c:v>
                </c:pt>
                <c:pt idx="9">
                  <c:v>3.3680445264049812</c:v>
                </c:pt>
                <c:pt idx="10">
                  <c:v>3.4781659315304418</c:v>
                </c:pt>
                <c:pt idx="11">
                  <c:v>3.5816462033174128</c:v>
                </c:pt>
                <c:pt idx="12">
                  <c:v>3.6851264751043833</c:v>
                </c:pt>
                <c:pt idx="13">
                  <c:v>3.7694843655691961</c:v>
                </c:pt>
                <c:pt idx="14">
                  <c:v>3.8538422560340089</c:v>
                </c:pt>
                <c:pt idx="15">
                  <c:v>3.9089029585967392</c:v>
                </c:pt>
                <c:pt idx="16">
                  <c:v>3.9639636611594691</c:v>
                </c:pt>
                <c:pt idx="17">
                  <c:v>3.9830860424816272</c:v>
                </c:pt>
                <c:pt idx="18">
                  <c:v>4.0022084238037854</c:v>
                </c:pt>
                <c:pt idx="19">
                  <c:v>3.9830860424816272</c:v>
                </c:pt>
                <c:pt idx="20">
                  <c:v>3.9639636611594691</c:v>
                </c:pt>
                <c:pt idx="21">
                  <c:v>3.9089029585967392</c:v>
                </c:pt>
                <c:pt idx="22">
                  <c:v>3.8538422560340089</c:v>
                </c:pt>
                <c:pt idx="23">
                  <c:v>3.7694843655691961</c:v>
                </c:pt>
                <c:pt idx="24">
                  <c:v>3.6851264751043833</c:v>
                </c:pt>
                <c:pt idx="25">
                  <c:v>3.5816462033174128</c:v>
                </c:pt>
                <c:pt idx="26">
                  <c:v>3.4781659315304418</c:v>
                </c:pt>
                <c:pt idx="27">
                  <c:v>3.3680445264049812</c:v>
                </c:pt>
                <c:pt idx="28">
                  <c:v>3.2579231212795206</c:v>
                </c:pt>
                <c:pt idx="29">
                  <c:v>3.15444284949255</c:v>
                </c:pt>
                <c:pt idx="30">
                  <c:v>3.0509625777055795</c:v>
                </c:pt>
                <c:pt idx="31">
                  <c:v>2.9666046872407668</c:v>
                </c:pt>
                <c:pt idx="32">
                  <c:v>2.882246796775954</c:v>
                </c:pt>
                <c:pt idx="33">
                  <c:v>2.8271860942132232</c:v>
                </c:pt>
                <c:pt idx="34">
                  <c:v>2.7721253916504933</c:v>
                </c:pt>
                <c:pt idx="35">
                  <c:v>2.7530030103283352</c:v>
                </c:pt>
                <c:pt idx="36">
                  <c:v>2.733880629006177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024-4C4A-91C4-BA000C6E1976}"/>
            </c:ext>
          </c:extLst>
        </c:ser>
        <c:ser>
          <c:idx val="8"/>
          <c:order val="8"/>
          <c:tx>
            <c:strRef>
              <c:f>data_170!$C$33</c:f>
              <c:strCache>
                <c:ptCount val="1"/>
                <c:pt idx="0">
                  <c:v>170</c:v>
                </c:pt>
              </c:strCache>
            </c:strRef>
          </c:tx>
          <c:spPr>
            <a:solidFill>
              <a:schemeClr val="accent5">
                <a:shade val="8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data_170!$D$33:$AN$33</c:f>
              <c:numCache>
                <c:formatCode>General</c:formatCode>
                <c:ptCount val="37"/>
                <c:pt idx="0">
                  <c:v>3.2223982404090332</c:v>
                </c:pt>
                <c:pt idx="1">
                  <c:v>3.2606430030533495</c:v>
                </c:pt>
                <c:pt idx="2">
                  <c:v>3.2988877656976654</c:v>
                </c:pt>
                <c:pt idx="3">
                  <c:v>3.409009170823126</c:v>
                </c:pt>
                <c:pt idx="4">
                  <c:v>3.5191305759485867</c:v>
                </c:pt>
                <c:pt idx="5">
                  <c:v>3.6878463568782123</c:v>
                </c:pt>
                <c:pt idx="6">
                  <c:v>3.8565621378078379</c:v>
                </c:pt>
                <c:pt idx="7">
                  <c:v>4.0635226813817793</c:v>
                </c:pt>
                <c:pt idx="8">
                  <c:v>4.2704832249557203</c:v>
                </c:pt>
                <c:pt idx="9">
                  <c:v>4.4907260352066416</c:v>
                </c:pt>
                <c:pt idx="10">
                  <c:v>4.7109688454575629</c:v>
                </c:pt>
                <c:pt idx="11">
                  <c:v>4.9179293890315048</c:v>
                </c:pt>
                <c:pt idx="12">
                  <c:v>5.1248899326054458</c:v>
                </c:pt>
                <c:pt idx="13">
                  <c:v>5.2936057135350714</c:v>
                </c:pt>
                <c:pt idx="14">
                  <c:v>5.4623214944646969</c:v>
                </c:pt>
                <c:pt idx="15">
                  <c:v>5.5724428995901576</c:v>
                </c:pt>
                <c:pt idx="16">
                  <c:v>5.6825643047156174</c:v>
                </c:pt>
                <c:pt idx="17">
                  <c:v>5.7208090673599337</c:v>
                </c:pt>
                <c:pt idx="18">
                  <c:v>5.75905383000425</c:v>
                </c:pt>
                <c:pt idx="19">
                  <c:v>5.7208090673599337</c:v>
                </c:pt>
                <c:pt idx="20">
                  <c:v>5.6825643047156174</c:v>
                </c:pt>
                <c:pt idx="21">
                  <c:v>5.5724428995901576</c:v>
                </c:pt>
                <c:pt idx="22">
                  <c:v>5.4623214944646969</c:v>
                </c:pt>
                <c:pt idx="23">
                  <c:v>5.2936057135350714</c:v>
                </c:pt>
                <c:pt idx="24">
                  <c:v>5.1248899326054458</c:v>
                </c:pt>
                <c:pt idx="25">
                  <c:v>4.9179293890315048</c:v>
                </c:pt>
                <c:pt idx="26">
                  <c:v>4.7109688454575629</c:v>
                </c:pt>
                <c:pt idx="27">
                  <c:v>4.4907260352066416</c:v>
                </c:pt>
                <c:pt idx="28">
                  <c:v>4.2704832249557203</c:v>
                </c:pt>
                <c:pt idx="29">
                  <c:v>4.0635226813817793</c:v>
                </c:pt>
                <c:pt idx="30">
                  <c:v>3.8565621378078379</c:v>
                </c:pt>
                <c:pt idx="31">
                  <c:v>3.6878463568782123</c:v>
                </c:pt>
                <c:pt idx="32">
                  <c:v>3.5191305759485867</c:v>
                </c:pt>
                <c:pt idx="33">
                  <c:v>3.409009170823126</c:v>
                </c:pt>
                <c:pt idx="34">
                  <c:v>3.2988877656976654</c:v>
                </c:pt>
                <c:pt idx="35">
                  <c:v>3.2606430030533495</c:v>
                </c:pt>
                <c:pt idx="36">
                  <c:v>3.2223982404090332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024-4C4A-91C4-BA000C6E1976}"/>
            </c:ext>
          </c:extLst>
        </c:ser>
        <c:ser>
          <c:idx val="9"/>
          <c:order val="9"/>
          <c:tx>
            <c:strRef>
              <c:f>data_170!$C$34</c:f>
              <c:strCache>
                <c:ptCount val="1"/>
                <c:pt idx="0">
                  <c:v>165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data_170!$D$34:$AN$34</c:f>
              <c:numCache>
                <c:formatCode>General</c:formatCode>
                <c:ptCount val="37"/>
                <c:pt idx="0">
                  <c:v>6.0829456083038744</c:v>
                </c:pt>
                <c:pt idx="1">
                  <c:v>6.1425021444019636</c:v>
                </c:pt>
                <c:pt idx="2">
                  <c:v>6.2020586805000528</c:v>
                </c:pt>
                <c:pt idx="3">
                  <c:v>6.3735448915800301</c:v>
                </c:pt>
                <c:pt idx="4">
                  <c:v>6.5450311026600092</c:v>
                </c:pt>
                <c:pt idx="5">
                  <c:v>6.8077632207986998</c:v>
                </c:pt>
                <c:pt idx="6">
                  <c:v>7.0704953389373904</c:v>
                </c:pt>
                <c:pt idx="7">
                  <c:v>7.3927839931741701</c:v>
                </c:pt>
                <c:pt idx="8">
                  <c:v>7.715072647410949</c:v>
                </c:pt>
                <c:pt idx="9">
                  <c:v>8.0580450695709054</c:v>
                </c:pt>
                <c:pt idx="10">
                  <c:v>8.4010174917308618</c:v>
                </c:pt>
                <c:pt idx="11">
                  <c:v>8.7233061459676406</c:v>
                </c:pt>
                <c:pt idx="12">
                  <c:v>9.0455948002044195</c:v>
                </c:pt>
                <c:pt idx="13">
                  <c:v>9.308326918343111</c:v>
                </c:pt>
                <c:pt idx="14">
                  <c:v>9.5710590364818007</c:v>
                </c:pt>
                <c:pt idx="15">
                  <c:v>9.7425452475617789</c:v>
                </c:pt>
                <c:pt idx="16">
                  <c:v>9.9140314586417553</c:v>
                </c:pt>
                <c:pt idx="17">
                  <c:v>9.9735879947398445</c:v>
                </c:pt>
                <c:pt idx="18">
                  <c:v>10.033144530837934</c:v>
                </c:pt>
                <c:pt idx="19">
                  <c:v>9.9735879947398445</c:v>
                </c:pt>
                <c:pt idx="20">
                  <c:v>9.9140314586417553</c:v>
                </c:pt>
                <c:pt idx="21">
                  <c:v>9.7425452475617789</c:v>
                </c:pt>
                <c:pt idx="22">
                  <c:v>9.5710590364818007</c:v>
                </c:pt>
                <c:pt idx="23">
                  <c:v>9.308326918343111</c:v>
                </c:pt>
                <c:pt idx="24">
                  <c:v>9.0455948002044195</c:v>
                </c:pt>
                <c:pt idx="25">
                  <c:v>8.7233061459676406</c:v>
                </c:pt>
                <c:pt idx="26">
                  <c:v>8.4010174917308618</c:v>
                </c:pt>
                <c:pt idx="27">
                  <c:v>8.0580450695709054</c:v>
                </c:pt>
                <c:pt idx="28">
                  <c:v>7.715072647410949</c:v>
                </c:pt>
                <c:pt idx="29">
                  <c:v>7.3927839931741701</c:v>
                </c:pt>
                <c:pt idx="30">
                  <c:v>7.0704953389373904</c:v>
                </c:pt>
                <c:pt idx="31">
                  <c:v>6.8077632207986998</c:v>
                </c:pt>
                <c:pt idx="32">
                  <c:v>6.5450311026600092</c:v>
                </c:pt>
                <c:pt idx="33">
                  <c:v>6.3735448915800301</c:v>
                </c:pt>
                <c:pt idx="34">
                  <c:v>6.2020586805000528</c:v>
                </c:pt>
                <c:pt idx="35">
                  <c:v>6.1425021444019636</c:v>
                </c:pt>
                <c:pt idx="36">
                  <c:v>6.0829456083038744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024-4C4A-91C4-BA000C6E1976}"/>
            </c:ext>
          </c:extLst>
        </c:ser>
        <c:ser>
          <c:idx val="10"/>
          <c:order val="10"/>
          <c:tx>
            <c:strRef>
              <c:f>data_170!$C$35</c:f>
              <c:strCache>
                <c:ptCount val="1"/>
                <c:pt idx="0">
                  <c:v>160</c:v>
                </c:pt>
              </c:strCache>
            </c:strRef>
          </c:tx>
          <c:spPr>
            <a:solidFill>
              <a:schemeClr val="accent5">
                <a:shade val="6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data_170!$D$35:$AN$35</c:f>
              <c:numCache>
                <c:formatCode>General</c:formatCode>
                <c:ptCount val="37"/>
                <c:pt idx="0">
                  <c:v>8.9434929761987156</c:v>
                </c:pt>
                <c:pt idx="1">
                  <c:v>9.0243612857505777</c:v>
                </c:pt>
                <c:pt idx="2">
                  <c:v>9.1052295953024398</c:v>
                </c:pt>
                <c:pt idx="3">
                  <c:v>9.3380806123369346</c:v>
                </c:pt>
                <c:pt idx="4">
                  <c:v>9.5709316293714313</c:v>
                </c:pt>
                <c:pt idx="5">
                  <c:v>9.9276800847191868</c:v>
                </c:pt>
                <c:pt idx="6">
                  <c:v>10.284428540066942</c:v>
                </c:pt>
                <c:pt idx="7">
                  <c:v>10.72204530496656</c:v>
                </c:pt>
                <c:pt idx="8">
                  <c:v>11.159662069866178</c:v>
                </c:pt>
                <c:pt idx="9">
                  <c:v>11.625364103935169</c:v>
                </c:pt>
                <c:pt idx="10">
                  <c:v>12.091066138004159</c:v>
                </c:pt>
                <c:pt idx="11">
                  <c:v>12.528682902903777</c:v>
                </c:pt>
                <c:pt idx="12">
                  <c:v>12.966299667803394</c:v>
                </c:pt>
                <c:pt idx="13">
                  <c:v>13.32304812315115</c:v>
                </c:pt>
                <c:pt idx="14">
                  <c:v>13.679796578498904</c:v>
                </c:pt>
                <c:pt idx="15">
                  <c:v>13.9126475955334</c:v>
                </c:pt>
                <c:pt idx="16">
                  <c:v>14.145498612567895</c:v>
                </c:pt>
                <c:pt idx="17">
                  <c:v>14.226366922119757</c:v>
                </c:pt>
                <c:pt idx="18">
                  <c:v>14.307235231671619</c:v>
                </c:pt>
                <c:pt idx="19">
                  <c:v>14.226366922119757</c:v>
                </c:pt>
                <c:pt idx="20">
                  <c:v>14.145498612567895</c:v>
                </c:pt>
                <c:pt idx="21">
                  <c:v>13.9126475955334</c:v>
                </c:pt>
                <c:pt idx="22">
                  <c:v>13.679796578498904</c:v>
                </c:pt>
                <c:pt idx="23">
                  <c:v>13.32304812315115</c:v>
                </c:pt>
                <c:pt idx="24">
                  <c:v>12.966299667803394</c:v>
                </c:pt>
                <c:pt idx="25">
                  <c:v>12.528682902903777</c:v>
                </c:pt>
                <c:pt idx="26">
                  <c:v>12.091066138004159</c:v>
                </c:pt>
                <c:pt idx="27">
                  <c:v>11.625364103935169</c:v>
                </c:pt>
                <c:pt idx="28">
                  <c:v>11.159662069866178</c:v>
                </c:pt>
                <c:pt idx="29">
                  <c:v>10.72204530496656</c:v>
                </c:pt>
                <c:pt idx="30">
                  <c:v>10.284428540066942</c:v>
                </c:pt>
                <c:pt idx="31">
                  <c:v>9.9276800847191868</c:v>
                </c:pt>
                <c:pt idx="32">
                  <c:v>9.5709316293714313</c:v>
                </c:pt>
                <c:pt idx="33">
                  <c:v>9.3380806123369346</c:v>
                </c:pt>
                <c:pt idx="34">
                  <c:v>9.1052295953024398</c:v>
                </c:pt>
                <c:pt idx="35">
                  <c:v>9.0243612857505777</c:v>
                </c:pt>
                <c:pt idx="36">
                  <c:v>8.9434929761987156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024-4C4A-91C4-BA000C6E1976}"/>
            </c:ext>
          </c:extLst>
        </c:ser>
        <c:ser>
          <c:idx val="11"/>
          <c:order val="11"/>
          <c:tx>
            <c:strRef>
              <c:f>data_170!$C$36</c:f>
              <c:strCache>
                <c:ptCount val="1"/>
                <c:pt idx="0">
                  <c:v>155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data_170!$D$36:$AN$36</c:f>
              <c:numCache>
                <c:formatCode>General</c:formatCode>
                <c:ptCount val="37"/>
                <c:pt idx="0">
                  <c:v>14.716722380388212</c:v>
                </c:pt>
                <c:pt idx="1">
                  <c:v>14.82287692602678</c:v>
                </c:pt>
                <c:pt idx="2">
                  <c:v>14.929031471665345</c:v>
                </c:pt>
                <c:pt idx="3">
                  <c:v>15.234691303702794</c:v>
                </c:pt>
                <c:pt idx="4">
                  <c:v>15.540351135740245</c:v>
                </c:pt>
                <c:pt idx="5">
                  <c:v>16.008649167374184</c:v>
                </c:pt>
                <c:pt idx="6">
                  <c:v>16.476947199008126</c:v>
                </c:pt>
                <c:pt idx="7">
                  <c:v>17.051399776280633</c:v>
                </c:pt>
                <c:pt idx="8">
                  <c:v>17.625852353553135</c:v>
                </c:pt>
                <c:pt idx="9">
                  <c:v>18.237172017628037</c:v>
                </c:pt>
                <c:pt idx="10">
                  <c:v>18.848491681702939</c:v>
                </c:pt>
                <c:pt idx="11">
                  <c:v>19.422944258975445</c:v>
                </c:pt>
                <c:pt idx="12">
                  <c:v>19.997396836247951</c:v>
                </c:pt>
                <c:pt idx="13">
                  <c:v>20.465694867881886</c:v>
                </c:pt>
                <c:pt idx="14">
                  <c:v>20.933992899515825</c:v>
                </c:pt>
                <c:pt idx="15">
                  <c:v>21.239652731553278</c:v>
                </c:pt>
                <c:pt idx="16">
                  <c:v>21.545312563590727</c:v>
                </c:pt>
                <c:pt idx="17">
                  <c:v>21.651467109229294</c:v>
                </c:pt>
                <c:pt idx="18">
                  <c:v>21.757621654867862</c:v>
                </c:pt>
                <c:pt idx="19">
                  <c:v>21.651467109229294</c:v>
                </c:pt>
                <c:pt idx="20">
                  <c:v>21.545312563590727</c:v>
                </c:pt>
                <c:pt idx="21">
                  <c:v>21.239652731553278</c:v>
                </c:pt>
                <c:pt idx="22">
                  <c:v>20.933992899515825</c:v>
                </c:pt>
                <c:pt idx="23">
                  <c:v>20.465694867881886</c:v>
                </c:pt>
                <c:pt idx="24">
                  <c:v>19.997396836247951</c:v>
                </c:pt>
                <c:pt idx="25">
                  <c:v>19.422944258975445</c:v>
                </c:pt>
                <c:pt idx="26">
                  <c:v>18.848491681702939</c:v>
                </c:pt>
                <c:pt idx="27">
                  <c:v>18.237172017628037</c:v>
                </c:pt>
                <c:pt idx="28">
                  <c:v>17.625852353553135</c:v>
                </c:pt>
                <c:pt idx="29">
                  <c:v>17.051399776280633</c:v>
                </c:pt>
                <c:pt idx="30">
                  <c:v>16.476947199008126</c:v>
                </c:pt>
                <c:pt idx="31">
                  <c:v>16.008649167374184</c:v>
                </c:pt>
                <c:pt idx="32">
                  <c:v>15.540351135740245</c:v>
                </c:pt>
                <c:pt idx="33">
                  <c:v>15.234691303702794</c:v>
                </c:pt>
                <c:pt idx="34">
                  <c:v>14.929031471665345</c:v>
                </c:pt>
                <c:pt idx="35">
                  <c:v>14.82287692602678</c:v>
                </c:pt>
                <c:pt idx="36">
                  <c:v>14.716722380388212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024-4C4A-91C4-BA000C6E1976}"/>
            </c:ext>
          </c:extLst>
        </c:ser>
        <c:ser>
          <c:idx val="12"/>
          <c:order val="12"/>
          <c:tx>
            <c:strRef>
              <c:f>data_170!$C$37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5">
                <a:shade val="40000"/>
              </a:schemeClr>
            </a:solidFill>
            <a:ln/>
            <a:effectLst/>
            <a:sp3d/>
          </c:spPr>
          <c:cat>
            <c:numRef>
              <c:f>data_170!$D$24:$AN$24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data_170!$D$37:$AN$37</c:f>
              <c:numCache>
                <c:formatCode>General</c:formatCode>
                <c:ptCount val="37"/>
                <c:pt idx="0">
                  <c:v>20.489951784577709</c:v>
                </c:pt>
                <c:pt idx="1">
                  <c:v>20.62139256630298</c:v>
                </c:pt>
                <c:pt idx="2">
                  <c:v>20.752833348028251</c:v>
                </c:pt>
                <c:pt idx="3">
                  <c:v>21.131301995068654</c:v>
                </c:pt>
                <c:pt idx="4">
                  <c:v>21.509770642109061</c:v>
                </c:pt>
                <c:pt idx="5">
                  <c:v>22.089618250029183</c:v>
                </c:pt>
                <c:pt idx="6">
                  <c:v>22.669465857949309</c:v>
                </c:pt>
                <c:pt idx="7">
                  <c:v>23.380754247594702</c:v>
                </c:pt>
                <c:pt idx="8">
                  <c:v>24.092042637240091</c:v>
                </c:pt>
                <c:pt idx="9">
                  <c:v>24.848979931320905</c:v>
                </c:pt>
                <c:pt idx="10">
                  <c:v>25.605917225401718</c:v>
                </c:pt>
                <c:pt idx="11">
                  <c:v>26.317205615047111</c:v>
                </c:pt>
                <c:pt idx="12">
                  <c:v>27.028494004692504</c:v>
                </c:pt>
                <c:pt idx="13">
                  <c:v>27.608341612612627</c:v>
                </c:pt>
                <c:pt idx="14">
                  <c:v>28.188189220532749</c:v>
                </c:pt>
                <c:pt idx="15">
                  <c:v>28.566657867573156</c:v>
                </c:pt>
                <c:pt idx="16">
                  <c:v>28.945126514613563</c:v>
                </c:pt>
                <c:pt idx="17">
                  <c:v>29.07656729633883</c:v>
                </c:pt>
                <c:pt idx="18">
                  <c:v>29.2080080780641</c:v>
                </c:pt>
                <c:pt idx="19">
                  <c:v>29.07656729633883</c:v>
                </c:pt>
                <c:pt idx="20">
                  <c:v>28.945126514613563</c:v>
                </c:pt>
                <c:pt idx="21">
                  <c:v>28.566657867573156</c:v>
                </c:pt>
                <c:pt idx="22">
                  <c:v>28.188189220532749</c:v>
                </c:pt>
                <c:pt idx="23">
                  <c:v>27.608341612612627</c:v>
                </c:pt>
                <c:pt idx="24">
                  <c:v>27.028494004692504</c:v>
                </c:pt>
                <c:pt idx="25">
                  <c:v>26.317205615047111</c:v>
                </c:pt>
                <c:pt idx="26">
                  <c:v>25.605917225401718</c:v>
                </c:pt>
                <c:pt idx="27">
                  <c:v>24.848979931320905</c:v>
                </c:pt>
                <c:pt idx="28">
                  <c:v>24.092042637240091</c:v>
                </c:pt>
                <c:pt idx="29">
                  <c:v>23.380754247594702</c:v>
                </c:pt>
                <c:pt idx="30">
                  <c:v>22.669465857949309</c:v>
                </c:pt>
                <c:pt idx="31">
                  <c:v>22.089618250029183</c:v>
                </c:pt>
                <c:pt idx="32">
                  <c:v>21.509770642109061</c:v>
                </c:pt>
                <c:pt idx="33">
                  <c:v>21.131301995068654</c:v>
                </c:pt>
                <c:pt idx="34">
                  <c:v>20.752833348028251</c:v>
                </c:pt>
                <c:pt idx="35">
                  <c:v>20.62139256630298</c:v>
                </c:pt>
                <c:pt idx="36">
                  <c:v>20.489951784577709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024-4C4A-91C4-BA000C6E1976}"/>
            </c:ext>
          </c:extLst>
        </c:ser>
        <c:bandFmts>
          <c:bandFmt>
            <c:idx val="0"/>
            <c:spPr>
              <a:solidFill>
                <a:srgbClr val="FF0000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rgbClr val="FFFF00"/>
              </a:solidFill>
              <a:ln/>
              <a:effectLst/>
              <a:sp3d/>
            </c:spPr>
          </c:bandFmt>
          <c:bandFmt>
            <c:idx val="3"/>
            <c:spPr>
              <a:solidFill>
                <a:srgbClr val="00B050"/>
              </a:solidFill>
              <a:ln/>
              <a:effectLst/>
              <a:sp3d/>
            </c:spPr>
          </c:bandFmt>
          <c:bandFmt>
            <c:idx val="4"/>
            <c:spPr>
              <a:solidFill>
                <a:srgbClr val="0070C0"/>
              </a:solidFill>
              <a:ln/>
              <a:effectLst/>
              <a:sp3d/>
            </c:spPr>
          </c:bandFmt>
          <c:bandFmt>
            <c:idx val="5"/>
            <c:spPr>
              <a:solidFill>
                <a:srgbClr val="7030A0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5">
                  <a:shade val="47000"/>
                </a:schemeClr>
              </a:solidFill>
              <a:ln/>
              <a:effectLst/>
              <a:sp3d/>
            </c:spPr>
          </c:bandFmt>
        </c:bandFmts>
        <c:axId val="619844104"/>
        <c:axId val="619844496"/>
        <c:axId val="624258264"/>
      </c:surfaceChart>
      <c:catAx>
        <c:axId val="61984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4496"/>
        <c:crosses val="autoZero"/>
        <c:auto val="1"/>
        <c:lblAlgn val="ctr"/>
        <c:lblOffset val="100"/>
        <c:noMultiLvlLbl val="0"/>
      </c:catAx>
      <c:valAx>
        <c:axId val="619844496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4104"/>
        <c:crosses val="autoZero"/>
        <c:crossBetween val="midCat"/>
        <c:majorUnit val="10"/>
      </c:valAx>
      <c:serAx>
        <c:axId val="624258264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4496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E-E</a:t>
            </a:r>
            <a:r>
              <a:rPr lang="en-US" sz="18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(kJ/mol)</a:t>
            </a:r>
          </a:p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acetylene (HCCH) with first HCC angle constrained to 170°</a:t>
            </a:r>
          </a:p>
        </c:rich>
      </c:tx>
      <c:layout>
        <c:manualLayout>
          <c:xMode val="edge"/>
          <c:yMode val="edge"/>
          <c:x val="0.12177289377289377"/>
          <c:y val="0.1170239503510877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 w="1270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3186813186813187E-2"/>
          <c:y val="6.7157703356518883E-2"/>
          <c:w val="0.87210983242479301"/>
          <c:h val="0.71731662143625852"/>
        </c:manualLayout>
      </c:layout>
      <c:surfaceChart>
        <c:wireframe val="0"/>
        <c:ser>
          <c:idx val="0"/>
          <c:order val="0"/>
          <c:tx>
            <c:strRef>
              <c:f>data_170!$C$7</c:f>
              <c:strCache>
                <c:ptCount val="1"/>
                <c:pt idx="0">
                  <c:v>210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data_170!$D$7:$AN$7</c:f>
              <c:numCache>
                <c:formatCode>General</c:formatCode>
                <c:ptCount val="37"/>
                <c:pt idx="0">
                  <c:v>19.676442179988136</c:v>
                </c:pt>
                <c:pt idx="1">
                  <c:v>19.81748403999843</c:v>
                </c:pt>
                <c:pt idx="2">
                  <c:v>19.958525900008723</c:v>
                </c:pt>
                <c:pt idx="3">
                  <c:v>20.367710075005405</c:v>
                </c:pt>
                <c:pt idx="4">
                  <c:v>20.776894250002087</c:v>
                </c:pt>
                <c:pt idx="5">
                  <c:v>21.412593437501457</c:v>
                </c:pt>
                <c:pt idx="6">
                  <c:v>22.048292625000826</c:v>
                </c:pt>
                <c:pt idx="7">
                  <c:v>22.842677032496539</c:v>
                </c:pt>
                <c:pt idx="8">
                  <c:v>23.637061439992252</c:v>
                </c:pt>
                <c:pt idx="9">
                  <c:v>24.500273330002237</c:v>
                </c:pt>
                <c:pt idx="10">
                  <c:v>25.363485220012222</c:v>
                </c:pt>
                <c:pt idx="11">
                  <c:v>26.191869852504176</c:v>
                </c:pt>
                <c:pt idx="12">
                  <c:v>27.02025448499613</c:v>
                </c:pt>
                <c:pt idx="13">
                  <c:v>27.708437417491339</c:v>
                </c:pt>
                <c:pt idx="14">
                  <c:v>28.396620349986549</c:v>
                </c:pt>
                <c:pt idx="15">
                  <c:v>28.85232838498964</c:v>
                </c:pt>
                <c:pt idx="16">
                  <c:v>29.308036419992732</c:v>
                </c:pt>
                <c:pt idx="17">
                  <c:v>29.46754867249221</c:v>
                </c:pt>
                <c:pt idx="18">
                  <c:v>29.627060924991689</c:v>
                </c:pt>
                <c:pt idx="19">
                  <c:v>29.46754867249221</c:v>
                </c:pt>
                <c:pt idx="20">
                  <c:v>29.308036419992732</c:v>
                </c:pt>
                <c:pt idx="21">
                  <c:v>28.85232838498964</c:v>
                </c:pt>
                <c:pt idx="22">
                  <c:v>28.396620349986549</c:v>
                </c:pt>
                <c:pt idx="23">
                  <c:v>27.708437417491339</c:v>
                </c:pt>
                <c:pt idx="24">
                  <c:v>27.02025448499613</c:v>
                </c:pt>
                <c:pt idx="25">
                  <c:v>26.191869852504176</c:v>
                </c:pt>
                <c:pt idx="26">
                  <c:v>25.363485220012222</c:v>
                </c:pt>
                <c:pt idx="27">
                  <c:v>24.500273330002237</c:v>
                </c:pt>
                <c:pt idx="28">
                  <c:v>23.637061439992252</c:v>
                </c:pt>
                <c:pt idx="29">
                  <c:v>22.842677032496539</c:v>
                </c:pt>
                <c:pt idx="30">
                  <c:v>22.048292625000826</c:v>
                </c:pt>
                <c:pt idx="31">
                  <c:v>21.412593437501457</c:v>
                </c:pt>
                <c:pt idx="32">
                  <c:v>20.776894250002087</c:v>
                </c:pt>
                <c:pt idx="33">
                  <c:v>20.367710075005405</c:v>
                </c:pt>
                <c:pt idx="34">
                  <c:v>19.958525900008723</c:v>
                </c:pt>
                <c:pt idx="35">
                  <c:v>19.81748403999843</c:v>
                </c:pt>
                <c:pt idx="36">
                  <c:v>19.676442179988136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4A-4F14-B846-6218672381C9}"/>
            </c:ext>
          </c:extLst>
        </c:ser>
        <c:ser>
          <c:idx val="1"/>
          <c:order val="1"/>
          <c:tx>
            <c:strRef>
              <c:f>data_170!$C$8</c:f>
              <c:strCache>
                <c:ptCount val="1"/>
                <c:pt idx="0">
                  <c:v>205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data_170!$D$8:$AN$8</c:f>
              <c:numCache>
                <c:formatCode>General</c:formatCode>
                <c:ptCount val="37"/>
                <c:pt idx="0">
                  <c:v>14.354172982489281</c:v>
                </c:pt>
                <c:pt idx="1">
                  <c:v>14.474479956245586</c:v>
                </c:pt>
                <c:pt idx="2">
                  <c:v>14.594786930001892</c:v>
                </c:pt>
                <c:pt idx="3">
                  <c:v>14.943453330000258</c:v>
                </c:pt>
                <c:pt idx="4">
                  <c:v>15.292119729998625</c:v>
                </c:pt>
                <c:pt idx="5">
                  <c:v>15.832795508744267</c:v>
                </c:pt>
                <c:pt idx="6">
                  <c:v>16.37347128748991</c:v>
                </c:pt>
                <c:pt idx="7">
                  <c:v>17.047522466245802</c:v>
                </c:pt>
                <c:pt idx="8">
                  <c:v>17.721573645001691</c:v>
                </c:pt>
                <c:pt idx="9">
                  <c:v>18.452237167504563</c:v>
                </c:pt>
                <c:pt idx="10">
                  <c:v>19.182900690007436</c:v>
                </c:pt>
                <c:pt idx="11">
                  <c:v>19.882491420004438</c:v>
                </c:pt>
                <c:pt idx="12">
                  <c:v>20.58208215000144</c:v>
                </c:pt>
                <c:pt idx="13">
                  <c:v>21.162179811244187</c:v>
                </c:pt>
                <c:pt idx="14">
                  <c:v>21.742277472486933</c:v>
                </c:pt>
                <c:pt idx="15">
                  <c:v>22.12590240498621</c:v>
                </c:pt>
                <c:pt idx="16">
                  <c:v>22.509527337485487</c:v>
                </c:pt>
                <c:pt idx="17">
                  <c:v>22.643723206243664</c:v>
                </c:pt>
                <c:pt idx="18">
                  <c:v>22.77791907500184</c:v>
                </c:pt>
                <c:pt idx="19">
                  <c:v>22.643723206243664</c:v>
                </c:pt>
                <c:pt idx="20">
                  <c:v>22.509527337485487</c:v>
                </c:pt>
                <c:pt idx="21">
                  <c:v>22.12590240498621</c:v>
                </c:pt>
                <c:pt idx="22">
                  <c:v>21.742277472486933</c:v>
                </c:pt>
                <c:pt idx="23">
                  <c:v>21.162179811244187</c:v>
                </c:pt>
                <c:pt idx="24">
                  <c:v>20.58208215000144</c:v>
                </c:pt>
                <c:pt idx="25">
                  <c:v>19.882491420004438</c:v>
                </c:pt>
                <c:pt idx="26">
                  <c:v>19.182900690007436</c:v>
                </c:pt>
                <c:pt idx="27">
                  <c:v>18.452237167504563</c:v>
                </c:pt>
                <c:pt idx="28">
                  <c:v>17.721573645001691</c:v>
                </c:pt>
                <c:pt idx="29">
                  <c:v>17.047522466245802</c:v>
                </c:pt>
                <c:pt idx="30">
                  <c:v>16.37347128748991</c:v>
                </c:pt>
                <c:pt idx="31">
                  <c:v>15.832795508744267</c:v>
                </c:pt>
                <c:pt idx="32">
                  <c:v>15.292119729998625</c:v>
                </c:pt>
                <c:pt idx="33">
                  <c:v>14.943453330000258</c:v>
                </c:pt>
                <c:pt idx="34">
                  <c:v>14.594786930001892</c:v>
                </c:pt>
                <c:pt idx="35">
                  <c:v>14.474479956245586</c:v>
                </c:pt>
                <c:pt idx="36">
                  <c:v>14.354172982489281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4A-4F14-B846-6218672381C9}"/>
            </c:ext>
          </c:extLst>
        </c:ser>
        <c:ser>
          <c:idx val="2"/>
          <c:order val="2"/>
          <c:tx>
            <c:strRef>
              <c:f>data_170!$C$9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data_170!$D$9:$AN$9</c:f>
              <c:numCache>
                <c:formatCode>General</c:formatCode>
                <c:ptCount val="37"/>
                <c:pt idx="0">
                  <c:v>9.0319037849904262</c:v>
                </c:pt>
                <c:pt idx="1">
                  <c:v>9.131475872492743</c:v>
                </c:pt>
                <c:pt idx="2">
                  <c:v>9.2310479599950597</c:v>
                </c:pt>
                <c:pt idx="3">
                  <c:v>9.519196584995111</c:v>
                </c:pt>
                <c:pt idx="4">
                  <c:v>9.8073452099951623</c:v>
                </c:pt>
                <c:pt idx="5">
                  <c:v>10.252997579987078</c:v>
                </c:pt>
                <c:pt idx="6">
                  <c:v>10.698649949978993</c:v>
                </c:pt>
                <c:pt idx="7">
                  <c:v>11.252367899995061</c:v>
                </c:pt>
                <c:pt idx="8">
                  <c:v>11.806085850011129</c:v>
                </c:pt>
                <c:pt idx="9">
                  <c:v>12.40420100500689</c:v>
                </c:pt>
                <c:pt idx="10">
                  <c:v>13.00231616000265</c:v>
                </c:pt>
                <c:pt idx="11">
                  <c:v>13.5731129875047</c:v>
                </c:pt>
                <c:pt idx="12">
                  <c:v>14.143909815006751</c:v>
                </c:pt>
                <c:pt idx="13">
                  <c:v>14.615922204997034</c:v>
                </c:pt>
                <c:pt idx="14">
                  <c:v>15.087934594987317</c:v>
                </c:pt>
                <c:pt idx="15">
                  <c:v>15.39947642498278</c:v>
                </c:pt>
                <c:pt idx="16">
                  <c:v>15.711018254978242</c:v>
                </c:pt>
                <c:pt idx="17">
                  <c:v>15.819897739995117</c:v>
                </c:pt>
                <c:pt idx="18">
                  <c:v>15.928777225011991</c:v>
                </c:pt>
                <c:pt idx="19">
                  <c:v>15.819897739995117</c:v>
                </c:pt>
                <c:pt idx="20">
                  <c:v>15.711018254978242</c:v>
                </c:pt>
                <c:pt idx="21">
                  <c:v>15.39947642498278</c:v>
                </c:pt>
                <c:pt idx="22">
                  <c:v>15.087934594987317</c:v>
                </c:pt>
                <c:pt idx="23">
                  <c:v>14.615922204997034</c:v>
                </c:pt>
                <c:pt idx="24">
                  <c:v>14.143909815006751</c:v>
                </c:pt>
                <c:pt idx="25">
                  <c:v>13.5731129875047</c:v>
                </c:pt>
                <c:pt idx="26">
                  <c:v>13.00231616000265</c:v>
                </c:pt>
                <c:pt idx="27">
                  <c:v>12.40420100500689</c:v>
                </c:pt>
                <c:pt idx="28">
                  <c:v>11.806085850011129</c:v>
                </c:pt>
                <c:pt idx="29">
                  <c:v>11.252367899995061</c:v>
                </c:pt>
                <c:pt idx="30">
                  <c:v>10.698649949978993</c:v>
                </c:pt>
                <c:pt idx="31">
                  <c:v>10.252997579987078</c:v>
                </c:pt>
                <c:pt idx="32">
                  <c:v>9.8073452099951623</c:v>
                </c:pt>
                <c:pt idx="33">
                  <c:v>9.519196584995111</c:v>
                </c:pt>
                <c:pt idx="34">
                  <c:v>9.2310479599950597</c:v>
                </c:pt>
                <c:pt idx="35">
                  <c:v>9.131475872492743</c:v>
                </c:pt>
                <c:pt idx="36">
                  <c:v>9.0319037849904262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4A-4F14-B846-6218672381C9}"/>
            </c:ext>
          </c:extLst>
        </c:ser>
        <c:ser>
          <c:idx val="3"/>
          <c:order val="3"/>
          <c:tx>
            <c:strRef>
              <c:f>data_170!$C$10</c:f>
              <c:strCache>
                <c:ptCount val="1"/>
                <c:pt idx="0">
                  <c:v>195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data_170!$D$10:$AN$10</c:f>
              <c:numCache>
                <c:formatCode>General</c:formatCode>
                <c:ptCount val="37"/>
                <c:pt idx="0">
                  <c:v>6.1521766199862178</c:v>
                </c:pt>
                <c:pt idx="1">
                  <c:v>6.227843529988073</c:v>
                </c:pt>
                <c:pt idx="2">
                  <c:v>6.3035104399899282</c:v>
                </c:pt>
                <c:pt idx="3">
                  <c:v>6.5222933549964672</c:v>
                </c:pt>
                <c:pt idx="4">
                  <c:v>6.7410762700030062</c:v>
                </c:pt>
                <c:pt idx="5">
                  <c:v>7.0789518649946643</c:v>
                </c:pt>
                <c:pt idx="6">
                  <c:v>7.4168274599863224</c:v>
                </c:pt>
                <c:pt idx="7">
                  <c:v>7.8358244412474054</c:v>
                </c:pt>
                <c:pt idx="8">
                  <c:v>8.2548214225084884</c:v>
                </c:pt>
                <c:pt idx="9">
                  <c:v>8.7064205500074028</c:v>
                </c:pt>
                <c:pt idx="10">
                  <c:v>9.1580196775063172</c:v>
                </c:pt>
                <c:pt idx="11">
                  <c:v>9.588030631255263</c:v>
                </c:pt>
                <c:pt idx="12">
                  <c:v>10.018041585004209</c:v>
                </c:pt>
                <c:pt idx="13">
                  <c:v>10.372910728748108</c:v>
                </c:pt>
                <c:pt idx="14">
                  <c:v>10.727779872492007</c:v>
                </c:pt>
                <c:pt idx="15">
                  <c:v>10.961620029985156</c:v>
                </c:pt>
                <c:pt idx="16">
                  <c:v>11.195460187478304</c:v>
                </c:pt>
                <c:pt idx="17">
                  <c:v>11.277113237490417</c:v>
                </c:pt>
                <c:pt idx="18">
                  <c:v>11.358766287502529</c:v>
                </c:pt>
                <c:pt idx="19">
                  <c:v>11.277113237490417</c:v>
                </c:pt>
                <c:pt idx="20">
                  <c:v>11.195460187478304</c:v>
                </c:pt>
                <c:pt idx="21">
                  <c:v>10.961620029985156</c:v>
                </c:pt>
                <c:pt idx="22">
                  <c:v>10.727779872492007</c:v>
                </c:pt>
                <c:pt idx="23">
                  <c:v>10.372910728748108</c:v>
                </c:pt>
                <c:pt idx="24">
                  <c:v>10.018041585004209</c:v>
                </c:pt>
                <c:pt idx="25">
                  <c:v>9.588030631255263</c:v>
                </c:pt>
                <c:pt idx="26">
                  <c:v>9.1580196775063172</c:v>
                </c:pt>
                <c:pt idx="27">
                  <c:v>8.7064205500074028</c:v>
                </c:pt>
                <c:pt idx="28">
                  <c:v>8.2548214225084884</c:v>
                </c:pt>
                <c:pt idx="29">
                  <c:v>7.8358244412474054</c:v>
                </c:pt>
                <c:pt idx="30">
                  <c:v>7.4168274599863224</c:v>
                </c:pt>
                <c:pt idx="31">
                  <c:v>7.0789518649946643</c:v>
                </c:pt>
                <c:pt idx="32">
                  <c:v>6.7410762700030062</c:v>
                </c:pt>
                <c:pt idx="33">
                  <c:v>6.5222933549964672</c:v>
                </c:pt>
                <c:pt idx="34">
                  <c:v>6.3035104399899282</c:v>
                </c:pt>
                <c:pt idx="35">
                  <c:v>6.227843529988073</c:v>
                </c:pt>
                <c:pt idx="36">
                  <c:v>6.1521766199862178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F4A-4F14-B846-6218672381C9}"/>
            </c:ext>
          </c:extLst>
        </c:ser>
        <c:ser>
          <c:idx val="4"/>
          <c:order val="4"/>
          <c:tx>
            <c:strRef>
              <c:f>data_170!$C$11</c:f>
              <c:strCache>
                <c:ptCount val="1"/>
                <c:pt idx="0">
                  <c:v>190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data_170!$D$11:$AN$11</c:f>
              <c:numCache>
                <c:formatCode>General</c:formatCode>
                <c:ptCount val="37"/>
                <c:pt idx="0">
                  <c:v>3.2724494549820093</c:v>
                </c:pt>
                <c:pt idx="1">
                  <c:v>3.3242111874834031</c:v>
                </c:pt>
                <c:pt idx="2">
                  <c:v>3.3759729199847968</c:v>
                </c:pt>
                <c:pt idx="3">
                  <c:v>3.5253901249978234</c:v>
                </c:pt>
                <c:pt idx="4">
                  <c:v>3.6748073300108501</c:v>
                </c:pt>
                <c:pt idx="5">
                  <c:v>3.9049061500022511</c:v>
                </c:pt>
                <c:pt idx="6">
                  <c:v>4.135004969993652</c:v>
                </c:pt>
                <c:pt idx="7">
                  <c:v>4.4192809824997497</c:v>
                </c:pt>
                <c:pt idx="8">
                  <c:v>4.7035569950058473</c:v>
                </c:pt>
                <c:pt idx="9">
                  <c:v>5.008640095007916</c:v>
                </c:pt>
                <c:pt idx="10">
                  <c:v>5.3137231950099846</c:v>
                </c:pt>
                <c:pt idx="11">
                  <c:v>5.6029482750058257</c:v>
                </c:pt>
                <c:pt idx="12">
                  <c:v>5.8921733550016668</c:v>
                </c:pt>
                <c:pt idx="13">
                  <c:v>6.1298992524991824</c:v>
                </c:pt>
                <c:pt idx="14">
                  <c:v>6.367625149996698</c:v>
                </c:pt>
                <c:pt idx="15">
                  <c:v>6.5237636349875316</c:v>
                </c:pt>
                <c:pt idx="16">
                  <c:v>6.6799021199783652</c:v>
                </c:pt>
                <c:pt idx="17">
                  <c:v>6.7343287349857164</c:v>
                </c:pt>
                <c:pt idx="18">
                  <c:v>6.7887553499930675</c:v>
                </c:pt>
                <c:pt idx="19">
                  <c:v>6.7343287349857164</c:v>
                </c:pt>
                <c:pt idx="20">
                  <c:v>6.6799021199783652</c:v>
                </c:pt>
                <c:pt idx="21">
                  <c:v>6.5237636349875316</c:v>
                </c:pt>
                <c:pt idx="22">
                  <c:v>6.367625149996698</c:v>
                </c:pt>
                <c:pt idx="23">
                  <c:v>6.1298992524991824</c:v>
                </c:pt>
                <c:pt idx="24">
                  <c:v>5.8921733550016668</c:v>
                </c:pt>
                <c:pt idx="25">
                  <c:v>5.6029482750058257</c:v>
                </c:pt>
                <c:pt idx="26">
                  <c:v>5.3137231950099846</c:v>
                </c:pt>
                <c:pt idx="27">
                  <c:v>5.008640095007916</c:v>
                </c:pt>
                <c:pt idx="28">
                  <c:v>4.7035569950058473</c:v>
                </c:pt>
                <c:pt idx="29">
                  <c:v>4.4192809824997497</c:v>
                </c:pt>
                <c:pt idx="30">
                  <c:v>4.135004969993652</c:v>
                </c:pt>
                <c:pt idx="31">
                  <c:v>3.9049061500022511</c:v>
                </c:pt>
                <c:pt idx="32">
                  <c:v>3.6748073300108501</c:v>
                </c:pt>
                <c:pt idx="33">
                  <c:v>3.5253901249978234</c:v>
                </c:pt>
                <c:pt idx="34">
                  <c:v>3.3759729199847968</c:v>
                </c:pt>
                <c:pt idx="35">
                  <c:v>3.3242111874834031</c:v>
                </c:pt>
                <c:pt idx="36">
                  <c:v>3.2724494549820093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F4A-4F14-B846-6218672381C9}"/>
            </c:ext>
          </c:extLst>
        </c:ser>
        <c:ser>
          <c:idx val="5"/>
          <c:order val="5"/>
          <c:tx>
            <c:strRef>
              <c:f>data_170!$C$12</c:f>
              <c:strCache>
                <c:ptCount val="1"/>
                <c:pt idx="0">
                  <c:v>185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data_170!$D$12:$AN$12</c:f>
              <c:numCache>
                <c:formatCode>General</c:formatCode>
                <c:ptCount val="37"/>
                <c:pt idx="0">
                  <c:v>2.8877349399951839</c:v>
                </c:pt>
                <c:pt idx="1">
                  <c:v>2.9136158062458808</c:v>
                </c:pt>
                <c:pt idx="2">
                  <c:v>2.9394966724965776</c:v>
                </c:pt>
                <c:pt idx="3">
                  <c:v>3.014205275003091</c:v>
                </c:pt>
                <c:pt idx="4">
                  <c:v>3.0889138775096043</c:v>
                </c:pt>
                <c:pt idx="5">
                  <c:v>3.2039632875053048</c:v>
                </c:pt>
                <c:pt idx="6">
                  <c:v>3.3190126975010052</c:v>
                </c:pt>
                <c:pt idx="7">
                  <c:v>3.4611507037540541</c:v>
                </c:pt>
                <c:pt idx="8">
                  <c:v>3.6032887100071029</c:v>
                </c:pt>
                <c:pt idx="9">
                  <c:v>3.7558302600081372</c:v>
                </c:pt>
                <c:pt idx="10">
                  <c:v>3.9083718100091716</c:v>
                </c:pt>
                <c:pt idx="11">
                  <c:v>4.0529843500070921</c:v>
                </c:pt>
                <c:pt idx="12">
                  <c:v>4.1975968900050127</c:v>
                </c:pt>
                <c:pt idx="13">
                  <c:v>4.3164598387537705</c:v>
                </c:pt>
                <c:pt idx="14">
                  <c:v>4.4353227875025283</c:v>
                </c:pt>
                <c:pt idx="15">
                  <c:v>4.5133920299979451</c:v>
                </c:pt>
                <c:pt idx="16">
                  <c:v>4.5914612724933619</c:v>
                </c:pt>
                <c:pt idx="17">
                  <c:v>4.6186745799970375</c:v>
                </c:pt>
                <c:pt idx="18">
                  <c:v>4.645887887500713</c:v>
                </c:pt>
                <c:pt idx="19">
                  <c:v>4.6186745799970375</c:v>
                </c:pt>
                <c:pt idx="20">
                  <c:v>4.5914612724933619</c:v>
                </c:pt>
                <c:pt idx="21">
                  <c:v>4.5133920299979451</c:v>
                </c:pt>
                <c:pt idx="22">
                  <c:v>4.4353227875025283</c:v>
                </c:pt>
                <c:pt idx="23">
                  <c:v>4.3164598387537705</c:v>
                </c:pt>
                <c:pt idx="24">
                  <c:v>4.1975968900050127</c:v>
                </c:pt>
                <c:pt idx="25">
                  <c:v>4.0529843500070921</c:v>
                </c:pt>
                <c:pt idx="26">
                  <c:v>3.9083718100091716</c:v>
                </c:pt>
                <c:pt idx="27">
                  <c:v>3.7558302600081372</c:v>
                </c:pt>
                <c:pt idx="28">
                  <c:v>3.6032887100071029</c:v>
                </c:pt>
                <c:pt idx="29">
                  <c:v>3.4611507037540541</c:v>
                </c:pt>
                <c:pt idx="30">
                  <c:v>3.3190126975010052</c:v>
                </c:pt>
                <c:pt idx="31">
                  <c:v>3.2039632875053048</c:v>
                </c:pt>
                <c:pt idx="32">
                  <c:v>3.0889138775096043</c:v>
                </c:pt>
                <c:pt idx="33">
                  <c:v>3.014205275003091</c:v>
                </c:pt>
                <c:pt idx="34">
                  <c:v>2.9394966724965776</c:v>
                </c:pt>
                <c:pt idx="35">
                  <c:v>2.9136158062458808</c:v>
                </c:pt>
                <c:pt idx="36">
                  <c:v>2.8877349399951839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F4A-4F14-B846-6218672381C9}"/>
            </c:ext>
          </c:extLst>
        </c:ser>
        <c:ser>
          <c:idx val="6"/>
          <c:order val="6"/>
          <c:tx>
            <c:strRef>
              <c:f>data_170!$C$13</c:f>
              <c:strCache>
                <c:ptCount val="1"/>
                <c:pt idx="0">
                  <c:v>180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data_170!$D$13:$AN$13</c:f>
              <c:numCache>
                <c:formatCode>General</c:formatCode>
                <c:ptCount val="37"/>
                <c:pt idx="0">
                  <c:v>2.5030204250083585</c:v>
                </c:pt>
                <c:pt idx="1">
                  <c:v>2.5030204250083585</c:v>
                </c:pt>
                <c:pt idx="2">
                  <c:v>2.5030204250083585</c:v>
                </c:pt>
                <c:pt idx="3">
                  <c:v>2.5030204250083585</c:v>
                </c:pt>
                <c:pt idx="4">
                  <c:v>2.5030204250083585</c:v>
                </c:pt>
                <c:pt idx="5">
                  <c:v>2.5030204250083585</c:v>
                </c:pt>
                <c:pt idx="6">
                  <c:v>2.5030204250083585</c:v>
                </c:pt>
                <c:pt idx="7">
                  <c:v>2.5030204250083585</c:v>
                </c:pt>
                <c:pt idx="8">
                  <c:v>2.5030204250083585</c:v>
                </c:pt>
                <c:pt idx="9">
                  <c:v>2.5030204250083585</c:v>
                </c:pt>
                <c:pt idx="10">
                  <c:v>2.5030204250083585</c:v>
                </c:pt>
                <c:pt idx="11">
                  <c:v>2.5030204250083585</c:v>
                </c:pt>
                <c:pt idx="12">
                  <c:v>2.5030204250083585</c:v>
                </c:pt>
                <c:pt idx="13">
                  <c:v>2.5030204250083585</c:v>
                </c:pt>
                <c:pt idx="14">
                  <c:v>2.5030204250083585</c:v>
                </c:pt>
                <c:pt idx="15">
                  <c:v>2.5030204250083585</c:v>
                </c:pt>
                <c:pt idx="16">
                  <c:v>2.5030204250083585</c:v>
                </c:pt>
                <c:pt idx="17">
                  <c:v>2.5030204250083585</c:v>
                </c:pt>
                <c:pt idx="18">
                  <c:v>2.5030204250083585</c:v>
                </c:pt>
                <c:pt idx="19">
                  <c:v>2.5030204250083585</c:v>
                </c:pt>
                <c:pt idx="20">
                  <c:v>2.5030204250083585</c:v>
                </c:pt>
                <c:pt idx="21">
                  <c:v>2.5030204250083585</c:v>
                </c:pt>
                <c:pt idx="22">
                  <c:v>2.5030204250083585</c:v>
                </c:pt>
                <c:pt idx="23">
                  <c:v>2.5030204250083585</c:v>
                </c:pt>
                <c:pt idx="24">
                  <c:v>2.5030204250083585</c:v>
                </c:pt>
                <c:pt idx="25">
                  <c:v>2.5030204250083585</c:v>
                </c:pt>
                <c:pt idx="26">
                  <c:v>2.5030204250083585</c:v>
                </c:pt>
                <c:pt idx="27">
                  <c:v>2.5030204250083585</c:v>
                </c:pt>
                <c:pt idx="28">
                  <c:v>2.5030204250083585</c:v>
                </c:pt>
                <c:pt idx="29">
                  <c:v>2.5030204250083585</c:v>
                </c:pt>
                <c:pt idx="30">
                  <c:v>2.5030204250083585</c:v>
                </c:pt>
                <c:pt idx="31">
                  <c:v>2.5030204250083585</c:v>
                </c:pt>
                <c:pt idx="32">
                  <c:v>2.5030204250083585</c:v>
                </c:pt>
                <c:pt idx="33">
                  <c:v>2.5030204250083585</c:v>
                </c:pt>
                <c:pt idx="34">
                  <c:v>2.5030204250083585</c:v>
                </c:pt>
                <c:pt idx="35">
                  <c:v>2.5030204250083585</c:v>
                </c:pt>
                <c:pt idx="36">
                  <c:v>2.5030204250083585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F4A-4F14-B846-6218672381C9}"/>
            </c:ext>
          </c:extLst>
        </c:ser>
        <c:ser>
          <c:idx val="7"/>
          <c:order val="7"/>
          <c:tx>
            <c:strRef>
              <c:f>data_170!$C$14</c:f>
              <c:strCache>
                <c:ptCount val="1"/>
                <c:pt idx="0">
                  <c:v>175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data_170!$D$14:$AN$14</c:f>
              <c:numCache>
                <c:formatCode>General</c:formatCode>
                <c:ptCount val="37"/>
                <c:pt idx="0">
                  <c:v>2.8877349399951839</c:v>
                </c:pt>
                <c:pt idx="1">
                  <c:v>2.9136158062458808</c:v>
                </c:pt>
                <c:pt idx="2">
                  <c:v>2.9394966724965776</c:v>
                </c:pt>
                <c:pt idx="3">
                  <c:v>3.014205275003091</c:v>
                </c:pt>
                <c:pt idx="4">
                  <c:v>3.0889138775096043</c:v>
                </c:pt>
                <c:pt idx="5">
                  <c:v>3.2039632875053048</c:v>
                </c:pt>
                <c:pt idx="6">
                  <c:v>3.3190126975010052</c:v>
                </c:pt>
                <c:pt idx="7">
                  <c:v>3.4611507037540541</c:v>
                </c:pt>
                <c:pt idx="8">
                  <c:v>3.6032887100071029</c:v>
                </c:pt>
                <c:pt idx="9">
                  <c:v>3.7558302600081372</c:v>
                </c:pt>
                <c:pt idx="10">
                  <c:v>3.9083718100091716</c:v>
                </c:pt>
                <c:pt idx="11">
                  <c:v>4.0529843500070921</c:v>
                </c:pt>
                <c:pt idx="12">
                  <c:v>4.1975968900050127</c:v>
                </c:pt>
                <c:pt idx="13">
                  <c:v>4.3164598387537705</c:v>
                </c:pt>
                <c:pt idx="14">
                  <c:v>4.4353227875025283</c:v>
                </c:pt>
                <c:pt idx="15">
                  <c:v>4.5133920299979451</c:v>
                </c:pt>
                <c:pt idx="16">
                  <c:v>4.5914612724933619</c:v>
                </c:pt>
                <c:pt idx="17">
                  <c:v>4.6186745799970375</c:v>
                </c:pt>
                <c:pt idx="18">
                  <c:v>4.645887887500713</c:v>
                </c:pt>
                <c:pt idx="19">
                  <c:v>4.6186745799970375</c:v>
                </c:pt>
                <c:pt idx="20">
                  <c:v>4.5914612724933619</c:v>
                </c:pt>
                <c:pt idx="21">
                  <c:v>4.5133920299979451</c:v>
                </c:pt>
                <c:pt idx="22">
                  <c:v>4.4353227875025283</c:v>
                </c:pt>
                <c:pt idx="23">
                  <c:v>4.3164598387537705</c:v>
                </c:pt>
                <c:pt idx="24">
                  <c:v>4.1975968900050127</c:v>
                </c:pt>
                <c:pt idx="25">
                  <c:v>4.0529843500070921</c:v>
                </c:pt>
                <c:pt idx="26">
                  <c:v>3.9083718100091716</c:v>
                </c:pt>
                <c:pt idx="27">
                  <c:v>3.7558302600081372</c:v>
                </c:pt>
                <c:pt idx="28">
                  <c:v>3.6032887100071029</c:v>
                </c:pt>
                <c:pt idx="29">
                  <c:v>3.4611507037540541</c:v>
                </c:pt>
                <c:pt idx="30">
                  <c:v>3.3190126975010052</c:v>
                </c:pt>
                <c:pt idx="31">
                  <c:v>3.2039632875053048</c:v>
                </c:pt>
                <c:pt idx="32">
                  <c:v>3.0889138775096043</c:v>
                </c:pt>
                <c:pt idx="33">
                  <c:v>3.014205275003091</c:v>
                </c:pt>
                <c:pt idx="34">
                  <c:v>2.9394966724965776</c:v>
                </c:pt>
                <c:pt idx="35">
                  <c:v>2.9136158062458808</c:v>
                </c:pt>
                <c:pt idx="36">
                  <c:v>2.8877349399951839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F4A-4F14-B846-6218672381C9}"/>
            </c:ext>
          </c:extLst>
        </c:ser>
        <c:ser>
          <c:idx val="8"/>
          <c:order val="8"/>
          <c:tx>
            <c:strRef>
              <c:f>data_170!$C$15</c:f>
              <c:strCache>
                <c:ptCount val="1"/>
                <c:pt idx="0">
                  <c:v>170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data_170!$D$15:$AN$15</c:f>
              <c:numCache>
                <c:formatCode>General</c:formatCode>
                <c:ptCount val="37"/>
                <c:pt idx="0">
                  <c:v>3.2724494549820093</c:v>
                </c:pt>
                <c:pt idx="1">
                  <c:v>3.3242111874834031</c:v>
                </c:pt>
                <c:pt idx="2">
                  <c:v>3.3759729199847968</c:v>
                </c:pt>
                <c:pt idx="3">
                  <c:v>3.5253901249978234</c:v>
                </c:pt>
                <c:pt idx="4">
                  <c:v>3.6748073300108501</c:v>
                </c:pt>
                <c:pt idx="5">
                  <c:v>3.9049061500022511</c:v>
                </c:pt>
                <c:pt idx="6">
                  <c:v>4.135004969993652</c:v>
                </c:pt>
                <c:pt idx="7">
                  <c:v>4.4192809824997497</c:v>
                </c:pt>
                <c:pt idx="8">
                  <c:v>4.7035569950058473</c:v>
                </c:pt>
                <c:pt idx="9">
                  <c:v>5.008640095007916</c:v>
                </c:pt>
                <c:pt idx="10">
                  <c:v>5.3137231950099846</c:v>
                </c:pt>
                <c:pt idx="11">
                  <c:v>5.6029482750058257</c:v>
                </c:pt>
                <c:pt idx="12">
                  <c:v>5.8921733550016668</c:v>
                </c:pt>
                <c:pt idx="13">
                  <c:v>6.1298992524991824</c:v>
                </c:pt>
                <c:pt idx="14">
                  <c:v>6.367625149996698</c:v>
                </c:pt>
                <c:pt idx="15">
                  <c:v>6.5237636349875316</c:v>
                </c:pt>
                <c:pt idx="16">
                  <c:v>6.6799021199783652</c:v>
                </c:pt>
                <c:pt idx="17">
                  <c:v>6.7343287349857164</c:v>
                </c:pt>
                <c:pt idx="18" formatCode="0.00">
                  <c:v>6.7887553499930675</c:v>
                </c:pt>
                <c:pt idx="19">
                  <c:v>6.7343287349857164</c:v>
                </c:pt>
                <c:pt idx="20">
                  <c:v>6.6799021199783652</c:v>
                </c:pt>
                <c:pt idx="21">
                  <c:v>6.5237636349875316</c:v>
                </c:pt>
                <c:pt idx="22">
                  <c:v>6.367625149996698</c:v>
                </c:pt>
                <c:pt idx="23">
                  <c:v>6.1298992524991824</c:v>
                </c:pt>
                <c:pt idx="24">
                  <c:v>5.8921733550016668</c:v>
                </c:pt>
                <c:pt idx="25">
                  <c:v>5.6029482750058257</c:v>
                </c:pt>
                <c:pt idx="26">
                  <c:v>5.3137231950099846</c:v>
                </c:pt>
                <c:pt idx="27">
                  <c:v>5.008640095007916</c:v>
                </c:pt>
                <c:pt idx="28">
                  <c:v>4.7035569950058473</c:v>
                </c:pt>
                <c:pt idx="29">
                  <c:v>4.4192809824997497</c:v>
                </c:pt>
                <c:pt idx="30">
                  <c:v>4.135004969993652</c:v>
                </c:pt>
                <c:pt idx="31">
                  <c:v>3.9049061500022511</c:v>
                </c:pt>
                <c:pt idx="32">
                  <c:v>3.6748073300108501</c:v>
                </c:pt>
                <c:pt idx="33">
                  <c:v>3.5253901249978234</c:v>
                </c:pt>
                <c:pt idx="34">
                  <c:v>3.3759729199847968</c:v>
                </c:pt>
                <c:pt idx="35">
                  <c:v>3.3242111874834031</c:v>
                </c:pt>
                <c:pt idx="36">
                  <c:v>3.2724494549820093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F4A-4F14-B846-6218672381C9}"/>
            </c:ext>
          </c:extLst>
        </c:ser>
        <c:ser>
          <c:idx val="9"/>
          <c:order val="9"/>
          <c:tx>
            <c:strRef>
              <c:f>data_170!$C$16</c:f>
              <c:strCache>
                <c:ptCount val="1"/>
                <c:pt idx="0">
                  <c:v>165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data_170!$D$16:$AN$16</c:f>
              <c:numCache>
                <c:formatCode>General</c:formatCode>
                <c:ptCount val="37"/>
                <c:pt idx="0">
                  <c:v>6.1521766199862178</c:v>
                </c:pt>
                <c:pt idx="1">
                  <c:v>6.227843529988073</c:v>
                </c:pt>
                <c:pt idx="2">
                  <c:v>6.3035104399899282</c:v>
                </c:pt>
                <c:pt idx="3">
                  <c:v>6.5222933549964672</c:v>
                </c:pt>
                <c:pt idx="4">
                  <c:v>6.7410762700030062</c:v>
                </c:pt>
                <c:pt idx="5">
                  <c:v>7.0789518649946643</c:v>
                </c:pt>
                <c:pt idx="6">
                  <c:v>7.4168274599863224</c:v>
                </c:pt>
                <c:pt idx="7">
                  <c:v>7.8358244412474054</c:v>
                </c:pt>
                <c:pt idx="8">
                  <c:v>8.2548214225084884</c:v>
                </c:pt>
                <c:pt idx="9">
                  <c:v>8.7064205500074028</c:v>
                </c:pt>
                <c:pt idx="10">
                  <c:v>9.1580196775063172</c:v>
                </c:pt>
                <c:pt idx="11">
                  <c:v>9.588030631255263</c:v>
                </c:pt>
                <c:pt idx="12">
                  <c:v>10.018041585004209</c:v>
                </c:pt>
                <c:pt idx="13">
                  <c:v>10.372910728748108</c:v>
                </c:pt>
                <c:pt idx="14">
                  <c:v>10.727779872492007</c:v>
                </c:pt>
                <c:pt idx="15">
                  <c:v>10.961620029985156</c:v>
                </c:pt>
                <c:pt idx="16">
                  <c:v>11.195460187478304</c:v>
                </c:pt>
                <c:pt idx="17">
                  <c:v>11.277113237490417</c:v>
                </c:pt>
                <c:pt idx="18">
                  <c:v>11.358766287502529</c:v>
                </c:pt>
                <c:pt idx="19">
                  <c:v>11.277113237490417</c:v>
                </c:pt>
                <c:pt idx="20">
                  <c:v>11.195460187478304</c:v>
                </c:pt>
                <c:pt idx="21">
                  <c:v>10.961620029985156</c:v>
                </c:pt>
                <c:pt idx="22">
                  <c:v>10.727779872492007</c:v>
                </c:pt>
                <c:pt idx="23">
                  <c:v>10.372910728748108</c:v>
                </c:pt>
                <c:pt idx="24">
                  <c:v>10.018041585004209</c:v>
                </c:pt>
                <c:pt idx="25">
                  <c:v>9.588030631255263</c:v>
                </c:pt>
                <c:pt idx="26">
                  <c:v>9.1580196775063172</c:v>
                </c:pt>
                <c:pt idx="27">
                  <c:v>8.7064205500074028</c:v>
                </c:pt>
                <c:pt idx="28">
                  <c:v>8.2548214225084884</c:v>
                </c:pt>
                <c:pt idx="29">
                  <c:v>7.8358244412474054</c:v>
                </c:pt>
                <c:pt idx="30">
                  <c:v>7.4168274599863224</c:v>
                </c:pt>
                <c:pt idx="31">
                  <c:v>7.0789518649946643</c:v>
                </c:pt>
                <c:pt idx="32">
                  <c:v>6.7410762700030062</c:v>
                </c:pt>
                <c:pt idx="33">
                  <c:v>6.5222933549964672</c:v>
                </c:pt>
                <c:pt idx="34">
                  <c:v>6.3035104399899282</c:v>
                </c:pt>
                <c:pt idx="35">
                  <c:v>6.227843529988073</c:v>
                </c:pt>
                <c:pt idx="36">
                  <c:v>6.1521766199862178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F4A-4F14-B846-6218672381C9}"/>
            </c:ext>
          </c:extLst>
        </c:ser>
        <c:ser>
          <c:idx val="10"/>
          <c:order val="10"/>
          <c:tx>
            <c:strRef>
              <c:f>data_170!$C$17</c:f>
              <c:strCache>
                <c:ptCount val="1"/>
                <c:pt idx="0">
                  <c:v>160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data_170!$D$17:$AN$17</c:f>
              <c:numCache>
                <c:formatCode>General</c:formatCode>
                <c:ptCount val="37"/>
                <c:pt idx="0">
                  <c:v>9.0319037849904262</c:v>
                </c:pt>
                <c:pt idx="1">
                  <c:v>9.131475872492743</c:v>
                </c:pt>
                <c:pt idx="2">
                  <c:v>9.2310479599950597</c:v>
                </c:pt>
                <c:pt idx="3">
                  <c:v>9.519196584995111</c:v>
                </c:pt>
                <c:pt idx="4">
                  <c:v>9.8073452099951623</c:v>
                </c:pt>
                <c:pt idx="5">
                  <c:v>10.252997579987078</c:v>
                </c:pt>
                <c:pt idx="6">
                  <c:v>10.698649949978993</c:v>
                </c:pt>
                <c:pt idx="7">
                  <c:v>11.252367899995061</c:v>
                </c:pt>
                <c:pt idx="8">
                  <c:v>11.806085850011129</c:v>
                </c:pt>
                <c:pt idx="9">
                  <c:v>12.40420100500689</c:v>
                </c:pt>
                <c:pt idx="10">
                  <c:v>13.00231616000265</c:v>
                </c:pt>
                <c:pt idx="11">
                  <c:v>13.5731129875047</c:v>
                </c:pt>
                <c:pt idx="12">
                  <c:v>14.143909815006751</c:v>
                </c:pt>
                <c:pt idx="13">
                  <c:v>14.615922204997034</c:v>
                </c:pt>
                <c:pt idx="14">
                  <c:v>15.087934594987317</c:v>
                </c:pt>
                <c:pt idx="15">
                  <c:v>15.39947642498278</c:v>
                </c:pt>
                <c:pt idx="16">
                  <c:v>15.711018254978242</c:v>
                </c:pt>
                <c:pt idx="17">
                  <c:v>15.819897739995117</c:v>
                </c:pt>
                <c:pt idx="18">
                  <c:v>15.928777225011991</c:v>
                </c:pt>
                <c:pt idx="19">
                  <c:v>15.819897739995117</c:v>
                </c:pt>
                <c:pt idx="20">
                  <c:v>15.711018254978242</c:v>
                </c:pt>
                <c:pt idx="21">
                  <c:v>15.39947642498278</c:v>
                </c:pt>
                <c:pt idx="22">
                  <c:v>15.087934594987317</c:v>
                </c:pt>
                <c:pt idx="23">
                  <c:v>14.615922204997034</c:v>
                </c:pt>
                <c:pt idx="24">
                  <c:v>14.143909815006751</c:v>
                </c:pt>
                <c:pt idx="25">
                  <c:v>13.5731129875047</c:v>
                </c:pt>
                <c:pt idx="26">
                  <c:v>13.00231616000265</c:v>
                </c:pt>
                <c:pt idx="27">
                  <c:v>12.40420100500689</c:v>
                </c:pt>
                <c:pt idx="28">
                  <c:v>11.806085850011129</c:v>
                </c:pt>
                <c:pt idx="29">
                  <c:v>11.252367899995061</c:v>
                </c:pt>
                <c:pt idx="30">
                  <c:v>10.698649949978993</c:v>
                </c:pt>
                <c:pt idx="31">
                  <c:v>10.252997579987078</c:v>
                </c:pt>
                <c:pt idx="32">
                  <c:v>9.8073452099951623</c:v>
                </c:pt>
                <c:pt idx="33">
                  <c:v>9.519196584995111</c:v>
                </c:pt>
                <c:pt idx="34">
                  <c:v>9.2310479599950597</c:v>
                </c:pt>
                <c:pt idx="35">
                  <c:v>9.131475872492743</c:v>
                </c:pt>
                <c:pt idx="36">
                  <c:v>9.0319037849904262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F4A-4F14-B846-6218672381C9}"/>
            </c:ext>
          </c:extLst>
        </c:ser>
        <c:ser>
          <c:idx val="11"/>
          <c:order val="11"/>
          <c:tx>
            <c:strRef>
              <c:f>data_170!$C$18</c:f>
              <c:strCache>
                <c:ptCount val="1"/>
                <c:pt idx="0">
                  <c:v>155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data_170!$D$18:$AN$18</c:f>
              <c:numCache>
                <c:formatCode>General</c:formatCode>
                <c:ptCount val="37"/>
                <c:pt idx="0">
                  <c:v>14.354172982489281</c:v>
                </c:pt>
                <c:pt idx="1">
                  <c:v>14.474479956245586</c:v>
                </c:pt>
                <c:pt idx="2">
                  <c:v>14.594786930001892</c:v>
                </c:pt>
                <c:pt idx="3">
                  <c:v>14.943453330000258</c:v>
                </c:pt>
                <c:pt idx="4">
                  <c:v>15.292119729998625</c:v>
                </c:pt>
                <c:pt idx="5">
                  <c:v>15.832795508744267</c:v>
                </c:pt>
                <c:pt idx="6">
                  <c:v>16.37347128748991</c:v>
                </c:pt>
                <c:pt idx="7">
                  <c:v>17.047522466245802</c:v>
                </c:pt>
                <c:pt idx="8">
                  <c:v>17.721573645001691</c:v>
                </c:pt>
                <c:pt idx="9">
                  <c:v>18.452237167504563</c:v>
                </c:pt>
                <c:pt idx="10">
                  <c:v>19.182900690007436</c:v>
                </c:pt>
                <c:pt idx="11">
                  <c:v>19.882491420004438</c:v>
                </c:pt>
                <c:pt idx="12">
                  <c:v>20.58208215000144</c:v>
                </c:pt>
                <c:pt idx="13">
                  <c:v>21.162179811244187</c:v>
                </c:pt>
                <c:pt idx="14">
                  <c:v>21.742277472486933</c:v>
                </c:pt>
                <c:pt idx="15">
                  <c:v>22.12590240498621</c:v>
                </c:pt>
                <c:pt idx="16">
                  <c:v>22.509527337485487</c:v>
                </c:pt>
                <c:pt idx="17">
                  <c:v>22.643723206243664</c:v>
                </c:pt>
                <c:pt idx="18">
                  <c:v>22.77791907500184</c:v>
                </c:pt>
                <c:pt idx="19">
                  <c:v>22.643723206243664</c:v>
                </c:pt>
                <c:pt idx="20">
                  <c:v>22.509527337485487</c:v>
                </c:pt>
                <c:pt idx="21">
                  <c:v>22.12590240498621</c:v>
                </c:pt>
                <c:pt idx="22">
                  <c:v>21.742277472486933</c:v>
                </c:pt>
                <c:pt idx="23">
                  <c:v>21.162179811244187</c:v>
                </c:pt>
                <c:pt idx="24">
                  <c:v>20.58208215000144</c:v>
                </c:pt>
                <c:pt idx="25">
                  <c:v>19.882491420004438</c:v>
                </c:pt>
                <c:pt idx="26">
                  <c:v>19.182900690007436</c:v>
                </c:pt>
                <c:pt idx="27">
                  <c:v>18.452237167504563</c:v>
                </c:pt>
                <c:pt idx="28">
                  <c:v>17.721573645001691</c:v>
                </c:pt>
                <c:pt idx="29">
                  <c:v>17.047522466245802</c:v>
                </c:pt>
                <c:pt idx="30">
                  <c:v>16.37347128748991</c:v>
                </c:pt>
                <c:pt idx="31">
                  <c:v>15.832795508744267</c:v>
                </c:pt>
                <c:pt idx="32">
                  <c:v>15.292119729998625</c:v>
                </c:pt>
                <c:pt idx="33">
                  <c:v>14.943453330000258</c:v>
                </c:pt>
                <c:pt idx="34">
                  <c:v>14.594786930001892</c:v>
                </c:pt>
                <c:pt idx="35">
                  <c:v>14.474479956245586</c:v>
                </c:pt>
                <c:pt idx="36">
                  <c:v>14.354172982489281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F4A-4F14-B846-6218672381C9}"/>
            </c:ext>
          </c:extLst>
        </c:ser>
        <c:ser>
          <c:idx val="12"/>
          <c:order val="12"/>
          <c:tx>
            <c:strRef>
              <c:f>data_170!$C$19</c:f>
              <c:strCache>
                <c:ptCount val="1"/>
                <c:pt idx="0">
                  <c:v>150</c:v>
                </c:pt>
              </c:strCache>
            </c:strRef>
          </c:tx>
          <c:cat>
            <c:numRef>
              <c:f>data_170!$D$6:$AN$6</c:f>
              <c:numCache>
                <c:formatCode>General</c:formatCode>
                <c:ptCount val="37"/>
                <c:pt idx="0">
                  <c:v>-180</c:v>
                </c:pt>
                <c:pt idx="1">
                  <c:v>-170</c:v>
                </c:pt>
                <c:pt idx="2">
                  <c:v>-160</c:v>
                </c:pt>
                <c:pt idx="3">
                  <c:v>-150</c:v>
                </c:pt>
                <c:pt idx="4">
                  <c:v>-140</c:v>
                </c:pt>
                <c:pt idx="5">
                  <c:v>-130</c:v>
                </c:pt>
                <c:pt idx="6">
                  <c:v>-120</c:v>
                </c:pt>
                <c:pt idx="7">
                  <c:v>-110</c:v>
                </c:pt>
                <c:pt idx="8">
                  <c:v>-100</c:v>
                </c:pt>
                <c:pt idx="9">
                  <c:v>-90</c:v>
                </c:pt>
                <c:pt idx="10">
                  <c:v>-80</c:v>
                </c:pt>
                <c:pt idx="11">
                  <c:v>-70</c:v>
                </c:pt>
                <c:pt idx="12">
                  <c:v>-60</c:v>
                </c:pt>
                <c:pt idx="13">
                  <c:v>-50</c:v>
                </c:pt>
                <c:pt idx="14">
                  <c:v>-40</c:v>
                </c:pt>
                <c:pt idx="15">
                  <c:v>-30</c:v>
                </c:pt>
                <c:pt idx="16">
                  <c:v>-20</c:v>
                </c:pt>
                <c:pt idx="17">
                  <c:v>-10</c:v>
                </c:pt>
                <c:pt idx="18">
                  <c:v>0</c:v>
                </c:pt>
                <c:pt idx="19">
                  <c:v>10</c:v>
                </c:pt>
                <c:pt idx="20">
                  <c:v>20</c:v>
                </c:pt>
                <c:pt idx="21">
                  <c:v>30</c:v>
                </c:pt>
                <c:pt idx="22">
                  <c:v>40</c:v>
                </c:pt>
                <c:pt idx="23">
                  <c:v>50</c:v>
                </c:pt>
                <c:pt idx="24">
                  <c:v>60</c:v>
                </c:pt>
                <c:pt idx="25">
                  <c:v>70</c:v>
                </c:pt>
                <c:pt idx="26">
                  <c:v>80</c:v>
                </c:pt>
                <c:pt idx="27">
                  <c:v>90</c:v>
                </c:pt>
                <c:pt idx="28">
                  <c:v>100</c:v>
                </c:pt>
                <c:pt idx="29">
                  <c:v>110</c:v>
                </c:pt>
                <c:pt idx="30">
                  <c:v>120</c:v>
                </c:pt>
                <c:pt idx="31">
                  <c:v>130</c:v>
                </c:pt>
                <c:pt idx="32">
                  <c:v>140</c:v>
                </c:pt>
                <c:pt idx="33">
                  <c:v>150</c:v>
                </c:pt>
                <c:pt idx="34">
                  <c:v>160</c:v>
                </c:pt>
                <c:pt idx="35">
                  <c:v>170</c:v>
                </c:pt>
                <c:pt idx="36">
                  <c:v>180</c:v>
                </c:pt>
              </c:numCache>
            </c:numRef>
          </c:cat>
          <c:val>
            <c:numRef>
              <c:f>data_170!$D$19:$AN$19</c:f>
              <c:numCache>
                <c:formatCode>General</c:formatCode>
                <c:ptCount val="37"/>
                <c:pt idx="0">
                  <c:v>19.676442179988136</c:v>
                </c:pt>
                <c:pt idx="1">
                  <c:v>19.81748403999843</c:v>
                </c:pt>
                <c:pt idx="2">
                  <c:v>19.958525900008723</c:v>
                </c:pt>
                <c:pt idx="3">
                  <c:v>20.367710075005405</c:v>
                </c:pt>
                <c:pt idx="4">
                  <c:v>20.776894250002087</c:v>
                </c:pt>
                <c:pt idx="5">
                  <c:v>21.412593437501457</c:v>
                </c:pt>
                <c:pt idx="6">
                  <c:v>22.048292625000826</c:v>
                </c:pt>
                <c:pt idx="7">
                  <c:v>22.842677032496539</c:v>
                </c:pt>
                <c:pt idx="8">
                  <c:v>23.637061439992252</c:v>
                </c:pt>
                <c:pt idx="9">
                  <c:v>24.500273330002237</c:v>
                </c:pt>
                <c:pt idx="10">
                  <c:v>25.363485220012222</c:v>
                </c:pt>
                <c:pt idx="11">
                  <c:v>26.191869852504176</c:v>
                </c:pt>
                <c:pt idx="12">
                  <c:v>27.02025448499613</c:v>
                </c:pt>
                <c:pt idx="13">
                  <c:v>27.708437417491339</c:v>
                </c:pt>
                <c:pt idx="14">
                  <c:v>28.396620349986549</c:v>
                </c:pt>
                <c:pt idx="15">
                  <c:v>28.85232838498964</c:v>
                </c:pt>
                <c:pt idx="16">
                  <c:v>29.308036419992732</c:v>
                </c:pt>
                <c:pt idx="17">
                  <c:v>29.46754867249221</c:v>
                </c:pt>
                <c:pt idx="18">
                  <c:v>29.627060924991689</c:v>
                </c:pt>
                <c:pt idx="19">
                  <c:v>29.46754867249221</c:v>
                </c:pt>
                <c:pt idx="20">
                  <c:v>29.308036419992732</c:v>
                </c:pt>
                <c:pt idx="21">
                  <c:v>28.85232838498964</c:v>
                </c:pt>
                <c:pt idx="22">
                  <c:v>28.396620349986549</c:v>
                </c:pt>
                <c:pt idx="23">
                  <c:v>27.708437417491339</c:v>
                </c:pt>
                <c:pt idx="24">
                  <c:v>27.02025448499613</c:v>
                </c:pt>
                <c:pt idx="25">
                  <c:v>26.191869852504176</c:v>
                </c:pt>
                <c:pt idx="26">
                  <c:v>25.363485220012222</c:v>
                </c:pt>
                <c:pt idx="27">
                  <c:v>24.500273330002237</c:v>
                </c:pt>
                <c:pt idx="28">
                  <c:v>23.637061439992252</c:v>
                </c:pt>
                <c:pt idx="29">
                  <c:v>22.842677032496539</c:v>
                </c:pt>
                <c:pt idx="30">
                  <c:v>22.048292625000826</c:v>
                </c:pt>
                <c:pt idx="31">
                  <c:v>21.412593437501457</c:v>
                </c:pt>
                <c:pt idx="32">
                  <c:v>20.776894250002087</c:v>
                </c:pt>
                <c:pt idx="33">
                  <c:v>20.367710075005405</c:v>
                </c:pt>
                <c:pt idx="34">
                  <c:v>19.958525900008723</c:v>
                </c:pt>
                <c:pt idx="35">
                  <c:v>19.81748403999843</c:v>
                </c:pt>
                <c:pt idx="36">
                  <c:v>19.676442179988136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F4A-4F14-B846-6218672381C9}"/>
            </c:ext>
          </c:extLst>
        </c:ser>
        <c:bandFmts>
          <c:bandFmt>
            <c:idx val="0"/>
            <c:spPr>
              <a:solidFill>
                <a:srgbClr val="FF0000"/>
              </a:solidFill>
            </c:spPr>
          </c:bandFmt>
          <c:bandFmt>
            <c:idx val="1"/>
            <c:spPr>
              <a:solidFill>
                <a:schemeClr val="accent2"/>
              </a:solidFill>
            </c:spPr>
          </c:bandFmt>
          <c:bandFmt>
            <c:idx val="2"/>
            <c:spPr>
              <a:solidFill>
                <a:srgbClr val="FFFF00"/>
              </a:solidFill>
            </c:spPr>
          </c:bandFmt>
          <c:bandFmt>
            <c:idx val="3"/>
            <c:spPr>
              <a:solidFill>
                <a:srgbClr val="00B050"/>
              </a:solidFill>
            </c:spPr>
          </c:bandFmt>
          <c:bandFmt>
            <c:idx val="4"/>
            <c:spPr>
              <a:solidFill>
                <a:srgbClr val="0070C0"/>
              </a:solidFill>
            </c:spPr>
          </c:bandFmt>
          <c:bandFmt>
            <c:idx val="5"/>
            <c:spPr>
              <a:solidFill>
                <a:srgbClr val="7030A0"/>
              </a:solidFill>
            </c:spPr>
          </c:bandFmt>
        </c:bandFmts>
        <c:axId val="619841360"/>
        <c:axId val="619842536"/>
        <c:axId val="624438200"/>
      </c:surfaceChart>
      <c:catAx>
        <c:axId val="619841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latin typeface="Arial" panose="020B0604020202020204" pitchFamily="34" charset="0"/>
                    <a:cs typeface="Arial" panose="020B0604020202020204" pitchFamily="34" charset="0"/>
                  </a:rPr>
                  <a:t>HCCH dihedral value (°)</a:t>
                </a:r>
              </a:p>
            </c:rich>
          </c:tx>
          <c:layout>
            <c:manualLayout>
              <c:xMode val="edge"/>
              <c:yMode val="edge"/>
              <c:x val="0.2996857315912434"/>
              <c:y val="0.724464995921796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2536"/>
        <c:crosses val="autoZero"/>
        <c:auto val="1"/>
        <c:lblAlgn val="ctr"/>
        <c:lblOffset val="100"/>
        <c:noMultiLvlLbl val="0"/>
      </c:catAx>
      <c:valAx>
        <c:axId val="619842536"/>
        <c:scaling>
          <c:orientation val="minMax"/>
          <c:max val="60"/>
        </c:scaling>
        <c:delete val="0"/>
        <c:axPos val="l"/>
        <c:majorGridlines>
          <c:spPr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1360"/>
        <c:crosses val="autoZero"/>
        <c:crossBetween val="midCat"/>
        <c:majorUnit val="10"/>
      </c:valAx>
      <c:serAx>
        <c:axId val="624438200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second CCH angle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9842536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128510859219522"/>
          <c:y val="0.77665329295482755"/>
          <c:w val="0.58585469124051803"/>
          <c:h val="4.7810781518540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4F349BD-860A-2C53-A1B4-53050042F58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3350E31-D0B0-791F-888E-55C635A250C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8DC680C-3834-203A-17C9-A486E13FC4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85C70BBF-8A0C-D5B7-0AFA-16128ECB26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/>
  </sheetViews>
  <sheetFormatPr defaultRowHeight="14.25"/>
  <cols>
    <col min="1" max="1" width="50" customWidth="1"/>
    <col min="2" max="2" width="15.125" customWidth="1"/>
    <col min="3" max="3" width="15.125" style="4" customWidth="1"/>
    <col min="4" max="4" width="13.75" customWidth="1"/>
    <col min="5" max="5" width="16.125" customWidth="1"/>
    <col min="6" max="7" width="16.375" customWidth="1"/>
    <col min="8" max="8" width="9.375" style="3" customWidth="1"/>
    <col min="9" max="9" width="8.875" style="3" customWidth="1"/>
    <col min="10" max="11" width="9" style="3" customWidth="1"/>
    <col min="12" max="12" width="9.375" style="4" customWidth="1"/>
    <col min="13" max="13" width="10.125" style="4" customWidth="1"/>
    <col min="14" max="15" width="9" customWidth="1"/>
    <col min="16" max="17" width="9" style="4" customWidth="1"/>
    <col min="18" max="18" width="17.125" style="4" customWidth="1"/>
    <col min="19" max="19" width="20" style="4" customWidth="1"/>
  </cols>
  <sheetData>
    <row r="1" spans="1:19">
      <c r="B1">
        <v>2625.5</v>
      </c>
      <c r="C1" s="4" t="s">
        <v>9</v>
      </c>
    </row>
    <row r="2" spans="1:19" ht="15">
      <c r="E2">
        <v>0</v>
      </c>
      <c r="F2">
        <v>0</v>
      </c>
      <c r="S2" s="5" t="s">
        <v>21</v>
      </c>
    </row>
    <row r="3" spans="1:19">
      <c r="B3" t="s">
        <v>2</v>
      </c>
      <c r="E3">
        <v>60</v>
      </c>
      <c r="F3">
        <v>60</v>
      </c>
      <c r="S3" s="3">
        <f>1-S6/G6</f>
        <v>0.99879734685007426</v>
      </c>
    </row>
    <row r="4" spans="1:19">
      <c r="B4">
        <v>2.8158916161173799</v>
      </c>
      <c r="L4" s="4" t="s">
        <v>0</v>
      </c>
      <c r="M4" s="4" t="s">
        <v>0</v>
      </c>
      <c r="N4" t="s">
        <v>0</v>
      </c>
      <c r="O4" t="s">
        <v>0</v>
      </c>
      <c r="P4" s="4" t="s">
        <v>0</v>
      </c>
      <c r="Q4" s="4" t="s">
        <v>0</v>
      </c>
    </row>
    <row r="5" spans="1:19" ht="15">
      <c r="G5" s="1" t="s">
        <v>4</v>
      </c>
      <c r="L5" s="5" t="s">
        <v>22</v>
      </c>
      <c r="M5" s="5" t="s">
        <v>23</v>
      </c>
      <c r="N5" s="1" t="s">
        <v>16</v>
      </c>
      <c r="O5" s="1" t="s">
        <v>87</v>
      </c>
      <c r="P5" s="5" t="s">
        <v>15</v>
      </c>
      <c r="Q5" s="5" t="s">
        <v>18</v>
      </c>
      <c r="S5" s="5" t="s">
        <v>3</v>
      </c>
    </row>
    <row r="6" spans="1:19">
      <c r="G6" s="2">
        <f>SUM(G8:G68)</f>
        <v>43998.069316249392</v>
      </c>
      <c r="L6" s="4">
        <v>105.24843717977046</v>
      </c>
      <c r="M6" s="4">
        <f>L6</f>
        <v>105.24843717977046</v>
      </c>
      <c r="N6">
        <v>0</v>
      </c>
      <c r="O6">
        <v>0</v>
      </c>
      <c r="P6" s="4">
        <v>0</v>
      </c>
      <c r="Q6" s="4">
        <v>322.92016406125123</v>
      </c>
      <c r="S6" s="4">
        <f>SUM(S9:S68)</f>
        <v>52.914416653837783</v>
      </c>
    </row>
    <row r="7" spans="1:19" ht="15">
      <c r="A7" s="1" t="s">
        <v>5</v>
      </c>
      <c r="B7" s="1" t="s">
        <v>6</v>
      </c>
      <c r="C7" s="5" t="s">
        <v>8</v>
      </c>
      <c r="D7" s="1" t="s">
        <v>7</v>
      </c>
      <c r="E7" s="1" t="s">
        <v>85</v>
      </c>
      <c r="F7" s="1" t="s">
        <v>86</v>
      </c>
      <c r="G7" s="1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5"/>
      <c r="M7" s="5"/>
      <c r="N7" s="1" t="s">
        <v>1</v>
      </c>
      <c r="O7" s="1" t="s">
        <v>17</v>
      </c>
      <c r="P7" s="5" t="s">
        <v>1</v>
      </c>
      <c r="Q7" s="5" t="s">
        <v>17</v>
      </c>
      <c r="R7" s="5" t="s">
        <v>19</v>
      </c>
      <c r="S7" s="5" t="s">
        <v>20</v>
      </c>
    </row>
    <row r="8" spans="1:19">
      <c r="A8" t="s">
        <v>24</v>
      </c>
      <c r="B8">
        <v>-77.207010789999998</v>
      </c>
      <c r="C8" s="4">
        <f>(B8-$B$8)*$B$1</f>
        <v>0</v>
      </c>
      <c r="G8" s="2">
        <f>C8^2</f>
        <v>0</v>
      </c>
      <c r="R8" s="4">
        <v>0</v>
      </c>
      <c r="S8" s="4">
        <v>0</v>
      </c>
    </row>
    <row r="9" spans="1:19">
      <c r="A9" t="s">
        <v>25</v>
      </c>
      <c r="B9">
        <v>-77.184489859999999</v>
      </c>
      <c r="C9" s="4">
        <f>(B9-$B$8)*$B$1</f>
        <v>59.128701714997071</v>
      </c>
      <c r="D9">
        <v>0</v>
      </c>
      <c r="E9">
        <v>150</v>
      </c>
      <c r="F9">
        <v>150</v>
      </c>
      <c r="G9" s="2">
        <f t="shared" ref="G9:G68" si="0">C9^2</f>
        <v>3496.2033665010977</v>
      </c>
      <c r="H9" s="3">
        <f>COS(RADIANS(E9)/2)</f>
        <v>0.25881904510252074</v>
      </c>
      <c r="I9" s="3">
        <f>COS(RADIANS(F9)/2)</f>
        <v>0.25881904510252074</v>
      </c>
      <c r="J9" s="3">
        <f>TANH($B$4*(H9+3*(H9^3))/4)</f>
        <v>0.21539039669845106</v>
      </c>
      <c r="K9" s="3">
        <f>TANH($B$4*(I9+3*(I9^3))/4)</f>
        <v>0.21539039669845106</v>
      </c>
      <c r="L9" s="4">
        <f>$L$6*2*((COS(RADIANS(E9))-COS(PI()))^2)/(SIN(RADIANS(E9))^2)</f>
        <v>15.112995616117026</v>
      </c>
      <c r="M9" s="4">
        <f>$M$6*2*((COS(RADIANS(F9))-COS(PI()))^2)/(SIN(RADIANS(F9))^2)</f>
        <v>15.112995616117026</v>
      </c>
      <c r="N9">
        <f>($N$6+$O$6)*J9^2*K9^2</f>
        <v>0</v>
      </c>
      <c r="O9">
        <f>($O$6-$N$6)*J9^2*K9^2*COS(2*RADIANS(D9))</f>
        <v>0</v>
      </c>
      <c r="P9" s="4">
        <f>0.5*($P$6+$Q$6)*(J9^2+K9^2)</f>
        <v>14.981242595201111</v>
      </c>
      <c r="Q9" s="4">
        <f>($Q$6-$P$6)*J9*K9*COS(RADIANS(D9))</f>
        <v>14.981242595201113</v>
      </c>
      <c r="R9" s="4">
        <f>SUM(L9:Q9)</f>
        <v>60.188476422636271</v>
      </c>
      <c r="S9" s="4">
        <f>(R9-C9)^2</f>
        <v>1.1231224309517511</v>
      </c>
    </row>
    <row r="10" spans="1:19">
      <c r="A10" t="s">
        <v>26</v>
      </c>
      <c r="B10">
        <v>-77.195726440000001</v>
      </c>
      <c r="C10" s="4">
        <f t="shared" ref="C10:C68" si="1">(B10-$B$8)*$B$1</f>
        <v>29.627060924991689</v>
      </c>
      <c r="D10">
        <v>0</v>
      </c>
      <c r="E10">
        <v>150</v>
      </c>
      <c r="F10">
        <v>170</v>
      </c>
      <c r="G10" s="2">
        <f t="shared" si="0"/>
        <v>877.76273905316941</v>
      </c>
      <c r="H10" s="3">
        <f t="shared" ref="H10:H68" si="2">COS(RADIANS(E10)/2)</f>
        <v>0.25881904510252074</v>
      </c>
      <c r="I10" s="3">
        <f t="shared" ref="I10:I68" si="3">COS(RADIANS(F10)/2)</f>
        <v>8.7155742747658138E-2</v>
      </c>
      <c r="J10" s="3">
        <f t="shared" ref="J10:J68" si="4">TANH($B$4*(H10+3*(H10^3))/4)</f>
        <v>0.21539039669845106</v>
      </c>
      <c r="K10" s="3">
        <f t="shared" ref="K10:K68" si="5">TANH($B$4*(I10+3*(I10^3))/4)</f>
        <v>6.2671223416906896E-2</v>
      </c>
      <c r="L10" s="4">
        <f t="shared" ref="L10:L68" si="6">$L$6*2*((COS(RADIANS(E10))-COS(PI()))^2)/(SIN(RADIANS(E10))^2)</f>
        <v>15.112995616117026</v>
      </c>
      <c r="M10" s="4">
        <f t="shared" ref="M10:M68" si="7">$M$6*2*((COS(RADIANS(F10))-COS(PI()))^2)/(SIN(RADIANS(F10))^2)</f>
        <v>1.6111991202045166</v>
      </c>
      <c r="N10">
        <f t="shared" ref="N10:N68" si="8">($N$6+$O$6)*J10^2*K10^2</f>
        <v>0</v>
      </c>
      <c r="O10">
        <f t="shared" ref="O10:O68" si="9">($O$6-$N$6)*J10^2*K10^2*COS(2*RADIANS(D10))</f>
        <v>0</v>
      </c>
      <c r="P10" s="4">
        <f t="shared" ref="P10:P68" si="10">0.5*($P$6+$Q$6)*(J10^2+K10^2)</f>
        <v>8.1247851949993599</v>
      </c>
      <c r="Q10" s="4">
        <f t="shared" ref="Q10:Q68" si="11">($Q$6-$P$6)*J10*K10*COS(RADIANS(D10))</f>
        <v>4.3590281467431966</v>
      </c>
      <c r="R10" s="4">
        <f t="shared" ref="R10:R68" si="12">SUM(L10:Q10)</f>
        <v>29.2080080780641</v>
      </c>
      <c r="S10" s="4">
        <f t="shared" ref="S10:S68" si="13">(R10-C10)^2</f>
        <v>0.17560528851811671</v>
      </c>
    </row>
    <row r="11" spans="1:19">
      <c r="A11" t="s">
        <v>27</v>
      </c>
      <c r="B11">
        <v>-77.190939520000001</v>
      </c>
      <c r="C11" s="4">
        <f t="shared" si="1"/>
        <v>42.195119384993802</v>
      </c>
      <c r="D11">
        <v>0</v>
      </c>
      <c r="E11">
        <v>160</v>
      </c>
      <c r="F11">
        <v>150</v>
      </c>
      <c r="G11" s="2">
        <f t="shared" si="0"/>
        <v>1780.4280999138798</v>
      </c>
      <c r="H11" s="3">
        <f t="shared" si="2"/>
        <v>0.17364817766693041</v>
      </c>
      <c r="I11" s="3">
        <f t="shared" si="3"/>
        <v>0.25881904510252074</v>
      </c>
      <c r="J11" s="3">
        <f t="shared" si="4"/>
        <v>0.13251790689373311</v>
      </c>
      <c r="K11" s="3">
        <f t="shared" si="5"/>
        <v>0.21539039669845106</v>
      </c>
      <c r="L11" s="4">
        <f t="shared" si="6"/>
        <v>6.5446012885476641</v>
      </c>
      <c r="M11" s="4">
        <f t="shared" si="7"/>
        <v>15.112995616117026</v>
      </c>
      <c r="N11">
        <f t="shared" si="8"/>
        <v>0</v>
      </c>
      <c r="O11">
        <f t="shared" si="9"/>
        <v>0</v>
      </c>
      <c r="P11" s="4">
        <f t="shared" si="10"/>
        <v>10.326021095384739</v>
      </c>
      <c r="Q11" s="4">
        <f t="shared" si="11"/>
        <v>9.2171375410144556</v>
      </c>
      <c r="R11" s="4">
        <f t="shared" si="12"/>
        <v>41.200755541063884</v>
      </c>
      <c r="S11" s="4">
        <f t="shared" si="13"/>
        <v>0.98875945411508204</v>
      </c>
    </row>
    <row r="12" spans="1:19">
      <c r="A12" t="s">
        <v>28</v>
      </c>
      <c r="B12">
        <v>-77.196782490000004</v>
      </c>
      <c r="C12" s="4">
        <f t="shared" si="1"/>
        <v>26.85440164998505</v>
      </c>
      <c r="D12">
        <v>0</v>
      </c>
      <c r="E12">
        <v>160</v>
      </c>
      <c r="F12">
        <v>160</v>
      </c>
      <c r="G12" s="2">
        <f t="shared" si="0"/>
        <v>721.1588879787198</v>
      </c>
      <c r="H12" s="3">
        <f t="shared" si="2"/>
        <v>0.17364817766693041</v>
      </c>
      <c r="I12" s="3">
        <f t="shared" si="3"/>
        <v>0.17364817766693041</v>
      </c>
      <c r="J12" s="3">
        <f t="shared" si="4"/>
        <v>0.13251790689373311</v>
      </c>
      <c r="K12" s="3">
        <f t="shared" si="5"/>
        <v>0.13251790689373311</v>
      </c>
      <c r="L12" s="4">
        <f t="shared" si="6"/>
        <v>6.5446012885476641</v>
      </c>
      <c r="M12" s="4">
        <f t="shared" si="7"/>
        <v>6.5446012885476641</v>
      </c>
      <c r="N12">
        <f t="shared" si="8"/>
        <v>0</v>
      </c>
      <c r="O12">
        <f t="shared" si="9"/>
        <v>0</v>
      </c>
      <c r="P12" s="4">
        <f t="shared" si="10"/>
        <v>5.6707995955683641</v>
      </c>
      <c r="Q12" s="4">
        <f t="shared" si="11"/>
        <v>5.6707995955683641</v>
      </c>
      <c r="R12" s="4">
        <f t="shared" si="12"/>
        <v>24.430801768232058</v>
      </c>
      <c r="S12" s="4">
        <f t="shared" si="13"/>
        <v>5.8738363868331156</v>
      </c>
    </row>
    <row r="13" spans="1:19">
      <c r="A13" t="s">
        <v>29</v>
      </c>
      <c r="B13">
        <v>-77.200943839999994</v>
      </c>
      <c r="C13" s="4">
        <f t="shared" si="1"/>
        <v>15.928777225011991</v>
      </c>
      <c r="D13">
        <v>0</v>
      </c>
      <c r="E13">
        <v>160</v>
      </c>
      <c r="F13">
        <v>170</v>
      </c>
      <c r="G13" s="2">
        <f t="shared" si="0"/>
        <v>253.72594388406071</v>
      </c>
      <c r="H13" s="3">
        <f t="shared" si="2"/>
        <v>0.17364817766693041</v>
      </c>
      <c r="I13" s="3">
        <f t="shared" si="3"/>
        <v>8.7155742747658138E-2</v>
      </c>
      <c r="J13" s="3">
        <f t="shared" si="4"/>
        <v>0.13251790689373311</v>
      </c>
      <c r="K13" s="3">
        <f t="shared" si="5"/>
        <v>6.2671223416906896E-2</v>
      </c>
      <c r="L13" s="4">
        <f t="shared" si="6"/>
        <v>6.5446012885476641</v>
      </c>
      <c r="M13" s="4">
        <f t="shared" si="7"/>
        <v>1.6111991202045166</v>
      </c>
      <c r="N13">
        <f t="shared" si="8"/>
        <v>0</v>
      </c>
      <c r="O13">
        <f t="shared" si="9"/>
        <v>0</v>
      </c>
      <c r="P13" s="4">
        <f t="shared" si="10"/>
        <v>3.4695636951829858</v>
      </c>
      <c r="Q13" s="4">
        <f t="shared" si="11"/>
        <v>2.6818711277364526</v>
      </c>
      <c r="R13" s="4">
        <f t="shared" si="12"/>
        <v>14.307235231671619</v>
      </c>
      <c r="S13" s="4">
        <f t="shared" si="13"/>
        <v>2.6293984361662681</v>
      </c>
    </row>
    <row r="14" spans="1:19">
      <c r="A14" t="s">
        <v>30</v>
      </c>
      <c r="B14">
        <v>-77.204425090000001</v>
      </c>
      <c r="C14" s="4">
        <f t="shared" si="1"/>
        <v>6.7887553499930675</v>
      </c>
      <c r="D14">
        <v>0</v>
      </c>
      <c r="E14">
        <v>170</v>
      </c>
      <c r="F14">
        <v>170</v>
      </c>
      <c r="G14" s="2">
        <f t="shared" si="0"/>
        <v>46.087199202059494</v>
      </c>
      <c r="H14" s="3">
        <f t="shared" si="2"/>
        <v>8.7155742747658138E-2</v>
      </c>
      <c r="I14" s="3">
        <f t="shared" si="3"/>
        <v>8.7155742747658138E-2</v>
      </c>
      <c r="J14" s="3">
        <f t="shared" si="4"/>
        <v>6.2671223416906896E-2</v>
      </c>
      <c r="K14" s="3">
        <f t="shared" si="5"/>
        <v>6.2671223416906896E-2</v>
      </c>
      <c r="L14" s="4">
        <f t="shared" si="6"/>
        <v>1.6111991202045166</v>
      </c>
      <c r="M14" s="4">
        <f t="shared" si="7"/>
        <v>1.6111991202045166</v>
      </c>
      <c r="N14">
        <f t="shared" si="8"/>
        <v>0</v>
      </c>
      <c r="O14">
        <f t="shared" si="9"/>
        <v>0</v>
      </c>
      <c r="P14" s="4">
        <f t="shared" si="10"/>
        <v>1.2683277947976084</v>
      </c>
      <c r="Q14" s="4">
        <f t="shared" si="11"/>
        <v>1.2683277947976082</v>
      </c>
      <c r="R14" s="4">
        <f t="shared" si="12"/>
        <v>5.75905383000425</v>
      </c>
      <c r="S14" s="4">
        <f t="shared" si="13"/>
        <v>1.0602852202672812</v>
      </c>
    </row>
    <row r="15" spans="1:19">
      <c r="A15" t="s">
        <v>31</v>
      </c>
      <c r="B15">
        <v>-77.184878499999996</v>
      </c>
      <c r="C15" s="4">
        <f t="shared" si="1"/>
        <v>58.108327395004807</v>
      </c>
      <c r="D15">
        <v>20</v>
      </c>
      <c r="E15">
        <v>150</v>
      </c>
      <c r="F15">
        <v>150</v>
      </c>
      <c r="G15" s="2">
        <f t="shared" si="0"/>
        <v>3376.5777126450662</v>
      </c>
      <c r="H15" s="3">
        <f t="shared" si="2"/>
        <v>0.25881904510252074</v>
      </c>
      <c r="I15" s="3">
        <f t="shared" si="3"/>
        <v>0.25881904510252074</v>
      </c>
      <c r="J15" s="3">
        <f t="shared" si="4"/>
        <v>0.21539039669845106</v>
      </c>
      <c r="K15" s="3">
        <f t="shared" si="5"/>
        <v>0.21539039669845106</v>
      </c>
      <c r="L15" s="4">
        <f t="shared" si="6"/>
        <v>15.112995616117026</v>
      </c>
      <c r="M15" s="4">
        <f t="shared" si="7"/>
        <v>15.112995616117026</v>
      </c>
      <c r="N15">
        <f t="shared" si="8"/>
        <v>0</v>
      </c>
      <c r="O15">
        <f t="shared" si="9"/>
        <v>0</v>
      </c>
      <c r="P15" s="4">
        <f t="shared" si="10"/>
        <v>14.981242595201111</v>
      </c>
      <c r="Q15" s="4">
        <f t="shared" si="11"/>
        <v>14.077763116914019</v>
      </c>
      <c r="R15" s="4">
        <f t="shared" si="12"/>
        <v>59.284996944349182</v>
      </c>
      <c r="S15" s="4">
        <f t="shared" si="13"/>
        <v>1.3845512283542942</v>
      </c>
    </row>
    <row r="16" spans="1:19">
      <c r="A16" t="s">
        <v>32</v>
      </c>
      <c r="B16">
        <v>-77.195847950000001</v>
      </c>
      <c r="C16" s="4">
        <f t="shared" si="1"/>
        <v>29.308036419992732</v>
      </c>
      <c r="D16">
        <v>20</v>
      </c>
      <c r="E16">
        <v>150</v>
      </c>
      <c r="F16">
        <v>170</v>
      </c>
      <c r="G16" s="2">
        <f t="shared" si="0"/>
        <v>858.96099879562041</v>
      </c>
      <c r="H16" s="3">
        <f t="shared" si="2"/>
        <v>0.25881904510252074</v>
      </c>
      <c r="I16" s="3">
        <f t="shared" si="3"/>
        <v>8.7155742747658138E-2</v>
      </c>
      <c r="J16" s="3">
        <f t="shared" si="4"/>
        <v>0.21539039669845106</v>
      </c>
      <c r="K16" s="3">
        <f t="shared" si="5"/>
        <v>6.2671223416906896E-2</v>
      </c>
      <c r="L16" s="4">
        <f t="shared" si="6"/>
        <v>15.112995616117026</v>
      </c>
      <c r="M16" s="4">
        <f t="shared" si="7"/>
        <v>1.6111991202045166</v>
      </c>
      <c r="N16">
        <f t="shared" si="8"/>
        <v>0</v>
      </c>
      <c r="O16">
        <f t="shared" si="9"/>
        <v>0</v>
      </c>
      <c r="P16" s="4">
        <f t="shared" si="10"/>
        <v>8.1247851949993599</v>
      </c>
      <c r="Q16" s="4">
        <f t="shared" si="11"/>
        <v>4.096146583292656</v>
      </c>
      <c r="R16" s="4">
        <f t="shared" si="12"/>
        <v>28.945126514613563</v>
      </c>
      <c r="S16" s="4">
        <f t="shared" si="13"/>
        <v>0.13170359942231749</v>
      </c>
    </row>
    <row r="17" spans="1:19">
      <c r="A17" t="s">
        <v>33</v>
      </c>
      <c r="B17">
        <v>-77.191193339999998</v>
      </c>
      <c r="C17" s="4">
        <f t="shared" si="1"/>
        <v>41.528714975000319</v>
      </c>
      <c r="D17">
        <v>20</v>
      </c>
      <c r="E17">
        <v>160</v>
      </c>
      <c r="F17">
        <v>150</v>
      </c>
      <c r="G17" s="2">
        <f t="shared" si="0"/>
        <v>1724.6341674748157</v>
      </c>
      <c r="H17" s="3">
        <f t="shared" si="2"/>
        <v>0.17364817766693041</v>
      </c>
      <c r="I17" s="3">
        <f t="shared" si="3"/>
        <v>0.25881904510252074</v>
      </c>
      <c r="J17" s="3">
        <f t="shared" si="4"/>
        <v>0.13251790689373311</v>
      </c>
      <c r="K17" s="3">
        <f t="shared" si="5"/>
        <v>0.21539039669845106</v>
      </c>
      <c r="L17" s="4">
        <f t="shared" si="6"/>
        <v>6.5446012885476641</v>
      </c>
      <c r="M17" s="4">
        <f t="shared" si="7"/>
        <v>15.112995616117026</v>
      </c>
      <c r="N17">
        <f t="shared" si="8"/>
        <v>0</v>
      </c>
      <c r="O17">
        <f t="shared" si="9"/>
        <v>0</v>
      </c>
      <c r="P17" s="4">
        <f t="shared" si="10"/>
        <v>10.326021095384739</v>
      </c>
      <c r="Q17" s="4">
        <f t="shared" si="11"/>
        <v>8.661276132060058</v>
      </c>
      <c r="R17" s="4">
        <f t="shared" si="12"/>
        <v>40.644894132109485</v>
      </c>
      <c r="S17" s="4">
        <f t="shared" si="13"/>
        <v>0.78113928232826513</v>
      </c>
    </row>
    <row r="18" spans="1:19">
      <c r="A18" t="s">
        <v>34</v>
      </c>
      <c r="B18">
        <v>-77.196952490000001</v>
      </c>
      <c r="C18" s="4">
        <f t="shared" si="1"/>
        <v>26.40806664999262</v>
      </c>
      <c r="D18">
        <v>20</v>
      </c>
      <c r="E18">
        <v>160</v>
      </c>
      <c r="F18">
        <v>160</v>
      </c>
      <c r="G18" s="2">
        <f t="shared" si="0"/>
        <v>697.3859841904524</v>
      </c>
      <c r="H18" s="3">
        <f t="shared" si="2"/>
        <v>0.17364817766693041</v>
      </c>
      <c r="I18" s="3">
        <f t="shared" si="3"/>
        <v>0.17364817766693041</v>
      </c>
      <c r="J18" s="3">
        <f t="shared" si="4"/>
        <v>0.13251790689373311</v>
      </c>
      <c r="K18" s="3">
        <f t="shared" si="5"/>
        <v>0.13251790689373311</v>
      </c>
      <c r="L18" s="4">
        <f t="shared" si="6"/>
        <v>6.5446012885476641</v>
      </c>
      <c r="M18" s="4">
        <f t="shared" si="7"/>
        <v>6.5446012885476641</v>
      </c>
      <c r="N18">
        <f t="shared" si="8"/>
        <v>0</v>
      </c>
      <c r="O18">
        <f t="shared" si="9"/>
        <v>0</v>
      </c>
      <c r="P18" s="4">
        <f t="shared" si="10"/>
        <v>5.6707995955683641</v>
      </c>
      <c r="Q18" s="4">
        <f t="shared" si="11"/>
        <v>5.3288085339113058</v>
      </c>
      <c r="R18" s="4">
        <f t="shared" si="12"/>
        <v>24.088810706575</v>
      </c>
      <c r="S18" s="4">
        <f t="shared" si="13"/>
        <v>5.3789481310779532</v>
      </c>
    </row>
    <row r="19" spans="1:19">
      <c r="A19" t="s">
        <v>35</v>
      </c>
      <c r="B19">
        <v>-77.201026780000007</v>
      </c>
      <c r="C19" s="4">
        <f t="shared" si="1"/>
        <v>15.711018254978242</v>
      </c>
      <c r="D19">
        <v>20</v>
      </c>
      <c r="E19">
        <v>160</v>
      </c>
      <c r="F19">
        <v>170</v>
      </c>
      <c r="G19" s="2">
        <f t="shared" si="0"/>
        <v>246.83609460825957</v>
      </c>
      <c r="H19" s="3">
        <f t="shared" si="2"/>
        <v>0.17364817766693041</v>
      </c>
      <c r="I19" s="3">
        <f t="shared" si="3"/>
        <v>8.7155742747658138E-2</v>
      </c>
      <c r="J19" s="3">
        <f t="shared" si="4"/>
        <v>0.13251790689373311</v>
      </c>
      <c r="K19" s="3">
        <f t="shared" si="5"/>
        <v>6.2671223416906896E-2</v>
      </c>
      <c r="L19" s="4">
        <f t="shared" si="6"/>
        <v>6.5446012885476641</v>
      </c>
      <c r="M19" s="4">
        <f t="shared" si="7"/>
        <v>1.6111991202045166</v>
      </c>
      <c r="N19">
        <f t="shared" si="8"/>
        <v>0</v>
      </c>
      <c r="O19">
        <f t="shared" si="9"/>
        <v>0</v>
      </c>
      <c r="P19" s="4">
        <f t="shared" si="10"/>
        <v>3.4695636951829858</v>
      </c>
      <c r="Q19" s="4">
        <f t="shared" si="11"/>
        <v>2.5201345086327271</v>
      </c>
      <c r="R19" s="4">
        <f t="shared" si="12"/>
        <v>14.145498612567895</v>
      </c>
      <c r="S19" s="4">
        <f t="shared" si="13"/>
        <v>2.4508517507726215</v>
      </c>
    </row>
    <row r="20" spans="1:19">
      <c r="A20" t="s">
        <v>36</v>
      </c>
      <c r="B20">
        <v>-77.204466550000006</v>
      </c>
      <c r="C20" s="4">
        <f t="shared" si="1"/>
        <v>6.6799021199783652</v>
      </c>
      <c r="D20">
        <v>20</v>
      </c>
      <c r="E20">
        <v>170</v>
      </c>
      <c r="F20">
        <v>170</v>
      </c>
      <c r="G20" s="2">
        <f t="shared" si="0"/>
        <v>44.621092332491457</v>
      </c>
      <c r="H20" s="3">
        <f t="shared" si="2"/>
        <v>8.7155742747658138E-2</v>
      </c>
      <c r="I20" s="3">
        <f t="shared" si="3"/>
        <v>8.7155742747658138E-2</v>
      </c>
      <c r="J20" s="3">
        <f t="shared" si="4"/>
        <v>6.2671223416906896E-2</v>
      </c>
      <c r="K20" s="3">
        <f t="shared" si="5"/>
        <v>6.2671223416906896E-2</v>
      </c>
      <c r="L20" s="4">
        <f t="shared" si="6"/>
        <v>1.6111991202045166</v>
      </c>
      <c r="M20" s="4">
        <f t="shared" si="7"/>
        <v>1.6111991202045166</v>
      </c>
      <c r="N20">
        <f t="shared" si="8"/>
        <v>0</v>
      </c>
      <c r="O20">
        <f t="shared" si="9"/>
        <v>0</v>
      </c>
      <c r="P20" s="4">
        <f t="shared" si="10"/>
        <v>1.2683277947976084</v>
      </c>
      <c r="Q20" s="4">
        <f t="shared" si="11"/>
        <v>1.1918382695089762</v>
      </c>
      <c r="R20" s="4">
        <f t="shared" si="12"/>
        <v>5.6825643047156174</v>
      </c>
      <c r="S20" s="4">
        <f t="shared" si="13"/>
        <v>0.99468271775307104</v>
      </c>
    </row>
    <row r="21" spans="1:19">
      <c r="A21" t="s">
        <v>37</v>
      </c>
      <c r="B21">
        <v>-77.185967779999999</v>
      </c>
      <c r="C21" s="4">
        <f t="shared" si="1"/>
        <v>55.248422754999055</v>
      </c>
      <c r="D21">
        <v>40</v>
      </c>
      <c r="E21">
        <v>150</v>
      </c>
      <c r="F21">
        <v>150</v>
      </c>
      <c r="G21" s="2">
        <f t="shared" si="0"/>
        <v>3052.3882169150975</v>
      </c>
      <c r="H21" s="3">
        <f t="shared" si="2"/>
        <v>0.25881904510252074</v>
      </c>
      <c r="I21" s="3">
        <f t="shared" si="3"/>
        <v>0.25881904510252074</v>
      </c>
      <c r="J21" s="3">
        <f t="shared" si="4"/>
        <v>0.21539039669845106</v>
      </c>
      <c r="K21" s="3">
        <f t="shared" si="5"/>
        <v>0.21539039669845106</v>
      </c>
      <c r="L21" s="4">
        <f t="shared" si="6"/>
        <v>15.112995616117026</v>
      </c>
      <c r="M21" s="4">
        <f t="shared" si="7"/>
        <v>15.112995616117026</v>
      </c>
      <c r="N21">
        <f t="shared" si="8"/>
        <v>0</v>
      </c>
      <c r="O21">
        <f t="shared" si="9"/>
        <v>0</v>
      </c>
      <c r="P21" s="4">
        <f t="shared" si="10"/>
        <v>14.981242595201111</v>
      </c>
      <c r="Q21" s="4">
        <f t="shared" si="11"/>
        <v>11.476297641071151</v>
      </c>
      <c r="R21" s="4">
        <f t="shared" si="12"/>
        <v>56.68353146850631</v>
      </c>
      <c r="S21" s="4">
        <f t="shared" si="13"/>
        <v>2.0595370195844476</v>
      </c>
    </row>
    <row r="22" spans="1:19">
      <c r="A22" t="s">
        <v>38</v>
      </c>
      <c r="B22">
        <v>-77.196195090000003</v>
      </c>
      <c r="C22" s="4">
        <f t="shared" si="1"/>
        <v>28.396620349986549</v>
      </c>
      <c r="D22">
        <v>40</v>
      </c>
      <c r="E22">
        <v>150</v>
      </c>
      <c r="F22">
        <v>170</v>
      </c>
      <c r="G22" s="2">
        <f t="shared" si="0"/>
        <v>806.36804730127017</v>
      </c>
      <c r="H22" s="3">
        <f t="shared" si="2"/>
        <v>0.25881904510252074</v>
      </c>
      <c r="I22" s="3">
        <f t="shared" si="3"/>
        <v>8.7155742747658138E-2</v>
      </c>
      <c r="J22" s="3">
        <f t="shared" si="4"/>
        <v>0.21539039669845106</v>
      </c>
      <c r="K22" s="3">
        <f t="shared" si="5"/>
        <v>6.2671223416906896E-2</v>
      </c>
      <c r="L22" s="4">
        <f t="shared" si="6"/>
        <v>15.112995616117026</v>
      </c>
      <c r="M22" s="4">
        <f t="shared" si="7"/>
        <v>1.6111991202045166</v>
      </c>
      <c r="N22">
        <f t="shared" si="8"/>
        <v>0</v>
      </c>
      <c r="O22">
        <f t="shared" si="9"/>
        <v>0</v>
      </c>
      <c r="P22" s="4">
        <f t="shared" si="10"/>
        <v>8.1247851949993599</v>
      </c>
      <c r="Q22" s="4">
        <f t="shared" si="11"/>
        <v>3.3392092892118428</v>
      </c>
      <c r="R22" s="4">
        <f t="shared" si="12"/>
        <v>28.188189220532749</v>
      </c>
      <c r="S22" s="4">
        <f t="shared" si="13"/>
        <v>4.3443535725386617E-2</v>
      </c>
    </row>
    <row r="23" spans="1:19">
      <c r="A23" t="s">
        <v>39</v>
      </c>
      <c r="B23">
        <v>-77.191911410000003</v>
      </c>
      <c r="C23" s="4">
        <f t="shared" si="1"/>
        <v>39.643422189987454</v>
      </c>
      <c r="D23">
        <v>40</v>
      </c>
      <c r="E23">
        <v>160</v>
      </c>
      <c r="F23">
        <v>150</v>
      </c>
      <c r="G23" s="2">
        <f t="shared" si="0"/>
        <v>1571.6009229335898</v>
      </c>
      <c r="H23" s="3">
        <f t="shared" si="2"/>
        <v>0.17364817766693041</v>
      </c>
      <c r="I23" s="3">
        <f t="shared" si="3"/>
        <v>0.25881904510252074</v>
      </c>
      <c r="J23" s="3">
        <f t="shared" si="4"/>
        <v>0.13251790689373311</v>
      </c>
      <c r="K23" s="3">
        <f t="shared" si="5"/>
        <v>0.21539039669845106</v>
      </c>
      <c r="L23" s="4">
        <f t="shared" si="6"/>
        <v>6.5446012885476641</v>
      </c>
      <c r="M23" s="4">
        <f t="shared" si="7"/>
        <v>15.112995616117026</v>
      </c>
      <c r="N23">
        <f t="shared" si="8"/>
        <v>0</v>
      </c>
      <c r="O23">
        <f t="shared" si="9"/>
        <v>0</v>
      </c>
      <c r="P23" s="4">
        <f t="shared" si="10"/>
        <v>10.326021095384739</v>
      </c>
      <c r="Q23" s="4">
        <f t="shared" si="11"/>
        <v>7.0607369947574448</v>
      </c>
      <c r="R23" s="4">
        <f t="shared" si="12"/>
        <v>39.044354994806874</v>
      </c>
      <c r="S23" s="4">
        <f t="shared" si="13"/>
        <v>0.3588815043415281</v>
      </c>
    </row>
    <row r="24" spans="1:19">
      <c r="A24" t="s">
        <v>40</v>
      </c>
      <c r="B24">
        <v>-77.197435619999993</v>
      </c>
      <c r="C24" s="4">
        <f t="shared" si="1"/>
        <v>25.13960883501332</v>
      </c>
      <c r="D24">
        <v>40</v>
      </c>
      <c r="E24">
        <v>160</v>
      </c>
      <c r="F24">
        <v>160</v>
      </c>
      <c r="G24" s="2">
        <f t="shared" si="0"/>
        <v>631.99993237747981</v>
      </c>
      <c r="H24" s="3">
        <f t="shared" si="2"/>
        <v>0.17364817766693041</v>
      </c>
      <c r="I24" s="3">
        <f t="shared" si="3"/>
        <v>0.17364817766693041</v>
      </c>
      <c r="J24" s="3">
        <f t="shared" si="4"/>
        <v>0.13251790689373311</v>
      </c>
      <c r="K24" s="3">
        <f t="shared" si="5"/>
        <v>0.13251790689373311</v>
      </c>
      <c r="L24" s="4">
        <f t="shared" si="6"/>
        <v>6.5446012885476641</v>
      </c>
      <c r="M24" s="4">
        <f t="shared" si="7"/>
        <v>6.5446012885476641</v>
      </c>
      <c r="N24">
        <f t="shared" si="8"/>
        <v>0</v>
      </c>
      <c r="O24">
        <f t="shared" si="9"/>
        <v>0</v>
      </c>
      <c r="P24" s="4">
        <f t="shared" si="10"/>
        <v>5.6707995955683641</v>
      </c>
      <c r="Q24" s="4">
        <f t="shared" si="11"/>
        <v>4.3440845182264933</v>
      </c>
      <c r="R24" s="4">
        <f t="shared" si="12"/>
        <v>23.104086690890185</v>
      </c>
      <c r="S24" s="4">
        <f t="shared" si="13"/>
        <v>4.1433503992156453</v>
      </c>
    </row>
    <row r="25" spans="1:19">
      <c r="A25" t="s">
        <v>41</v>
      </c>
      <c r="B25">
        <v>-77.201264100000003</v>
      </c>
      <c r="C25" s="4">
        <f t="shared" si="1"/>
        <v>15.087934594987317</v>
      </c>
      <c r="D25">
        <v>40</v>
      </c>
      <c r="E25">
        <v>160</v>
      </c>
      <c r="F25">
        <v>170</v>
      </c>
      <c r="G25" s="2">
        <f t="shared" si="0"/>
        <v>227.64577034261509</v>
      </c>
      <c r="H25" s="3">
        <f t="shared" si="2"/>
        <v>0.17364817766693041</v>
      </c>
      <c r="I25" s="3">
        <f t="shared" si="3"/>
        <v>8.7155742747658138E-2</v>
      </c>
      <c r="J25" s="3">
        <f t="shared" si="4"/>
        <v>0.13251790689373311</v>
      </c>
      <c r="K25" s="3">
        <f t="shared" si="5"/>
        <v>6.2671223416906896E-2</v>
      </c>
      <c r="L25" s="4">
        <f t="shared" si="6"/>
        <v>6.5446012885476641</v>
      </c>
      <c r="M25" s="4">
        <f t="shared" si="7"/>
        <v>1.6111991202045166</v>
      </c>
      <c r="N25">
        <f t="shared" si="8"/>
        <v>0</v>
      </c>
      <c r="O25">
        <f t="shared" si="9"/>
        <v>0</v>
      </c>
      <c r="P25" s="4">
        <f t="shared" si="10"/>
        <v>3.4695636951829858</v>
      </c>
      <c r="Q25" s="4">
        <f t="shared" si="11"/>
        <v>2.0544324745637366</v>
      </c>
      <c r="R25" s="4">
        <f t="shared" si="12"/>
        <v>13.679796578498904</v>
      </c>
      <c r="S25" s="4">
        <f t="shared" si="13"/>
        <v>1.9828526734799232</v>
      </c>
    </row>
    <row r="26" spans="1:19">
      <c r="A26" t="s">
        <v>42</v>
      </c>
      <c r="B26">
        <v>-77.204585489999999</v>
      </c>
      <c r="C26" s="4">
        <f t="shared" si="1"/>
        <v>6.367625149996698</v>
      </c>
      <c r="D26">
        <v>40</v>
      </c>
      <c r="E26">
        <v>170</v>
      </c>
      <c r="F26">
        <v>170</v>
      </c>
      <c r="G26" s="2">
        <f t="shared" si="0"/>
        <v>40.546650050870468</v>
      </c>
      <c r="H26" s="3">
        <f t="shared" si="2"/>
        <v>8.7155742747658138E-2</v>
      </c>
      <c r="I26" s="3">
        <f t="shared" si="3"/>
        <v>8.7155742747658138E-2</v>
      </c>
      <c r="J26" s="3">
        <f t="shared" si="4"/>
        <v>6.2671223416906896E-2</v>
      </c>
      <c r="K26" s="3">
        <f t="shared" si="5"/>
        <v>6.2671223416906896E-2</v>
      </c>
      <c r="L26" s="4">
        <f t="shared" si="6"/>
        <v>1.6111991202045166</v>
      </c>
      <c r="M26" s="4">
        <f t="shared" si="7"/>
        <v>1.6111991202045166</v>
      </c>
      <c r="N26">
        <f t="shared" si="8"/>
        <v>0</v>
      </c>
      <c r="O26">
        <f t="shared" si="9"/>
        <v>0</v>
      </c>
      <c r="P26" s="4">
        <f t="shared" si="10"/>
        <v>1.2683277947976084</v>
      </c>
      <c r="Q26" s="4">
        <f t="shared" si="11"/>
        <v>0.97159545925805513</v>
      </c>
      <c r="R26" s="4">
        <f t="shared" si="12"/>
        <v>5.4623214944646969</v>
      </c>
      <c r="S26" s="4">
        <f t="shared" si="13"/>
        <v>0.81957470871960414</v>
      </c>
    </row>
    <row r="27" spans="1:19">
      <c r="A27" t="s">
        <v>43</v>
      </c>
      <c r="B27">
        <v>-77.187562920000005</v>
      </c>
      <c r="C27" s="4">
        <f t="shared" si="1"/>
        <v>51.060382684982599</v>
      </c>
      <c r="D27">
        <v>60</v>
      </c>
      <c r="E27">
        <v>150</v>
      </c>
      <c r="F27">
        <v>150</v>
      </c>
      <c r="G27" s="2">
        <f t="shared" si="0"/>
        <v>2607.162679936871</v>
      </c>
      <c r="H27" s="3">
        <f t="shared" si="2"/>
        <v>0.25881904510252074</v>
      </c>
      <c r="I27" s="3">
        <f t="shared" si="3"/>
        <v>0.25881904510252074</v>
      </c>
      <c r="J27" s="3">
        <f t="shared" si="4"/>
        <v>0.21539039669845106</v>
      </c>
      <c r="K27" s="3">
        <f t="shared" si="5"/>
        <v>0.21539039669845106</v>
      </c>
      <c r="L27" s="4">
        <f t="shared" si="6"/>
        <v>15.112995616117026</v>
      </c>
      <c r="M27" s="4">
        <f t="shared" si="7"/>
        <v>15.112995616117026</v>
      </c>
      <c r="N27">
        <f t="shared" si="8"/>
        <v>0</v>
      </c>
      <c r="O27">
        <f t="shared" si="9"/>
        <v>0</v>
      </c>
      <c r="P27" s="4">
        <f t="shared" si="10"/>
        <v>14.981242595201111</v>
      </c>
      <c r="Q27" s="4">
        <f t="shared" si="11"/>
        <v>7.4906212976005584</v>
      </c>
      <c r="R27" s="4">
        <f t="shared" si="12"/>
        <v>52.697855125035716</v>
      </c>
      <c r="S27" s="4">
        <f t="shared" si="13"/>
        <v>2.681315991933507</v>
      </c>
    </row>
    <row r="28" spans="1:19">
      <c r="A28" t="s">
        <v>44</v>
      </c>
      <c r="B28">
        <v>-77.19671932</v>
      </c>
      <c r="C28" s="4">
        <f t="shared" si="1"/>
        <v>27.02025448499613</v>
      </c>
      <c r="D28">
        <v>60</v>
      </c>
      <c r="E28">
        <v>150</v>
      </c>
      <c r="F28">
        <v>170</v>
      </c>
      <c r="G28" s="2">
        <f t="shared" si="0"/>
        <v>730.09415243395347</v>
      </c>
      <c r="H28" s="3">
        <f t="shared" si="2"/>
        <v>0.25881904510252074</v>
      </c>
      <c r="I28" s="3">
        <f t="shared" si="3"/>
        <v>8.7155742747658138E-2</v>
      </c>
      <c r="J28" s="3">
        <f t="shared" si="4"/>
        <v>0.21539039669845106</v>
      </c>
      <c r="K28" s="3">
        <f t="shared" si="5"/>
        <v>6.2671223416906896E-2</v>
      </c>
      <c r="L28" s="4">
        <f t="shared" si="6"/>
        <v>15.112995616117026</v>
      </c>
      <c r="M28" s="4">
        <f t="shared" si="7"/>
        <v>1.6111991202045166</v>
      </c>
      <c r="N28">
        <f t="shared" si="8"/>
        <v>0</v>
      </c>
      <c r="O28">
        <f t="shared" si="9"/>
        <v>0</v>
      </c>
      <c r="P28" s="4">
        <f t="shared" si="10"/>
        <v>8.1247851949993599</v>
      </c>
      <c r="Q28" s="4">
        <f t="shared" si="11"/>
        <v>2.1795140733715987</v>
      </c>
      <c r="R28" s="4">
        <f t="shared" si="12"/>
        <v>27.028494004692504</v>
      </c>
      <c r="S28" s="4">
        <f t="shared" si="13"/>
        <v>6.7889684826943106E-5</v>
      </c>
    </row>
    <row r="29" spans="1:19">
      <c r="A29" t="s">
        <v>45</v>
      </c>
      <c r="B29">
        <v>-77.192978780000004</v>
      </c>
      <c r="C29" s="4">
        <f t="shared" si="1"/>
        <v>36.841042254984217</v>
      </c>
      <c r="D29">
        <v>60</v>
      </c>
      <c r="E29">
        <v>160</v>
      </c>
      <c r="F29">
        <v>150</v>
      </c>
      <c r="G29" s="2">
        <f t="shared" si="0"/>
        <v>1357.2623944335326</v>
      </c>
      <c r="H29" s="3">
        <f t="shared" si="2"/>
        <v>0.17364817766693041</v>
      </c>
      <c r="I29" s="3">
        <f t="shared" si="3"/>
        <v>0.25881904510252074</v>
      </c>
      <c r="J29" s="3">
        <f t="shared" si="4"/>
        <v>0.13251790689373311</v>
      </c>
      <c r="K29" s="3">
        <f t="shared" si="5"/>
        <v>0.21539039669845106</v>
      </c>
      <c r="L29" s="4">
        <f t="shared" si="6"/>
        <v>6.5446012885476641</v>
      </c>
      <c r="M29" s="4">
        <f t="shared" si="7"/>
        <v>15.112995616117026</v>
      </c>
      <c r="N29">
        <f t="shared" si="8"/>
        <v>0</v>
      </c>
      <c r="O29">
        <f t="shared" si="9"/>
        <v>0</v>
      </c>
      <c r="P29" s="4">
        <f t="shared" si="10"/>
        <v>10.326021095384739</v>
      </c>
      <c r="Q29" s="4">
        <f t="shared" si="11"/>
        <v>4.6085687705072287</v>
      </c>
      <c r="R29" s="4">
        <f t="shared" si="12"/>
        <v>36.592186770556658</v>
      </c>
      <c r="S29" s="4">
        <f t="shared" si="13"/>
        <v>6.1929052129674728E-2</v>
      </c>
    </row>
    <row r="30" spans="1:19">
      <c r="A30" t="s">
        <v>46</v>
      </c>
      <c r="B30">
        <v>-77.198159439999998</v>
      </c>
      <c r="C30" s="4">
        <f t="shared" si="1"/>
        <v>23.239219425001259</v>
      </c>
      <c r="D30">
        <v>60</v>
      </c>
      <c r="E30">
        <v>160</v>
      </c>
      <c r="F30">
        <v>160</v>
      </c>
      <c r="G30" s="2">
        <f t="shared" si="0"/>
        <v>540.06131948335587</v>
      </c>
      <c r="H30" s="3">
        <f t="shared" si="2"/>
        <v>0.17364817766693041</v>
      </c>
      <c r="I30" s="3">
        <f t="shared" si="3"/>
        <v>0.17364817766693041</v>
      </c>
      <c r="J30" s="3">
        <f t="shared" si="4"/>
        <v>0.13251790689373311</v>
      </c>
      <c r="K30" s="3">
        <f t="shared" si="5"/>
        <v>0.13251790689373311</v>
      </c>
      <c r="L30" s="4">
        <f t="shared" si="6"/>
        <v>6.5446012885476641</v>
      </c>
      <c r="M30" s="4">
        <f t="shared" si="7"/>
        <v>6.5446012885476641</v>
      </c>
      <c r="N30">
        <f t="shared" si="8"/>
        <v>0</v>
      </c>
      <c r="O30">
        <f t="shared" si="9"/>
        <v>0</v>
      </c>
      <c r="P30" s="4">
        <f t="shared" si="10"/>
        <v>5.6707995955683641</v>
      </c>
      <c r="Q30" s="4">
        <f t="shared" si="11"/>
        <v>2.8353997977841825</v>
      </c>
      <c r="R30" s="4">
        <f t="shared" si="12"/>
        <v>21.595401970447874</v>
      </c>
      <c r="S30" s="4">
        <f t="shared" si="13"/>
        <v>2.7021358238943716</v>
      </c>
    </row>
    <row r="31" spans="1:19">
      <c r="A31" t="s">
        <v>47</v>
      </c>
      <c r="B31">
        <v>-77.201623659999996</v>
      </c>
      <c r="C31" s="4">
        <f t="shared" si="1"/>
        <v>14.143909815006751</v>
      </c>
      <c r="D31">
        <v>60</v>
      </c>
      <c r="E31">
        <v>160</v>
      </c>
      <c r="F31">
        <v>170</v>
      </c>
      <c r="G31" s="2">
        <f t="shared" si="0"/>
        <v>200.05018485504431</v>
      </c>
      <c r="H31" s="3">
        <f t="shared" si="2"/>
        <v>0.17364817766693041</v>
      </c>
      <c r="I31" s="3">
        <f t="shared" si="3"/>
        <v>8.7155742747658138E-2</v>
      </c>
      <c r="J31" s="3">
        <f t="shared" si="4"/>
        <v>0.13251790689373311</v>
      </c>
      <c r="K31" s="3">
        <f t="shared" si="5"/>
        <v>6.2671223416906896E-2</v>
      </c>
      <c r="L31" s="4">
        <f t="shared" si="6"/>
        <v>6.5446012885476641</v>
      </c>
      <c r="M31" s="4">
        <f t="shared" si="7"/>
        <v>1.6111991202045166</v>
      </c>
      <c r="N31">
        <f t="shared" si="8"/>
        <v>0</v>
      </c>
      <c r="O31">
        <f t="shared" si="9"/>
        <v>0</v>
      </c>
      <c r="P31" s="4">
        <f t="shared" si="10"/>
        <v>3.4695636951829858</v>
      </c>
      <c r="Q31" s="4">
        <f t="shared" si="11"/>
        <v>1.3409355638682265</v>
      </c>
      <c r="R31" s="4">
        <f t="shared" si="12"/>
        <v>12.966299667803394</v>
      </c>
      <c r="S31" s="4">
        <f t="shared" si="13"/>
        <v>1.3867656587963113</v>
      </c>
    </row>
    <row r="32" spans="1:19">
      <c r="A32" t="s">
        <v>48</v>
      </c>
      <c r="B32">
        <v>-77.204766579999998</v>
      </c>
      <c r="C32" s="4">
        <f t="shared" si="1"/>
        <v>5.8921733550016668</v>
      </c>
      <c r="D32">
        <v>60</v>
      </c>
      <c r="E32">
        <v>170</v>
      </c>
      <c r="F32">
        <v>170</v>
      </c>
      <c r="G32" s="2">
        <f t="shared" si="0"/>
        <v>34.717706845391596</v>
      </c>
      <c r="H32" s="3">
        <f t="shared" si="2"/>
        <v>8.7155742747658138E-2</v>
      </c>
      <c r="I32" s="3">
        <f t="shared" si="3"/>
        <v>8.7155742747658138E-2</v>
      </c>
      <c r="J32" s="3">
        <f t="shared" si="4"/>
        <v>6.2671223416906896E-2</v>
      </c>
      <c r="K32" s="3">
        <f t="shared" si="5"/>
        <v>6.2671223416906896E-2</v>
      </c>
      <c r="L32" s="4">
        <f t="shared" si="6"/>
        <v>1.6111991202045166</v>
      </c>
      <c r="M32" s="4">
        <f t="shared" si="7"/>
        <v>1.6111991202045166</v>
      </c>
      <c r="N32">
        <f t="shared" si="8"/>
        <v>0</v>
      </c>
      <c r="O32">
        <f t="shared" si="9"/>
        <v>0</v>
      </c>
      <c r="P32" s="4">
        <f t="shared" si="10"/>
        <v>1.2683277947976084</v>
      </c>
      <c r="Q32" s="4">
        <f t="shared" si="11"/>
        <v>0.63416389739880419</v>
      </c>
      <c r="R32" s="4">
        <f t="shared" si="12"/>
        <v>5.1248899326054458</v>
      </c>
      <c r="S32" s="4">
        <f t="shared" si="13"/>
        <v>0.58872385028405771</v>
      </c>
    </row>
    <row r="33" spans="1:19">
      <c r="A33" t="s">
        <v>49</v>
      </c>
      <c r="B33">
        <v>-77.189414760000005</v>
      </c>
      <c r="C33" s="4">
        <f t="shared" si="1"/>
        <v>46.198376764981305</v>
      </c>
      <c r="D33">
        <v>80</v>
      </c>
      <c r="E33">
        <v>150</v>
      </c>
      <c r="F33">
        <v>150</v>
      </c>
      <c r="G33" s="2">
        <f t="shared" si="0"/>
        <v>2134.2900157191643</v>
      </c>
      <c r="H33" s="3">
        <f t="shared" si="2"/>
        <v>0.25881904510252074</v>
      </c>
      <c r="I33" s="3">
        <f t="shared" si="3"/>
        <v>0.25881904510252074</v>
      </c>
      <c r="J33" s="3">
        <f t="shared" si="4"/>
        <v>0.21539039669845106</v>
      </c>
      <c r="K33" s="3">
        <f t="shared" si="5"/>
        <v>0.21539039669845106</v>
      </c>
      <c r="L33" s="4">
        <f t="shared" si="6"/>
        <v>15.112995616117026</v>
      </c>
      <c r="M33" s="4">
        <f t="shared" si="7"/>
        <v>15.112995616117026</v>
      </c>
      <c r="N33">
        <f t="shared" si="8"/>
        <v>0</v>
      </c>
      <c r="O33">
        <f t="shared" si="9"/>
        <v>0</v>
      </c>
      <c r="P33" s="4">
        <f t="shared" si="10"/>
        <v>14.981242595201111</v>
      </c>
      <c r="Q33" s="4">
        <f t="shared" si="11"/>
        <v>2.6014654758428688</v>
      </c>
      <c r="R33" s="4">
        <f t="shared" si="12"/>
        <v>47.808699303278033</v>
      </c>
      <c r="S33" s="4">
        <f t="shared" si="13"/>
        <v>2.5931386773464173</v>
      </c>
    </row>
    <row r="34" spans="1:19">
      <c r="A34" t="s">
        <v>50</v>
      </c>
      <c r="B34">
        <v>-77.197350349999994</v>
      </c>
      <c r="C34" s="4">
        <f t="shared" si="1"/>
        <v>25.363485220012222</v>
      </c>
      <c r="D34">
        <v>80</v>
      </c>
      <c r="E34">
        <v>150</v>
      </c>
      <c r="F34">
        <v>170</v>
      </c>
      <c r="G34" s="2">
        <f t="shared" si="0"/>
        <v>643.30638250577852</v>
      </c>
      <c r="H34" s="3">
        <f t="shared" si="2"/>
        <v>0.25881904510252074</v>
      </c>
      <c r="I34" s="3">
        <f t="shared" si="3"/>
        <v>8.7155742747658138E-2</v>
      </c>
      <c r="J34" s="3">
        <f t="shared" si="4"/>
        <v>0.21539039669845106</v>
      </c>
      <c r="K34" s="3">
        <f t="shared" si="5"/>
        <v>6.2671223416906896E-2</v>
      </c>
      <c r="L34" s="4">
        <f t="shared" si="6"/>
        <v>15.112995616117026</v>
      </c>
      <c r="M34" s="4">
        <f t="shared" si="7"/>
        <v>1.6111991202045166</v>
      </c>
      <c r="N34">
        <f t="shared" si="8"/>
        <v>0</v>
      </c>
      <c r="O34">
        <f t="shared" si="9"/>
        <v>0</v>
      </c>
      <c r="P34" s="4">
        <f t="shared" si="10"/>
        <v>8.1247851949993599</v>
      </c>
      <c r="Q34" s="4">
        <f t="shared" si="11"/>
        <v>0.75693729408081301</v>
      </c>
      <c r="R34" s="4">
        <f t="shared" si="12"/>
        <v>25.605917225401718</v>
      </c>
      <c r="S34" s="4">
        <f t="shared" si="13"/>
        <v>5.8773277237172586E-2</v>
      </c>
    </row>
    <row r="35" spans="1:19">
      <c r="A35" t="s">
        <v>51</v>
      </c>
      <c r="B35">
        <v>-77.194239490000001</v>
      </c>
      <c r="C35" s="4">
        <f t="shared" si="1"/>
        <v>33.531048149992529</v>
      </c>
      <c r="D35">
        <v>80</v>
      </c>
      <c r="E35">
        <v>160</v>
      </c>
      <c r="F35">
        <v>150</v>
      </c>
      <c r="G35" s="2">
        <f t="shared" si="0"/>
        <v>1124.3311900371175</v>
      </c>
      <c r="H35" s="3">
        <f t="shared" si="2"/>
        <v>0.17364817766693041</v>
      </c>
      <c r="I35" s="3">
        <f t="shared" si="3"/>
        <v>0.25881904510252074</v>
      </c>
      <c r="J35" s="3">
        <f t="shared" si="4"/>
        <v>0.13251790689373311</v>
      </c>
      <c r="K35" s="3">
        <f t="shared" si="5"/>
        <v>0.21539039669845106</v>
      </c>
      <c r="L35" s="4">
        <f t="shared" si="6"/>
        <v>6.5446012885476641</v>
      </c>
      <c r="M35" s="4">
        <f t="shared" si="7"/>
        <v>15.112995616117026</v>
      </c>
      <c r="N35">
        <f t="shared" si="8"/>
        <v>0</v>
      </c>
      <c r="O35">
        <f t="shared" si="9"/>
        <v>0</v>
      </c>
      <c r="P35" s="4">
        <f t="shared" si="10"/>
        <v>10.326021095384739</v>
      </c>
      <c r="Q35" s="4">
        <f t="shared" si="11"/>
        <v>1.6005391373026123</v>
      </c>
      <c r="R35" s="4">
        <f t="shared" si="12"/>
        <v>33.584157137352044</v>
      </c>
      <c r="S35" s="4">
        <f t="shared" si="13"/>
        <v>2.820564538353121E-3</v>
      </c>
    </row>
    <row r="36" spans="1:19">
      <c r="A36" t="s">
        <v>52</v>
      </c>
      <c r="B36">
        <v>-77.199023370000006</v>
      </c>
      <c r="C36" s="4">
        <f t="shared" si="1"/>
        <v>20.970971209979218</v>
      </c>
      <c r="D36">
        <v>80</v>
      </c>
      <c r="E36">
        <v>160</v>
      </c>
      <c r="F36">
        <v>160</v>
      </c>
      <c r="G36" s="2">
        <f t="shared" si="0"/>
        <v>439.78163348977722</v>
      </c>
      <c r="H36" s="3">
        <f t="shared" si="2"/>
        <v>0.17364817766693041</v>
      </c>
      <c r="I36" s="3">
        <f t="shared" si="3"/>
        <v>0.17364817766693041</v>
      </c>
      <c r="J36" s="3">
        <f t="shared" si="4"/>
        <v>0.13251790689373311</v>
      </c>
      <c r="K36" s="3">
        <f t="shared" si="5"/>
        <v>0.13251790689373311</v>
      </c>
      <c r="L36" s="4">
        <f t="shared" si="6"/>
        <v>6.5446012885476641</v>
      </c>
      <c r="M36" s="4">
        <f t="shared" si="7"/>
        <v>6.5446012885476641</v>
      </c>
      <c r="N36">
        <f t="shared" si="8"/>
        <v>0</v>
      </c>
      <c r="O36">
        <f t="shared" si="9"/>
        <v>0</v>
      </c>
      <c r="P36" s="4">
        <f t="shared" si="10"/>
        <v>5.6707995955683641</v>
      </c>
      <c r="Q36" s="4">
        <f t="shared" si="11"/>
        <v>0.98472401568481238</v>
      </c>
      <c r="R36" s="4">
        <f t="shared" si="12"/>
        <v>19.744726188348505</v>
      </c>
      <c r="S36" s="4">
        <f t="shared" si="13"/>
        <v>1.5036768530741096</v>
      </c>
    </row>
    <row r="37" spans="1:19">
      <c r="A37" t="s">
        <v>53</v>
      </c>
      <c r="B37">
        <v>-77.202058469999997</v>
      </c>
      <c r="C37" s="4">
        <f t="shared" si="1"/>
        <v>13.00231616000265</v>
      </c>
      <c r="D37">
        <v>80</v>
      </c>
      <c r="E37">
        <v>160</v>
      </c>
      <c r="F37">
        <v>170</v>
      </c>
      <c r="G37" s="2">
        <f t="shared" si="0"/>
        <v>169.06022552466607</v>
      </c>
      <c r="H37" s="3">
        <f t="shared" si="2"/>
        <v>0.17364817766693041</v>
      </c>
      <c r="I37" s="3">
        <f t="shared" si="3"/>
        <v>8.7155742747658138E-2</v>
      </c>
      <c r="J37" s="3">
        <f t="shared" si="4"/>
        <v>0.13251790689373311</v>
      </c>
      <c r="K37" s="3">
        <f t="shared" si="5"/>
        <v>6.2671223416906896E-2</v>
      </c>
      <c r="L37" s="4">
        <f t="shared" si="6"/>
        <v>6.5446012885476641</v>
      </c>
      <c r="M37" s="4">
        <f t="shared" si="7"/>
        <v>1.6111991202045166</v>
      </c>
      <c r="N37">
        <f t="shared" si="8"/>
        <v>0</v>
      </c>
      <c r="O37">
        <f t="shared" si="9"/>
        <v>0</v>
      </c>
      <c r="P37" s="4">
        <f t="shared" si="10"/>
        <v>3.4695636951829858</v>
      </c>
      <c r="Q37" s="4">
        <f t="shared" si="11"/>
        <v>0.46570203406899058</v>
      </c>
      <c r="R37" s="4">
        <f t="shared" si="12"/>
        <v>12.091066138004159</v>
      </c>
      <c r="S37" s="4">
        <f t="shared" si="13"/>
        <v>0.83037660259225021</v>
      </c>
    </row>
    <row r="38" spans="1:19">
      <c r="A38" t="s">
        <v>54</v>
      </c>
      <c r="B38">
        <v>-77.204986899999994</v>
      </c>
      <c r="C38" s="4">
        <f t="shared" si="1"/>
        <v>5.3137231950099846</v>
      </c>
      <c r="D38">
        <v>80</v>
      </c>
      <c r="E38">
        <v>170</v>
      </c>
      <c r="F38">
        <v>170</v>
      </c>
      <c r="G38" s="2">
        <f t="shared" si="0"/>
        <v>28.23565419318712</v>
      </c>
      <c r="H38" s="3">
        <f t="shared" si="2"/>
        <v>8.7155742747658138E-2</v>
      </c>
      <c r="I38" s="3">
        <f t="shared" si="3"/>
        <v>8.7155742747658138E-2</v>
      </c>
      <c r="J38" s="3">
        <f t="shared" si="4"/>
        <v>6.2671223416906896E-2</v>
      </c>
      <c r="K38" s="3">
        <f t="shared" si="5"/>
        <v>6.2671223416906896E-2</v>
      </c>
      <c r="L38" s="4">
        <f t="shared" si="6"/>
        <v>1.6111991202045166</v>
      </c>
      <c r="M38" s="4">
        <f t="shared" si="7"/>
        <v>1.6111991202045166</v>
      </c>
      <c r="N38">
        <f t="shared" si="8"/>
        <v>0</v>
      </c>
      <c r="O38">
        <f t="shared" si="9"/>
        <v>0</v>
      </c>
      <c r="P38" s="4">
        <f t="shared" si="10"/>
        <v>1.2683277947976084</v>
      </c>
      <c r="Q38" s="4">
        <f t="shared" si="11"/>
        <v>0.22024281025092113</v>
      </c>
      <c r="R38" s="4">
        <f t="shared" si="12"/>
        <v>4.7109688454575629</v>
      </c>
      <c r="S38" s="4">
        <f t="shared" si="13"/>
        <v>0.36331280590436293</v>
      </c>
    </row>
    <row r="39" spans="1:19">
      <c r="A39" t="s">
        <v>55</v>
      </c>
      <c r="B39">
        <v>-77.191269680000005</v>
      </c>
      <c r="C39" s="4">
        <f t="shared" si="1"/>
        <v>41.328284304982517</v>
      </c>
      <c r="D39">
        <v>100</v>
      </c>
      <c r="E39">
        <v>150</v>
      </c>
      <c r="F39">
        <v>150</v>
      </c>
      <c r="G39" s="2">
        <f t="shared" si="0"/>
        <v>1708.0270835934643</v>
      </c>
      <c r="H39" s="3">
        <f t="shared" si="2"/>
        <v>0.25881904510252074</v>
      </c>
      <c r="I39" s="3">
        <f t="shared" si="3"/>
        <v>0.25881904510252074</v>
      </c>
      <c r="J39" s="3">
        <f t="shared" si="4"/>
        <v>0.21539039669845106</v>
      </c>
      <c r="K39" s="3">
        <f t="shared" si="5"/>
        <v>0.21539039669845106</v>
      </c>
      <c r="L39" s="4">
        <f t="shared" si="6"/>
        <v>15.112995616117026</v>
      </c>
      <c r="M39" s="4">
        <f t="shared" si="7"/>
        <v>15.112995616117026</v>
      </c>
      <c r="N39">
        <f t="shared" si="8"/>
        <v>0</v>
      </c>
      <c r="O39">
        <f t="shared" si="9"/>
        <v>0</v>
      </c>
      <c r="P39" s="4">
        <f t="shared" si="10"/>
        <v>14.981242595201111</v>
      </c>
      <c r="Q39" s="4">
        <f t="shared" si="11"/>
        <v>-2.601465475842867</v>
      </c>
      <c r="R39" s="4">
        <f t="shared" si="12"/>
        <v>42.605768351592296</v>
      </c>
      <c r="S39" s="4">
        <f t="shared" si="13"/>
        <v>1.6319654893424949</v>
      </c>
    </row>
    <row r="40" spans="1:19">
      <c r="A40" t="s">
        <v>56</v>
      </c>
      <c r="B40">
        <v>-77.198007910000001</v>
      </c>
      <c r="C40" s="4">
        <f t="shared" si="1"/>
        <v>23.637061439992252</v>
      </c>
      <c r="D40">
        <v>100</v>
      </c>
      <c r="E40">
        <v>150</v>
      </c>
      <c r="F40">
        <v>170</v>
      </c>
      <c r="G40" s="2">
        <f t="shared" si="0"/>
        <v>558.71067351796853</v>
      </c>
      <c r="H40" s="3">
        <f t="shared" si="2"/>
        <v>0.25881904510252074</v>
      </c>
      <c r="I40" s="3">
        <f t="shared" si="3"/>
        <v>8.7155742747658138E-2</v>
      </c>
      <c r="J40" s="3">
        <f t="shared" si="4"/>
        <v>0.21539039669845106</v>
      </c>
      <c r="K40" s="3">
        <f t="shared" si="5"/>
        <v>6.2671223416906896E-2</v>
      </c>
      <c r="L40" s="4">
        <f t="shared" si="6"/>
        <v>15.112995616117026</v>
      </c>
      <c r="M40" s="4">
        <f t="shared" si="7"/>
        <v>1.6111991202045166</v>
      </c>
      <c r="N40">
        <f t="shared" si="8"/>
        <v>0</v>
      </c>
      <c r="O40">
        <f t="shared" si="9"/>
        <v>0</v>
      </c>
      <c r="P40" s="4">
        <f t="shared" si="10"/>
        <v>8.1247851949993599</v>
      </c>
      <c r="Q40" s="4">
        <f t="shared" si="11"/>
        <v>-0.75693729408081256</v>
      </c>
      <c r="R40" s="4">
        <f t="shared" si="12"/>
        <v>24.092042637240091</v>
      </c>
      <c r="S40" s="4">
        <f t="shared" si="13"/>
        <v>0.20700788984907742</v>
      </c>
    </row>
    <row r="41" spans="1:19">
      <c r="A41" t="s">
        <v>57</v>
      </c>
      <c r="B41">
        <v>-77.195527040000002</v>
      </c>
      <c r="C41" s="4">
        <f t="shared" si="1"/>
        <v>30.150585624990711</v>
      </c>
      <c r="D41">
        <v>100</v>
      </c>
      <c r="E41">
        <v>160</v>
      </c>
      <c r="F41">
        <v>150</v>
      </c>
      <c r="G41" s="2">
        <f t="shared" si="0"/>
        <v>909.05781352989652</v>
      </c>
      <c r="H41" s="3">
        <f t="shared" si="2"/>
        <v>0.17364817766693041</v>
      </c>
      <c r="I41" s="3">
        <f t="shared" si="3"/>
        <v>0.25881904510252074</v>
      </c>
      <c r="J41" s="3">
        <f t="shared" si="4"/>
        <v>0.13251790689373311</v>
      </c>
      <c r="K41" s="3">
        <f t="shared" si="5"/>
        <v>0.21539039669845106</v>
      </c>
      <c r="L41" s="4">
        <f t="shared" si="6"/>
        <v>6.5446012885476641</v>
      </c>
      <c r="M41" s="4">
        <f t="shared" si="7"/>
        <v>15.112995616117026</v>
      </c>
      <c r="N41">
        <f t="shared" si="8"/>
        <v>0</v>
      </c>
      <c r="O41">
        <f t="shared" si="9"/>
        <v>0</v>
      </c>
      <c r="P41" s="4">
        <f t="shared" si="10"/>
        <v>10.326021095384739</v>
      </c>
      <c r="Q41" s="4">
        <f t="shared" si="11"/>
        <v>-1.6005391373026112</v>
      </c>
      <c r="R41" s="4">
        <f t="shared" si="12"/>
        <v>30.383078862746817</v>
      </c>
      <c r="S41" s="4">
        <f t="shared" si="13"/>
        <v>5.4053105602317325E-2</v>
      </c>
    </row>
    <row r="42" spans="1:19">
      <c r="A42" t="s">
        <v>58</v>
      </c>
      <c r="B42">
        <v>-77.199916349999995</v>
      </c>
      <c r="C42" s="4">
        <f t="shared" si="1"/>
        <v>18.626452220007963</v>
      </c>
      <c r="D42">
        <v>100</v>
      </c>
      <c r="E42">
        <v>160</v>
      </c>
      <c r="F42">
        <v>160</v>
      </c>
      <c r="G42" s="2">
        <f t="shared" si="0"/>
        <v>346.94472230423958</v>
      </c>
      <c r="H42" s="3">
        <f t="shared" si="2"/>
        <v>0.17364817766693041</v>
      </c>
      <c r="I42" s="3">
        <f t="shared" si="3"/>
        <v>0.17364817766693041</v>
      </c>
      <c r="J42" s="3">
        <f t="shared" si="4"/>
        <v>0.13251790689373311</v>
      </c>
      <c r="K42" s="3">
        <f t="shared" si="5"/>
        <v>0.13251790689373311</v>
      </c>
      <c r="L42" s="4">
        <f t="shared" si="6"/>
        <v>6.5446012885476641</v>
      </c>
      <c r="M42" s="4">
        <f t="shared" si="7"/>
        <v>6.5446012885476641</v>
      </c>
      <c r="N42">
        <f t="shared" si="8"/>
        <v>0</v>
      </c>
      <c r="O42">
        <f t="shared" si="9"/>
        <v>0</v>
      </c>
      <c r="P42" s="4">
        <f t="shared" si="10"/>
        <v>5.6707995955683641</v>
      </c>
      <c r="Q42" s="4">
        <f t="shared" si="11"/>
        <v>-0.98472401568481183</v>
      </c>
      <c r="R42" s="4">
        <f t="shared" si="12"/>
        <v>17.775278156978882</v>
      </c>
      <c r="S42" s="4">
        <f t="shared" si="13"/>
        <v>0.72449728557343385</v>
      </c>
    </row>
    <row r="43" spans="1:19">
      <c r="A43" t="s">
        <v>59</v>
      </c>
      <c r="B43">
        <v>-77.202514089999994</v>
      </c>
      <c r="C43" s="4">
        <f t="shared" si="1"/>
        <v>11.806085850011129</v>
      </c>
      <c r="D43">
        <v>100</v>
      </c>
      <c r="E43">
        <v>160</v>
      </c>
      <c r="F43">
        <v>170</v>
      </c>
      <c r="G43" s="2">
        <f t="shared" si="0"/>
        <v>139.38366309783302</v>
      </c>
      <c r="H43" s="3">
        <f t="shared" si="2"/>
        <v>0.17364817766693041</v>
      </c>
      <c r="I43" s="3">
        <f t="shared" si="3"/>
        <v>8.7155742747658138E-2</v>
      </c>
      <c r="J43" s="3">
        <f t="shared" si="4"/>
        <v>0.13251790689373311</v>
      </c>
      <c r="K43" s="3">
        <f t="shared" si="5"/>
        <v>6.2671223416906896E-2</v>
      </c>
      <c r="L43" s="4">
        <f t="shared" si="6"/>
        <v>6.5446012885476641</v>
      </c>
      <c r="M43" s="4">
        <f t="shared" si="7"/>
        <v>1.6111991202045166</v>
      </c>
      <c r="N43">
        <f t="shared" si="8"/>
        <v>0</v>
      </c>
      <c r="O43">
        <f t="shared" si="9"/>
        <v>0</v>
      </c>
      <c r="P43" s="4">
        <f t="shared" si="10"/>
        <v>3.4695636951829858</v>
      </c>
      <c r="Q43" s="4">
        <f t="shared" si="11"/>
        <v>-0.46570203406899024</v>
      </c>
      <c r="R43" s="4">
        <f t="shared" si="12"/>
        <v>11.159662069866178</v>
      </c>
      <c r="S43" s="4">
        <f t="shared" si="13"/>
        <v>0.4178637035368889</v>
      </c>
    </row>
    <row r="44" spans="1:19">
      <c r="A44" t="s">
        <v>60</v>
      </c>
      <c r="B44">
        <v>-77.205219299999996</v>
      </c>
      <c r="C44" s="4">
        <f t="shared" si="1"/>
        <v>4.7035569950058473</v>
      </c>
      <c r="D44">
        <v>100</v>
      </c>
      <c r="E44">
        <v>170</v>
      </c>
      <c r="F44">
        <v>170</v>
      </c>
      <c r="G44" s="2">
        <f t="shared" si="0"/>
        <v>22.123448405268437</v>
      </c>
      <c r="H44" s="3">
        <f t="shared" si="2"/>
        <v>8.7155742747658138E-2</v>
      </c>
      <c r="I44" s="3">
        <f t="shared" si="3"/>
        <v>8.7155742747658138E-2</v>
      </c>
      <c r="J44" s="3">
        <f t="shared" si="4"/>
        <v>6.2671223416906896E-2</v>
      </c>
      <c r="K44" s="3">
        <f t="shared" si="5"/>
        <v>6.2671223416906896E-2</v>
      </c>
      <c r="L44" s="4">
        <f t="shared" si="6"/>
        <v>1.6111991202045166</v>
      </c>
      <c r="M44" s="4">
        <f t="shared" si="7"/>
        <v>1.6111991202045166</v>
      </c>
      <c r="N44">
        <f t="shared" si="8"/>
        <v>0</v>
      </c>
      <c r="O44">
        <f t="shared" si="9"/>
        <v>0</v>
      </c>
      <c r="P44" s="4">
        <f t="shared" si="10"/>
        <v>1.2683277947976084</v>
      </c>
      <c r="Q44" s="4">
        <f t="shared" si="11"/>
        <v>-0.22024281025092099</v>
      </c>
      <c r="R44" s="4">
        <f t="shared" si="12"/>
        <v>4.2704832249557203</v>
      </c>
      <c r="S44" s="4">
        <f t="shared" si="13"/>
        <v>0.18755289030543032</v>
      </c>
    </row>
    <row r="45" spans="1:19">
      <c r="A45" t="s">
        <v>61</v>
      </c>
      <c r="B45">
        <v>-77.192908630000005</v>
      </c>
      <c r="C45" s="4">
        <f t="shared" si="1"/>
        <v>37.025221079981861</v>
      </c>
      <c r="D45">
        <v>120</v>
      </c>
      <c r="E45">
        <v>150</v>
      </c>
      <c r="F45">
        <v>150</v>
      </c>
      <c r="G45" s="2">
        <f t="shared" si="0"/>
        <v>1370.8669960215332</v>
      </c>
      <c r="H45" s="3">
        <f t="shared" si="2"/>
        <v>0.25881904510252074</v>
      </c>
      <c r="I45" s="3">
        <f t="shared" si="3"/>
        <v>0.25881904510252074</v>
      </c>
      <c r="J45" s="3">
        <f t="shared" si="4"/>
        <v>0.21539039669845106</v>
      </c>
      <c r="K45" s="3">
        <f t="shared" si="5"/>
        <v>0.21539039669845106</v>
      </c>
      <c r="L45" s="4">
        <f t="shared" si="6"/>
        <v>15.112995616117026</v>
      </c>
      <c r="M45" s="4">
        <f t="shared" si="7"/>
        <v>15.112995616117026</v>
      </c>
      <c r="N45">
        <f t="shared" si="8"/>
        <v>0</v>
      </c>
      <c r="O45">
        <f t="shared" si="9"/>
        <v>0</v>
      </c>
      <c r="P45" s="4">
        <f t="shared" si="10"/>
        <v>14.981242595201111</v>
      </c>
      <c r="Q45" s="4">
        <f t="shared" si="11"/>
        <v>-7.4906212976005531</v>
      </c>
      <c r="R45" s="4">
        <f t="shared" si="12"/>
        <v>37.716612529834606</v>
      </c>
      <c r="S45" s="4">
        <f t="shared" si="13"/>
        <v>0.47802213692948037</v>
      </c>
    </row>
    <row r="46" spans="1:19">
      <c r="A46" t="s">
        <v>62</v>
      </c>
      <c r="B46">
        <v>-77.198613039999998</v>
      </c>
      <c r="C46" s="4">
        <f t="shared" si="1"/>
        <v>22.048292625000826</v>
      </c>
      <c r="D46">
        <v>120</v>
      </c>
      <c r="E46">
        <v>150</v>
      </c>
      <c r="F46">
        <v>170</v>
      </c>
      <c r="G46" s="2">
        <f t="shared" si="0"/>
        <v>486.12720767766581</v>
      </c>
      <c r="H46" s="3">
        <f t="shared" si="2"/>
        <v>0.25881904510252074</v>
      </c>
      <c r="I46" s="3">
        <f t="shared" si="3"/>
        <v>8.7155742747658138E-2</v>
      </c>
      <c r="J46" s="3">
        <f t="shared" si="4"/>
        <v>0.21539039669845106</v>
      </c>
      <c r="K46" s="3">
        <f t="shared" si="5"/>
        <v>6.2671223416906896E-2</v>
      </c>
      <c r="L46" s="4">
        <f t="shared" si="6"/>
        <v>15.112995616117026</v>
      </c>
      <c r="M46" s="4">
        <f t="shared" si="7"/>
        <v>1.6111991202045166</v>
      </c>
      <c r="N46">
        <f t="shared" si="8"/>
        <v>0</v>
      </c>
      <c r="O46">
        <f t="shared" si="9"/>
        <v>0</v>
      </c>
      <c r="P46" s="4">
        <f t="shared" si="10"/>
        <v>8.1247851949993599</v>
      </c>
      <c r="Q46" s="4">
        <f t="shared" si="11"/>
        <v>-2.1795140733715974</v>
      </c>
      <c r="R46" s="4">
        <f t="shared" si="12"/>
        <v>22.669465857949309</v>
      </c>
      <c r="S46" s="4">
        <f t="shared" si="13"/>
        <v>0.38585618533166965</v>
      </c>
    </row>
    <row r="47" spans="1:19">
      <c r="A47" t="s">
        <v>63</v>
      </c>
      <c r="B47">
        <v>-77.196688320000007</v>
      </c>
      <c r="C47" s="4">
        <f t="shared" si="1"/>
        <v>27.101644984977192</v>
      </c>
      <c r="D47">
        <v>120</v>
      </c>
      <c r="E47">
        <v>160</v>
      </c>
      <c r="F47">
        <v>150</v>
      </c>
      <c r="G47" s="2">
        <f t="shared" si="0"/>
        <v>734.49916089173939</v>
      </c>
      <c r="H47" s="3">
        <f t="shared" si="2"/>
        <v>0.17364817766693041</v>
      </c>
      <c r="I47" s="3">
        <f t="shared" si="3"/>
        <v>0.25881904510252074</v>
      </c>
      <c r="J47" s="3">
        <f t="shared" si="4"/>
        <v>0.13251790689373311</v>
      </c>
      <c r="K47" s="3">
        <f t="shared" si="5"/>
        <v>0.21539039669845106</v>
      </c>
      <c r="L47" s="4">
        <f t="shared" si="6"/>
        <v>6.5446012885476641</v>
      </c>
      <c r="M47" s="4">
        <f t="shared" si="7"/>
        <v>15.112995616117026</v>
      </c>
      <c r="N47">
        <f t="shared" si="8"/>
        <v>0</v>
      </c>
      <c r="O47">
        <f t="shared" si="9"/>
        <v>0</v>
      </c>
      <c r="P47" s="4">
        <f t="shared" si="10"/>
        <v>10.326021095384739</v>
      </c>
      <c r="Q47" s="4">
        <f t="shared" si="11"/>
        <v>-4.608568770507226</v>
      </c>
      <c r="R47" s="4">
        <f t="shared" si="12"/>
        <v>27.375049229542203</v>
      </c>
      <c r="S47" s="4">
        <f t="shared" si="13"/>
        <v>7.4749880946164401E-2</v>
      </c>
    </row>
    <row r="48" spans="1:19">
      <c r="A48" t="s">
        <v>64</v>
      </c>
      <c r="B48">
        <v>-77.200731939999997</v>
      </c>
      <c r="C48" s="4">
        <f t="shared" si="1"/>
        <v>16.485120675002776</v>
      </c>
      <c r="D48">
        <v>120</v>
      </c>
      <c r="E48">
        <v>160</v>
      </c>
      <c r="F48">
        <v>160</v>
      </c>
      <c r="G48" s="2">
        <f t="shared" si="0"/>
        <v>271.75920366940397</v>
      </c>
      <c r="H48" s="3">
        <f t="shared" si="2"/>
        <v>0.17364817766693041</v>
      </c>
      <c r="I48" s="3">
        <f t="shared" si="3"/>
        <v>0.17364817766693041</v>
      </c>
      <c r="J48" s="3">
        <f t="shared" si="4"/>
        <v>0.13251790689373311</v>
      </c>
      <c r="K48" s="3">
        <f t="shared" si="5"/>
        <v>0.13251790689373311</v>
      </c>
      <c r="L48" s="4">
        <f t="shared" si="6"/>
        <v>6.5446012885476641</v>
      </c>
      <c r="M48" s="4">
        <f t="shared" si="7"/>
        <v>6.5446012885476641</v>
      </c>
      <c r="N48">
        <f t="shared" si="8"/>
        <v>0</v>
      </c>
      <c r="O48">
        <f t="shared" si="9"/>
        <v>0</v>
      </c>
      <c r="P48" s="4">
        <f t="shared" si="10"/>
        <v>5.6707995955683641</v>
      </c>
      <c r="Q48" s="4">
        <f t="shared" si="11"/>
        <v>-2.8353997977841807</v>
      </c>
      <c r="R48" s="4">
        <f t="shared" si="12"/>
        <v>15.924602374879512</v>
      </c>
      <c r="S48" s="4">
        <f t="shared" si="13"/>
        <v>0.31418076477307255</v>
      </c>
    </row>
    <row r="49" spans="1:19">
      <c r="A49" t="s">
        <v>65</v>
      </c>
      <c r="B49">
        <v>-77.202935890000006</v>
      </c>
      <c r="C49" s="4">
        <f t="shared" si="1"/>
        <v>10.698649949978993</v>
      </c>
      <c r="D49">
        <v>120</v>
      </c>
      <c r="E49">
        <v>160</v>
      </c>
      <c r="F49">
        <v>170</v>
      </c>
      <c r="G49" s="2">
        <f t="shared" si="0"/>
        <v>114.4611107521855</v>
      </c>
      <c r="H49" s="3">
        <f t="shared" si="2"/>
        <v>0.17364817766693041</v>
      </c>
      <c r="I49" s="3">
        <f t="shared" si="3"/>
        <v>8.7155742747658138E-2</v>
      </c>
      <c r="J49" s="3">
        <f t="shared" si="4"/>
        <v>0.13251790689373311</v>
      </c>
      <c r="K49" s="3">
        <f t="shared" si="5"/>
        <v>6.2671223416906896E-2</v>
      </c>
      <c r="L49" s="4">
        <f t="shared" si="6"/>
        <v>6.5446012885476641</v>
      </c>
      <c r="M49" s="4">
        <f t="shared" si="7"/>
        <v>1.6111991202045166</v>
      </c>
      <c r="N49">
        <f t="shared" si="8"/>
        <v>0</v>
      </c>
      <c r="O49">
        <f t="shared" si="9"/>
        <v>0</v>
      </c>
      <c r="P49" s="4">
        <f t="shared" si="10"/>
        <v>3.4695636951829858</v>
      </c>
      <c r="Q49" s="4">
        <f t="shared" si="11"/>
        <v>-1.3409355638682257</v>
      </c>
      <c r="R49" s="4">
        <f t="shared" si="12"/>
        <v>10.284428540066942</v>
      </c>
      <c r="S49" s="4">
        <f t="shared" si="13"/>
        <v>0.17157937642952695</v>
      </c>
    </row>
    <row r="50" spans="1:19">
      <c r="A50" t="s">
        <v>66</v>
      </c>
      <c r="B50">
        <v>-77.205435850000001</v>
      </c>
      <c r="C50" s="4">
        <f t="shared" si="1"/>
        <v>4.135004969993652</v>
      </c>
      <c r="D50">
        <v>120</v>
      </c>
      <c r="E50">
        <v>170</v>
      </c>
      <c r="F50">
        <v>170</v>
      </c>
      <c r="G50" s="2">
        <f t="shared" si="0"/>
        <v>17.098266101872202</v>
      </c>
      <c r="H50" s="3">
        <f t="shared" si="2"/>
        <v>8.7155742747658138E-2</v>
      </c>
      <c r="I50" s="3">
        <f t="shared" si="3"/>
        <v>8.7155742747658138E-2</v>
      </c>
      <c r="J50" s="3">
        <f t="shared" si="4"/>
        <v>6.2671223416906896E-2</v>
      </c>
      <c r="K50" s="3">
        <f t="shared" si="5"/>
        <v>6.2671223416906896E-2</v>
      </c>
      <c r="L50" s="4">
        <f t="shared" si="6"/>
        <v>1.6111991202045166</v>
      </c>
      <c r="M50" s="4">
        <f t="shared" si="7"/>
        <v>1.6111991202045166</v>
      </c>
      <c r="N50">
        <f t="shared" si="8"/>
        <v>0</v>
      </c>
      <c r="O50">
        <f t="shared" si="9"/>
        <v>0</v>
      </c>
      <c r="P50" s="4">
        <f t="shared" si="10"/>
        <v>1.2683277947976084</v>
      </c>
      <c r="Q50" s="4">
        <f t="shared" si="11"/>
        <v>-0.63416389739880374</v>
      </c>
      <c r="R50" s="4">
        <f t="shared" si="12"/>
        <v>3.8565621378078379</v>
      </c>
      <c r="S50" s="4">
        <f t="shared" si="13"/>
        <v>7.7530410795657437E-2</v>
      </c>
    </row>
    <row r="51" spans="1:19">
      <c r="A51" t="s">
        <v>67</v>
      </c>
      <c r="B51">
        <v>-77.194171370000007</v>
      </c>
      <c r="C51" s="4">
        <f t="shared" si="1"/>
        <v>33.709897209978259</v>
      </c>
      <c r="D51">
        <v>140</v>
      </c>
      <c r="E51">
        <v>150</v>
      </c>
      <c r="F51">
        <v>150</v>
      </c>
      <c r="G51" s="2">
        <f t="shared" si="0"/>
        <v>1136.3571699073</v>
      </c>
      <c r="H51" s="3">
        <f t="shared" si="2"/>
        <v>0.25881904510252074</v>
      </c>
      <c r="I51" s="3">
        <f t="shared" si="3"/>
        <v>0.25881904510252074</v>
      </c>
      <c r="J51" s="3">
        <f t="shared" si="4"/>
        <v>0.21539039669845106</v>
      </c>
      <c r="K51" s="3">
        <f t="shared" si="5"/>
        <v>0.21539039669845106</v>
      </c>
      <c r="L51" s="4">
        <f t="shared" si="6"/>
        <v>15.112995616117026</v>
      </c>
      <c r="M51" s="4">
        <f t="shared" si="7"/>
        <v>15.112995616117026</v>
      </c>
      <c r="N51">
        <f t="shared" si="8"/>
        <v>0</v>
      </c>
      <c r="O51">
        <f t="shared" si="9"/>
        <v>0</v>
      </c>
      <c r="P51" s="4">
        <f t="shared" si="10"/>
        <v>14.981242595201111</v>
      </c>
      <c r="Q51" s="4">
        <f t="shared" si="11"/>
        <v>-11.476297641071149</v>
      </c>
      <c r="R51" s="4">
        <f t="shared" si="12"/>
        <v>33.730936186364012</v>
      </c>
      <c r="S51" s="4">
        <f t="shared" si="13"/>
        <v>4.4263852736029223E-4</v>
      </c>
    </row>
    <row r="52" spans="1:19">
      <c r="A52" t="s">
        <v>68</v>
      </c>
      <c r="B52">
        <v>-77.199097289999997</v>
      </c>
      <c r="C52" s="4">
        <f t="shared" si="1"/>
        <v>20.776894250002087</v>
      </c>
      <c r="D52">
        <v>140</v>
      </c>
      <c r="E52">
        <v>150</v>
      </c>
      <c r="F52">
        <v>170</v>
      </c>
      <c r="G52" s="2">
        <f t="shared" si="0"/>
        <v>431.67933467576978</v>
      </c>
      <c r="H52" s="3">
        <f t="shared" si="2"/>
        <v>0.25881904510252074</v>
      </c>
      <c r="I52" s="3">
        <f t="shared" si="3"/>
        <v>8.7155742747658138E-2</v>
      </c>
      <c r="J52" s="3">
        <f t="shared" si="4"/>
        <v>0.21539039669845106</v>
      </c>
      <c r="K52" s="3">
        <f t="shared" si="5"/>
        <v>6.2671223416906896E-2</v>
      </c>
      <c r="L52" s="4">
        <f t="shared" si="6"/>
        <v>15.112995616117026</v>
      </c>
      <c r="M52" s="4">
        <f t="shared" si="7"/>
        <v>1.6111991202045166</v>
      </c>
      <c r="N52">
        <f t="shared" si="8"/>
        <v>0</v>
      </c>
      <c r="O52">
        <f t="shared" si="9"/>
        <v>0</v>
      </c>
      <c r="P52" s="4">
        <f t="shared" si="10"/>
        <v>8.1247851949993599</v>
      </c>
      <c r="Q52" s="4">
        <f t="shared" si="11"/>
        <v>-3.3392092892118423</v>
      </c>
      <c r="R52" s="4">
        <f t="shared" si="12"/>
        <v>21.509770642109061</v>
      </c>
      <c r="S52" s="4">
        <f t="shared" si="13"/>
        <v>0.53710780610773456</v>
      </c>
    </row>
    <row r="53" spans="1:19">
      <c r="A53" t="s">
        <v>69</v>
      </c>
      <c r="B53">
        <v>-77.197600269999995</v>
      </c>
      <c r="C53" s="4">
        <f t="shared" si="1"/>
        <v>24.707320260007812</v>
      </c>
      <c r="D53">
        <v>140</v>
      </c>
      <c r="E53">
        <v>160</v>
      </c>
      <c r="F53">
        <v>150</v>
      </c>
      <c r="G53" s="2">
        <f t="shared" si="0"/>
        <v>610.45167443059245</v>
      </c>
      <c r="H53" s="3">
        <f t="shared" si="2"/>
        <v>0.17364817766693041</v>
      </c>
      <c r="I53" s="3">
        <f t="shared" si="3"/>
        <v>0.25881904510252074</v>
      </c>
      <c r="J53" s="3">
        <f t="shared" si="4"/>
        <v>0.13251790689373311</v>
      </c>
      <c r="K53" s="3">
        <f t="shared" si="5"/>
        <v>0.21539039669845106</v>
      </c>
      <c r="L53" s="4">
        <f t="shared" si="6"/>
        <v>6.5446012885476641</v>
      </c>
      <c r="M53" s="4">
        <f t="shared" si="7"/>
        <v>15.112995616117026</v>
      </c>
      <c r="N53">
        <f t="shared" si="8"/>
        <v>0</v>
      </c>
      <c r="O53">
        <f t="shared" si="9"/>
        <v>0</v>
      </c>
      <c r="P53" s="4">
        <f t="shared" si="10"/>
        <v>10.326021095384739</v>
      </c>
      <c r="Q53" s="4">
        <f t="shared" si="11"/>
        <v>-7.0607369947574439</v>
      </c>
      <c r="R53" s="4">
        <f t="shared" si="12"/>
        <v>24.922881005291984</v>
      </c>
      <c r="S53" s="4">
        <f t="shared" si="13"/>
        <v>4.6466434907467734E-2</v>
      </c>
    </row>
    <row r="54" spans="1:19">
      <c r="A54" t="s">
        <v>70</v>
      </c>
      <c r="B54">
        <v>-77.201380229999998</v>
      </c>
      <c r="C54" s="4">
        <f t="shared" si="1"/>
        <v>14.783035280000455</v>
      </c>
      <c r="D54">
        <v>140</v>
      </c>
      <c r="E54">
        <v>160</v>
      </c>
      <c r="F54">
        <v>160</v>
      </c>
      <c r="G54" s="2">
        <f t="shared" si="0"/>
        <v>218.53813208973813</v>
      </c>
      <c r="H54" s="3">
        <f t="shared" si="2"/>
        <v>0.17364817766693041</v>
      </c>
      <c r="I54" s="3">
        <f t="shared" si="3"/>
        <v>0.17364817766693041</v>
      </c>
      <c r="J54" s="3">
        <f t="shared" si="4"/>
        <v>0.13251790689373311</v>
      </c>
      <c r="K54" s="3">
        <f t="shared" si="5"/>
        <v>0.13251790689373311</v>
      </c>
      <c r="L54" s="4">
        <f t="shared" si="6"/>
        <v>6.5446012885476641</v>
      </c>
      <c r="M54" s="4">
        <f t="shared" si="7"/>
        <v>6.5446012885476641</v>
      </c>
      <c r="N54">
        <f t="shared" si="8"/>
        <v>0</v>
      </c>
      <c r="O54">
        <f t="shared" si="9"/>
        <v>0</v>
      </c>
      <c r="P54" s="4">
        <f t="shared" si="10"/>
        <v>5.6707995955683641</v>
      </c>
      <c r="Q54" s="4">
        <f t="shared" si="11"/>
        <v>-4.3440845182264924</v>
      </c>
      <c r="R54" s="4">
        <f t="shared" si="12"/>
        <v>14.415917654437202</v>
      </c>
      <c r="S54" s="4">
        <f t="shared" si="13"/>
        <v>0.1347753509992009</v>
      </c>
    </row>
    <row r="55" spans="1:19">
      <c r="A55" t="s">
        <v>71</v>
      </c>
      <c r="B55">
        <v>-77.20327537</v>
      </c>
      <c r="C55" s="4">
        <f t="shared" si="1"/>
        <v>9.8073452099951623</v>
      </c>
      <c r="D55">
        <v>140</v>
      </c>
      <c r="E55">
        <v>160</v>
      </c>
      <c r="F55">
        <v>170</v>
      </c>
      <c r="G55" s="2">
        <f t="shared" si="0"/>
        <v>96.184020068015059</v>
      </c>
      <c r="H55" s="3">
        <f t="shared" si="2"/>
        <v>0.17364817766693041</v>
      </c>
      <c r="I55" s="3">
        <f t="shared" si="3"/>
        <v>8.7155742747658138E-2</v>
      </c>
      <c r="J55" s="3">
        <f t="shared" si="4"/>
        <v>0.13251790689373311</v>
      </c>
      <c r="K55" s="3">
        <f t="shared" si="5"/>
        <v>6.2671223416906896E-2</v>
      </c>
      <c r="L55" s="4">
        <f t="shared" si="6"/>
        <v>6.5446012885476641</v>
      </c>
      <c r="M55" s="4">
        <f t="shared" si="7"/>
        <v>1.6111991202045166</v>
      </c>
      <c r="N55">
        <f t="shared" si="8"/>
        <v>0</v>
      </c>
      <c r="O55">
        <f t="shared" si="9"/>
        <v>0</v>
      </c>
      <c r="P55" s="4">
        <f t="shared" si="10"/>
        <v>3.4695636951829858</v>
      </c>
      <c r="Q55" s="4">
        <f t="shared" si="11"/>
        <v>-2.0544324745637361</v>
      </c>
      <c r="R55" s="4">
        <f t="shared" si="12"/>
        <v>9.5709316293714313</v>
      </c>
      <c r="S55" s="4">
        <f t="shared" si="13"/>
        <v>5.5891381103333394E-2</v>
      </c>
    </row>
    <row r="56" spans="1:19">
      <c r="A56" t="s">
        <v>72</v>
      </c>
      <c r="B56">
        <v>-77.205611129999994</v>
      </c>
      <c r="C56" s="4">
        <f t="shared" si="1"/>
        <v>3.6748073300108501</v>
      </c>
      <c r="D56">
        <v>140</v>
      </c>
      <c r="E56">
        <v>170</v>
      </c>
      <c r="F56">
        <v>170</v>
      </c>
      <c r="G56" s="2">
        <f t="shared" si="0"/>
        <v>13.504208912701474</v>
      </c>
      <c r="H56" s="3">
        <f t="shared" si="2"/>
        <v>8.7155742747658138E-2</v>
      </c>
      <c r="I56" s="3">
        <f t="shared" si="3"/>
        <v>8.7155742747658138E-2</v>
      </c>
      <c r="J56" s="3">
        <f t="shared" si="4"/>
        <v>6.2671223416906896E-2</v>
      </c>
      <c r="K56" s="3">
        <f t="shared" si="5"/>
        <v>6.2671223416906896E-2</v>
      </c>
      <c r="L56" s="4">
        <f t="shared" si="6"/>
        <v>1.6111991202045166</v>
      </c>
      <c r="M56" s="4">
        <f t="shared" si="7"/>
        <v>1.6111991202045166</v>
      </c>
      <c r="N56">
        <f t="shared" si="8"/>
        <v>0</v>
      </c>
      <c r="O56">
        <f t="shared" si="9"/>
        <v>0</v>
      </c>
      <c r="P56" s="4">
        <f t="shared" si="10"/>
        <v>1.2683277947976084</v>
      </c>
      <c r="Q56" s="4">
        <f t="shared" si="11"/>
        <v>-0.97159545925805502</v>
      </c>
      <c r="R56" s="4">
        <f t="shared" si="12"/>
        <v>3.5191305759485867</v>
      </c>
      <c r="S56" s="4">
        <f t="shared" si="13"/>
        <v>2.4235251755362459E-2</v>
      </c>
    </row>
    <row r="57" spans="1:19">
      <c r="A57" t="s">
        <v>73</v>
      </c>
      <c r="B57">
        <v>-77.194960280000004</v>
      </c>
      <c r="C57" s="4">
        <f t="shared" si="1"/>
        <v>31.638614004985754</v>
      </c>
      <c r="D57">
        <v>160</v>
      </c>
      <c r="E57">
        <v>150</v>
      </c>
      <c r="F57">
        <v>150</v>
      </c>
      <c r="G57" s="2">
        <f t="shared" si="0"/>
        <v>1001.0018961564807</v>
      </c>
      <c r="H57" s="3">
        <f t="shared" si="2"/>
        <v>0.25881904510252074</v>
      </c>
      <c r="I57" s="3">
        <f t="shared" si="3"/>
        <v>0.25881904510252074</v>
      </c>
      <c r="J57" s="3">
        <f t="shared" si="4"/>
        <v>0.21539039669845106</v>
      </c>
      <c r="K57" s="3">
        <f t="shared" si="5"/>
        <v>0.21539039669845106</v>
      </c>
      <c r="L57" s="4">
        <f t="shared" si="6"/>
        <v>15.112995616117026</v>
      </c>
      <c r="M57" s="4">
        <f t="shared" si="7"/>
        <v>15.112995616117026</v>
      </c>
      <c r="N57">
        <f t="shared" si="8"/>
        <v>0</v>
      </c>
      <c r="O57">
        <f t="shared" si="9"/>
        <v>0</v>
      </c>
      <c r="P57" s="4">
        <f t="shared" si="10"/>
        <v>14.981242595201111</v>
      </c>
      <c r="Q57" s="4">
        <f t="shared" si="11"/>
        <v>-14.077763116914017</v>
      </c>
      <c r="R57" s="4">
        <f t="shared" si="12"/>
        <v>31.129470710521144</v>
      </c>
      <c r="S57" s="4">
        <f t="shared" si="13"/>
        <v>0.25922689429827739</v>
      </c>
    </row>
    <row r="58" spans="1:19">
      <c r="A58" t="s">
        <v>74</v>
      </c>
      <c r="B58">
        <v>-77.199408989999995</v>
      </c>
      <c r="C58" s="4">
        <f t="shared" si="1"/>
        <v>19.958525900008723</v>
      </c>
      <c r="D58">
        <v>160</v>
      </c>
      <c r="E58">
        <v>150</v>
      </c>
      <c r="F58">
        <v>170</v>
      </c>
      <c r="G58" s="2">
        <f t="shared" si="0"/>
        <v>398.34275610131903</v>
      </c>
      <c r="H58" s="3">
        <f t="shared" si="2"/>
        <v>0.25881904510252074</v>
      </c>
      <c r="I58" s="3">
        <f t="shared" si="3"/>
        <v>8.7155742747658138E-2</v>
      </c>
      <c r="J58" s="3">
        <f t="shared" si="4"/>
        <v>0.21539039669845106</v>
      </c>
      <c r="K58" s="3">
        <f t="shared" si="5"/>
        <v>6.2671223416906896E-2</v>
      </c>
      <c r="L58" s="4">
        <f t="shared" si="6"/>
        <v>15.112995616117026</v>
      </c>
      <c r="M58" s="4">
        <f t="shared" si="7"/>
        <v>1.6111991202045166</v>
      </c>
      <c r="N58">
        <f t="shared" si="8"/>
        <v>0</v>
      </c>
      <c r="O58">
        <f t="shared" si="9"/>
        <v>0</v>
      </c>
      <c r="P58" s="4">
        <f t="shared" si="10"/>
        <v>8.1247851949993599</v>
      </c>
      <c r="Q58" s="4">
        <f t="shared" si="11"/>
        <v>-4.0961465832926551</v>
      </c>
      <c r="R58" s="4">
        <f t="shared" si="12"/>
        <v>20.752833348028251</v>
      </c>
      <c r="S58" s="4">
        <f t="shared" si="13"/>
        <v>0.63092432197929382</v>
      </c>
    </row>
    <row r="59" spans="1:19">
      <c r="A59" t="s">
        <v>75</v>
      </c>
      <c r="B59">
        <v>-77.198178560000002</v>
      </c>
      <c r="C59" s="4">
        <f t="shared" si="1"/>
        <v>23.189019864989206</v>
      </c>
      <c r="D59">
        <v>160</v>
      </c>
      <c r="E59">
        <v>160</v>
      </c>
      <c r="F59">
        <v>150</v>
      </c>
      <c r="G59" s="2">
        <f t="shared" si="0"/>
        <v>537.73064229886404</v>
      </c>
      <c r="H59" s="3">
        <f t="shared" si="2"/>
        <v>0.17364817766693041</v>
      </c>
      <c r="I59" s="3">
        <f t="shared" si="3"/>
        <v>0.25881904510252074</v>
      </c>
      <c r="J59" s="3">
        <f t="shared" si="4"/>
        <v>0.13251790689373311</v>
      </c>
      <c r="K59" s="3">
        <f t="shared" si="5"/>
        <v>0.21539039669845106</v>
      </c>
      <c r="L59" s="4">
        <f t="shared" si="6"/>
        <v>6.5446012885476641</v>
      </c>
      <c r="M59" s="4">
        <f t="shared" si="7"/>
        <v>15.112995616117026</v>
      </c>
      <c r="N59">
        <f t="shared" si="8"/>
        <v>0</v>
      </c>
      <c r="O59">
        <f t="shared" si="9"/>
        <v>0</v>
      </c>
      <c r="P59" s="4">
        <f t="shared" si="10"/>
        <v>10.326021095384739</v>
      </c>
      <c r="Q59" s="4">
        <f t="shared" si="11"/>
        <v>-8.6612761320600562</v>
      </c>
      <c r="R59" s="4">
        <f t="shared" si="12"/>
        <v>23.322341867989373</v>
      </c>
      <c r="S59" s="4">
        <f t="shared" si="13"/>
        <v>1.7774756483976525E-2</v>
      </c>
    </row>
    <row r="60" spans="1:19">
      <c r="A60" t="s">
        <v>76</v>
      </c>
      <c r="B60">
        <v>-77.201795309999994</v>
      </c>
      <c r="C60" s="4">
        <f t="shared" si="1"/>
        <v>13.693242740010334</v>
      </c>
      <c r="D60">
        <v>160</v>
      </c>
      <c r="E60">
        <v>160</v>
      </c>
      <c r="F60">
        <v>160</v>
      </c>
      <c r="G60" s="2">
        <f t="shared" si="0"/>
        <v>187.50489673684569</v>
      </c>
      <c r="H60" s="3">
        <f t="shared" si="2"/>
        <v>0.17364817766693041</v>
      </c>
      <c r="I60" s="3">
        <f t="shared" si="3"/>
        <v>0.17364817766693041</v>
      </c>
      <c r="J60" s="3">
        <f t="shared" si="4"/>
        <v>0.13251790689373311</v>
      </c>
      <c r="K60" s="3">
        <f t="shared" si="5"/>
        <v>0.13251790689373311</v>
      </c>
      <c r="L60" s="4">
        <f t="shared" si="6"/>
        <v>6.5446012885476641</v>
      </c>
      <c r="M60" s="4">
        <f t="shared" si="7"/>
        <v>6.5446012885476641</v>
      </c>
      <c r="N60">
        <f t="shared" si="8"/>
        <v>0</v>
      </c>
      <c r="O60">
        <f t="shared" si="9"/>
        <v>0</v>
      </c>
      <c r="P60" s="4">
        <f t="shared" si="10"/>
        <v>5.6707995955683641</v>
      </c>
      <c r="Q60" s="4">
        <f t="shared" si="11"/>
        <v>-5.3288085339113049</v>
      </c>
      <c r="R60" s="4">
        <f t="shared" si="12"/>
        <v>13.431193638752388</v>
      </c>
      <c r="S60" s="4">
        <f t="shared" si="13"/>
        <v>6.866973147009689E-2</v>
      </c>
    </row>
    <row r="61" spans="1:19">
      <c r="A61" t="s">
        <v>77</v>
      </c>
      <c r="B61">
        <v>-77.20349487</v>
      </c>
      <c r="C61" s="4">
        <f t="shared" si="1"/>
        <v>9.2310479599950597</v>
      </c>
      <c r="D61">
        <v>160</v>
      </c>
      <c r="E61">
        <v>160</v>
      </c>
      <c r="F61">
        <v>170</v>
      </c>
      <c r="G61" s="2">
        <f t="shared" si="0"/>
        <v>85.212246439728958</v>
      </c>
      <c r="H61" s="3">
        <f t="shared" si="2"/>
        <v>0.17364817766693041</v>
      </c>
      <c r="I61" s="3">
        <f t="shared" si="3"/>
        <v>8.7155742747658138E-2</v>
      </c>
      <c r="J61" s="3">
        <f t="shared" si="4"/>
        <v>0.13251790689373311</v>
      </c>
      <c r="K61" s="3">
        <f t="shared" si="5"/>
        <v>6.2671223416906896E-2</v>
      </c>
      <c r="L61" s="4">
        <f t="shared" si="6"/>
        <v>6.5446012885476641</v>
      </c>
      <c r="M61" s="4">
        <f t="shared" si="7"/>
        <v>1.6111991202045166</v>
      </c>
      <c r="N61">
        <f t="shared" si="8"/>
        <v>0</v>
      </c>
      <c r="O61">
        <f t="shared" si="9"/>
        <v>0</v>
      </c>
      <c r="P61" s="4">
        <f t="shared" si="10"/>
        <v>3.4695636951829858</v>
      </c>
      <c r="Q61" s="4">
        <f t="shared" si="11"/>
        <v>-2.5201345086327267</v>
      </c>
      <c r="R61" s="4">
        <f t="shared" si="12"/>
        <v>9.1052295953024398</v>
      </c>
      <c r="S61" s="4">
        <f t="shared" si="13"/>
        <v>1.5830260893925092E-2</v>
      </c>
    </row>
    <row r="62" spans="1:19">
      <c r="A62" t="s">
        <v>78</v>
      </c>
      <c r="B62">
        <v>-77.205724950000004</v>
      </c>
      <c r="C62" s="4">
        <f t="shared" si="1"/>
        <v>3.3759729199847968</v>
      </c>
      <c r="D62">
        <v>160</v>
      </c>
      <c r="E62">
        <v>170</v>
      </c>
      <c r="F62">
        <v>170</v>
      </c>
      <c r="G62" s="2">
        <f t="shared" si="0"/>
        <v>11.397193156470674</v>
      </c>
      <c r="H62" s="3">
        <f t="shared" si="2"/>
        <v>8.7155742747658138E-2</v>
      </c>
      <c r="I62" s="3">
        <f t="shared" si="3"/>
        <v>8.7155742747658138E-2</v>
      </c>
      <c r="J62" s="3">
        <f t="shared" si="4"/>
        <v>6.2671223416906896E-2</v>
      </c>
      <c r="K62" s="3">
        <f t="shared" si="5"/>
        <v>6.2671223416906896E-2</v>
      </c>
      <c r="L62" s="4">
        <f t="shared" si="6"/>
        <v>1.6111991202045166</v>
      </c>
      <c r="M62" s="4">
        <f t="shared" si="7"/>
        <v>1.6111991202045166</v>
      </c>
      <c r="N62">
        <f t="shared" si="8"/>
        <v>0</v>
      </c>
      <c r="O62">
        <f t="shared" si="9"/>
        <v>0</v>
      </c>
      <c r="P62" s="4">
        <f t="shared" si="10"/>
        <v>1.2683277947976084</v>
      </c>
      <c r="Q62" s="4">
        <f t="shared" si="11"/>
        <v>-1.1918382695089762</v>
      </c>
      <c r="R62" s="4">
        <f t="shared" si="12"/>
        <v>3.2988877656976654</v>
      </c>
      <c r="S62" s="4">
        <f t="shared" si="13"/>
        <v>5.9421210114708467E-3</v>
      </c>
    </row>
    <row r="63" spans="1:19">
      <c r="A63" t="s">
        <v>79</v>
      </c>
      <c r="B63">
        <v>-77.195227759999995</v>
      </c>
      <c r="C63" s="4">
        <f t="shared" si="1"/>
        <v>30.936345265009692</v>
      </c>
      <c r="D63">
        <v>180</v>
      </c>
      <c r="E63">
        <v>150</v>
      </c>
      <c r="F63">
        <v>150</v>
      </c>
      <c r="G63" s="2">
        <f t="shared" si="0"/>
        <v>957.05745835588755</v>
      </c>
      <c r="H63" s="3">
        <f t="shared" si="2"/>
        <v>0.25881904510252074</v>
      </c>
      <c r="I63" s="3">
        <f t="shared" si="3"/>
        <v>0.25881904510252074</v>
      </c>
      <c r="J63" s="3">
        <f t="shared" si="4"/>
        <v>0.21539039669845106</v>
      </c>
      <c r="K63" s="3">
        <f t="shared" si="5"/>
        <v>0.21539039669845106</v>
      </c>
      <c r="L63" s="4">
        <f t="shared" si="6"/>
        <v>15.112995616117026</v>
      </c>
      <c r="M63" s="4">
        <f t="shared" si="7"/>
        <v>15.112995616117026</v>
      </c>
      <c r="N63">
        <f t="shared" si="8"/>
        <v>0</v>
      </c>
      <c r="O63">
        <f t="shared" si="9"/>
        <v>0</v>
      </c>
      <c r="P63" s="4">
        <f t="shared" si="10"/>
        <v>14.981242595201111</v>
      </c>
      <c r="Q63" s="4">
        <f t="shared" si="11"/>
        <v>-14.981242595201113</v>
      </c>
      <c r="R63" s="4">
        <f t="shared" si="12"/>
        <v>30.225991232234048</v>
      </c>
      <c r="S63" s="4">
        <f t="shared" si="13"/>
        <v>0.50460285188062093</v>
      </c>
    </row>
    <row r="64" spans="1:19">
      <c r="A64" t="s">
        <v>80</v>
      </c>
      <c r="B64">
        <v>-77.199516430000003</v>
      </c>
      <c r="C64" s="4">
        <f t="shared" si="1"/>
        <v>19.676442179988136</v>
      </c>
      <c r="D64">
        <v>180</v>
      </c>
      <c r="E64">
        <v>150</v>
      </c>
      <c r="F64">
        <v>170</v>
      </c>
      <c r="G64" s="2">
        <f t="shared" si="0"/>
        <v>387.16237686241629</v>
      </c>
      <c r="H64" s="3">
        <f t="shared" si="2"/>
        <v>0.25881904510252074</v>
      </c>
      <c r="I64" s="3">
        <f t="shared" si="3"/>
        <v>8.7155742747658138E-2</v>
      </c>
      <c r="J64" s="3">
        <f t="shared" si="4"/>
        <v>0.21539039669845106</v>
      </c>
      <c r="K64" s="3">
        <f t="shared" si="5"/>
        <v>6.2671223416906896E-2</v>
      </c>
      <c r="L64" s="4">
        <f t="shared" si="6"/>
        <v>15.112995616117026</v>
      </c>
      <c r="M64" s="4">
        <f t="shared" si="7"/>
        <v>1.6111991202045166</v>
      </c>
      <c r="N64">
        <f t="shared" si="8"/>
        <v>0</v>
      </c>
      <c r="O64">
        <f t="shared" si="9"/>
        <v>0</v>
      </c>
      <c r="P64" s="4">
        <f t="shared" si="10"/>
        <v>8.1247851949993599</v>
      </c>
      <c r="Q64" s="4">
        <f t="shared" si="11"/>
        <v>-4.3590281467431966</v>
      </c>
      <c r="R64" s="4">
        <f t="shared" si="12"/>
        <v>20.489951784577709</v>
      </c>
      <c r="S64" s="4">
        <f t="shared" si="13"/>
        <v>0.66179787675948321</v>
      </c>
    </row>
    <row r="65" spans="1:19">
      <c r="A65" t="s">
        <v>81</v>
      </c>
      <c r="B65">
        <v>-77.198376249999995</v>
      </c>
      <c r="C65" s="4">
        <f t="shared" si="1"/>
        <v>22.669984770007204</v>
      </c>
      <c r="D65">
        <v>180</v>
      </c>
      <c r="E65">
        <v>160</v>
      </c>
      <c r="F65">
        <v>150</v>
      </c>
      <c r="G65" s="2">
        <f t="shared" si="0"/>
        <v>513.92820947235862</v>
      </c>
      <c r="H65" s="3">
        <f t="shared" si="2"/>
        <v>0.17364817766693041</v>
      </c>
      <c r="I65" s="3">
        <f t="shared" si="3"/>
        <v>0.25881904510252074</v>
      </c>
      <c r="J65" s="3">
        <f t="shared" si="4"/>
        <v>0.13251790689373311</v>
      </c>
      <c r="K65" s="3">
        <f t="shared" si="5"/>
        <v>0.21539039669845106</v>
      </c>
      <c r="L65" s="4">
        <f t="shared" si="6"/>
        <v>6.5446012885476641</v>
      </c>
      <c r="M65" s="4">
        <f t="shared" si="7"/>
        <v>15.112995616117026</v>
      </c>
      <c r="N65">
        <f t="shared" si="8"/>
        <v>0</v>
      </c>
      <c r="O65">
        <f t="shared" si="9"/>
        <v>0</v>
      </c>
      <c r="P65" s="4">
        <f t="shared" si="10"/>
        <v>10.326021095384739</v>
      </c>
      <c r="Q65" s="4">
        <f t="shared" si="11"/>
        <v>-9.2171375410144556</v>
      </c>
      <c r="R65" s="4">
        <f t="shared" si="12"/>
        <v>22.766480459034973</v>
      </c>
      <c r="S65" s="4">
        <f t="shared" si="13"/>
        <v>9.31141800094391E-3</v>
      </c>
    </row>
    <row r="66" spans="1:19">
      <c r="A66" t="s">
        <v>82</v>
      </c>
      <c r="B66">
        <v>-77.201937959999995</v>
      </c>
      <c r="C66" s="4">
        <f t="shared" si="1"/>
        <v>13.318715165008236</v>
      </c>
      <c r="D66">
        <v>180</v>
      </c>
      <c r="E66">
        <v>160</v>
      </c>
      <c r="F66">
        <v>160</v>
      </c>
      <c r="G66" s="2">
        <f t="shared" si="0"/>
        <v>177.38817364662034</v>
      </c>
      <c r="H66" s="3">
        <f t="shared" si="2"/>
        <v>0.17364817766693041</v>
      </c>
      <c r="I66" s="3">
        <f t="shared" si="3"/>
        <v>0.17364817766693041</v>
      </c>
      <c r="J66" s="3">
        <f t="shared" si="4"/>
        <v>0.13251790689373311</v>
      </c>
      <c r="K66" s="3">
        <f t="shared" si="5"/>
        <v>0.13251790689373311</v>
      </c>
      <c r="L66" s="4">
        <f t="shared" si="6"/>
        <v>6.5446012885476641</v>
      </c>
      <c r="M66" s="4">
        <f t="shared" si="7"/>
        <v>6.5446012885476641</v>
      </c>
      <c r="N66">
        <f t="shared" si="8"/>
        <v>0</v>
      </c>
      <c r="O66">
        <f t="shared" si="9"/>
        <v>0</v>
      </c>
      <c r="P66" s="4">
        <f t="shared" si="10"/>
        <v>5.6707995955683641</v>
      </c>
      <c r="Q66" s="4">
        <f t="shared" si="11"/>
        <v>-5.6707995955683641</v>
      </c>
      <c r="R66" s="4">
        <f t="shared" si="12"/>
        <v>13.089202577095328</v>
      </c>
      <c r="S66" s="4">
        <f t="shared" si="13"/>
        <v>5.2676028010480054E-2</v>
      </c>
    </row>
    <row r="67" spans="1:19">
      <c r="A67" t="s">
        <v>83</v>
      </c>
      <c r="B67">
        <v>-77.203570720000002</v>
      </c>
      <c r="C67" s="4">
        <f t="shared" si="1"/>
        <v>9.0319037849904262</v>
      </c>
      <c r="D67">
        <v>180</v>
      </c>
      <c r="E67">
        <v>160</v>
      </c>
      <c r="F67">
        <v>170</v>
      </c>
      <c r="G67" s="2">
        <f t="shared" si="0"/>
        <v>81.575285981324384</v>
      </c>
      <c r="H67" s="3">
        <f t="shared" si="2"/>
        <v>0.17364817766693041</v>
      </c>
      <c r="I67" s="3">
        <f t="shared" si="3"/>
        <v>8.7155742747658138E-2</v>
      </c>
      <c r="J67" s="3">
        <f t="shared" si="4"/>
        <v>0.13251790689373311</v>
      </c>
      <c r="K67" s="3">
        <f t="shared" si="5"/>
        <v>6.2671223416906896E-2</v>
      </c>
      <c r="L67" s="4">
        <f t="shared" si="6"/>
        <v>6.5446012885476641</v>
      </c>
      <c r="M67" s="4">
        <f t="shared" si="7"/>
        <v>1.6111991202045166</v>
      </c>
      <c r="N67">
        <f t="shared" si="8"/>
        <v>0</v>
      </c>
      <c r="O67">
        <f t="shared" si="9"/>
        <v>0</v>
      </c>
      <c r="P67" s="4">
        <f t="shared" si="10"/>
        <v>3.4695636951829858</v>
      </c>
      <c r="Q67" s="4">
        <f t="shared" si="11"/>
        <v>-2.6818711277364526</v>
      </c>
      <c r="R67" s="4">
        <f t="shared" si="12"/>
        <v>8.9434929761987156</v>
      </c>
      <c r="S67" s="4">
        <f t="shared" si="13"/>
        <v>7.8164711112044104E-3</v>
      </c>
    </row>
    <row r="68" spans="1:19">
      <c r="A68" t="s">
        <v>84</v>
      </c>
      <c r="B68">
        <v>-77.205764380000005</v>
      </c>
      <c r="C68" s="4">
        <f t="shared" si="1"/>
        <v>3.2724494549820093</v>
      </c>
      <c r="D68">
        <v>180</v>
      </c>
      <c r="E68">
        <v>170</v>
      </c>
      <c r="F68">
        <v>170</v>
      </c>
      <c r="G68" s="2">
        <f t="shared" si="0"/>
        <v>10.70892543541205</v>
      </c>
      <c r="H68" s="3">
        <f t="shared" si="2"/>
        <v>8.7155742747658138E-2</v>
      </c>
      <c r="I68" s="3">
        <f t="shared" si="3"/>
        <v>8.7155742747658138E-2</v>
      </c>
      <c r="J68" s="3">
        <f t="shared" si="4"/>
        <v>6.2671223416906896E-2</v>
      </c>
      <c r="K68" s="3">
        <f t="shared" si="5"/>
        <v>6.2671223416906896E-2</v>
      </c>
      <c r="L68" s="4">
        <f t="shared" si="6"/>
        <v>1.6111991202045166</v>
      </c>
      <c r="M68" s="4">
        <f t="shared" si="7"/>
        <v>1.6111991202045166</v>
      </c>
      <c r="N68">
        <f t="shared" si="8"/>
        <v>0</v>
      </c>
      <c r="O68">
        <f t="shared" si="9"/>
        <v>0</v>
      </c>
      <c r="P68" s="4">
        <f t="shared" si="10"/>
        <v>1.2683277947976084</v>
      </c>
      <c r="Q68" s="4">
        <f t="shared" si="11"/>
        <v>-1.2683277947976082</v>
      </c>
      <c r="R68" s="4">
        <f t="shared" si="12"/>
        <v>3.2223982404090332</v>
      </c>
      <c r="S68" s="4">
        <f t="shared" si="13"/>
        <v>2.5051240802300974E-3</v>
      </c>
    </row>
    <row r="70" spans="1:19">
      <c r="A70" t="s">
        <v>96</v>
      </c>
      <c r="C70" s="4">
        <f>data_150!D13</f>
        <v>22.000876094995178</v>
      </c>
      <c r="E70">
        <v>150</v>
      </c>
      <c r="F70">
        <v>180</v>
      </c>
      <c r="G70" s="2"/>
      <c r="R70" s="4">
        <f>data_150!D31</f>
        <v>22.60361691371758</v>
      </c>
    </row>
    <row r="71" spans="1:19">
      <c r="C71" s="4">
        <f>data_160!D13</f>
        <v>9.8870553899864362</v>
      </c>
      <c r="E71">
        <v>160</v>
      </c>
      <c r="F71">
        <v>180</v>
      </c>
      <c r="R71" s="4">
        <f>data_160!D31</f>
        <v>9.3800010863318466</v>
      </c>
    </row>
    <row r="72" spans="1:19">
      <c r="C72" s="4">
        <f>data_170!D13</f>
        <v>2.5030204250083585</v>
      </c>
      <c r="E72">
        <v>170</v>
      </c>
      <c r="F72">
        <v>180</v>
      </c>
      <c r="R72" s="4">
        <f>data_170!D31</f>
        <v>2.2453630176033208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topLeftCell="C1" workbookViewId="0">
      <selection activeCell="C1" sqref="C1"/>
    </sheetView>
  </sheetViews>
  <sheetFormatPr defaultRowHeight="14.25"/>
  <sheetData>
    <row r="4" spans="1:40" ht="15">
      <c r="D4" s="1" t="s">
        <v>88</v>
      </c>
    </row>
    <row r="5" spans="1:40" ht="15">
      <c r="D5" s="1" t="s">
        <v>90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89</v>
      </c>
      <c r="C7" s="1">
        <v>210</v>
      </c>
      <c r="D7">
        <f>D19</f>
        <v>30.936345265009692</v>
      </c>
      <c r="E7">
        <f t="shared" ref="E7:AN7" si="1">E19</f>
        <v>31.287479634997723</v>
      </c>
      <c r="F7">
        <f t="shared" si="1"/>
        <v>31.638614004985754</v>
      </c>
      <c r="G7">
        <f t="shared" si="1"/>
        <v>32.67425560748201</v>
      </c>
      <c r="H7">
        <f t="shared" si="1"/>
        <v>33.709897209978259</v>
      </c>
      <c r="I7">
        <f t="shared" si="1"/>
        <v>35.367559144980063</v>
      </c>
      <c r="J7">
        <f t="shared" si="1"/>
        <v>37.025221079981861</v>
      </c>
      <c r="K7">
        <f t="shared" si="1"/>
        <v>39.176752692482189</v>
      </c>
      <c r="L7">
        <f t="shared" si="1"/>
        <v>41.328284304982517</v>
      </c>
      <c r="M7">
        <f t="shared" si="1"/>
        <v>43.763330534981911</v>
      </c>
      <c r="N7">
        <f t="shared" si="1"/>
        <v>46.198376764981305</v>
      </c>
      <c r="O7">
        <f t="shared" si="1"/>
        <v>48.629379724981952</v>
      </c>
      <c r="P7">
        <f t="shared" si="1"/>
        <v>51.060382684982599</v>
      </c>
      <c r="Q7">
        <f t="shared" si="1"/>
        <v>53.154402719990827</v>
      </c>
      <c r="R7">
        <f t="shared" si="1"/>
        <v>55.248422754999055</v>
      </c>
      <c r="S7">
        <f t="shared" si="1"/>
        <v>56.678375075001931</v>
      </c>
      <c r="T7">
        <f t="shared" si="1"/>
        <v>58.108327395004807</v>
      </c>
      <c r="U7">
        <f t="shared" si="1"/>
        <v>58.618514555000942</v>
      </c>
      <c r="V7">
        <f t="shared" si="1"/>
        <v>59.128701714997071</v>
      </c>
      <c r="W7">
        <f t="shared" si="1"/>
        <v>58.618514555000942</v>
      </c>
      <c r="X7">
        <f t="shared" si="1"/>
        <v>58.108327395004807</v>
      </c>
      <c r="Y7">
        <f t="shared" si="1"/>
        <v>56.678375075001931</v>
      </c>
      <c r="Z7">
        <f t="shared" si="1"/>
        <v>55.248422754999055</v>
      </c>
      <c r="AA7">
        <f t="shared" si="1"/>
        <v>53.154402719990827</v>
      </c>
      <c r="AB7">
        <f t="shared" si="1"/>
        <v>51.060382684982599</v>
      </c>
      <c r="AC7">
        <f t="shared" si="1"/>
        <v>48.629379724981952</v>
      </c>
      <c r="AD7">
        <f t="shared" si="1"/>
        <v>46.198376764981305</v>
      </c>
      <c r="AE7">
        <f t="shared" si="1"/>
        <v>43.763330534981911</v>
      </c>
      <c r="AF7">
        <f t="shared" si="1"/>
        <v>41.328284304982517</v>
      </c>
      <c r="AG7">
        <f t="shared" si="1"/>
        <v>39.176752692482189</v>
      </c>
      <c r="AH7">
        <f t="shared" si="1"/>
        <v>37.025221079981861</v>
      </c>
      <c r="AI7">
        <f t="shared" si="1"/>
        <v>35.367559144980063</v>
      </c>
      <c r="AJ7">
        <f t="shared" si="1"/>
        <v>33.709897209978259</v>
      </c>
      <c r="AK7">
        <f t="shared" si="1"/>
        <v>32.67425560748201</v>
      </c>
      <c r="AL7">
        <f t="shared" si="1"/>
        <v>31.638614004985754</v>
      </c>
      <c r="AM7">
        <f t="shared" si="1"/>
        <v>31.287479634997723</v>
      </c>
      <c r="AN7">
        <f t="shared" si="1"/>
        <v>30.936345265009692</v>
      </c>
    </row>
    <row r="8" spans="1:40">
      <c r="C8">
        <v>205</v>
      </c>
      <c r="D8">
        <f>D18</f>
        <v>26.803165017508448</v>
      </c>
      <c r="E8">
        <f t="shared" ref="E8:AN8" si="2">E18</f>
        <v>27.108490976247964</v>
      </c>
      <c r="F8">
        <f t="shared" si="2"/>
        <v>27.41381693498748</v>
      </c>
      <c r="G8">
        <f t="shared" si="2"/>
        <v>28.311212834990258</v>
      </c>
      <c r="H8">
        <f t="shared" si="2"/>
        <v>29.208608734993035</v>
      </c>
      <c r="I8">
        <f t="shared" si="2"/>
        <v>30.636020883736283</v>
      </c>
      <c r="J8">
        <f t="shared" si="2"/>
        <v>32.063433032479523</v>
      </c>
      <c r="K8">
        <f t="shared" si="2"/>
        <v>33.901433998733069</v>
      </c>
      <c r="L8">
        <f t="shared" si="2"/>
        <v>35.739434964986614</v>
      </c>
      <c r="M8">
        <f t="shared" si="2"/>
        <v>37.802073711236766</v>
      </c>
      <c r="N8">
        <f t="shared" si="2"/>
        <v>39.864712457486917</v>
      </c>
      <c r="O8">
        <f t="shared" si="2"/>
        <v>41.907712463735166</v>
      </c>
      <c r="P8">
        <f t="shared" si="2"/>
        <v>43.950712469983408</v>
      </c>
      <c r="Q8">
        <f t="shared" si="2"/>
        <v>45.698317471238333</v>
      </c>
      <c r="R8">
        <f t="shared" si="2"/>
        <v>47.445922472493251</v>
      </c>
      <c r="S8">
        <f t="shared" si="2"/>
        <v>48.632221828747909</v>
      </c>
      <c r="T8">
        <f t="shared" si="2"/>
        <v>49.818521185002567</v>
      </c>
      <c r="U8">
        <f t="shared" si="2"/>
        <v>50.240215867499003</v>
      </c>
      <c r="V8">
        <f t="shared" si="2"/>
        <v>50.66191054999544</v>
      </c>
      <c r="W8">
        <f t="shared" si="2"/>
        <v>50.240215867499003</v>
      </c>
      <c r="X8">
        <f t="shared" si="2"/>
        <v>49.818521185002567</v>
      </c>
      <c r="Y8">
        <f t="shared" si="2"/>
        <v>48.632221828747909</v>
      </c>
      <c r="Z8">
        <f t="shared" si="2"/>
        <v>47.445922472493251</v>
      </c>
      <c r="AA8">
        <f t="shared" si="2"/>
        <v>45.698317471238333</v>
      </c>
      <c r="AB8">
        <f t="shared" si="2"/>
        <v>43.950712469983408</v>
      </c>
      <c r="AC8">
        <f t="shared" si="2"/>
        <v>41.907712463735166</v>
      </c>
      <c r="AD8">
        <f t="shared" si="2"/>
        <v>39.864712457486917</v>
      </c>
      <c r="AE8">
        <f t="shared" si="2"/>
        <v>37.802073711236766</v>
      </c>
      <c r="AF8">
        <f t="shared" si="2"/>
        <v>35.739434964986614</v>
      </c>
      <c r="AG8">
        <f t="shared" si="2"/>
        <v>33.901433998733069</v>
      </c>
      <c r="AH8">
        <f t="shared" si="2"/>
        <v>32.063433032479523</v>
      </c>
      <c r="AI8">
        <f t="shared" si="2"/>
        <v>30.636020883736283</v>
      </c>
      <c r="AJ8">
        <f t="shared" si="2"/>
        <v>29.208608734993035</v>
      </c>
      <c r="AK8">
        <f t="shared" si="2"/>
        <v>28.311212834990258</v>
      </c>
      <c r="AL8">
        <f t="shared" si="2"/>
        <v>27.41381693498748</v>
      </c>
      <c r="AM8">
        <f t="shared" si="2"/>
        <v>27.108490976247964</v>
      </c>
      <c r="AN8">
        <f t="shared" si="2"/>
        <v>26.803165017508448</v>
      </c>
    </row>
    <row r="9" spans="1:40" ht="15">
      <c r="C9" s="1">
        <v>200</v>
      </c>
      <c r="D9">
        <f>D17</f>
        <v>22.669984770007204</v>
      </c>
      <c r="E9">
        <f t="shared" ref="E9:AN9" si="3">E17</f>
        <v>22.929502317498205</v>
      </c>
      <c r="F9">
        <f t="shared" si="3"/>
        <v>23.189019864989206</v>
      </c>
      <c r="G9">
        <f t="shared" si="3"/>
        <v>23.948170062498509</v>
      </c>
      <c r="H9">
        <f t="shared" si="3"/>
        <v>24.707320260007812</v>
      </c>
      <c r="I9">
        <f t="shared" si="3"/>
        <v>25.904482622492502</v>
      </c>
      <c r="J9">
        <f t="shared" si="3"/>
        <v>27.101644984977192</v>
      </c>
      <c r="K9">
        <f t="shared" si="3"/>
        <v>28.626115304983951</v>
      </c>
      <c r="L9">
        <f t="shared" si="3"/>
        <v>30.150585624990711</v>
      </c>
      <c r="M9">
        <f t="shared" si="3"/>
        <v>31.84081688749162</v>
      </c>
      <c r="N9">
        <f t="shared" si="3"/>
        <v>33.531048149992529</v>
      </c>
      <c r="O9">
        <f t="shared" si="3"/>
        <v>35.186045202488373</v>
      </c>
      <c r="P9">
        <f t="shared" si="3"/>
        <v>36.841042254984217</v>
      </c>
      <c r="Q9">
        <f t="shared" si="3"/>
        <v>38.242232222485839</v>
      </c>
      <c r="R9">
        <f t="shared" si="3"/>
        <v>39.643422189987454</v>
      </c>
      <c r="S9">
        <f t="shared" si="3"/>
        <v>40.586068582493887</v>
      </c>
      <c r="T9">
        <f t="shared" si="3"/>
        <v>41.528714975000319</v>
      </c>
      <c r="U9">
        <f t="shared" si="3"/>
        <v>41.861917179997064</v>
      </c>
      <c r="V9">
        <f t="shared" si="3"/>
        <v>42.195119384993802</v>
      </c>
      <c r="W9">
        <f t="shared" si="3"/>
        <v>41.861917179997064</v>
      </c>
      <c r="X9">
        <f t="shared" si="3"/>
        <v>41.528714975000319</v>
      </c>
      <c r="Y9">
        <f t="shared" si="3"/>
        <v>40.586068582493887</v>
      </c>
      <c r="Z9">
        <f t="shared" si="3"/>
        <v>39.643422189987454</v>
      </c>
      <c r="AA9">
        <f t="shared" si="3"/>
        <v>38.242232222485839</v>
      </c>
      <c r="AB9">
        <f t="shared" si="3"/>
        <v>36.841042254984217</v>
      </c>
      <c r="AC9">
        <f t="shared" si="3"/>
        <v>35.186045202488373</v>
      </c>
      <c r="AD9">
        <f t="shared" si="3"/>
        <v>33.531048149992529</v>
      </c>
      <c r="AE9">
        <f t="shared" si="3"/>
        <v>31.84081688749162</v>
      </c>
      <c r="AF9">
        <f t="shared" si="3"/>
        <v>30.150585624990711</v>
      </c>
      <c r="AG9">
        <f t="shared" si="3"/>
        <v>28.626115304983951</v>
      </c>
      <c r="AH9">
        <f t="shared" si="3"/>
        <v>27.101644984977192</v>
      </c>
      <c r="AI9">
        <f t="shared" si="3"/>
        <v>25.904482622492502</v>
      </c>
      <c r="AJ9">
        <f t="shared" si="3"/>
        <v>24.707320260007812</v>
      </c>
      <c r="AK9">
        <f t="shared" si="3"/>
        <v>23.948170062498509</v>
      </c>
      <c r="AL9">
        <f t="shared" si="3"/>
        <v>23.189019864989206</v>
      </c>
      <c r="AM9">
        <f t="shared" si="3"/>
        <v>22.929502317498205</v>
      </c>
      <c r="AN9">
        <f t="shared" si="3"/>
        <v>22.669984770007204</v>
      </c>
    </row>
    <row r="10" spans="1:40">
      <c r="C10">
        <v>195</v>
      </c>
      <c r="D10">
        <f>D16</f>
        <v>21.17321347499767</v>
      </c>
      <c r="E10">
        <f t="shared" ref="E10:AN10" si="4">E16</f>
        <v>21.373493178748319</v>
      </c>
      <c r="F10">
        <f t="shared" si="4"/>
        <v>21.573772882498965</v>
      </c>
      <c r="G10">
        <f t="shared" si="4"/>
        <v>22.157940068751955</v>
      </c>
      <c r="H10">
        <f t="shared" si="4"/>
        <v>22.742107255004949</v>
      </c>
      <c r="I10">
        <f t="shared" si="4"/>
        <v>23.658538029996979</v>
      </c>
      <c r="J10">
        <f t="shared" si="4"/>
        <v>24.574968804989009</v>
      </c>
      <c r="K10">
        <f t="shared" si="4"/>
        <v>25.734396168740247</v>
      </c>
      <c r="L10">
        <f t="shared" si="4"/>
        <v>26.893823532491481</v>
      </c>
      <c r="M10">
        <f t="shared" si="4"/>
        <v>28.170545108746929</v>
      </c>
      <c r="N10">
        <f t="shared" si="4"/>
        <v>29.447266685002376</v>
      </c>
      <c r="O10">
        <f t="shared" si="4"/>
        <v>30.688957527496274</v>
      </c>
      <c r="P10">
        <f t="shared" si="4"/>
        <v>31.930648369990173</v>
      </c>
      <c r="Q10">
        <f t="shared" si="4"/>
        <v>32.975334819988589</v>
      </c>
      <c r="R10">
        <f t="shared" si="4"/>
        <v>34.020021269986998</v>
      </c>
      <c r="S10">
        <f t="shared" si="4"/>
        <v>34.719198483741764</v>
      </c>
      <c r="T10">
        <f t="shared" si="4"/>
        <v>35.418375697496529</v>
      </c>
      <c r="U10">
        <f t="shared" si="4"/>
        <v>35.664732926244639</v>
      </c>
      <c r="V10">
        <f t="shared" si="4"/>
        <v>35.911090154992749</v>
      </c>
      <c r="W10">
        <f t="shared" si="4"/>
        <v>35.664732926244639</v>
      </c>
      <c r="X10">
        <f t="shared" si="4"/>
        <v>35.418375697496529</v>
      </c>
      <c r="Y10">
        <f t="shared" si="4"/>
        <v>34.719198483741764</v>
      </c>
      <c r="Z10">
        <f t="shared" si="4"/>
        <v>34.020021269986998</v>
      </c>
      <c r="AA10">
        <f t="shared" si="4"/>
        <v>32.975334819988589</v>
      </c>
      <c r="AB10">
        <f t="shared" si="4"/>
        <v>31.930648369990173</v>
      </c>
      <c r="AC10">
        <f t="shared" si="4"/>
        <v>30.688957527496274</v>
      </c>
      <c r="AD10">
        <f t="shared" si="4"/>
        <v>29.447266685002376</v>
      </c>
      <c r="AE10">
        <f t="shared" si="4"/>
        <v>28.170545108746929</v>
      </c>
      <c r="AF10">
        <f t="shared" si="4"/>
        <v>26.893823532491481</v>
      </c>
      <c r="AG10">
        <f t="shared" si="4"/>
        <v>25.734396168740247</v>
      </c>
      <c r="AH10">
        <f t="shared" si="4"/>
        <v>24.574968804989009</v>
      </c>
      <c r="AI10">
        <f t="shared" si="4"/>
        <v>23.658538029996979</v>
      </c>
      <c r="AJ10">
        <f t="shared" si="4"/>
        <v>22.742107255004949</v>
      </c>
      <c r="AK10">
        <f t="shared" si="4"/>
        <v>22.157940068751955</v>
      </c>
      <c r="AL10">
        <f t="shared" si="4"/>
        <v>21.573772882498965</v>
      </c>
      <c r="AM10">
        <f t="shared" si="4"/>
        <v>21.373493178748319</v>
      </c>
      <c r="AN10">
        <f t="shared" si="4"/>
        <v>21.17321347499767</v>
      </c>
    </row>
    <row r="11" spans="1:40" ht="15">
      <c r="C11" s="1">
        <v>190</v>
      </c>
      <c r="D11">
        <f>D15</f>
        <v>19.676442179988136</v>
      </c>
      <c r="E11">
        <f t="shared" ref="E11:AN11" si="5">E15</f>
        <v>19.81748403999843</v>
      </c>
      <c r="F11">
        <f t="shared" si="5"/>
        <v>19.958525900008723</v>
      </c>
      <c r="G11">
        <f t="shared" si="5"/>
        <v>20.367710075005405</v>
      </c>
      <c r="H11">
        <f t="shared" si="5"/>
        <v>20.776894250002087</v>
      </c>
      <c r="I11">
        <f t="shared" si="5"/>
        <v>21.412593437501457</v>
      </c>
      <c r="J11">
        <f t="shared" si="5"/>
        <v>22.048292625000826</v>
      </c>
      <c r="K11">
        <f t="shared" si="5"/>
        <v>22.842677032496539</v>
      </c>
      <c r="L11">
        <f t="shared" si="5"/>
        <v>23.637061439992252</v>
      </c>
      <c r="M11">
        <f t="shared" si="5"/>
        <v>24.500273330002237</v>
      </c>
      <c r="N11">
        <f t="shared" si="5"/>
        <v>25.363485220012222</v>
      </c>
      <c r="O11">
        <f t="shared" si="5"/>
        <v>26.191869852504176</v>
      </c>
      <c r="P11">
        <f t="shared" si="5"/>
        <v>27.02025448499613</v>
      </c>
      <c r="Q11">
        <f t="shared" si="5"/>
        <v>27.708437417491339</v>
      </c>
      <c r="R11">
        <f t="shared" si="5"/>
        <v>28.396620349986549</v>
      </c>
      <c r="S11">
        <f t="shared" si="5"/>
        <v>28.85232838498964</v>
      </c>
      <c r="T11">
        <f t="shared" si="5"/>
        <v>29.308036419992732</v>
      </c>
      <c r="U11">
        <f t="shared" si="5"/>
        <v>29.46754867249221</v>
      </c>
      <c r="V11">
        <f t="shared" si="5"/>
        <v>29.627060924991689</v>
      </c>
      <c r="W11">
        <f t="shared" si="5"/>
        <v>29.46754867249221</v>
      </c>
      <c r="X11">
        <f t="shared" si="5"/>
        <v>29.308036419992732</v>
      </c>
      <c r="Y11">
        <f t="shared" si="5"/>
        <v>28.85232838498964</v>
      </c>
      <c r="Z11">
        <f t="shared" si="5"/>
        <v>28.396620349986549</v>
      </c>
      <c r="AA11">
        <f t="shared" si="5"/>
        <v>27.708437417491339</v>
      </c>
      <c r="AB11">
        <f t="shared" si="5"/>
        <v>27.02025448499613</v>
      </c>
      <c r="AC11">
        <f t="shared" si="5"/>
        <v>26.191869852504176</v>
      </c>
      <c r="AD11">
        <f t="shared" si="5"/>
        <v>25.363485220012222</v>
      </c>
      <c r="AE11">
        <f t="shared" si="5"/>
        <v>24.500273330002237</v>
      </c>
      <c r="AF11">
        <f t="shared" si="5"/>
        <v>23.637061439992252</v>
      </c>
      <c r="AG11">
        <f t="shared" si="5"/>
        <v>22.842677032496539</v>
      </c>
      <c r="AH11">
        <f t="shared" si="5"/>
        <v>22.048292625000826</v>
      </c>
      <c r="AI11">
        <f t="shared" si="5"/>
        <v>21.412593437501457</v>
      </c>
      <c r="AJ11">
        <f t="shared" si="5"/>
        <v>20.776894250002087</v>
      </c>
      <c r="AK11">
        <f t="shared" si="5"/>
        <v>20.367710075005405</v>
      </c>
      <c r="AL11">
        <f t="shared" si="5"/>
        <v>19.958525900008723</v>
      </c>
      <c r="AM11">
        <f t="shared" si="5"/>
        <v>19.81748403999843</v>
      </c>
      <c r="AN11">
        <f t="shared" si="5"/>
        <v>19.676442179988136</v>
      </c>
    </row>
    <row r="12" spans="1:40">
      <c r="C12">
        <v>185</v>
      </c>
      <c r="D12">
        <f>D14</f>
        <v>20.838659137491657</v>
      </c>
      <c r="E12">
        <f t="shared" ref="E12:AN12" si="6">E14</f>
        <v>20.909180067496806</v>
      </c>
      <c r="F12">
        <f t="shared" si="6"/>
        <v>20.979700997501951</v>
      </c>
      <c r="G12">
        <f t="shared" si="6"/>
        <v>21.184293085000292</v>
      </c>
      <c r="H12">
        <f t="shared" si="6"/>
        <v>21.388885172498632</v>
      </c>
      <c r="I12">
        <f t="shared" si="6"/>
        <v>21.706734766248317</v>
      </c>
      <c r="J12">
        <f t="shared" si="6"/>
        <v>22.024584359998002</v>
      </c>
      <c r="K12">
        <f t="shared" si="6"/>
        <v>22.421776563745858</v>
      </c>
      <c r="L12">
        <f t="shared" si="6"/>
        <v>22.818968767493715</v>
      </c>
      <c r="M12">
        <f t="shared" si="6"/>
        <v>23.250574712498707</v>
      </c>
      <c r="N12">
        <f t="shared" si="6"/>
        <v>23.6821806575037</v>
      </c>
      <c r="O12">
        <f t="shared" si="6"/>
        <v>24.096372973749677</v>
      </c>
      <c r="P12">
        <f t="shared" si="6"/>
        <v>24.510565289995654</v>
      </c>
      <c r="Q12">
        <f t="shared" si="6"/>
        <v>24.854656756243259</v>
      </c>
      <c r="R12">
        <f t="shared" si="6"/>
        <v>25.198748222490863</v>
      </c>
      <c r="S12">
        <f t="shared" si="6"/>
        <v>25.426602239992409</v>
      </c>
      <c r="T12">
        <f t="shared" si="6"/>
        <v>25.654456257493955</v>
      </c>
      <c r="U12">
        <f t="shared" si="6"/>
        <v>25.734212383743696</v>
      </c>
      <c r="V12">
        <f t="shared" si="6"/>
        <v>25.813968509993433</v>
      </c>
      <c r="W12">
        <f t="shared" si="6"/>
        <v>25.734212383743696</v>
      </c>
      <c r="X12">
        <f t="shared" si="6"/>
        <v>25.654456257493955</v>
      </c>
      <c r="Y12">
        <f t="shared" si="6"/>
        <v>25.426602239992409</v>
      </c>
      <c r="Z12">
        <f t="shared" si="6"/>
        <v>25.198748222490863</v>
      </c>
      <c r="AA12">
        <f t="shared" si="6"/>
        <v>24.854656756243259</v>
      </c>
      <c r="AB12">
        <f t="shared" si="6"/>
        <v>24.510565289995654</v>
      </c>
      <c r="AC12">
        <f t="shared" si="6"/>
        <v>24.096372973749677</v>
      </c>
      <c r="AD12">
        <f t="shared" si="6"/>
        <v>23.6821806575037</v>
      </c>
      <c r="AE12">
        <f t="shared" si="6"/>
        <v>23.250574712498707</v>
      </c>
      <c r="AF12">
        <f t="shared" si="6"/>
        <v>22.818968767493715</v>
      </c>
      <c r="AG12">
        <f t="shared" si="6"/>
        <v>22.421776563745858</v>
      </c>
      <c r="AH12">
        <f t="shared" si="6"/>
        <v>22.024584359998002</v>
      </c>
      <c r="AI12">
        <f t="shared" si="6"/>
        <v>21.706734766248317</v>
      </c>
      <c r="AJ12">
        <f t="shared" si="6"/>
        <v>21.388885172498632</v>
      </c>
      <c r="AK12">
        <f t="shared" si="6"/>
        <v>21.184293085000292</v>
      </c>
      <c r="AL12">
        <f t="shared" si="6"/>
        <v>20.979700997501951</v>
      </c>
      <c r="AM12">
        <f t="shared" si="6"/>
        <v>20.909180067496806</v>
      </c>
      <c r="AN12">
        <f t="shared" si="6"/>
        <v>20.838659137491657</v>
      </c>
    </row>
    <row r="13" spans="1:40" ht="15">
      <c r="A13">
        <v>-77.1986311</v>
      </c>
      <c r="B13">
        <f>(A13-data_workup!B8)*data_workup!B1</f>
        <v>22.000876094995178</v>
      </c>
      <c r="C13" s="1">
        <v>180</v>
      </c>
      <c r="D13" s="7">
        <f>$B$13</f>
        <v>22.000876094995178</v>
      </c>
      <c r="E13" s="7">
        <f t="shared" ref="E13:AN13" si="7">$B$13</f>
        <v>22.000876094995178</v>
      </c>
      <c r="F13" s="7">
        <f t="shared" si="7"/>
        <v>22.000876094995178</v>
      </c>
      <c r="G13" s="7">
        <f t="shared" si="7"/>
        <v>22.000876094995178</v>
      </c>
      <c r="H13" s="7">
        <f t="shared" si="7"/>
        <v>22.000876094995178</v>
      </c>
      <c r="I13" s="7">
        <f t="shared" si="7"/>
        <v>22.000876094995178</v>
      </c>
      <c r="J13" s="7">
        <f t="shared" si="7"/>
        <v>22.000876094995178</v>
      </c>
      <c r="K13" s="7">
        <f t="shared" si="7"/>
        <v>22.000876094995178</v>
      </c>
      <c r="L13" s="7">
        <f t="shared" si="7"/>
        <v>22.000876094995178</v>
      </c>
      <c r="M13" s="7">
        <f t="shared" si="7"/>
        <v>22.000876094995178</v>
      </c>
      <c r="N13" s="7">
        <f t="shared" si="7"/>
        <v>22.000876094995178</v>
      </c>
      <c r="O13" s="7">
        <f t="shared" si="7"/>
        <v>22.000876094995178</v>
      </c>
      <c r="P13" s="7">
        <f t="shared" si="7"/>
        <v>22.000876094995178</v>
      </c>
      <c r="Q13" s="7">
        <f t="shared" si="7"/>
        <v>22.000876094995178</v>
      </c>
      <c r="R13" s="7">
        <f t="shared" si="7"/>
        <v>22.000876094995178</v>
      </c>
      <c r="S13" s="7">
        <f t="shared" si="7"/>
        <v>22.000876094995178</v>
      </c>
      <c r="T13" s="7">
        <f t="shared" si="7"/>
        <v>22.000876094995178</v>
      </c>
      <c r="U13" s="7">
        <f t="shared" si="7"/>
        <v>22.000876094995178</v>
      </c>
      <c r="V13" s="7">
        <f t="shared" si="7"/>
        <v>22.000876094995178</v>
      </c>
      <c r="W13" s="7">
        <f t="shared" si="7"/>
        <v>22.000876094995178</v>
      </c>
      <c r="X13" s="7">
        <f t="shared" si="7"/>
        <v>22.000876094995178</v>
      </c>
      <c r="Y13" s="7">
        <f t="shared" si="7"/>
        <v>22.000876094995178</v>
      </c>
      <c r="Z13" s="7">
        <f t="shared" si="7"/>
        <v>22.000876094995178</v>
      </c>
      <c r="AA13" s="7">
        <f t="shared" si="7"/>
        <v>22.000876094995178</v>
      </c>
      <c r="AB13" s="7">
        <f t="shared" si="7"/>
        <v>22.000876094995178</v>
      </c>
      <c r="AC13" s="7">
        <f t="shared" si="7"/>
        <v>22.000876094995178</v>
      </c>
      <c r="AD13" s="7">
        <f t="shared" si="7"/>
        <v>22.000876094995178</v>
      </c>
      <c r="AE13" s="7">
        <f t="shared" si="7"/>
        <v>22.000876094995178</v>
      </c>
      <c r="AF13" s="7">
        <f t="shared" si="7"/>
        <v>22.000876094995178</v>
      </c>
      <c r="AG13" s="7">
        <f t="shared" si="7"/>
        <v>22.000876094995178</v>
      </c>
      <c r="AH13" s="7">
        <f t="shared" si="7"/>
        <v>22.000876094995178</v>
      </c>
      <c r="AI13" s="7">
        <f t="shared" si="7"/>
        <v>22.000876094995178</v>
      </c>
      <c r="AJ13" s="7">
        <f t="shared" si="7"/>
        <v>22.000876094995178</v>
      </c>
      <c r="AK13" s="7">
        <f t="shared" si="7"/>
        <v>22.000876094995178</v>
      </c>
      <c r="AL13" s="7">
        <f t="shared" si="7"/>
        <v>22.000876094995178</v>
      </c>
      <c r="AM13" s="7">
        <f t="shared" si="7"/>
        <v>22.000876094995178</v>
      </c>
      <c r="AN13" s="7">
        <f t="shared" si="7"/>
        <v>22.000876094995178</v>
      </c>
    </row>
    <row r="14" spans="1:40">
      <c r="C14">
        <v>175</v>
      </c>
      <c r="D14">
        <f>AVERAGE(D13,D15)</f>
        <v>20.838659137491657</v>
      </c>
      <c r="E14">
        <f t="shared" ref="E14:AN14" si="8">AVERAGE(E13,E15)</f>
        <v>20.909180067496806</v>
      </c>
      <c r="F14">
        <f t="shared" si="8"/>
        <v>20.979700997501951</v>
      </c>
      <c r="G14">
        <f t="shared" si="8"/>
        <v>21.184293085000292</v>
      </c>
      <c r="H14">
        <f t="shared" si="8"/>
        <v>21.388885172498632</v>
      </c>
      <c r="I14">
        <f t="shared" si="8"/>
        <v>21.706734766248317</v>
      </c>
      <c r="J14">
        <f t="shared" si="8"/>
        <v>22.024584359998002</v>
      </c>
      <c r="K14">
        <f t="shared" si="8"/>
        <v>22.421776563745858</v>
      </c>
      <c r="L14">
        <f t="shared" si="8"/>
        <v>22.818968767493715</v>
      </c>
      <c r="M14">
        <f t="shared" si="8"/>
        <v>23.250574712498707</v>
      </c>
      <c r="N14">
        <f t="shared" si="8"/>
        <v>23.6821806575037</v>
      </c>
      <c r="O14">
        <f t="shared" si="8"/>
        <v>24.096372973749677</v>
      </c>
      <c r="P14">
        <f t="shared" si="8"/>
        <v>24.510565289995654</v>
      </c>
      <c r="Q14">
        <f t="shared" si="8"/>
        <v>24.854656756243259</v>
      </c>
      <c r="R14">
        <f t="shared" si="8"/>
        <v>25.198748222490863</v>
      </c>
      <c r="S14">
        <f t="shared" si="8"/>
        <v>25.426602239992409</v>
      </c>
      <c r="T14">
        <f t="shared" si="8"/>
        <v>25.654456257493955</v>
      </c>
      <c r="U14">
        <f t="shared" si="8"/>
        <v>25.734212383743696</v>
      </c>
      <c r="V14">
        <f t="shared" si="8"/>
        <v>25.813968509993433</v>
      </c>
      <c r="W14">
        <f t="shared" si="8"/>
        <v>25.734212383743696</v>
      </c>
      <c r="X14">
        <f t="shared" si="8"/>
        <v>25.654456257493955</v>
      </c>
      <c r="Y14">
        <f t="shared" si="8"/>
        <v>25.426602239992409</v>
      </c>
      <c r="Z14">
        <f t="shared" si="8"/>
        <v>25.198748222490863</v>
      </c>
      <c r="AA14">
        <f t="shared" si="8"/>
        <v>24.854656756243259</v>
      </c>
      <c r="AB14">
        <f t="shared" si="8"/>
        <v>24.510565289995654</v>
      </c>
      <c r="AC14">
        <f t="shared" si="8"/>
        <v>24.096372973749677</v>
      </c>
      <c r="AD14">
        <f t="shared" si="8"/>
        <v>23.6821806575037</v>
      </c>
      <c r="AE14">
        <f t="shared" si="8"/>
        <v>23.250574712498707</v>
      </c>
      <c r="AF14">
        <f t="shared" si="8"/>
        <v>22.818968767493715</v>
      </c>
      <c r="AG14">
        <f t="shared" si="8"/>
        <v>22.421776563745858</v>
      </c>
      <c r="AH14">
        <f t="shared" si="8"/>
        <v>22.024584359998002</v>
      </c>
      <c r="AI14">
        <f t="shared" si="8"/>
        <v>21.706734766248317</v>
      </c>
      <c r="AJ14">
        <f t="shared" si="8"/>
        <v>21.388885172498632</v>
      </c>
      <c r="AK14">
        <f t="shared" si="8"/>
        <v>21.184293085000292</v>
      </c>
      <c r="AL14">
        <f t="shared" si="8"/>
        <v>20.979700997501951</v>
      </c>
      <c r="AM14">
        <f t="shared" si="8"/>
        <v>20.909180067496806</v>
      </c>
      <c r="AN14">
        <f t="shared" si="8"/>
        <v>20.838659137491657</v>
      </c>
    </row>
    <row r="15" spans="1:40" ht="15">
      <c r="C15" s="1">
        <v>170</v>
      </c>
      <c r="D15">
        <f>AN15</f>
        <v>19.676442179988136</v>
      </c>
      <c r="E15">
        <f>AVERAGE(D15,F15)</f>
        <v>19.81748403999843</v>
      </c>
      <c r="F15">
        <f>AL15</f>
        <v>19.958525900008723</v>
      </c>
      <c r="G15">
        <f>AVERAGE(F15,H15)</f>
        <v>20.367710075005405</v>
      </c>
      <c r="H15">
        <f>AJ15</f>
        <v>20.776894250002087</v>
      </c>
      <c r="I15">
        <f>AVERAGE(H15,J15)</f>
        <v>21.412593437501457</v>
      </c>
      <c r="J15">
        <f>AH15</f>
        <v>22.048292625000826</v>
      </c>
      <c r="K15">
        <f>AVERAGE(J15,L15)</f>
        <v>22.842677032496539</v>
      </c>
      <c r="L15">
        <f>AF15</f>
        <v>23.637061439992252</v>
      </c>
      <c r="M15">
        <f>AVERAGE(L15,N15)</f>
        <v>24.500273330002237</v>
      </c>
      <c r="N15">
        <f>AD15</f>
        <v>25.363485220012222</v>
      </c>
      <c r="O15">
        <f>AVERAGE(N15,P15)</f>
        <v>26.191869852504176</v>
      </c>
      <c r="P15">
        <f>AB15</f>
        <v>27.02025448499613</v>
      </c>
      <c r="Q15">
        <f>AVERAGE(P15,R15)</f>
        <v>27.708437417491339</v>
      </c>
      <c r="R15">
        <f>Z15</f>
        <v>28.396620349986549</v>
      </c>
      <c r="S15">
        <f>AVERAGE(R15,T15)</f>
        <v>28.85232838498964</v>
      </c>
      <c r="T15">
        <f>X15</f>
        <v>29.308036419992732</v>
      </c>
      <c r="U15">
        <f>AVERAGE(T15,V15)</f>
        <v>29.46754867249221</v>
      </c>
      <c r="V15" s="4">
        <v>29.627060924991689</v>
      </c>
      <c r="W15">
        <f>AVERAGE(V15,X15)</f>
        <v>29.46754867249221</v>
      </c>
      <c r="X15">
        <v>29.308036419992732</v>
      </c>
      <c r="Y15">
        <f>AVERAGE(X15,Z15)</f>
        <v>28.85232838498964</v>
      </c>
      <c r="Z15">
        <v>28.396620349986549</v>
      </c>
      <c r="AA15">
        <f>AVERAGE(Z15,AB15)</f>
        <v>27.708437417491339</v>
      </c>
      <c r="AB15">
        <v>27.02025448499613</v>
      </c>
      <c r="AC15">
        <f>AVERAGE(AB15,AD15)</f>
        <v>26.191869852504176</v>
      </c>
      <c r="AD15">
        <v>25.363485220012222</v>
      </c>
      <c r="AE15">
        <f>AVERAGE(AD15,AF15)</f>
        <v>24.500273330002237</v>
      </c>
      <c r="AF15">
        <v>23.637061439992252</v>
      </c>
      <c r="AG15">
        <f>AVERAGE(AF15,AH15)</f>
        <v>22.842677032496539</v>
      </c>
      <c r="AH15">
        <v>22.048292625000826</v>
      </c>
      <c r="AI15">
        <f>AVERAGE(AH15,AJ15)</f>
        <v>21.412593437501457</v>
      </c>
      <c r="AJ15">
        <v>20.776894250002087</v>
      </c>
      <c r="AK15">
        <f>AVERAGE(AJ15,AL15)</f>
        <v>20.367710075005405</v>
      </c>
      <c r="AL15">
        <v>19.958525900008723</v>
      </c>
      <c r="AM15">
        <f>AVERAGE(AL15,AN15)</f>
        <v>19.81748403999843</v>
      </c>
      <c r="AN15">
        <v>19.676442179988136</v>
      </c>
    </row>
    <row r="16" spans="1:40">
      <c r="C16">
        <v>165</v>
      </c>
      <c r="D16">
        <f>AVERAGE(D15,D17)</f>
        <v>21.17321347499767</v>
      </c>
      <c r="E16">
        <f t="shared" ref="E16:AN16" si="9">AVERAGE(E15,E17)</f>
        <v>21.373493178748319</v>
      </c>
      <c r="F16">
        <f t="shared" si="9"/>
        <v>21.573772882498965</v>
      </c>
      <c r="G16">
        <f t="shared" si="9"/>
        <v>22.157940068751955</v>
      </c>
      <c r="H16">
        <f t="shared" si="9"/>
        <v>22.742107255004949</v>
      </c>
      <c r="I16">
        <f t="shared" si="9"/>
        <v>23.658538029996979</v>
      </c>
      <c r="J16">
        <f t="shared" si="9"/>
        <v>24.574968804989009</v>
      </c>
      <c r="K16">
        <f t="shared" si="9"/>
        <v>25.734396168740247</v>
      </c>
      <c r="L16">
        <f t="shared" si="9"/>
        <v>26.893823532491481</v>
      </c>
      <c r="M16">
        <f t="shared" si="9"/>
        <v>28.170545108746929</v>
      </c>
      <c r="N16">
        <f t="shared" si="9"/>
        <v>29.447266685002376</v>
      </c>
      <c r="O16">
        <f t="shared" si="9"/>
        <v>30.688957527496274</v>
      </c>
      <c r="P16">
        <f t="shared" si="9"/>
        <v>31.930648369990173</v>
      </c>
      <c r="Q16">
        <f t="shared" si="9"/>
        <v>32.975334819988589</v>
      </c>
      <c r="R16">
        <f t="shared" si="9"/>
        <v>34.020021269986998</v>
      </c>
      <c r="S16">
        <f t="shared" si="9"/>
        <v>34.719198483741764</v>
      </c>
      <c r="T16">
        <f t="shared" si="9"/>
        <v>35.418375697496529</v>
      </c>
      <c r="U16">
        <f t="shared" si="9"/>
        <v>35.664732926244639</v>
      </c>
      <c r="V16">
        <f t="shared" si="9"/>
        <v>35.911090154992749</v>
      </c>
      <c r="W16">
        <f t="shared" si="9"/>
        <v>35.664732926244639</v>
      </c>
      <c r="X16">
        <f t="shared" si="9"/>
        <v>35.418375697496529</v>
      </c>
      <c r="Y16">
        <f t="shared" si="9"/>
        <v>34.719198483741764</v>
      </c>
      <c r="Z16">
        <f t="shared" si="9"/>
        <v>34.020021269986998</v>
      </c>
      <c r="AA16">
        <f t="shared" si="9"/>
        <v>32.975334819988589</v>
      </c>
      <c r="AB16">
        <f t="shared" si="9"/>
        <v>31.930648369990173</v>
      </c>
      <c r="AC16">
        <f t="shared" si="9"/>
        <v>30.688957527496274</v>
      </c>
      <c r="AD16">
        <f t="shared" si="9"/>
        <v>29.447266685002376</v>
      </c>
      <c r="AE16">
        <f t="shared" si="9"/>
        <v>28.170545108746929</v>
      </c>
      <c r="AF16">
        <f t="shared" si="9"/>
        <v>26.893823532491481</v>
      </c>
      <c r="AG16">
        <f t="shared" si="9"/>
        <v>25.734396168740247</v>
      </c>
      <c r="AH16">
        <f t="shared" si="9"/>
        <v>24.574968804989009</v>
      </c>
      <c r="AI16">
        <f t="shared" si="9"/>
        <v>23.658538029996979</v>
      </c>
      <c r="AJ16">
        <f t="shared" si="9"/>
        <v>22.742107255004949</v>
      </c>
      <c r="AK16">
        <f t="shared" si="9"/>
        <v>22.157940068751955</v>
      </c>
      <c r="AL16">
        <f t="shared" si="9"/>
        <v>21.573772882498965</v>
      </c>
      <c r="AM16">
        <f t="shared" si="9"/>
        <v>21.373493178748319</v>
      </c>
      <c r="AN16">
        <f t="shared" si="9"/>
        <v>21.17321347499767</v>
      </c>
    </row>
    <row r="17" spans="1:40" ht="15">
      <c r="C17" s="1">
        <v>160</v>
      </c>
      <c r="D17">
        <f>AN17</f>
        <v>22.669984770007204</v>
      </c>
      <c r="E17">
        <f>AVERAGE(D17,F17)</f>
        <v>22.929502317498205</v>
      </c>
      <c r="F17">
        <f>AL17</f>
        <v>23.189019864989206</v>
      </c>
      <c r="G17">
        <f>AVERAGE(F17,H17)</f>
        <v>23.948170062498509</v>
      </c>
      <c r="H17">
        <f>AJ17</f>
        <v>24.707320260007812</v>
      </c>
      <c r="I17">
        <f>AVERAGE(H17,J17)</f>
        <v>25.904482622492502</v>
      </c>
      <c r="J17">
        <f>AH17</f>
        <v>27.101644984977192</v>
      </c>
      <c r="K17">
        <f>AVERAGE(J17,L17)</f>
        <v>28.626115304983951</v>
      </c>
      <c r="L17">
        <f>AF17</f>
        <v>30.150585624990711</v>
      </c>
      <c r="M17">
        <f>AVERAGE(L17,N17)</f>
        <v>31.84081688749162</v>
      </c>
      <c r="N17">
        <f>AD17</f>
        <v>33.531048149992529</v>
      </c>
      <c r="O17">
        <f>AVERAGE(N17,P17)</f>
        <v>35.186045202488373</v>
      </c>
      <c r="P17">
        <f>AB17</f>
        <v>36.841042254984217</v>
      </c>
      <c r="Q17">
        <f>AVERAGE(P17,R17)</f>
        <v>38.242232222485839</v>
      </c>
      <c r="R17">
        <f>Z17</f>
        <v>39.643422189987454</v>
      </c>
      <c r="S17">
        <f>AVERAGE(R17,T17)</f>
        <v>40.586068582493887</v>
      </c>
      <c r="T17">
        <f>X17</f>
        <v>41.528714975000319</v>
      </c>
      <c r="U17">
        <f>AVERAGE(T17,V17)</f>
        <v>41.861917179997064</v>
      </c>
      <c r="V17">
        <v>42.195119384993802</v>
      </c>
      <c r="W17">
        <f>AVERAGE(V17,X17)</f>
        <v>41.861917179997064</v>
      </c>
      <c r="X17">
        <v>41.528714975000319</v>
      </c>
      <c r="Y17">
        <f>AVERAGE(X17,Z17)</f>
        <v>40.586068582493887</v>
      </c>
      <c r="Z17">
        <v>39.643422189987454</v>
      </c>
      <c r="AA17">
        <f>AVERAGE(Z17,AB17)</f>
        <v>38.242232222485839</v>
      </c>
      <c r="AB17">
        <v>36.841042254984217</v>
      </c>
      <c r="AC17">
        <f>AVERAGE(AB17,AD17)</f>
        <v>35.186045202488373</v>
      </c>
      <c r="AD17">
        <v>33.531048149992529</v>
      </c>
      <c r="AE17">
        <f>AVERAGE(AD17,AF17)</f>
        <v>31.84081688749162</v>
      </c>
      <c r="AF17">
        <v>30.150585624990711</v>
      </c>
      <c r="AG17">
        <f>AVERAGE(AF17,AH17)</f>
        <v>28.626115304983951</v>
      </c>
      <c r="AH17">
        <v>27.101644984977192</v>
      </c>
      <c r="AI17">
        <f>AVERAGE(AH17,AJ17)</f>
        <v>25.904482622492502</v>
      </c>
      <c r="AJ17">
        <v>24.707320260007812</v>
      </c>
      <c r="AK17">
        <f>AVERAGE(AJ17,AL17)</f>
        <v>23.948170062498509</v>
      </c>
      <c r="AL17">
        <v>23.189019864989206</v>
      </c>
      <c r="AM17">
        <f>AVERAGE(AL17,AN17)</f>
        <v>22.929502317498205</v>
      </c>
      <c r="AN17">
        <v>22.669984770007204</v>
      </c>
    </row>
    <row r="18" spans="1:40">
      <c r="C18">
        <v>155</v>
      </c>
      <c r="D18">
        <f>AVERAGE(D17,D19)</f>
        <v>26.803165017508448</v>
      </c>
      <c r="E18">
        <f t="shared" ref="E18:AN18" si="10">AVERAGE(E17,E19)</f>
        <v>27.108490976247964</v>
      </c>
      <c r="F18">
        <f t="shared" si="10"/>
        <v>27.41381693498748</v>
      </c>
      <c r="G18">
        <f t="shared" si="10"/>
        <v>28.311212834990258</v>
      </c>
      <c r="H18">
        <f t="shared" si="10"/>
        <v>29.208608734993035</v>
      </c>
      <c r="I18">
        <f t="shared" si="10"/>
        <v>30.636020883736283</v>
      </c>
      <c r="J18">
        <f t="shared" si="10"/>
        <v>32.063433032479523</v>
      </c>
      <c r="K18">
        <f t="shared" si="10"/>
        <v>33.901433998733069</v>
      </c>
      <c r="L18">
        <f t="shared" si="10"/>
        <v>35.739434964986614</v>
      </c>
      <c r="M18">
        <f t="shared" si="10"/>
        <v>37.802073711236766</v>
      </c>
      <c r="N18">
        <f t="shared" si="10"/>
        <v>39.864712457486917</v>
      </c>
      <c r="O18">
        <f t="shared" si="10"/>
        <v>41.907712463735166</v>
      </c>
      <c r="P18">
        <f t="shared" si="10"/>
        <v>43.950712469983408</v>
      </c>
      <c r="Q18">
        <f t="shared" si="10"/>
        <v>45.698317471238333</v>
      </c>
      <c r="R18">
        <f t="shared" si="10"/>
        <v>47.445922472493251</v>
      </c>
      <c r="S18">
        <f t="shared" si="10"/>
        <v>48.632221828747909</v>
      </c>
      <c r="T18">
        <f t="shared" si="10"/>
        <v>49.818521185002567</v>
      </c>
      <c r="U18">
        <f t="shared" si="10"/>
        <v>50.240215867499003</v>
      </c>
      <c r="V18">
        <f t="shared" si="10"/>
        <v>50.66191054999544</v>
      </c>
      <c r="W18">
        <f t="shared" si="10"/>
        <v>50.240215867499003</v>
      </c>
      <c r="X18">
        <f t="shared" si="10"/>
        <v>49.818521185002567</v>
      </c>
      <c r="Y18">
        <f t="shared" si="10"/>
        <v>48.632221828747909</v>
      </c>
      <c r="Z18">
        <f t="shared" si="10"/>
        <v>47.445922472493251</v>
      </c>
      <c r="AA18">
        <f t="shared" si="10"/>
        <v>45.698317471238333</v>
      </c>
      <c r="AB18">
        <f t="shared" si="10"/>
        <v>43.950712469983408</v>
      </c>
      <c r="AC18">
        <f t="shared" si="10"/>
        <v>41.907712463735166</v>
      </c>
      <c r="AD18">
        <f t="shared" si="10"/>
        <v>39.864712457486917</v>
      </c>
      <c r="AE18">
        <f t="shared" si="10"/>
        <v>37.802073711236766</v>
      </c>
      <c r="AF18">
        <f t="shared" si="10"/>
        <v>35.739434964986614</v>
      </c>
      <c r="AG18">
        <f t="shared" si="10"/>
        <v>33.901433998733069</v>
      </c>
      <c r="AH18">
        <f t="shared" si="10"/>
        <v>32.063433032479523</v>
      </c>
      <c r="AI18">
        <f t="shared" si="10"/>
        <v>30.636020883736283</v>
      </c>
      <c r="AJ18">
        <f t="shared" si="10"/>
        <v>29.208608734993035</v>
      </c>
      <c r="AK18">
        <f t="shared" si="10"/>
        <v>28.311212834990258</v>
      </c>
      <c r="AL18">
        <f t="shared" si="10"/>
        <v>27.41381693498748</v>
      </c>
      <c r="AM18">
        <f t="shared" si="10"/>
        <v>27.108490976247964</v>
      </c>
      <c r="AN18">
        <f t="shared" si="10"/>
        <v>26.803165017508448</v>
      </c>
    </row>
    <row r="19" spans="1:40" ht="15">
      <c r="C19" s="1">
        <v>150</v>
      </c>
      <c r="D19">
        <f>AN19</f>
        <v>30.936345265009692</v>
      </c>
      <c r="E19">
        <f>AVERAGE(D19,F19)</f>
        <v>31.287479634997723</v>
      </c>
      <c r="F19">
        <f>AL19</f>
        <v>31.638614004985754</v>
      </c>
      <c r="G19">
        <f>AVERAGE(F19,H19)</f>
        <v>32.67425560748201</v>
      </c>
      <c r="H19">
        <f>AJ19</f>
        <v>33.709897209978259</v>
      </c>
      <c r="I19">
        <f>AVERAGE(H19,J19)</f>
        <v>35.367559144980063</v>
      </c>
      <c r="J19">
        <f>AH19</f>
        <v>37.025221079981861</v>
      </c>
      <c r="K19">
        <f>AVERAGE(J19,L19)</f>
        <v>39.176752692482189</v>
      </c>
      <c r="L19">
        <f>AF19</f>
        <v>41.328284304982517</v>
      </c>
      <c r="M19">
        <f>AVERAGE(L19,N19)</f>
        <v>43.763330534981911</v>
      </c>
      <c r="N19">
        <f>AD19</f>
        <v>46.198376764981305</v>
      </c>
      <c r="O19">
        <f>AVERAGE(N19,P19)</f>
        <v>48.629379724981952</v>
      </c>
      <c r="P19">
        <f>AB19</f>
        <v>51.060382684982599</v>
      </c>
      <c r="Q19">
        <f>AVERAGE(P19,R19)</f>
        <v>53.154402719990827</v>
      </c>
      <c r="R19">
        <f>Z19</f>
        <v>55.248422754999055</v>
      </c>
      <c r="S19">
        <f>AVERAGE(R19,T19)</f>
        <v>56.678375075001931</v>
      </c>
      <c r="T19">
        <f>X19</f>
        <v>58.108327395004807</v>
      </c>
      <c r="U19">
        <f>AVERAGE(T19,V19)</f>
        <v>58.618514555000942</v>
      </c>
      <c r="V19">
        <v>59.128701714997071</v>
      </c>
      <c r="W19">
        <f>AVERAGE(V19,X19)</f>
        <v>58.618514555000942</v>
      </c>
      <c r="X19">
        <v>58.108327395004807</v>
      </c>
      <c r="Y19">
        <f>AVERAGE(X19,Z19)</f>
        <v>56.678375075001931</v>
      </c>
      <c r="Z19">
        <v>55.248422754999055</v>
      </c>
      <c r="AA19">
        <f>AVERAGE(Z19,AB19)</f>
        <v>53.154402719990827</v>
      </c>
      <c r="AB19">
        <v>51.060382684982599</v>
      </c>
      <c r="AC19">
        <f>AVERAGE(AB19,AD19)</f>
        <v>48.629379724981952</v>
      </c>
      <c r="AD19">
        <v>46.198376764981305</v>
      </c>
      <c r="AE19">
        <f>AVERAGE(AD19,AF19)</f>
        <v>43.763330534981911</v>
      </c>
      <c r="AF19">
        <v>41.328284304982517</v>
      </c>
      <c r="AG19">
        <f>AVERAGE(AF19,AH19)</f>
        <v>39.176752692482189</v>
      </c>
      <c r="AH19">
        <v>37.025221079981861</v>
      </c>
      <c r="AI19">
        <f>AVERAGE(AH19,AJ19)</f>
        <v>35.367559144980063</v>
      </c>
      <c r="AJ19">
        <v>33.709897209978259</v>
      </c>
      <c r="AK19">
        <f>AVERAGE(AJ19,AL19)</f>
        <v>32.67425560748201</v>
      </c>
      <c r="AL19">
        <v>31.638614004985754</v>
      </c>
      <c r="AM19">
        <f>AVERAGE(AL19,AN19)</f>
        <v>31.287479634997723</v>
      </c>
      <c r="AN19">
        <v>30.936345265009692</v>
      </c>
    </row>
    <row r="22" spans="1:40" ht="15">
      <c r="D22" s="1" t="s">
        <v>91</v>
      </c>
    </row>
    <row r="23" spans="1:40" ht="15">
      <c r="D23" s="1" t="s">
        <v>90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89</v>
      </c>
      <c r="C25" s="1">
        <v>210</v>
      </c>
      <c r="D25">
        <f>D37</f>
        <v>30.225991232234048</v>
      </c>
      <c r="E25">
        <f t="shared" ref="E25:AN25" si="12">E37</f>
        <v>30.677730971377596</v>
      </c>
      <c r="F25">
        <f t="shared" si="12"/>
        <v>31.129470710521144</v>
      </c>
      <c r="G25">
        <f t="shared" si="12"/>
        <v>32.430203448442576</v>
      </c>
      <c r="H25">
        <f t="shared" si="12"/>
        <v>33.730936186364012</v>
      </c>
      <c r="I25">
        <f t="shared" si="12"/>
        <v>35.723774358099305</v>
      </c>
      <c r="J25">
        <f t="shared" si="12"/>
        <v>37.716612529834606</v>
      </c>
      <c r="K25">
        <f t="shared" si="12"/>
        <v>40.161190440713455</v>
      </c>
      <c r="L25">
        <f t="shared" si="12"/>
        <v>42.605768351592296</v>
      </c>
      <c r="M25">
        <f t="shared" si="12"/>
        <v>45.207233827435161</v>
      </c>
      <c r="N25">
        <f t="shared" si="12"/>
        <v>47.808699303278033</v>
      </c>
      <c r="O25">
        <f t="shared" si="12"/>
        <v>50.253277214156874</v>
      </c>
      <c r="P25">
        <f t="shared" si="12"/>
        <v>52.697855125035716</v>
      </c>
      <c r="Q25">
        <f t="shared" si="12"/>
        <v>54.690693296771016</v>
      </c>
      <c r="R25">
        <f t="shared" si="12"/>
        <v>56.68353146850631</v>
      </c>
      <c r="S25">
        <f t="shared" si="12"/>
        <v>57.984264206427746</v>
      </c>
      <c r="T25">
        <f t="shared" si="12"/>
        <v>59.284996944349182</v>
      </c>
      <c r="U25">
        <f t="shared" si="12"/>
        <v>59.736736683492722</v>
      </c>
      <c r="V25">
        <f t="shared" si="12"/>
        <v>60.188476422636271</v>
      </c>
      <c r="W25">
        <f t="shared" si="12"/>
        <v>59.736736683492722</v>
      </c>
      <c r="X25">
        <f t="shared" si="12"/>
        <v>59.284996944349182</v>
      </c>
      <c r="Y25">
        <f t="shared" si="12"/>
        <v>57.984264206427746</v>
      </c>
      <c r="Z25">
        <f t="shared" si="12"/>
        <v>56.68353146850631</v>
      </c>
      <c r="AA25">
        <f t="shared" si="12"/>
        <v>54.690693296771016</v>
      </c>
      <c r="AB25">
        <f t="shared" si="12"/>
        <v>52.697855125035716</v>
      </c>
      <c r="AC25">
        <f t="shared" si="12"/>
        <v>50.253277214156874</v>
      </c>
      <c r="AD25">
        <f t="shared" si="12"/>
        <v>47.808699303278033</v>
      </c>
      <c r="AE25">
        <f t="shared" si="12"/>
        <v>45.207233827435161</v>
      </c>
      <c r="AF25">
        <f t="shared" si="12"/>
        <v>42.605768351592296</v>
      </c>
      <c r="AG25">
        <f t="shared" si="12"/>
        <v>40.161190440713455</v>
      </c>
      <c r="AH25">
        <f t="shared" si="12"/>
        <v>37.716612529834606</v>
      </c>
      <c r="AI25">
        <f t="shared" si="12"/>
        <v>35.723774358099305</v>
      </c>
      <c r="AJ25">
        <f t="shared" si="12"/>
        <v>33.730936186364012</v>
      </c>
      <c r="AK25">
        <f t="shared" si="12"/>
        <v>32.430203448442576</v>
      </c>
      <c r="AL25">
        <f t="shared" si="12"/>
        <v>31.129470710521144</v>
      </c>
      <c r="AM25">
        <f t="shared" si="12"/>
        <v>30.677730971377596</v>
      </c>
      <c r="AN25">
        <f t="shared" si="12"/>
        <v>30.225991232234048</v>
      </c>
    </row>
    <row r="26" spans="1:40">
      <c r="C26">
        <v>205</v>
      </c>
      <c r="D26">
        <f>D36</f>
        <v>26.496235845634509</v>
      </c>
      <c r="E26">
        <f t="shared" ref="E26:AN26" si="13">E36</f>
        <v>26.861071067444882</v>
      </c>
      <c r="F26">
        <f t="shared" si="13"/>
        <v>27.225906289255256</v>
      </c>
      <c r="G26">
        <f t="shared" si="13"/>
        <v>28.276407442541625</v>
      </c>
      <c r="H26">
        <f t="shared" si="13"/>
        <v>29.326908595827998</v>
      </c>
      <c r="I26">
        <f t="shared" si="13"/>
        <v>30.936369737758199</v>
      </c>
      <c r="J26">
        <f t="shared" si="13"/>
        <v>32.545830879688403</v>
      </c>
      <c r="K26">
        <f t="shared" si="13"/>
        <v>34.520127243428981</v>
      </c>
      <c r="L26">
        <f t="shared" si="13"/>
        <v>36.494423607169558</v>
      </c>
      <c r="M26">
        <f t="shared" si="13"/>
        <v>38.595425913742297</v>
      </c>
      <c r="N26">
        <f t="shared" si="13"/>
        <v>40.696428220315042</v>
      </c>
      <c r="O26">
        <f t="shared" si="13"/>
        <v>42.670724584055613</v>
      </c>
      <c r="P26">
        <f t="shared" si="13"/>
        <v>44.645020947796183</v>
      </c>
      <c r="Q26">
        <f t="shared" si="13"/>
        <v>46.254482089726395</v>
      </c>
      <c r="R26">
        <f t="shared" si="13"/>
        <v>47.863943231656592</v>
      </c>
      <c r="S26">
        <f t="shared" si="13"/>
        <v>48.914444384942968</v>
      </c>
      <c r="T26">
        <f t="shared" si="13"/>
        <v>49.96494553822933</v>
      </c>
      <c r="U26">
        <f t="shared" si="13"/>
        <v>50.329780760039704</v>
      </c>
      <c r="V26">
        <f t="shared" si="13"/>
        <v>50.694615981850077</v>
      </c>
      <c r="W26">
        <f t="shared" si="13"/>
        <v>50.329780760039704</v>
      </c>
      <c r="X26">
        <f t="shared" si="13"/>
        <v>49.96494553822933</v>
      </c>
      <c r="Y26">
        <f t="shared" si="13"/>
        <v>48.914444384942968</v>
      </c>
      <c r="Z26">
        <f t="shared" si="13"/>
        <v>47.863943231656592</v>
      </c>
      <c r="AA26">
        <f t="shared" si="13"/>
        <v>46.254482089726395</v>
      </c>
      <c r="AB26">
        <f t="shared" si="13"/>
        <v>44.645020947796183</v>
      </c>
      <c r="AC26">
        <f t="shared" si="13"/>
        <v>42.670724584055613</v>
      </c>
      <c r="AD26">
        <f t="shared" si="13"/>
        <v>40.696428220315042</v>
      </c>
      <c r="AE26">
        <f t="shared" si="13"/>
        <v>38.595425913742297</v>
      </c>
      <c r="AF26">
        <f t="shared" si="13"/>
        <v>36.494423607169558</v>
      </c>
      <c r="AG26">
        <f t="shared" si="13"/>
        <v>34.520127243428981</v>
      </c>
      <c r="AH26">
        <f t="shared" si="13"/>
        <v>32.545830879688403</v>
      </c>
      <c r="AI26">
        <f t="shared" si="13"/>
        <v>30.936369737758199</v>
      </c>
      <c r="AJ26">
        <f t="shared" si="13"/>
        <v>29.326908595827998</v>
      </c>
      <c r="AK26">
        <f t="shared" si="13"/>
        <v>28.276407442541625</v>
      </c>
      <c r="AL26">
        <f t="shared" si="13"/>
        <v>27.225906289255256</v>
      </c>
      <c r="AM26">
        <f t="shared" si="13"/>
        <v>26.861071067444882</v>
      </c>
      <c r="AN26">
        <f t="shared" si="13"/>
        <v>26.496235845634509</v>
      </c>
    </row>
    <row r="27" spans="1:40" ht="15">
      <c r="C27" s="1">
        <v>200</v>
      </c>
      <c r="D27">
        <f>D35</f>
        <v>22.766480459034973</v>
      </c>
      <c r="E27">
        <f t="shared" ref="E27:AN27" si="14">E35</f>
        <v>23.044411163512173</v>
      </c>
      <c r="F27">
        <f t="shared" si="14"/>
        <v>23.322341867989373</v>
      </c>
      <c r="G27">
        <f t="shared" si="14"/>
        <v>24.122611436640678</v>
      </c>
      <c r="H27">
        <f t="shared" si="14"/>
        <v>24.922881005291984</v>
      </c>
      <c r="I27">
        <f t="shared" si="14"/>
        <v>26.148965117417092</v>
      </c>
      <c r="J27">
        <f t="shared" si="14"/>
        <v>27.375049229542203</v>
      </c>
      <c r="K27">
        <f t="shared" si="14"/>
        <v>28.87906404614451</v>
      </c>
      <c r="L27">
        <f t="shared" si="14"/>
        <v>30.383078862746817</v>
      </c>
      <c r="M27">
        <f t="shared" si="14"/>
        <v>31.983618000049432</v>
      </c>
      <c r="N27">
        <f t="shared" si="14"/>
        <v>33.584157137352044</v>
      </c>
      <c r="O27">
        <f t="shared" si="14"/>
        <v>35.088171953954351</v>
      </c>
      <c r="P27">
        <f t="shared" si="14"/>
        <v>36.592186770556658</v>
      </c>
      <c r="Q27">
        <f t="shared" si="14"/>
        <v>37.818270882681766</v>
      </c>
      <c r="R27">
        <f t="shared" si="14"/>
        <v>39.044354994806874</v>
      </c>
      <c r="S27">
        <f t="shared" si="14"/>
        <v>39.844624563458183</v>
      </c>
      <c r="T27">
        <f t="shared" si="14"/>
        <v>40.644894132109485</v>
      </c>
      <c r="U27">
        <f t="shared" si="14"/>
        <v>40.922824836586685</v>
      </c>
      <c r="V27">
        <f t="shared" si="14"/>
        <v>41.200755541063884</v>
      </c>
      <c r="W27">
        <f t="shared" si="14"/>
        <v>40.922824836586685</v>
      </c>
      <c r="X27">
        <f t="shared" si="14"/>
        <v>40.644894132109485</v>
      </c>
      <c r="Y27">
        <f t="shared" si="14"/>
        <v>39.844624563458183</v>
      </c>
      <c r="Z27">
        <f t="shared" si="14"/>
        <v>39.044354994806874</v>
      </c>
      <c r="AA27">
        <f t="shared" si="14"/>
        <v>37.818270882681766</v>
      </c>
      <c r="AB27">
        <f t="shared" si="14"/>
        <v>36.592186770556658</v>
      </c>
      <c r="AC27">
        <f t="shared" si="14"/>
        <v>35.088171953954351</v>
      </c>
      <c r="AD27">
        <f t="shared" si="14"/>
        <v>33.584157137352044</v>
      </c>
      <c r="AE27">
        <f t="shared" si="14"/>
        <v>31.983618000049432</v>
      </c>
      <c r="AF27">
        <f t="shared" si="14"/>
        <v>30.383078862746817</v>
      </c>
      <c r="AG27">
        <f t="shared" si="14"/>
        <v>28.87906404614451</v>
      </c>
      <c r="AH27">
        <f t="shared" si="14"/>
        <v>27.375049229542203</v>
      </c>
      <c r="AI27">
        <f t="shared" si="14"/>
        <v>26.148965117417092</v>
      </c>
      <c r="AJ27">
        <f t="shared" si="14"/>
        <v>24.922881005291984</v>
      </c>
      <c r="AK27">
        <f t="shared" si="14"/>
        <v>24.122611436640678</v>
      </c>
      <c r="AL27">
        <f t="shared" si="14"/>
        <v>23.322341867989373</v>
      </c>
      <c r="AM27">
        <f t="shared" si="14"/>
        <v>23.044411163512173</v>
      </c>
      <c r="AN27">
        <f t="shared" si="14"/>
        <v>22.766480459034973</v>
      </c>
    </row>
    <row r="28" spans="1:40">
      <c r="C28">
        <v>195</v>
      </c>
      <c r="D28">
        <f>D34</f>
        <v>21.628216121806339</v>
      </c>
      <c r="E28">
        <f t="shared" ref="E28:AN28" si="15">E34</f>
        <v>21.832901864907576</v>
      </c>
      <c r="F28">
        <f t="shared" si="15"/>
        <v>22.037587608008813</v>
      </c>
      <c r="G28">
        <f t="shared" si="15"/>
        <v>22.626956715854668</v>
      </c>
      <c r="H28">
        <f t="shared" si="15"/>
        <v>23.216325823700522</v>
      </c>
      <c r="I28">
        <f t="shared" si="15"/>
        <v>24.119291683723137</v>
      </c>
      <c r="J28">
        <f t="shared" si="15"/>
        <v>25.022257543745756</v>
      </c>
      <c r="K28">
        <f t="shared" si="15"/>
        <v>26.129909146869608</v>
      </c>
      <c r="L28">
        <f t="shared" si="15"/>
        <v>27.237560749993456</v>
      </c>
      <c r="M28">
        <f t="shared" si="15"/>
        <v>28.416298965685169</v>
      </c>
      <c r="N28">
        <f t="shared" si="15"/>
        <v>29.595037181376881</v>
      </c>
      <c r="O28">
        <f t="shared" si="15"/>
        <v>30.702688784500729</v>
      </c>
      <c r="P28">
        <f t="shared" si="15"/>
        <v>31.810340387624581</v>
      </c>
      <c r="Q28">
        <f t="shared" si="15"/>
        <v>32.713306247647196</v>
      </c>
      <c r="R28">
        <f t="shared" si="15"/>
        <v>33.616272107669815</v>
      </c>
      <c r="S28">
        <f t="shared" si="15"/>
        <v>34.205641215515669</v>
      </c>
      <c r="T28">
        <f t="shared" si="15"/>
        <v>34.795010323361524</v>
      </c>
      <c r="U28">
        <f t="shared" si="15"/>
        <v>34.999696066462761</v>
      </c>
      <c r="V28">
        <f t="shared" si="15"/>
        <v>35.204381809563991</v>
      </c>
      <c r="W28">
        <f t="shared" si="15"/>
        <v>34.999696066462761</v>
      </c>
      <c r="X28">
        <f t="shared" si="15"/>
        <v>34.795010323361524</v>
      </c>
      <c r="Y28">
        <f t="shared" si="15"/>
        <v>34.205641215515669</v>
      </c>
      <c r="Z28">
        <f t="shared" si="15"/>
        <v>33.616272107669815</v>
      </c>
      <c r="AA28">
        <f t="shared" si="15"/>
        <v>32.713306247647196</v>
      </c>
      <c r="AB28">
        <f t="shared" si="15"/>
        <v>31.810340387624581</v>
      </c>
      <c r="AC28">
        <f t="shared" si="15"/>
        <v>30.702688784500729</v>
      </c>
      <c r="AD28">
        <f t="shared" si="15"/>
        <v>29.595037181376881</v>
      </c>
      <c r="AE28">
        <f t="shared" si="15"/>
        <v>28.416298965685169</v>
      </c>
      <c r="AF28">
        <f t="shared" si="15"/>
        <v>27.237560749993456</v>
      </c>
      <c r="AG28">
        <f t="shared" si="15"/>
        <v>26.129909146869608</v>
      </c>
      <c r="AH28">
        <f t="shared" si="15"/>
        <v>25.022257543745756</v>
      </c>
      <c r="AI28">
        <f t="shared" si="15"/>
        <v>24.119291683723137</v>
      </c>
      <c r="AJ28">
        <f t="shared" si="15"/>
        <v>23.216325823700522</v>
      </c>
      <c r="AK28">
        <f t="shared" si="15"/>
        <v>22.626956715854668</v>
      </c>
      <c r="AL28">
        <f t="shared" si="15"/>
        <v>22.037587608008813</v>
      </c>
      <c r="AM28">
        <f t="shared" si="15"/>
        <v>21.832901864907576</v>
      </c>
      <c r="AN28">
        <f t="shared" si="15"/>
        <v>21.628216121806339</v>
      </c>
    </row>
    <row r="29" spans="1:40" ht="15">
      <c r="C29" s="1">
        <v>190</v>
      </c>
      <c r="D29">
        <f>D33</f>
        <v>20.489951784577709</v>
      </c>
      <c r="E29">
        <f t="shared" ref="E29:AN29" si="16">E33</f>
        <v>20.62139256630298</v>
      </c>
      <c r="F29">
        <f t="shared" si="16"/>
        <v>20.752833348028251</v>
      </c>
      <c r="G29">
        <f t="shared" si="16"/>
        <v>21.131301995068654</v>
      </c>
      <c r="H29">
        <f t="shared" si="16"/>
        <v>21.509770642109061</v>
      </c>
      <c r="I29">
        <f t="shared" si="16"/>
        <v>22.089618250029183</v>
      </c>
      <c r="J29">
        <f t="shared" si="16"/>
        <v>22.669465857949309</v>
      </c>
      <c r="K29">
        <f t="shared" si="16"/>
        <v>23.380754247594702</v>
      </c>
      <c r="L29">
        <f t="shared" si="16"/>
        <v>24.092042637240091</v>
      </c>
      <c r="M29">
        <f t="shared" si="16"/>
        <v>24.848979931320905</v>
      </c>
      <c r="N29">
        <f t="shared" si="16"/>
        <v>25.605917225401718</v>
      </c>
      <c r="O29">
        <f t="shared" si="16"/>
        <v>26.317205615047111</v>
      </c>
      <c r="P29">
        <f t="shared" si="16"/>
        <v>27.028494004692504</v>
      </c>
      <c r="Q29">
        <f t="shared" si="16"/>
        <v>27.608341612612627</v>
      </c>
      <c r="R29">
        <f t="shared" si="16"/>
        <v>28.188189220532749</v>
      </c>
      <c r="S29">
        <f t="shared" si="16"/>
        <v>28.566657867573156</v>
      </c>
      <c r="T29">
        <f t="shared" si="16"/>
        <v>28.945126514613563</v>
      </c>
      <c r="U29">
        <f t="shared" si="16"/>
        <v>29.07656729633883</v>
      </c>
      <c r="V29">
        <f t="shared" si="16"/>
        <v>29.2080080780641</v>
      </c>
      <c r="W29">
        <f t="shared" si="16"/>
        <v>29.07656729633883</v>
      </c>
      <c r="X29">
        <f t="shared" si="16"/>
        <v>28.945126514613563</v>
      </c>
      <c r="Y29">
        <f t="shared" si="16"/>
        <v>28.566657867573156</v>
      </c>
      <c r="Z29">
        <f t="shared" si="16"/>
        <v>28.188189220532749</v>
      </c>
      <c r="AA29">
        <f t="shared" si="16"/>
        <v>27.608341612612627</v>
      </c>
      <c r="AB29">
        <f t="shared" si="16"/>
        <v>27.028494004692504</v>
      </c>
      <c r="AC29">
        <f t="shared" si="16"/>
        <v>26.317205615047111</v>
      </c>
      <c r="AD29">
        <f t="shared" si="16"/>
        <v>25.605917225401718</v>
      </c>
      <c r="AE29">
        <f t="shared" si="16"/>
        <v>24.848979931320905</v>
      </c>
      <c r="AF29">
        <f t="shared" si="16"/>
        <v>24.092042637240091</v>
      </c>
      <c r="AG29">
        <f t="shared" si="16"/>
        <v>23.380754247594702</v>
      </c>
      <c r="AH29">
        <f t="shared" si="16"/>
        <v>22.669465857949309</v>
      </c>
      <c r="AI29">
        <f t="shared" si="16"/>
        <v>22.089618250029183</v>
      </c>
      <c r="AJ29">
        <f t="shared" si="16"/>
        <v>21.509770642109061</v>
      </c>
      <c r="AK29">
        <f t="shared" si="16"/>
        <v>21.131301995068654</v>
      </c>
      <c r="AL29">
        <f t="shared" si="16"/>
        <v>20.752833348028251</v>
      </c>
      <c r="AM29">
        <f t="shared" si="16"/>
        <v>20.62139256630298</v>
      </c>
      <c r="AN29">
        <f t="shared" si="16"/>
        <v>20.489951784577709</v>
      </c>
    </row>
    <row r="30" spans="1:40">
      <c r="C30">
        <v>185</v>
      </c>
      <c r="D30">
        <f>D32</f>
        <v>21.546784349147643</v>
      </c>
      <c r="E30">
        <f t="shared" ref="E30:AN30" si="17">E32</f>
        <v>21.61250474001028</v>
      </c>
      <c r="F30">
        <f t="shared" si="17"/>
        <v>21.678225130872917</v>
      </c>
      <c r="G30">
        <f t="shared" si="17"/>
        <v>21.867459454393117</v>
      </c>
      <c r="H30">
        <f t="shared" si="17"/>
        <v>22.056693777913321</v>
      </c>
      <c r="I30">
        <f t="shared" si="17"/>
        <v>22.346617581873382</v>
      </c>
      <c r="J30">
        <f t="shared" si="17"/>
        <v>22.636541385833446</v>
      </c>
      <c r="K30">
        <f t="shared" si="17"/>
        <v>22.992185580656141</v>
      </c>
      <c r="L30">
        <f t="shared" si="17"/>
        <v>23.347829775478836</v>
      </c>
      <c r="M30">
        <f t="shared" si="17"/>
        <v>23.726298422519243</v>
      </c>
      <c r="N30">
        <f t="shared" si="17"/>
        <v>24.104767069559649</v>
      </c>
      <c r="O30">
        <f t="shared" si="17"/>
        <v>24.460411264382344</v>
      </c>
      <c r="P30">
        <f t="shared" si="17"/>
        <v>24.816055459205042</v>
      </c>
      <c r="Q30">
        <f t="shared" si="17"/>
        <v>25.105979263165104</v>
      </c>
      <c r="R30">
        <f t="shared" si="17"/>
        <v>25.395903067125165</v>
      </c>
      <c r="S30">
        <f t="shared" si="17"/>
        <v>25.585137390645368</v>
      </c>
      <c r="T30">
        <f t="shared" si="17"/>
        <v>25.774371714165571</v>
      </c>
      <c r="U30">
        <f t="shared" si="17"/>
        <v>25.840092105028205</v>
      </c>
      <c r="V30">
        <f t="shared" si="17"/>
        <v>25.905812495890842</v>
      </c>
      <c r="W30">
        <f t="shared" si="17"/>
        <v>25.840092105028205</v>
      </c>
      <c r="X30">
        <f t="shared" si="17"/>
        <v>25.774371714165571</v>
      </c>
      <c r="Y30">
        <f t="shared" si="17"/>
        <v>25.585137390645368</v>
      </c>
      <c r="Z30">
        <f t="shared" si="17"/>
        <v>25.395903067125165</v>
      </c>
      <c r="AA30">
        <f t="shared" si="17"/>
        <v>25.105979263165104</v>
      </c>
      <c r="AB30">
        <f t="shared" si="17"/>
        <v>24.816055459205042</v>
      </c>
      <c r="AC30">
        <f t="shared" si="17"/>
        <v>24.460411264382344</v>
      </c>
      <c r="AD30">
        <f t="shared" si="17"/>
        <v>24.104767069559649</v>
      </c>
      <c r="AE30">
        <f t="shared" si="17"/>
        <v>23.726298422519243</v>
      </c>
      <c r="AF30">
        <f t="shared" si="17"/>
        <v>23.347829775478836</v>
      </c>
      <c r="AG30">
        <f t="shared" si="17"/>
        <v>22.992185580656141</v>
      </c>
      <c r="AH30">
        <f t="shared" si="17"/>
        <v>22.636541385833446</v>
      </c>
      <c r="AI30">
        <f t="shared" si="17"/>
        <v>22.346617581873382</v>
      </c>
      <c r="AJ30">
        <f t="shared" si="17"/>
        <v>22.056693777913321</v>
      </c>
      <c r="AK30">
        <f t="shared" si="17"/>
        <v>21.867459454393117</v>
      </c>
      <c r="AL30">
        <f t="shared" si="17"/>
        <v>21.678225130872917</v>
      </c>
      <c r="AM30">
        <f t="shared" si="17"/>
        <v>21.61250474001028</v>
      </c>
      <c r="AN30">
        <f t="shared" si="17"/>
        <v>21.546784349147643</v>
      </c>
    </row>
    <row r="31" spans="1:40" ht="15">
      <c r="C31" s="1">
        <v>180</v>
      </c>
      <c r="D31" s="7">
        <f t="shared" ref="D31:T31" si="18">E31</f>
        <v>22.60361691371758</v>
      </c>
      <c r="E31" s="7">
        <f t="shared" si="18"/>
        <v>22.60361691371758</v>
      </c>
      <c r="F31" s="7">
        <f t="shared" si="18"/>
        <v>22.60361691371758</v>
      </c>
      <c r="G31" s="7">
        <f t="shared" si="18"/>
        <v>22.60361691371758</v>
      </c>
      <c r="H31" s="7">
        <f t="shared" si="18"/>
        <v>22.60361691371758</v>
      </c>
      <c r="I31" s="7">
        <f t="shared" si="18"/>
        <v>22.60361691371758</v>
      </c>
      <c r="J31" s="7">
        <f t="shared" si="18"/>
        <v>22.60361691371758</v>
      </c>
      <c r="K31" s="7">
        <f t="shared" si="18"/>
        <v>22.60361691371758</v>
      </c>
      <c r="L31" s="7">
        <f t="shared" si="18"/>
        <v>22.60361691371758</v>
      </c>
      <c r="M31" s="7">
        <f t="shared" si="18"/>
        <v>22.60361691371758</v>
      </c>
      <c r="N31" s="7">
        <f t="shared" si="18"/>
        <v>22.60361691371758</v>
      </c>
      <c r="O31" s="7">
        <f t="shared" si="18"/>
        <v>22.60361691371758</v>
      </c>
      <c r="P31" s="7">
        <f t="shared" si="18"/>
        <v>22.60361691371758</v>
      </c>
      <c r="Q31" s="7">
        <f t="shared" si="18"/>
        <v>22.60361691371758</v>
      </c>
      <c r="R31" s="7">
        <f t="shared" si="18"/>
        <v>22.60361691371758</v>
      </c>
      <c r="S31" s="7">
        <f t="shared" si="18"/>
        <v>22.60361691371758</v>
      </c>
      <c r="T31" s="7">
        <f t="shared" si="18"/>
        <v>22.60361691371758</v>
      </c>
      <c r="U31" s="7">
        <f>V31</f>
        <v>22.60361691371758</v>
      </c>
      <c r="V31" s="7">
        <f>data_workup!L9+data_workup!P9/2</f>
        <v>22.60361691371758</v>
      </c>
      <c r="W31" s="7">
        <f>V31</f>
        <v>22.60361691371758</v>
      </c>
      <c r="X31" s="7">
        <f t="shared" ref="X31:AN31" si="19">W31</f>
        <v>22.60361691371758</v>
      </c>
      <c r="Y31" s="7">
        <f t="shared" si="19"/>
        <v>22.60361691371758</v>
      </c>
      <c r="Z31" s="7">
        <f t="shared" si="19"/>
        <v>22.60361691371758</v>
      </c>
      <c r="AA31" s="7">
        <f t="shared" si="19"/>
        <v>22.60361691371758</v>
      </c>
      <c r="AB31" s="7">
        <f t="shared" si="19"/>
        <v>22.60361691371758</v>
      </c>
      <c r="AC31" s="7">
        <f t="shared" si="19"/>
        <v>22.60361691371758</v>
      </c>
      <c r="AD31" s="7">
        <f t="shared" si="19"/>
        <v>22.60361691371758</v>
      </c>
      <c r="AE31" s="7">
        <f t="shared" si="19"/>
        <v>22.60361691371758</v>
      </c>
      <c r="AF31" s="7">
        <f t="shared" si="19"/>
        <v>22.60361691371758</v>
      </c>
      <c r="AG31" s="7">
        <f t="shared" si="19"/>
        <v>22.60361691371758</v>
      </c>
      <c r="AH31" s="7">
        <f t="shared" si="19"/>
        <v>22.60361691371758</v>
      </c>
      <c r="AI31" s="7">
        <f t="shared" si="19"/>
        <v>22.60361691371758</v>
      </c>
      <c r="AJ31" s="7">
        <f t="shared" si="19"/>
        <v>22.60361691371758</v>
      </c>
      <c r="AK31" s="7">
        <f t="shared" si="19"/>
        <v>22.60361691371758</v>
      </c>
      <c r="AL31" s="7">
        <f t="shared" si="19"/>
        <v>22.60361691371758</v>
      </c>
      <c r="AM31" s="7">
        <f t="shared" si="19"/>
        <v>22.60361691371758</v>
      </c>
      <c r="AN31" s="7">
        <f t="shared" si="19"/>
        <v>22.60361691371758</v>
      </c>
    </row>
    <row r="32" spans="1:40">
      <c r="C32">
        <v>175</v>
      </c>
      <c r="D32">
        <f>AVERAGE(D31,D33)</f>
        <v>21.546784349147643</v>
      </c>
      <c r="E32">
        <f t="shared" ref="E32:AN32" si="20">AVERAGE(E31,E33)</f>
        <v>21.61250474001028</v>
      </c>
      <c r="F32">
        <f t="shared" si="20"/>
        <v>21.678225130872917</v>
      </c>
      <c r="G32">
        <f t="shared" si="20"/>
        <v>21.867459454393117</v>
      </c>
      <c r="H32">
        <f t="shared" si="20"/>
        <v>22.056693777913321</v>
      </c>
      <c r="I32">
        <f t="shared" si="20"/>
        <v>22.346617581873382</v>
      </c>
      <c r="J32">
        <f t="shared" si="20"/>
        <v>22.636541385833446</v>
      </c>
      <c r="K32">
        <f t="shared" si="20"/>
        <v>22.992185580656141</v>
      </c>
      <c r="L32">
        <f t="shared" si="20"/>
        <v>23.347829775478836</v>
      </c>
      <c r="M32">
        <f t="shared" si="20"/>
        <v>23.726298422519243</v>
      </c>
      <c r="N32">
        <f t="shared" si="20"/>
        <v>24.104767069559649</v>
      </c>
      <c r="O32">
        <f t="shared" si="20"/>
        <v>24.460411264382344</v>
      </c>
      <c r="P32">
        <f t="shared" si="20"/>
        <v>24.816055459205042</v>
      </c>
      <c r="Q32">
        <f t="shared" si="20"/>
        <v>25.105979263165104</v>
      </c>
      <c r="R32">
        <f t="shared" si="20"/>
        <v>25.395903067125165</v>
      </c>
      <c r="S32">
        <f t="shared" si="20"/>
        <v>25.585137390645368</v>
      </c>
      <c r="T32">
        <f t="shared" si="20"/>
        <v>25.774371714165571</v>
      </c>
      <c r="U32">
        <f t="shared" si="20"/>
        <v>25.840092105028205</v>
      </c>
      <c r="V32">
        <f t="shared" si="20"/>
        <v>25.905812495890842</v>
      </c>
      <c r="W32">
        <f t="shared" si="20"/>
        <v>25.840092105028205</v>
      </c>
      <c r="X32">
        <f t="shared" si="20"/>
        <v>25.774371714165571</v>
      </c>
      <c r="Y32">
        <f t="shared" si="20"/>
        <v>25.585137390645368</v>
      </c>
      <c r="Z32">
        <f t="shared" si="20"/>
        <v>25.395903067125165</v>
      </c>
      <c r="AA32">
        <f t="shared" si="20"/>
        <v>25.105979263165104</v>
      </c>
      <c r="AB32">
        <f t="shared" si="20"/>
        <v>24.816055459205042</v>
      </c>
      <c r="AC32">
        <f t="shared" si="20"/>
        <v>24.460411264382344</v>
      </c>
      <c r="AD32">
        <f t="shared" si="20"/>
        <v>24.104767069559649</v>
      </c>
      <c r="AE32">
        <f t="shared" si="20"/>
        <v>23.726298422519243</v>
      </c>
      <c r="AF32">
        <f t="shared" si="20"/>
        <v>23.347829775478836</v>
      </c>
      <c r="AG32">
        <f t="shared" si="20"/>
        <v>22.992185580656141</v>
      </c>
      <c r="AH32">
        <f t="shared" si="20"/>
        <v>22.636541385833446</v>
      </c>
      <c r="AI32">
        <f t="shared" si="20"/>
        <v>22.346617581873382</v>
      </c>
      <c r="AJ32">
        <f t="shared" si="20"/>
        <v>22.056693777913321</v>
      </c>
      <c r="AK32">
        <f t="shared" si="20"/>
        <v>21.867459454393117</v>
      </c>
      <c r="AL32">
        <f t="shared" si="20"/>
        <v>21.678225130872917</v>
      </c>
      <c r="AM32">
        <f t="shared" si="20"/>
        <v>21.61250474001028</v>
      </c>
      <c r="AN32">
        <f t="shared" si="20"/>
        <v>21.546784349147643</v>
      </c>
    </row>
    <row r="33" spans="3:40" ht="15">
      <c r="C33" s="1">
        <v>170</v>
      </c>
      <c r="D33">
        <f>AN33</f>
        <v>20.489951784577709</v>
      </c>
      <c r="E33">
        <f>AVERAGE(D33,F33)</f>
        <v>20.62139256630298</v>
      </c>
      <c r="F33">
        <f>AL33</f>
        <v>20.752833348028251</v>
      </c>
      <c r="G33">
        <f>AVERAGE(F33,H33)</f>
        <v>21.131301995068654</v>
      </c>
      <c r="H33">
        <f>AJ33</f>
        <v>21.509770642109061</v>
      </c>
      <c r="I33">
        <f>AVERAGE(H33,J33)</f>
        <v>22.089618250029183</v>
      </c>
      <c r="J33">
        <f>AH33</f>
        <v>22.669465857949309</v>
      </c>
      <c r="K33">
        <f>AVERAGE(J33,L33)</f>
        <v>23.380754247594702</v>
      </c>
      <c r="L33">
        <f>AF33</f>
        <v>24.092042637240091</v>
      </c>
      <c r="M33">
        <f>AVERAGE(L33,N33)</f>
        <v>24.848979931320905</v>
      </c>
      <c r="N33">
        <f>AD33</f>
        <v>25.605917225401718</v>
      </c>
      <c r="O33">
        <f>AVERAGE(N33,P33)</f>
        <v>26.317205615047111</v>
      </c>
      <c r="P33">
        <f>AB33</f>
        <v>27.028494004692504</v>
      </c>
      <c r="Q33">
        <f>AVERAGE(P33,R33)</f>
        <v>27.608341612612627</v>
      </c>
      <c r="R33">
        <f>Z33</f>
        <v>28.188189220532749</v>
      </c>
      <c r="S33">
        <f>AVERAGE(R33,T33)</f>
        <v>28.566657867573156</v>
      </c>
      <c r="T33">
        <f>X33</f>
        <v>28.945126514613563</v>
      </c>
      <c r="U33">
        <f>AVERAGE(T33,V33)</f>
        <v>29.07656729633883</v>
      </c>
      <c r="V33">
        <v>29.2080080780641</v>
      </c>
      <c r="W33">
        <f>AVERAGE(V33,X33)</f>
        <v>29.07656729633883</v>
      </c>
      <c r="X33">
        <v>28.945126514613563</v>
      </c>
      <c r="Y33">
        <f>AVERAGE(X33,Z33)</f>
        <v>28.566657867573156</v>
      </c>
      <c r="Z33">
        <v>28.188189220532749</v>
      </c>
      <c r="AA33">
        <f>AVERAGE(Z33,AB33)</f>
        <v>27.608341612612627</v>
      </c>
      <c r="AB33">
        <v>27.028494004692504</v>
      </c>
      <c r="AC33">
        <f>AVERAGE(AB33,AD33)</f>
        <v>26.317205615047111</v>
      </c>
      <c r="AD33">
        <v>25.605917225401718</v>
      </c>
      <c r="AE33">
        <f>AVERAGE(AD33,AF33)</f>
        <v>24.848979931320905</v>
      </c>
      <c r="AF33">
        <v>24.092042637240091</v>
      </c>
      <c r="AG33">
        <f>AVERAGE(AF33,AH33)</f>
        <v>23.380754247594702</v>
      </c>
      <c r="AH33">
        <v>22.669465857949309</v>
      </c>
      <c r="AI33">
        <f>AVERAGE(AH33,AJ33)</f>
        <v>22.089618250029183</v>
      </c>
      <c r="AJ33">
        <v>21.509770642109061</v>
      </c>
      <c r="AK33">
        <f>AVERAGE(AJ33,AL33)</f>
        <v>21.131301995068654</v>
      </c>
      <c r="AL33">
        <v>20.752833348028251</v>
      </c>
      <c r="AM33">
        <f>AVERAGE(AL33,AN33)</f>
        <v>20.62139256630298</v>
      </c>
      <c r="AN33">
        <v>20.489951784577709</v>
      </c>
    </row>
    <row r="34" spans="3:40">
      <c r="C34">
        <v>165</v>
      </c>
      <c r="D34">
        <f>AVERAGE(D33,D35)</f>
        <v>21.628216121806339</v>
      </c>
      <c r="E34">
        <f t="shared" ref="E34:AN34" si="21">AVERAGE(E33,E35)</f>
        <v>21.832901864907576</v>
      </c>
      <c r="F34">
        <f t="shared" si="21"/>
        <v>22.037587608008813</v>
      </c>
      <c r="G34">
        <f t="shared" si="21"/>
        <v>22.626956715854668</v>
      </c>
      <c r="H34">
        <f t="shared" si="21"/>
        <v>23.216325823700522</v>
      </c>
      <c r="I34">
        <f t="shared" si="21"/>
        <v>24.119291683723137</v>
      </c>
      <c r="J34">
        <f t="shared" si="21"/>
        <v>25.022257543745756</v>
      </c>
      <c r="K34">
        <f t="shared" si="21"/>
        <v>26.129909146869608</v>
      </c>
      <c r="L34">
        <f t="shared" si="21"/>
        <v>27.237560749993456</v>
      </c>
      <c r="M34">
        <f t="shared" si="21"/>
        <v>28.416298965685169</v>
      </c>
      <c r="N34">
        <f t="shared" si="21"/>
        <v>29.595037181376881</v>
      </c>
      <c r="O34">
        <f t="shared" si="21"/>
        <v>30.702688784500729</v>
      </c>
      <c r="P34">
        <f t="shared" si="21"/>
        <v>31.810340387624581</v>
      </c>
      <c r="Q34">
        <f t="shared" si="21"/>
        <v>32.713306247647196</v>
      </c>
      <c r="R34">
        <f t="shared" si="21"/>
        <v>33.616272107669815</v>
      </c>
      <c r="S34">
        <f t="shared" si="21"/>
        <v>34.205641215515669</v>
      </c>
      <c r="T34">
        <f t="shared" si="21"/>
        <v>34.795010323361524</v>
      </c>
      <c r="U34">
        <f t="shared" si="21"/>
        <v>34.999696066462761</v>
      </c>
      <c r="V34">
        <f t="shared" si="21"/>
        <v>35.204381809563991</v>
      </c>
      <c r="W34">
        <f t="shared" si="21"/>
        <v>34.999696066462761</v>
      </c>
      <c r="X34">
        <f t="shared" si="21"/>
        <v>34.795010323361524</v>
      </c>
      <c r="Y34">
        <f t="shared" si="21"/>
        <v>34.205641215515669</v>
      </c>
      <c r="Z34">
        <f t="shared" si="21"/>
        <v>33.616272107669815</v>
      </c>
      <c r="AA34">
        <f t="shared" si="21"/>
        <v>32.713306247647196</v>
      </c>
      <c r="AB34">
        <f t="shared" si="21"/>
        <v>31.810340387624581</v>
      </c>
      <c r="AC34">
        <f t="shared" si="21"/>
        <v>30.702688784500729</v>
      </c>
      <c r="AD34">
        <f t="shared" si="21"/>
        <v>29.595037181376881</v>
      </c>
      <c r="AE34">
        <f t="shared" si="21"/>
        <v>28.416298965685169</v>
      </c>
      <c r="AF34">
        <f t="shared" si="21"/>
        <v>27.237560749993456</v>
      </c>
      <c r="AG34">
        <f t="shared" si="21"/>
        <v>26.129909146869608</v>
      </c>
      <c r="AH34">
        <f t="shared" si="21"/>
        <v>25.022257543745756</v>
      </c>
      <c r="AI34">
        <f t="shared" si="21"/>
        <v>24.119291683723137</v>
      </c>
      <c r="AJ34">
        <f t="shared" si="21"/>
        <v>23.216325823700522</v>
      </c>
      <c r="AK34">
        <f t="shared" si="21"/>
        <v>22.626956715854668</v>
      </c>
      <c r="AL34">
        <f t="shared" si="21"/>
        <v>22.037587608008813</v>
      </c>
      <c r="AM34">
        <f t="shared" si="21"/>
        <v>21.832901864907576</v>
      </c>
      <c r="AN34">
        <f t="shared" si="21"/>
        <v>21.628216121806339</v>
      </c>
    </row>
    <row r="35" spans="3:40" ht="15">
      <c r="C35" s="1">
        <v>160</v>
      </c>
      <c r="D35">
        <f>AN35</f>
        <v>22.766480459034973</v>
      </c>
      <c r="E35">
        <f>AVERAGE(D35,F35)</f>
        <v>23.044411163512173</v>
      </c>
      <c r="F35">
        <f>AL35</f>
        <v>23.322341867989373</v>
      </c>
      <c r="G35">
        <f>AVERAGE(F35,H35)</f>
        <v>24.122611436640678</v>
      </c>
      <c r="H35">
        <f>AJ35</f>
        <v>24.922881005291984</v>
      </c>
      <c r="I35">
        <f>AVERAGE(H35,J35)</f>
        <v>26.148965117417092</v>
      </c>
      <c r="J35">
        <f>AH35</f>
        <v>27.375049229542203</v>
      </c>
      <c r="K35">
        <f>AVERAGE(J35,L35)</f>
        <v>28.87906404614451</v>
      </c>
      <c r="L35">
        <f>AF35</f>
        <v>30.383078862746817</v>
      </c>
      <c r="M35">
        <f>AVERAGE(L35,N35)</f>
        <v>31.983618000049432</v>
      </c>
      <c r="N35">
        <f>AD35</f>
        <v>33.584157137352044</v>
      </c>
      <c r="O35">
        <f>AVERAGE(N35,P35)</f>
        <v>35.088171953954351</v>
      </c>
      <c r="P35">
        <f>AB35</f>
        <v>36.592186770556658</v>
      </c>
      <c r="Q35">
        <f>AVERAGE(P35,R35)</f>
        <v>37.818270882681766</v>
      </c>
      <c r="R35">
        <f>Z35</f>
        <v>39.044354994806874</v>
      </c>
      <c r="S35">
        <f>AVERAGE(R35,T35)</f>
        <v>39.844624563458183</v>
      </c>
      <c r="T35">
        <f>X35</f>
        <v>40.644894132109485</v>
      </c>
      <c r="U35">
        <f>AVERAGE(T35,V35)</f>
        <v>40.922824836586685</v>
      </c>
      <c r="V35">
        <v>41.200755541063884</v>
      </c>
      <c r="W35">
        <f>AVERAGE(V35,X35)</f>
        <v>40.922824836586685</v>
      </c>
      <c r="X35">
        <v>40.644894132109485</v>
      </c>
      <c r="Y35">
        <f>AVERAGE(X35,Z35)</f>
        <v>39.844624563458183</v>
      </c>
      <c r="Z35">
        <v>39.044354994806874</v>
      </c>
      <c r="AA35">
        <f>AVERAGE(Z35,AB35)</f>
        <v>37.818270882681766</v>
      </c>
      <c r="AB35">
        <v>36.592186770556658</v>
      </c>
      <c r="AC35">
        <f>AVERAGE(AB35,AD35)</f>
        <v>35.088171953954351</v>
      </c>
      <c r="AD35">
        <v>33.584157137352044</v>
      </c>
      <c r="AE35">
        <f>AVERAGE(AD35,AF35)</f>
        <v>31.983618000049432</v>
      </c>
      <c r="AF35">
        <v>30.383078862746817</v>
      </c>
      <c r="AG35">
        <f>AVERAGE(AF35,AH35)</f>
        <v>28.87906404614451</v>
      </c>
      <c r="AH35">
        <v>27.375049229542203</v>
      </c>
      <c r="AI35">
        <f>AVERAGE(AH35,AJ35)</f>
        <v>26.148965117417092</v>
      </c>
      <c r="AJ35">
        <v>24.922881005291984</v>
      </c>
      <c r="AK35">
        <f>AVERAGE(AJ35,AL35)</f>
        <v>24.122611436640678</v>
      </c>
      <c r="AL35">
        <v>23.322341867989373</v>
      </c>
      <c r="AM35">
        <f>AVERAGE(AL35,AN35)</f>
        <v>23.044411163512173</v>
      </c>
      <c r="AN35">
        <v>22.766480459034973</v>
      </c>
    </row>
    <row r="36" spans="3:40">
      <c r="C36">
        <v>155</v>
      </c>
      <c r="D36">
        <f>AVERAGE(D35,D37)</f>
        <v>26.496235845634509</v>
      </c>
      <c r="E36">
        <f t="shared" ref="E36:AN36" si="22">AVERAGE(E35,E37)</f>
        <v>26.861071067444882</v>
      </c>
      <c r="F36">
        <f t="shared" si="22"/>
        <v>27.225906289255256</v>
      </c>
      <c r="G36">
        <f t="shared" si="22"/>
        <v>28.276407442541625</v>
      </c>
      <c r="H36">
        <f t="shared" si="22"/>
        <v>29.326908595827998</v>
      </c>
      <c r="I36">
        <f t="shared" si="22"/>
        <v>30.936369737758199</v>
      </c>
      <c r="J36">
        <f t="shared" si="22"/>
        <v>32.545830879688403</v>
      </c>
      <c r="K36">
        <f t="shared" si="22"/>
        <v>34.520127243428981</v>
      </c>
      <c r="L36">
        <f t="shared" si="22"/>
        <v>36.494423607169558</v>
      </c>
      <c r="M36">
        <f t="shared" si="22"/>
        <v>38.595425913742297</v>
      </c>
      <c r="N36">
        <f t="shared" si="22"/>
        <v>40.696428220315042</v>
      </c>
      <c r="O36">
        <f t="shared" si="22"/>
        <v>42.670724584055613</v>
      </c>
      <c r="P36">
        <f t="shared" si="22"/>
        <v>44.645020947796183</v>
      </c>
      <c r="Q36">
        <f t="shared" si="22"/>
        <v>46.254482089726395</v>
      </c>
      <c r="R36">
        <f t="shared" si="22"/>
        <v>47.863943231656592</v>
      </c>
      <c r="S36">
        <f t="shared" si="22"/>
        <v>48.914444384942968</v>
      </c>
      <c r="T36">
        <f t="shared" si="22"/>
        <v>49.96494553822933</v>
      </c>
      <c r="U36">
        <f t="shared" si="22"/>
        <v>50.329780760039704</v>
      </c>
      <c r="V36">
        <f t="shared" si="22"/>
        <v>50.694615981850077</v>
      </c>
      <c r="W36">
        <f t="shared" si="22"/>
        <v>50.329780760039704</v>
      </c>
      <c r="X36">
        <f t="shared" si="22"/>
        <v>49.96494553822933</v>
      </c>
      <c r="Y36">
        <f t="shared" si="22"/>
        <v>48.914444384942968</v>
      </c>
      <c r="Z36">
        <f t="shared" si="22"/>
        <v>47.863943231656592</v>
      </c>
      <c r="AA36">
        <f t="shared" si="22"/>
        <v>46.254482089726395</v>
      </c>
      <c r="AB36">
        <f t="shared" si="22"/>
        <v>44.645020947796183</v>
      </c>
      <c r="AC36">
        <f t="shared" si="22"/>
        <v>42.670724584055613</v>
      </c>
      <c r="AD36">
        <f t="shared" si="22"/>
        <v>40.696428220315042</v>
      </c>
      <c r="AE36">
        <f t="shared" si="22"/>
        <v>38.595425913742297</v>
      </c>
      <c r="AF36">
        <f t="shared" si="22"/>
        <v>36.494423607169558</v>
      </c>
      <c r="AG36">
        <f t="shared" si="22"/>
        <v>34.520127243428981</v>
      </c>
      <c r="AH36">
        <f t="shared" si="22"/>
        <v>32.545830879688403</v>
      </c>
      <c r="AI36">
        <f t="shared" si="22"/>
        <v>30.936369737758199</v>
      </c>
      <c r="AJ36">
        <f t="shared" si="22"/>
        <v>29.326908595827998</v>
      </c>
      <c r="AK36">
        <f t="shared" si="22"/>
        <v>28.276407442541625</v>
      </c>
      <c r="AL36">
        <f t="shared" si="22"/>
        <v>27.225906289255256</v>
      </c>
      <c r="AM36">
        <f t="shared" si="22"/>
        <v>26.861071067444882</v>
      </c>
      <c r="AN36">
        <f t="shared" si="22"/>
        <v>26.496235845634509</v>
      </c>
    </row>
    <row r="37" spans="3:40" ht="15">
      <c r="C37" s="1">
        <v>150</v>
      </c>
      <c r="D37">
        <f>AN37</f>
        <v>30.225991232234048</v>
      </c>
      <c r="E37">
        <f>AVERAGE(D37,F37)</f>
        <v>30.677730971377596</v>
      </c>
      <c r="F37">
        <f>AL37</f>
        <v>31.129470710521144</v>
      </c>
      <c r="G37">
        <f>AVERAGE(F37,H37)</f>
        <v>32.430203448442576</v>
      </c>
      <c r="H37">
        <f>AJ37</f>
        <v>33.730936186364012</v>
      </c>
      <c r="I37">
        <f>AVERAGE(H37,J37)</f>
        <v>35.723774358099305</v>
      </c>
      <c r="J37">
        <f>AH37</f>
        <v>37.716612529834606</v>
      </c>
      <c r="K37">
        <f>AVERAGE(J37,L37)</f>
        <v>40.161190440713455</v>
      </c>
      <c r="L37">
        <f>AF37</f>
        <v>42.605768351592296</v>
      </c>
      <c r="M37">
        <f>AVERAGE(L37,N37)</f>
        <v>45.207233827435161</v>
      </c>
      <c r="N37">
        <f>AD37</f>
        <v>47.808699303278033</v>
      </c>
      <c r="O37">
        <f>AVERAGE(N37,P37)</f>
        <v>50.253277214156874</v>
      </c>
      <c r="P37">
        <f>AB37</f>
        <v>52.697855125035716</v>
      </c>
      <c r="Q37">
        <f>AVERAGE(P37,R37)</f>
        <v>54.690693296771016</v>
      </c>
      <c r="R37">
        <f>Z37</f>
        <v>56.68353146850631</v>
      </c>
      <c r="S37">
        <f>AVERAGE(R37,T37)</f>
        <v>57.984264206427746</v>
      </c>
      <c r="T37">
        <f>X37</f>
        <v>59.284996944349182</v>
      </c>
      <c r="U37">
        <f>AVERAGE(T37,V37)</f>
        <v>59.736736683492722</v>
      </c>
      <c r="V37">
        <v>60.188476422636271</v>
      </c>
      <c r="W37">
        <f>AVERAGE(V37,X37)</f>
        <v>59.736736683492722</v>
      </c>
      <c r="X37">
        <v>59.284996944349182</v>
      </c>
      <c r="Y37">
        <f>AVERAGE(X37,Z37)</f>
        <v>57.984264206427746</v>
      </c>
      <c r="Z37">
        <v>56.68353146850631</v>
      </c>
      <c r="AA37">
        <f>AVERAGE(Z37,AB37)</f>
        <v>54.690693296771016</v>
      </c>
      <c r="AB37">
        <v>52.697855125035716</v>
      </c>
      <c r="AC37">
        <f>AVERAGE(AB37,AD37)</f>
        <v>50.253277214156874</v>
      </c>
      <c r="AD37">
        <v>47.808699303278033</v>
      </c>
      <c r="AE37">
        <f>AVERAGE(AD37,AF37)</f>
        <v>45.207233827435161</v>
      </c>
      <c r="AF37">
        <v>42.605768351592296</v>
      </c>
      <c r="AG37">
        <f>AVERAGE(AF37,AH37)</f>
        <v>40.161190440713455</v>
      </c>
      <c r="AH37">
        <v>37.716612529834606</v>
      </c>
      <c r="AI37">
        <f>AVERAGE(AH37,AJ37)</f>
        <v>35.723774358099305</v>
      </c>
      <c r="AJ37">
        <v>33.730936186364012</v>
      </c>
      <c r="AK37">
        <f>AVERAGE(AJ37,AL37)</f>
        <v>32.430203448442576</v>
      </c>
      <c r="AL37">
        <v>31.129470710521144</v>
      </c>
      <c r="AM37">
        <f>AVERAGE(AL37,AN37)</f>
        <v>30.677730971377596</v>
      </c>
      <c r="AN37">
        <v>30.225991232234048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topLeftCell="C1" workbookViewId="0">
      <selection activeCell="C1" sqref="C1"/>
    </sheetView>
  </sheetViews>
  <sheetFormatPr defaultRowHeight="14.25"/>
  <sheetData>
    <row r="4" spans="1:40" ht="15">
      <c r="D4" s="1" t="s">
        <v>92</v>
      </c>
    </row>
    <row r="5" spans="1:40" ht="15">
      <c r="D5" s="1" t="s">
        <v>90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89</v>
      </c>
      <c r="C7" s="1">
        <v>210</v>
      </c>
      <c r="D7">
        <f>D19</f>
        <v>22.669984770007204</v>
      </c>
      <c r="E7">
        <f t="shared" ref="E7:AN7" si="1">E19</f>
        <v>22.929502317498205</v>
      </c>
      <c r="F7">
        <f t="shared" si="1"/>
        <v>23.189019864989206</v>
      </c>
      <c r="G7">
        <f t="shared" si="1"/>
        <v>23.948170062498509</v>
      </c>
      <c r="H7">
        <f t="shared" si="1"/>
        <v>24.707320260007812</v>
      </c>
      <c r="I7">
        <f t="shared" si="1"/>
        <v>25.904482622492502</v>
      </c>
      <c r="J7">
        <f t="shared" si="1"/>
        <v>27.101644984977192</v>
      </c>
      <c r="K7">
        <f t="shared" si="1"/>
        <v>28.626115304983951</v>
      </c>
      <c r="L7">
        <f t="shared" si="1"/>
        <v>30.150585624990711</v>
      </c>
      <c r="M7">
        <f t="shared" si="1"/>
        <v>31.84081688749162</v>
      </c>
      <c r="N7">
        <f t="shared" si="1"/>
        <v>33.531048149992529</v>
      </c>
      <c r="O7">
        <f t="shared" si="1"/>
        <v>35.186045202488373</v>
      </c>
      <c r="P7">
        <f t="shared" si="1"/>
        <v>36.841042254984217</v>
      </c>
      <c r="Q7">
        <f t="shared" si="1"/>
        <v>38.242232222485839</v>
      </c>
      <c r="R7">
        <f t="shared" si="1"/>
        <v>39.643422189987454</v>
      </c>
      <c r="S7">
        <f t="shared" si="1"/>
        <v>40.586068582493887</v>
      </c>
      <c r="T7">
        <f t="shared" si="1"/>
        <v>41.528714975000319</v>
      </c>
      <c r="U7">
        <f t="shared" si="1"/>
        <v>41.861917179997064</v>
      </c>
      <c r="V7">
        <f t="shared" si="1"/>
        <v>42.195119384993802</v>
      </c>
      <c r="W7">
        <f t="shared" si="1"/>
        <v>41.861917179997064</v>
      </c>
      <c r="X7">
        <f t="shared" si="1"/>
        <v>41.528714975000319</v>
      </c>
      <c r="Y7">
        <f t="shared" si="1"/>
        <v>40.586068582493887</v>
      </c>
      <c r="Z7">
        <f t="shared" si="1"/>
        <v>39.643422189987454</v>
      </c>
      <c r="AA7">
        <f t="shared" si="1"/>
        <v>38.242232222485839</v>
      </c>
      <c r="AB7">
        <f t="shared" si="1"/>
        <v>36.841042254984217</v>
      </c>
      <c r="AC7">
        <f t="shared" si="1"/>
        <v>35.186045202488373</v>
      </c>
      <c r="AD7">
        <f t="shared" si="1"/>
        <v>33.531048149992529</v>
      </c>
      <c r="AE7">
        <f t="shared" si="1"/>
        <v>31.84081688749162</v>
      </c>
      <c r="AF7">
        <f t="shared" si="1"/>
        <v>30.150585624990711</v>
      </c>
      <c r="AG7">
        <f t="shared" si="1"/>
        <v>28.626115304983951</v>
      </c>
      <c r="AH7">
        <f t="shared" si="1"/>
        <v>27.101644984977192</v>
      </c>
      <c r="AI7">
        <f t="shared" si="1"/>
        <v>25.904482622492502</v>
      </c>
      <c r="AJ7">
        <f t="shared" si="1"/>
        <v>24.707320260007812</v>
      </c>
      <c r="AK7">
        <f t="shared" si="1"/>
        <v>23.948170062498509</v>
      </c>
      <c r="AL7">
        <f t="shared" si="1"/>
        <v>23.189019864989206</v>
      </c>
      <c r="AM7">
        <f t="shared" si="1"/>
        <v>22.929502317498205</v>
      </c>
      <c r="AN7">
        <f t="shared" si="1"/>
        <v>22.669984770007204</v>
      </c>
    </row>
    <row r="8" spans="1:40">
      <c r="C8">
        <v>205</v>
      </c>
      <c r="D8">
        <f>D18</f>
        <v>17.99434996750772</v>
      </c>
      <c r="E8">
        <f t="shared" ref="E8:AN8" si="2">E18</f>
        <v>18.217740635003743</v>
      </c>
      <c r="F8">
        <f t="shared" si="2"/>
        <v>18.44113130249977</v>
      </c>
      <c r="G8">
        <f t="shared" si="2"/>
        <v>19.093154536251951</v>
      </c>
      <c r="H8">
        <f t="shared" si="2"/>
        <v>19.745177770004133</v>
      </c>
      <c r="I8">
        <f t="shared" si="2"/>
        <v>20.769280299997057</v>
      </c>
      <c r="J8">
        <f t="shared" si="2"/>
        <v>21.793382829989984</v>
      </c>
      <c r="K8">
        <f t="shared" si="2"/>
        <v>23.090950876244662</v>
      </c>
      <c r="L8">
        <f t="shared" si="2"/>
        <v>24.388518922499337</v>
      </c>
      <c r="M8">
        <f t="shared" si="2"/>
        <v>25.819764301242607</v>
      </c>
      <c r="N8">
        <f t="shared" si="2"/>
        <v>27.251009679985874</v>
      </c>
      <c r="O8">
        <f t="shared" si="2"/>
        <v>28.645570259989306</v>
      </c>
      <c r="P8">
        <f t="shared" si="2"/>
        <v>30.040130839992738</v>
      </c>
      <c r="Q8">
        <f t="shared" si="2"/>
        <v>31.215823176246566</v>
      </c>
      <c r="R8">
        <f t="shared" si="2"/>
        <v>32.391515512500391</v>
      </c>
      <c r="S8">
        <f t="shared" si="2"/>
        <v>33.179953162498428</v>
      </c>
      <c r="T8">
        <f t="shared" si="2"/>
        <v>33.968390812496466</v>
      </c>
      <c r="U8">
        <f t="shared" si="2"/>
        <v>34.246575664992946</v>
      </c>
      <c r="V8">
        <f t="shared" si="2"/>
        <v>34.524760517489426</v>
      </c>
      <c r="W8">
        <f t="shared" si="2"/>
        <v>34.246575664992946</v>
      </c>
      <c r="X8">
        <f t="shared" si="2"/>
        <v>33.968390812496466</v>
      </c>
      <c r="Y8">
        <f t="shared" si="2"/>
        <v>33.179953162498428</v>
      </c>
      <c r="Z8">
        <f t="shared" si="2"/>
        <v>32.391515512500391</v>
      </c>
      <c r="AA8">
        <f t="shared" si="2"/>
        <v>31.215823176246566</v>
      </c>
      <c r="AB8">
        <f t="shared" si="2"/>
        <v>30.040130839992738</v>
      </c>
      <c r="AC8">
        <f t="shared" si="2"/>
        <v>28.645570259989306</v>
      </c>
      <c r="AD8">
        <f t="shared" si="2"/>
        <v>27.251009679985874</v>
      </c>
      <c r="AE8">
        <f t="shared" si="2"/>
        <v>25.819764301242607</v>
      </c>
      <c r="AF8">
        <f t="shared" si="2"/>
        <v>24.388518922499337</v>
      </c>
      <c r="AG8">
        <f t="shared" si="2"/>
        <v>23.090950876244662</v>
      </c>
      <c r="AH8">
        <f t="shared" si="2"/>
        <v>21.793382829989984</v>
      </c>
      <c r="AI8">
        <f t="shared" si="2"/>
        <v>20.769280299997057</v>
      </c>
      <c r="AJ8">
        <f t="shared" si="2"/>
        <v>19.745177770004133</v>
      </c>
      <c r="AK8">
        <f t="shared" si="2"/>
        <v>19.093154536251951</v>
      </c>
      <c r="AL8">
        <f t="shared" si="2"/>
        <v>18.44113130249977</v>
      </c>
      <c r="AM8">
        <f t="shared" si="2"/>
        <v>18.217740635003743</v>
      </c>
      <c r="AN8">
        <f t="shared" si="2"/>
        <v>17.99434996750772</v>
      </c>
    </row>
    <row r="9" spans="1:40" ht="15">
      <c r="C9" s="1">
        <v>200</v>
      </c>
      <c r="D9">
        <f>D17</f>
        <v>13.318715165008236</v>
      </c>
      <c r="E9">
        <f t="shared" ref="E9:AN9" si="3">E17</f>
        <v>13.505978952509285</v>
      </c>
      <c r="F9">
        <f t="shared" si="3"/>
        <v>13.693242740010334</v>
      </c>
      <c r="G9">
        <f t="shared" si="3"/>
        <v>14.238139010005394</v>
      </c>
      <c r="H9">
        <f t="shared" si="3"/>
        <v>14.783035280000455</v>
      </c>
      <c r="I9">
        <f t="shared" si="3"/>
        <v>15.634077977501615</v>
      </c>
      <c r="J9">
        <f t="shared" si="3"/>
        <v>16.485120675002776</v>
      </c>
      <c r="K9">
        <f t="shared" si="3"/>
        <v>17.555786447505369</v>
      </c>
      <c r="L9">
        <f t="shared" si="3"/>
        <v>18.626452220007963</v>
      </c>
      <c r="M9">
        <f t="shared" si="3"/>
        <v>19.798711714993591</v>
      </c>
      <c r="N9">
        <f t="shared" si="3"/>
        <v>20.970971209979218</v>
      </c>
      <c r="O9">
        <f t="shared" si="3"/>
        <v>22.105095317490239</v>
      </c>
      <c r="P9">
        <f t="shared" si="3"/>
        <v>23.239219425001259</v>
      </c>
      <c r="Q9">
        <f t="shared" si="3"/>
        <v>24.18941413000729</v>
      </c>
      <c r="R9">
        <f t="shared" si="3"/>
        <v>25.13960883501332</v>
      </c>
      <c r="S9">
        <f t="shared" si="3"/>
        <v>25.77383774250297</v>
      </c>
      <c r="T9">
        <f t="shared" si="3"/>
        <v>26.40806664999262</v>
      </c>
      <c r="U9">
        <f t="shared" si="3"/>
        <v>26.631234149988835</v>
      </c>
      <c r="V9">
        <f t="shared" si="3"/>
        <v>26.85440164998505</v>
      </c>
      <c r="W9">
        <f t="shared" si="3"/>
        <v>26.631234149988835</v>
      </c>
      <c r="X9">
        <f t="shared" si="3"/>
        <v>26.40806664999262</v>
      </c>
      <c r="Y9">
        <f t="shared" si="3"/>
        <v>25.77383774250297</v>
      </c>
      <c r="Z9">
        <f t="shared" si="3"/>
        <v>25.13960883501332</v>
      </c>
      <c r="AA9">
        <f t="shared" si="3"/>
        <v>24.18941413000729</v>
      </c>
      <c r="AB9">
        <f t="shared" si="3"/>
        <v>23.239219425001259</v>
      </c>
      <c r="AC9">
        <f t="shared" si="3"/>
        <v>22.105095317490239</v>
      </c>
      <c r="AD9">
        <f t="shared" si="3"/>
        <v>20.970971209979218</v>
      </c>
      <c r="AE9">
        <f t="shared" si="3"/>
        <v>19.798711714993591</v>
      </c>
      <c r="AF9">
        <f t="shared" si="3"/>
        <v>18.626452220007963</v>
      </c>
      <c r="AG9">
        <f t="shared" si="3"/>
        <v>17.555786447505369</v>
      </c>
      <c r="AH9">
        <f t="shared" si="3"/>
        <v>16.485120675002776</v>
      </c>
      <c r="AI9">
        <f t="shared" si="3"/>
        <v>15.634077977501615</v>
      </c>
      <c r="AJ9">
        <f t="shared" si="3"/>
        <v>14.783035280000455</v>
      </c>
      <c r="AK9">
        <f t="shared" si="3"/>
        <v>14.238139010005394</v>
      </c>
      <c r="AL9">
        <f t="shared" si="3"/>
        <v>13.693242740010334</v>
      </c>
      <c r="AM9">
        <f t="shared" si="3"/>
        <v>13.505978952509285</v>
      </c>
      <c r="AN9">
        <f t="shared" si="3"/>
        <v>13.318715165008236</v>
      </c>
    </row>
    <row r="10" spans="1:40">
      <c r="C10">
        <v>195</v>
      </c>
      <c r="D10">
        <f>D16</f>
        <v>11.175309474999331</v>
      </c>
      <c r="E10">
        <f t="shared" ref="E10:AN10" si="4">E16</f>
        <v>11.318727412501014</v>
      </c>
      <c r="F10">
        <f t="shared" si="4"/>
        <v>11.462145350002697</v>
      </c>
      <c r="G10">
        <f t="shared" si="4"/>
        <v>11.878667797500253</v>
      </c>
      <c r="H10">
        <f t="shared" si="4"/>
        <v>12.295190244997809</v>
      </c>
      <c r="I10">
        <f t="shared" si="4"/>
        <v>12.943537778744346</v>
      </c>
      <c r="J10">
        <f t="shared" si="4"/>
        <v>13.591885312490884</v>
      </c>
      <c r="K10">
        <f t="shared" si="4"/>
        <v>14.404077173750215</v>
      </c>
      <c r="L10">
        <f t="shared" si="4"/>
        <v>15.216269035009546</v>
      </c>
      <c r="M10">
        <f t="shared" si="4"/>
        <v>16.101456360000242</v>
      </c>
      <c r="N10">
        <f t="shared" si="4"/>
        <v>16.986643684990934</v>
      </c>
      <c r="O10">
        <f t="shared" si="4"/>
        <v>17.83910415249747</v>
      </c>
      <c r="P10">
        <f t="shared" si="4"/>
        <v>18.691564620004005</v>
      </c>
      <c r="Q10">
        <f t="shared" si="4"/>
        <v>19.402668167502163</v>
      </c>
      <c r="R10">
        <f t="shared" si="4"/>
        <v>20.113771715000318</v>
      </c>
      <c r="S10">
        <f t="shared" si="4"/>
        <v>20.586657083742875</v>
      </c>
      <c r="T10">
        <f t="shared" si="4"/>
        <v>21.059542452485431</v>
      </c>
      <c r="U10">
        <f t="shared" si="4"/>
        <v>21.225565944991978</v>
      </c>
      <c r="V10">
        <f t="shared" si="4"/>
        <v>21.391589437498521</v>
      </c>
      <c r="W10">
        <f t="shared" si="4"/>
        <v>21.225565944991978</v>
      </c>
      <c r="X10">
        <f t="shared" si="4"/>
        <v>21.059542452485431</v>
      </c>
      <c r="Y10">
        <f t="shared" si="4"/>
        <v>20.586657083742875</v>
      </c>
      <c r="Z10">
        <f t="shared" si="4"/>
        <v>20.113771715000318</v>
      </c>
      <c r="AA10">
        <f t="shared" si="4"/>
        <v>19.402668167502163</v>
      </c>
      <c r="AB10">
        <f t="shared" si="4"/>
        <v>18.691564620004005</v>
      </c>
      <c r="AC10">
        <f t="shared" si="4"/>
        <v>17.83910415249747</v>
      </c>
      <c r="AD10">
        <f t="shared" si="4"/>
        <v>16.986643684990934</v>
      </c>
      <c r="AE10">
        <f t="shared" si="4"/>
        <v>16.101456360000242</v>
      </c>
      <c r="AF10">
        <f t="shared" si="4"/>
        <v>15.216269035009546</v>
      </c>
      <c r="AG10">
        <f t="shared" si="4"/>
        <v>14.404077173750215</v>
      </c>
      <c r="AH10">
        <f t="shared" si="4"/>
        <v>13.591885312490884</v>
      </c>
      <c r="AI10">
        <f t="shared" si="4"/>
        <v>12.943537778744346</v>
      </c>
      <c r="AJ10">
        <f t="shared" si="4"/>
        <v>12.295190244997809</v>
      </c>
      <c r="AK10">
        <f t="shared" si="4"/>
        <v>11.878667797500253</v>
      </c>
      <c r="AL10">
        <f t="shared" si="4"/>
        <v>11.462145350002697</v>
      </c>
      <c r="AM10">
        <f t="shared" si="4"/>
        <v>11.318727412501014</v>
      </c>
      <c r="AN10">
        <f t="shared" si="4"/>
        <v>11.175309474999331</v>
      </c>
    </row>
    <row r="11" spans="1:40" ht="15">
      <c r="C11" s="1">
        <v>190</v>
      </c>
      <c r="D11">
        <f>D15</f>
        <v>9.0319037849904262</v>
      </c>
      <c r="E11">
        <f t="shared" ref="E11:AN11" si="5">E15</f>
        <v>9.131475872492743</v>
      </c>
      <c r="F11">
        <f t="shared" si="5"/>
        <v>9.2310479599950597</v>
      </c>
      <c r="G11">
        <f t="shared" si="5"/>
        <v>9.519196584995111</v>
      </c>
      <c r="H11">
        <f t="shared" si="5"/>
        <v>9.8073452099951623</v>
      </c>
      <c r="I11">
        <f t="shared" si="5"/>
        <v>10.252997579987078</v>
      </c>
      <c r="J11">
        <f t="shared" si="5"/>
        <v>10.698649949978993</v>
      </c>
      <c r="K11">
        <f t="shared" si="5"/>
        <v>11.252367899995061</v>
      </c>
      <c r="L11">
        <f t="shared" si="5"/>
        <v>11.806085850011129</v>
      </c>
      <c r="M11">
        <f t="shared" si="5"/>
        <v>12.40420100500689</v>
      </c>
      <c r="N11">
        <f t="shared" si="5"/>
        <v>13.00231616000265</v>
      </c>
      <c r="O11">
        <f t="shared" si="5"/>
        <v>13.5731129875047</v>
      </c>
      <c r="P11">
        <f t="shared" si="5"/>
        <v>14.143909815006751</v>
      </c>
      <c r="Q11">
        <f t="shared" si="5"/>
        <v>14.615922204997034</v>
      </c>
      <c r="R11">
        <f t="shared" si="5"/>
        <v>15.087934594987317</v>
      </c>
      <c r="S11">
        <f t="shared" si="5"/>
        <v>15.39947642498278</v>
      </c>
      <c r="T11">
        <f t="shared" si="5"/>
        <v>15.711018254978242</v>
      </c>
      <c r="U11">
        <f t="shared" si="5"/>
        <v>15.819897739995117</v>
      </c>
      <c r="V11">
        <f t="shared" si="5"/>
        <v>15.928777225011991</v>
      </c>
      <c r="W11">
        <f t="shared" si="5"/>
        <v>15.819897739995117</v>
      </c>
      <c r="X11">
        <f t="shared" si="5"/>
        <v>15.711018254978242</v>
      </c>
      <c r="Y11">
        <f t="shared" si="5"/>
        <v>15.39947642498278</v>
      </c>
      <c r="Z11">
        <f t="shared" si="5"/>
        <v>15.087934594987317</v>
      </c>
      <c r="AA11">
        <f t="shared" si="5"/>
        <v>14.615922204997034</v>
      </c>
      <c r="AB11">
        <f t="shared" si="5"/>
        <v>14.143909815006751</v>
      </c>
      <c r="AC11">
        <f t="shared" si="5"/>
        <v>13.5731129875047</v>
      </c>
      <c r="AD11">
        <f t="shared" si="5"/>
        <v>13.00231616000265</v>
      </c>
      <c r="AE11">
        <f t="shared" si="5"/>
        <v>12.40420100500689</v>
      </c>
      <c r="AF11">
        <f t="shared" si="5"/>
        <v>11.806085850011129</v>
      </c>
      <c r="AG11">
        <f t="shared" si="5"/>
        <v>11.252367899995061</v>
      </c>
      <c r="AH11">
        <f t="shared" si="5"/>
        <v>10.698649949978993</v>
      </c>
      <c r="AI11">
        <f t="shared" si="5"/>
        <v>10.252997579987078</v>
      </c>
      <c r="AJ11">
        <f t="shared" si="5"/>
        <v>9.8073452099951623</v>
      </c>
      <c r="AK11">
        <f t="shared" si="5"/>
        <v>9.519196584995111</v>
      </c>
      <c r="AL11">
        <f t="shared" si="5"/>
        <v>9.2310479599950597</v>
      </c>
      <c r="AM11">
        <f t="shared" si="5"/>
        <v>9.131475872492743</v>
      </c>
      <c r="AN11">
        <f t="shared" si="5"/>
        <v>9.0319037849904262</v>
      </c>
    </row>
    <row r="12" spans="1:40">
      <c r="C12">
        <v>185</v>
      </c>
      <c r="D12">
        <f>D14</f>
        <v>9.4594795874884312</v>
      </c>
      <c r="E12">
        <f t="shared" ref="E12:AN12" si="6">E14</f>
        <v>9.5092656312395896</v>
      </c>
      <c r="F12">
        <f t="shared" si="6"/>
        <v>9.5590516749907479</v>
      </c>
      <c r="G12">
        <f t="shared" si="6"/>
        <v>9.7031259874907736</v>
      </c>
      <c r="H12">
        <f t="shared" si="6"/>
        <v>9.8472002999907993</v>
      </c>
      <c r="I12">
        <f t="shared" si="6"/>
        <v>10.070026484986757</v>
      </c>
      <c r="J12">
        <f t="shared" si="6"/>
        <v>10.292852669982715</v>
      </c>
      <c r="K12">
        <f t="shared" si="6"/>
        <v>10.569711644990749</v>
      </c>
      <c r="L12">
        <f t="shared" si="6"/>
        <v>10.846570619998783</v>
      </c>
      <c r="M12">
        <f t="shared" si="6"/>
        <v>11.145628197496663</v>
      </c>
      <c r="N12">
        <f t="shared" si="6"/>
        <v>11.444685774994543</v>
      </c>
      <c r="O12">
        <f t="shared" si="6"/>
        <v>11.730084188745568</v>
      </c>
      <c r="P12">
        <f t="shared" si="6"/>
        <v>12.015482602496594</v>
      </c>
      <c r="Q12">
        <f t="shared" si="6"/>
        <v>12.251488797491735</v>
      </c>
      <c r="R12">
        <f t="shared" si="6"/>
        <v>12.487494992486877</v>
      </c>
      <c r="S12">
        <f t="shared" si="6"/>
        <v>12.643265907484608</v>
      </c>
      <c r="T12">
        <f t="shared" si="6"/>
        <v>12.799036822482339</v>
      </c>
      <c r="U12">
        <f t="shared" si="6"/>
        <v>12.853476564990777</v>
      </c>
      <c r="V12">
        <f t="shared" si="6"/>
        <v>12.907916307499214</v>
      </c>
      <c r="W12">
        <f t="shared" si="6"/>
        <v>12.853476564990777</v>
      </c>
      <c r="X12">
        <f t="shared" si="6"/>
        <v>12.799036822482339</v>
      </c>
      <c r="Y12">
        <f t="shared" si="6"/>
        <v>12.643265907484608</v>
      </c>
      <c r="Z12">
        <f t="shared" si="6"/>
        <v>12.487494992486877</v>
      </c>
      <c r="AA12">
        <f t="shared" si="6"/>
        <v>12.251488797491735</v>
      </c>
      <c r="AB12">
        <f t="shared" si="6"/>
        <v>12.015482602496594</v>
      </c>
      <c r="AC12">
        <f t="shared" si="6"/>
        <v>11.730084188745568</v>
      </c>
      <c r="AD12">
        <f t="shared" si="6"/>
        <v>11.444685774994543</v>
      </c>
      <c r="AE12">
        <f t="shared" si="6"/>
        <v>11.145628197496663</v>
      </c>
      <c r="AF12">
        <f t="shared" si="6"/>
        <v>10.846570619998783</v>
      </c>
      <c r="AG12">
        <f t="shared" si="6"/>
        <v>10.569711644990749</v>
      </c>
      <c r="AH12">
        <f t="shared" si="6"/>
        <v>10.292852669982715</v>
      </c>
      <c r="AI12">
        <f t="shared" si="6"/>
        <v>10.070026484986757</v>
      </c>
      <c r="AJ12">
        <f t="shared" si="6"/>
        <v>9.8472002999907993</v>
      </c>
      <c r="AK12">
        <f t="shared" si="6"/>
        <v>9.7031259874907736</v>
      </c>
      <c r="AL12">
        <f t="shared" si="6"/>
        <v>9.5590516749907479</v>
      </c>
      <c r="AM12">
        <f t="shared" si="6"/>
        <v>9.5092656312395896</v>
      </c>
      <c r="AN12">
        <f t="shared" si="6"/>
        <v>9.4594795874884312</v>
      </c>
    </row>
    <row r="13" spans="1:40" ht="15">
      <c r="A13">
        <v>-77.203245010000003</v>
      </c>
      <c r="B13">
        <f>(A13-data_workup!B8)*data_workup!B1</f>
        <v>9.8870553899864362</v>
      </c>
      <c r="C13" s="1">
        <v>180</v>
      </c>
      <c r="D13" s="7">
        <f>$B$13</f>
        <v>9.8870553899864362</v>
      </c>
      <c r="E13" s="7">
        <f t="shared" ref="E13:AN13" si="7">$B$13</f>
        <v>9.8870553899864362</v>
      </c>
      <c r="F13" s="7">
        <f t="shared" si="7"/>
        <v>9.8870553899864362</v>
      </c>
      <c r="G13" s="7">
        <f t="shared" si="7"/>
        <v>9.8870553899864362</v>
      </c>
      <c r="H13" s="7">
        <f t="shared" si="7"/>
        <v>9.8870553899864362</v>
      </c>
      <c r="I13" s="7">
        <f t="shared" si="7"/>
        <v>9.8870553899864362</v>
      </c>
      <c r="J13" s="7">
        <f t="shared" si="7"/>
        <v>9.8870553899864362</v>
      </c>
      <c r="K13" s="7">
        <f t="shared" si="7"/>
        <v>9.8870553899864362</v>
      </c>
      <c r="L13" s="7">
        <f t="shared" si="7"/>
        <v>9.8870553899864362</v>
      </c>
      <c r="M13" s="7">
        <f t="shared" si="7"/>
        <v>9.8870553899864362</v>
      </c>
      <c r="N13" s="7">
        <f t="shared" si="7"/>
        <v>9.8870553899864362</v>
      </c>
      <c r="O13" s="7">
        <f t="shared" si="7"/>
        <v>9.8870553899864362</v>
      </c>
      <c r="P13" s="7">
        <f t="shared" si="7"/>
        <v>9.8870553899864362</v>
      </c>
      <c r="Q13" s="7">
        <f t="shared" si="7"/>
        <v>9.8870553899864362</v>
      </c>
      <c r="R13" s="7">
        <f t="shared" si="7"/>
        <v>9.8870553899864362</v>
      </c>
      <c r="S13" s="7">
        <f t="shared" si="7"/>
        <v>9.8870553899864362</v>
      </c>
      <c r="T13" s="7">
        <f t="shared" si="7"/>
        <v>9.8870553899864362</v>
      </c>
      <c r="U13" s="7">
        <f t="shared" si="7"/>
        <v>9.8870553899864362</v>
      </c>
      <c r="V13" s="7">
        <f t="shared" si="7"/>
        <v>9.8870553899864362</v>
      </c>
      <c r="W13" s="7">
        <f t="shared" si="7"/>
        <v>9.8870553899864362</v>
      </c>
      <c r="X13" s="7">
        <f t="shared" si="7"/>
        <v>9.8870553899864362</v>
      </c>
      <c r="Y13" s="7">
        <f t="shared" si="7"/>
        <v>9.8870553899864362</v>
      </c>
      <c r="Z13" s="7">
        <f t="shared" si="7"/>
        <v>9.8870553899864362</v>
      </c>
      <c r="AA13" s="7">
        <f t="shared" si="7"/>
        <v>9.8870553899864362</v>
      </c>
      <c r="AB13" s="7">
        <f t="shared" si="7"/>
        <v>9.8870553899864362</v>
      </c>
      <c r="AC13" s="7">
        <f t="shared" si="7"/>
        <v>9.8870553899864362</v>
      </c>
      <c r="AD13" s="7">
        <f t="shared" si="7"/>
        <v>9.8870553899864362</v>
      </c>
      <c r="AE13" s="7">
        <f t="shared" si="7"/>
        <v>9.8870553899864362</v>
      </c>
      <c r="AF13" s="7">
        <f t="shared" si="7"/>
        <v>9.8870553899864362</v>
      </c>
      <c r="AG13" s="7">
        <f t="shared" si="7"/>
        <v>9.8870553899864362</v>
      </c>
      <c r="AH13" s="7">
        <f t="shared" si="7"/>
        <v>9.8870553899864362</v>
      </c>
      <c r="AI13" s="7">
        <f t="shared" si="7"/>
        <v>9.8870553899864362</v>
      </c>
      <c r="AJ13" s="7">
        <f t="shared" si="7"/>
        <v>9.8870553899864362</v>
      </c>
      <c r="AK13" s="7">
        <f t="shared" si="7"/>
        <v>9.8870553899864362</v>
      </c>
      <c r="AL13" s="7">
        <f t="shared" si="7"/>
        <v>9.8870553899864362</v>
      </c>
      <c r="AM13" s="7">
        <f t="shared" si="7"/>
        <v>9.8870553899864362</v>
      </c>
      <c r="AN13" s="7">
        <f t="shared" si="7"/>
        <v>9.8870553899864362</v>
      </c>
    </row>
    <row r="14" spans="1:40">
      <c r="C14">
        <v>175</v>
      </c>
      <c r="D14">
        <f>AVERAGE(D13,D15)</f>
        <v>9.4594795874884312</v>
      </c>
      <c r="E14">
        <f t="shared" ref="E14:AN14" si="8">AVERAGE(E13,E15)</f>
        <v>9.5092656312395896</v>
      </c>
      <c r="F14">
        <f t="shared" si="8"/>
        <v>9.5590516749907479</v>
      </c>
      <c r="G14">
        <f t="shared" si="8"/>
        <v>9.7031259874907736</v>
      </c>
      <c r="H14">
        <f t="shared" si="8"/>
        <v>9.8472002999907993</v>
      </c>
      <c r="I14">
        <f t="shared" si="8"/>
        <v>10.070026484986757</v>
      </c>
      <c r="J14">
        <f t="shared" si="8"/>
        <v>10.292852669982715</v>
      </c>
      <c r="K14">
        <f t="shared" si="8"/>
        <v>10.569711644990749</v>
      </c>
      <c r="L14">
        <f t="shared" si="8"/>
        <v>10.846570619998783</v>
      </c>
      <c r="M14">
        <f t="shared" si="8"/>
        <v>11.145628197496663</v>
      </c>
      <c r="N14">
        <f t="shared" si="8"/>
        <v>11.444685774994543</v>
      </c>
      <c r="O14">
        <f t="shared" si="8"/>
        <v>11.730084188745568</v>
      </c>
      <c r="P14">
        <f t="shared" si="8"/>
        <v>12.015482602496594</v>
      </c>
      <c r="Q14">
        <f t="shared" si="8"/>
        <v>12.251488797491735</v>
      </c>
      <c r="R14">
        <f t="shared" si="8"/>
        <v>12.487494992486877</v>
      </c>
      <c r="S14">
        <f t="shared" si="8"/>
        <v>12.643265907484608</v>
      </c>
      <c r="T14">
        <f t="shared" si="8"/>
        <v>12.799036822482339</v>
      </c>
      <c r="U14">
        <f t="shared" si="8"/>
        <v>12.853476564990777</v>
      </c>
      <c r="V14">
        <f t="shared" si="8"/>
        <v>12.907916307499214</v>
      </c>
      <c r="W14">
        <f t="shared" si="8"/>
        <v>12.853476564990777</v>
      </c>
      <c r="X14">
        <f t="shared" si="8"/>
        <v>12.799036822482339</v>
      </c>
      <c r="Y14">
        <f t="shared" si="8"/>
        <v>12.643265907484608</v>
      </c>
      <c r="Z14">
        <f t="shared" si="8"/>
        <v>12.487494992486877</v>
      </c>
      <c r="AA14">
        <f t="shared" si="8"/>
        <v>12.251488797491735</v>
      </c>
      <c r="AB14">
        <f t="shared" si="8"/>
        <v>12.015482602496594</v>
      </c>
      <c r="AC14">
        <f t="shared" si="8"/>
        <v>11.730084188745568</v>
      </c>
      <c r="AD14">
        <f t="shared" si="8"/>
        <v>11.444685774994543</v>
      </c>
      <c r="AE14">
        <f t="shared" si="8"/>
        <v>11.145628197496663</v>
      </c>
      <c r="AF14">
        <f t="shared" si="8"/>
        <v>10.846570619998783</v>
      </c>
      <c r="AG14">
        <f t="shared" si="8"/>
        <v>10.569711644990749</v>
      </c>
      <c r="AH14">
        <f t="shared" si="8"/>
        <v>10.292852669982715</v>
      </c>
      <c r="AI14">
        <f t="shared" si="8"/>
        <v>10.070026484986757</v>
      </c>
      <c r="AJ14">
        <f t="shared" si="8"/>
        <v>9.8472002999907993</v>
      </c>
      <c r="AK14">
        <f t="shared" si="8"/>
        <v>9.7031259874907736</v>
      </c>
      <c r="AL14">
        <f t="shared" si="8"/>
        <v>9.5590516749907479</v>
      </c>
      <c r="AM14">
        <f t="shared" si="8"/>
        <v>9.5092656312395896</v>
      </c>
      <c r="AN14">
        <f t="shared" si="8"/>
        <v>9.4594795874884312</v>
      </c>
    </row>
    <row r="15" spans="1:40" ht="15">
      <c r="C15" s="1">
        <v>170</v>
      </c>
      <c r="D15">
        <f>AN15</f>
        <v>9.0319037849904262</v>
      </c>
      <c r="E15">
        <f>AVERAGE(D15,F15)</f>
        <v>9.131475872492743</v>
      </c>
      <c r="F15">
        <f>AL15</f>
        <v>9.2310479599950597</v>
      </c>
      <c r="G15">
        <f>AVERAGE(F15,H15)</f>
        <v>9.519196584995111</v>
      </c>
      <c r="H15">
        <f>AJ15</f>
        <v>9.8073452099951623</v>
      </c>
      <c r="I15">
        <f>AVERAGE(H15,J15)</f>
        <v>10.252997579987078</v>
      </c>
      <c r="J15">
        <f>AH15</f>
        <v>10.698649949978993</v>
      </c>
      <c r="K15">
        <f>AVERAGE(J15,L15)</f>
        <v>11.252367899995061</v>
      </c>
      <c r="L15">
        <f>AF15</f>
        <v>11.806085850011129</v>
      </c>
      <c r="M15">
        <f>AVERAGE(L15,N15)</f>
        <v>12.40420100500689</v>
      </c>
      <c r="N15">
        <f>AD15</f>
        <v>13.00231616000265</v>
      </c>
      <c r="O15">
        <f>AVERAGE(N15,P15)</f>
        <v>13.5731129875047</v>
      </c>
      <c r="P15">
        <f>AB15</f>
        <v>14.143909815006751</v>
      </c>
      <c r="Q15">
        <f>AVERAGE(P15,R15)</f>
        <v>14.615922204997034</v>
      </c>
      <c r="R15">
        <f>Z15</f>
        <v>15.087934594987317</v>
      </c>
      <c r="S15">
        <f>AVERAGE(R15,T15)</f>
        <v>15.39947642498278</v>
      </c>
      <c r="T15">
        <f>X15</f>
        <v>15.711018254978242</v>
      </c>
      <c r="U15">
        <f>AVERAGE(T15,V15)</f>
        <v>15.819897739995117</v>
      </c>
      <c r="V15" s="5">
        <v>15.928777225011991</v>
      </c>
      <c r="W15">
        <f>AVERAGE(V15,X15)</f>
        <v>15.819897739995117</v>
      </c>
      <c r="X15" s="1">
        <v>15.711018254978242</v>
      </c>
      <c r="Y15">
        <f>AVERAGE(X15,Z15)</f>
        <v>15.39947642498278</v>
      </c>
      <c r="Z15" s="1">
        <v>15.087934594987317</v>
      </c>
      <c r="AA15">
        <f>AVERAGE(Z15,AB15)</f>
        <v>14.615922204997034</v>
      </c>
      <c r="AB15" s="1">
        <v>14.143909815006751</v>
      </c>
      <c r="AC15">
        <f>AVERAGE(AB15,AD15)</f>
        <v>13.5731129875047</v>
      </c>
      <c r="AD15" s="1">
        <v>13.00231616000265</v>
      </c>
      <c r="AE15">
        <f>AVERAGE(AD15,AF15)</f>
        <v>12.40420100500689</v>
      </c>
      <c r="AF15" s="1">
        <v>11.806085850011129</v>
      </c>
      <c r="AG15">
        <f>AVERAGE(AF15,AH15)</f>
        <v>11.252367899995061</v>
      </c>
      <c r="AH15" s="1">
        <v>10.698649949978993</v>
      </c>
      <c r="AI15">
        <f>AVERAGE(AH15,AJ15)</f>
        <v>10.252997579987078</v>
      </c>
      <c r="AJ15" s="1">
        <v>9.8073452099951623</v>
      </c>
      <c r="AK15">
        <f>AVERAGE(AJ15,AL15)</f>
        <v>9.519196584995111</v>
      </c>
      <c r="AL15" s="1">
        <v>9.2310479599950597</v>
      </c>
      <c r="AM15">
        <f>AVERAGE(AL15,AN15)</f>
        <v>9.131475872492743</v>
      </c>
      <c r="AN15" s="1">
        <v>9.0319037849904262</v>
      </c>
    </row>
    <row r="16" spans="1:40">
      <c r="C16">
        <v>165</v>
      </c>
      <c r="D16">
        <f>AVERAGE(D15,D17)</f>
        <v>11.175309474999331</v>
      </c>
      <c r="E16">
        <f t="shared" ref="E16:AN16" si="9">AVERAGE(E15,E17)</f>
        <v>11.318727412501014</v>
      </c>
      <c r="F16">
        <f t="shared" si="9"/>
        <v>11.462145350002697</v>
      </c>
      <c r="G16">
        <f t="shared" si="9"/>
        <v>11.878667797500253</v>
      </c>
      <c r="H16">
        <f t="shared" si="9"/>
        <v>12.295190244997809</v>
      </c>
      <c r="I16">
        <f t="shared" si="9"/>
        <v>12.943537778744346</v>
      </c>
      <c r="J16">
        <f t="shared" si="9"/>
        <v>13.591885312490884</v>
      </c>
      <c r="K16">
        <f t="shared" si="9"/>
        <v>14.404077173750215</v>
      </c>
      <c r="L16">
        <f t="shared" si="9"/>
        <v>15.216269035009546</v>
      </c>
      <c r="M16">
        <f t="shared" si="9"/>
        <v>16.101456360000242</v>
      </c>
      <c r="N16">
        <f t="shared" si="9"/>
        <v>16.986643684990934</v>
      </c>
      <c r="O16">
        <f t="shared" si="9"/>
        <v>17.83910415249747</v>
      </c>
      <c r="P16">
        <f t="shared" si="9"/>
        <v>18.691564620004005</v>
      </c>
      <c r="Q16">
        <f t="shared" si="9"/>
        <v>19.402668167502163</v>
      </c>
      <c r="R16">
        <f t="shared" si="9"/>
        <v>20.113771715000318</v>
      </c>
      <c r="S16">
        <f t="shared" si="9"/>
        <v>20.586657083742875</v>
      </c>
      <c r="T16">
        <f t="shared" si="9"/>
        <v>21.059542452485431</v>
      </c>
      <c r="U16">
        <f t="shared" si="9"/>
        <v>21.225565944991978</v>
      </c>
      <c r="V16">
        <f t="shared" si="9"/>
        <v>21.391589437498521</v>
      </c>
      <c r="W16">
        <f t="shared" si="9"/>
        <v>21.225565944991978</v>
      </c>
      <c r="X16">
        <f t="shared" si="9"/>
        <v>21.059542452485431</v>
      </c>
      <c r="Y16">
        <f t="shared" si="9"/>
        <v>20.586657083742875</v>
      </c>
      <c r="Z16">
        <f t="shared" si="9"/>
        <v>20.113771715000318</v>
      </c>
      <c r="AA16">
        <f t="shared" si="9"/>
        <v>19.402668167502163</v>
      </c>
      <c r="AB16">
        <f t="shared" si="9"/>
        <v>18.691564620004005</v>
      </c>
      <c r="AC16">
        <f t="shared" si="9"/>
        <v>17.83910415249747</v>
      </c>
      <c r="AD16">
        <f t="shared" si="9"/>
        <v>16.986643684990934</v>
      </c>
      <c r="AE16">
        <f t="shared" si="9"/>
        <v>16.101456360000242</v>
      </c>
      <c r="AF16">
        <f t="shared" si="9"/>
        <v>15.216269035009546</v>
      </c>
      <c r="AG16">
        <f t="shared" si="9"/>
        <v>14.404077173750215</v>
      </c>
      <c r="AH16">
        <f t="shared" si="9"/>
        <v>13.591885312490884</v>
      </c>
      <c r="AI16">
        <f t="shared" si="9"/>
        <v>12.943537778744346</v>
      </c>
      <c r="AJ16">
        <f t="shared" si="9"/>
        <v>12.295190244997809</v>
      </c>
      <c r="AK16">
        <f t="shared" si="9"/>
        <v>11.878667797500253</v>
      </c>
      <c r="AL16">
        <f t="shared" si="9"/>
        <v>11.462145350002697</v>
      </c>
      <c r="AM16">
        <f t="shared" si="9"/>
        <v>11.318727412501014</v>
      </c>
      <c r="AN16">
        <f t="shared" si="9"/>
        <v>11.175309474999331</v>
      </c>
    </row>
    <row r="17" spans="1:40" ht="15">
      <c r="C17" s="1">
        <v>160</v>
      </c>
      <c r="D17">
        <f>AN17</f>
        <v>13.318715165008236</v>
      </c>
      <c r="E17">
        <f>AVERAGE(D17,F17)</f>
        <v>13.505978952509285</v>
      </c>
      <c r="F17">
        <f>AL17</f>
        <v>13.693242740010334</v>
      </c>
      <c r="G17">
        <f>AVERAGE(F17,H17)</f>
        <v>14.238139010005394</v>
      </c>
      <c r="H17">
        <f>AJ17</f>
        <v>14.783035280000455</v>
      </c>
      <c r="I17">
        <f>AVERAGE(H17,J17)</f>
        <v>15.634077977501615</v>
      </c>
      <c r="J17">
        <f>AH17</f>
        <v>16.485120675002776</v>
      </c>
      <c r="K17">
        <f>AVERAGE(J17,L17)</f>
        <v>17.555786447505369</v>
      </c>
      <c r="L17">
        <f>AF17</f>
        <v>18.626452220007963</v>
      </c>
      <c r="M17">
        <f>AVERAGE(L17,N17)</f>
        <v>19.798711714993591</v>
      </c>
      <c r="N17">
        <f>AD17</f>
        <v>20.970971209979218</v>
      </c>
      <c r="O17">
        <f>AVERAGE(N17,P17)</f>
        <v>22.105095317490239</v>
      </c>
      <c r="P17">
        <f>AB17</f>
        <v>23.239219425001259</v>
      </c>
      <c r="Q17">
        <f>AVERAGE(P17,R17)</f>
        <v>24.18941413000729</v>
      </c>
      <c r="R17">
        <f>Z17</f>
        <v>25.13960883501332</v>
      </c>
      <c r="S17">
        <f>AVERAGE(R17,T17)</f>
        <v>25.77383774250297</v>
      </c>
      <c r="T17">
        <f>X17</f>
        <v>26.40806664999262</v>
      </c>
      <c r="U17">
        <f>AVERAGE(T17,V17)</f>
        <v>26.631234149988835</v>
      </c>
      <c r="V17" s="1">
        <v>26.85440164998505</v>
      </c>
      <c r="W17">
        <f>AVERAGE(V17,X17)</f>
        <v>26.631234149988835</v>
      </c>
      <c r="X17" s="1">
        <v>26.40806664999262</v>
      </c>
      <c r="Y17">
        <f>AVERAGE(X17,Z17)</f>
        <v>25.77383774250297</v>
      </c>
      <c r="Z17" s="1">
        <v>25.13960883501332</v>
      </c>
      <c r="AA17">
        <f>AVERAGE(Z17,AB17)</f>
        <v>24.18941413000729</v>
      </c>
      <c r="AB17" s="1">
        <v>23.239219425001259</v>
      </c>
      <c r="AC17">
        <f>AVERAGE(AB17,AD17)</f>
        <v>22.105095317490239</v>
      </c>
      <c r="AD17" s="1">
        <v>20.970971209979218</v>
      </c>
      <c r="AE17">
        <f>AVERAGE(AD17,AF17)</f>
        <v>19.798711714993591</v>
      </c>
      <c r="AF17" s="1">
        <v>18.626452220007963</v>
      </c>
      <c r="AG17">
        <f>AVERAGE(AF17,AH17)</f>
        <v>17.555786447505369</v>
      </c>
      <c r="AH17" s="1">
        <v>16.485120675002776</v>
      </c>
      <c r="AI17">
        <f>AVERAGE(AH17,AJ17)</f>
        <v>15.634077977501615</v>
      </c>
      <c r="AJ17" s="1">
        <v>14.783035280000455</v>
      </c>
      <c r="AK17">
        <f>AVERAGE(AJ17,AL17)</f>
        <v>14.238139010005394</v>
      </c>
      <c r="AL17" s="1">
        <v>13.693242740010334</v>
      </c>
      <c r="AM17">
        <f>AVERAGE(AL17,AN17)</f>
        <v>13.505978952509285</v>
      </c>
      <c r="AN17" s="1">
        <v>13.318715165008236</v>
      </c>
    </row>
    <row r="18" spans="1:40">
      <c r="C18">
        <v>155</v>
      </c>
      <c r="D18">
        <f>AVERAGE(D17,D19)</f>
        <v>17.99434996750772</v>
      </c>
      <c r="E18">
        <f t="shared" ref="E18:AN18" si="10">AVERAGE(E17,E19)</f>
        <v>18.217740635003743</v>
      </c>
      <c r="F18">
        <f t="shared" si="10"/>
        <v>18.44113130249977</v>
      </c>
      <c r="G18">
        <f t="shared" si="10"/>
        <v>19.093154536251951</v>
      </c>
      <c r="H18">
        <f t="shared" si="10"/>
        <v>19.745177770004133</v>
      </c>
      <c r="I18">
        <f t="shared" si="10"/>
        <v>20.769280299997057</v>
      </c>
      <c r="J18">
        <f t="shared" si="10"/>
        <v>21.793382829989984</v>
      </c>
      <c r="K18">
        <f t="shared" si="10"/>
        <v>23.090950876244662</v>
      </c>
      <c r="L18">
        <f t="shared" si="10"/>
        <v>24.388518922499337</v>
      </c>
      <c r="M18">
        <f t="shared" si="10"/>
        <v>25.819764301242607</v>
      </c>
      <c r="N18">
        <f t="shared" si="10"/>
        <v>27.251009679985874</v>
      </c>
      <c r="O18">
        <f t="shared" si="10"/>
        <v>28.645570259989306</v>
      </c>
      <c r="P18">
        <f t="shared" si="10"/>
        <v>30.040130839992738</v>
      </c>
      <c r="Q18">
        <f t="shared" si="10"/>
        <v>31.215823176246566</v>
      </c>
      <c r="R18">
        <f t="shared" si="10"/>
        <v>32.391515512500391</v>
      </c>
      <c r="S18">
        <f t="shared" si="10"/>
        <v>33.179953162498428</v>
      </c>
      <c r="T18">
        <f t="shared" si="10"/>
        <v>33.968390812496466</v>
      </c>
      <c r="U18">
        <f t="shared" si="10"/>
        <v>34.246575664992946</v>
      </c>
      <c r="V18">
        <f t="shared" si="10"/>
        <v>34.524760517489426</v>
      </c>
      <c r="W18">
        <f t="shared" si="10"/>
        <v>34.246575664992946</v>
      </c>
      <c r="X18">
        <f t="shared" si="10"/>
        <v>33.968390812496466</v>
      </c>
      <c r="Y18">
        <f t="shared" si="10"/>
        <v>33.179953162498428</v>
      </c>
      <c r="Z18">
        <f t="shared" si="10"/>
        <v>32.391515512500391</v>
      </c>
      <c r="AA18">
        <f t="shared" si="10"/>
        <v>31.215823176246566</v>
      </c>
      <c r="AB18">
        <f t="shared" si="10"/>
        <v>30.040130839992738</v>
      </c>
      <c r="AC18">
        <f t="shared" si="10"/>
        <v>28.645570259989306</v>
      </c>
      <c r="AD18">
        <f t="shared" si="10"/>
        <v>27.251009679985874</v>
      </c>
      <c r="AE18">
        <f t="shared" si="10"/>
        <v>25.819764301242607</v>
      </c>
      <c r="AF18">
        <f t="shared" si="10"/>
        <v>24.388518922499337</v>
      </c>
      <c r="AG18">
        <f t="shared" si="10"/>
        <v>23.090950876244662</v>
      </c>
      <c r="AH18">
        <f t="shared" si="10"/>
        <v>21.793382829989984</v>
      </c>
      <c r="AI18">
        <f t="shared" si="10"/>
        <v>20.769280299997057</v>
      </c>
      <c r="AJ18">
        <f t="shared" si="10"/>
        <v>19.745177770004133</v>
      </c>
      <c r="AK18">
        <f t="shared" si="10"/>
        <v>19.093154536251951</v>
      </c>
      <c r="AL18">
        <f t="shared" si="10"/>
        <v>18.44113130249977</v>
      </c>
      <c r="AM18">
        <f t="shared" si="10"/>
        <v>18.217740635003743</v>
      </c>
      <c r="AN18">
        <f t="shared" si="10"/>
        <v>17.99434996750772</v>
      </c>
    </row>
    <row r="19" spans="1:40" ht="15">
      <c r="C19" s="1">
        <v>150</v>
      </c>
      <c r="D19">
        <f>AN19</f>
        <v>22.669984770007204</v>
      </c>
      <c r="E19">
        <f>AVERAGE(D19,F19)</f>
        <v>22.929502317498205</v>
      </c>
      <c r="F19">
        <f>AL19</f>
        <v>23.189019864989206</v>
      </c>
      <c r="G19">
        <f>AVERAGE(F19,H19)</f>
        <v>23.948170062498509</v>
      </c>
      <c r="H19">
        <f>AJ19</f>
        <v>24.707320260007812</v>
      </c>
      <c r="I19">
        <f>AVERAGE(H19,J19)</f>
        <v>25.904482622492502</v>
      </c>
      <c r="J19">
        <f>AH19</f>
        <v>27.101644984977192</v>
      </c>
      <c r="K19">
        <f>AVERAGE(J19,L19)</f>
        <v>28.626115304983951</v>
      </c>
      <c r="L19">
        <f>AF19</f>
        <v>30.150585624990711</v>
      </c>
      <c r="M19">
        <f>AVERAGE(L19,N19)</f>
        <v>31.84081688749162</v>
      </c>
      <c r="N19">
        <f>AD19</f>
        <v>33.531048149992529</v>
      </c>
      <c r="O19">
        <f>AVERAGE(N19,P19)</f>
        <v>35.186045202488373</v>
      </c>
      <c r="P19">
        <f>AB19</f>
        <v>36.841042254984217</v>
      </c>
      <c r="Q19">
        <f>AVERAGE(P19,R19)</f>
        <v>38.242232222485839</v>
      </c>
      <c r="R19">
        <f>Z19</f>
        <v>39.643422189987454</v>
      </c>
      <c r="S19">
        <f>AVERAGE(R19,T19)</f>
        <v>40.586068582493887</v>
      </c>
      <c r="T19">
        <f>X19</f>
        <v>41.528714975000319</v>
      </c>
      <c r="U19">
        <f>AVERAGE(T19,V19)</f>
        <v>41.861917179997064</v>
      </c>
      <c r="V19" s="1">
        <v>42.195119384993802</v>
      </c>
      <c r="W19">
        <f>AVERAGE(V19,X19)</f>
        <v>41.861917179997064</v>
      </c>
      <c r="X19" s="1">
        <v>41.528714975000319</v>
      </c>
      <c r="Y19">
        <f>AVERAGE(X19,Z19)</f>
        <v>40.586068582493887</v>
      </c>
      <c r="Z19" s="1">
        <v>39.643422189987454</v>
      </c>
      <c r="AA19">
        <f>AVERAGE(Z19,AB19)</f>
        <v>38.242232222485839</v>
      </c>
      <c r="AB19" s="1">
        <v>36.841042254984217</v>
      </c>
      <c r="AC19">
        <f>AVERAGE(AB19,AD19)</f>
        <v>35.186045202488373</v>
      </c>
      <c r="AD19" s="1">
        <v>33.531048149992529</v>
      </c>
      <c r="AE19">
        <f>AVERAGE(AD19,AF19)</f>
        <v>31.84081688749162</v>
      </c>
      <c r="AF19" s="1">
        <v>30.150585624990711</v>
      </c>
      <c r="AG19">
        <f>AVERAGE(AF19,AH19)</f>
        <v>28.626115304983951</v>
      </c>
      <c r="AH19" s="1">
        <v>27.101644984977192</v>
      </c>
      <c r="AI19">
        <f>AVERAGE(AH19,AJ19)</f>
        <v>25.904482622492502</v>
      </c>
      <c r="AJ19" s="1">
        <v>24.707320260007812</v>
      </c>
      <c r="AK19">
        <f>AVERAGE(AJ19,AL19)</f>
        <v>23.948170062498509</v>
      </c>
      <c r="AL19" s="1">
        <v>23.189019864989206</v>
      </c>
      <c r="AM19">
        <f>AVERAGE(AL19,AN19)</f>
        <v>22.929502317498205</v>
      </c>
      <c r="AN19" s="1">
        <v>22.669984770007204</v>
      </c>
    </row>
    <row r="22" spans="1:40" ht="15">
      <c r="D22" s="1" t="s">
        <v>93</v>
      </c>
    </row>
    <row r="23" spans="1:40" ht="15">
      <c r="D23" s="1" t="s">
        <v>90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89</v>
      </c>
      <c r="C25" s="1">
        <v>210</v>
      </c>
      <c r="D25">
        <f>D37</f>
        <v>22.766480459034973</v>
      </c>
      <c r="E25">
        <f t="shared" ref="E25:AN25" si="12">E37</f>
        <v>23.044411163512173</v>
      </c>
      <c r="F25">
        <f t="shared" si="12"/>
        <v>23.322341867989373</v>
      </c>
      <c r="G25">
        <f t="shared" si="12"/>
        <v>24.122611436640678</v>
      </c>
      <c r="H25">
        <f t="shared" si="12"/>
        <v>24.922881005291984</v>
      </c>
      <c r="I25">
        <f t="shared" si="12"/>
        <v>26.148965117417092</v>
      </c>
      <c r="J25">
        <f t="shared" si="12"/>
        <v>27.375049229542203</v>
      </c>
      <c r="K25">
        <f t="shared" si="12"/>
        <v>28.87906404614451</v>
      </c>
      <c r="L25">
        <f t="shared" si="12"/>
        <v>30.383078862746817</v>
      </c>
      <c r="M25">
        <f t="shared" si="12"/>
        <v>31.983618000049432</v>
      </c>
      <c r="N25">
        <f t="shared" si="12"/>
        <v>33.584157137352044</v>
      </c>
      <c r="O25">
        <f t="shared" si="12"/>
        <v>35.088171953954351</v>
      </c>
      <c r="P25">
        <f t="shared" si="12"/>
        <v>36.592186770556658</v>
      </c>
      <c r="Q25">
        <f t="shared" si="12"/>
        <v>37.818270882681766</v>
      </c>
      <c r="R25">
        <f t="shared" si="12"/>
        <v>39.044354994806874</v>
      </c>
      <c r="S25">
        <f t="shared" si="12"/>
        <v>39.844624563458183</v>
      </c>
      <c r="T25">
        <f t="shared" si="12"/>
        <v>40.644894132109485</v>
      </c>
      <c r="U25">
        <f t="shared" si="12"/>
        <v>40.922824836586685</v>
      </c>
      <c r="V25">
        <f t="shared" si="12"/>
        <v>41.200755541063884</v>
      </c>
      <c r="W25">
        <f t="shared" si="12"/>
        <v>40.922824836586685</v>
      </c>
      <c r="X25">
        <f t="shared" si="12"/>
        <v>40.644894132109485</v>
      </c>
      <c r="Y25">
        <f t="shared" si="12"/>
        <v>39.844624563458183</v>
      </c>
      <c r="Z25">
        <f t="shared" si="12"/>
        <v>39.044354994806874</v>
      </c>
      <c r="AA25">
        <f t="shared" si="12"/>
        <v>37.818270882681766</v>
      </c>
      <c r="AB25">
        <f t="shared" si="12"/>
        <v>36.592186770556658</v>
      </c>
      <c r="AC25">
        <f t="shared" si="12"/>
        <v>35.088171953954351</v>
      </c>
      <c r="AD25">
        <f t="shared" si="12"/>
        <v>33.584157137352044</v>
      </c>
      <c r="AE25">
        <f t="shared" si="12"/>
        <v>31.983618000049432</v>
      </c>
      <c r="AF25">
        <f t="shared" si="12"/>
        <v>30.383078862746817</v>
      </c>
      <c r="AG25">
        <f t="shared" si="12"/>
        <v>28.87906404614451</v>
      </c>
      <c r="AH25">
        <f t="shared" si="12"/>
        <v>27.375049229542203</v>
      </c>
      <c r="AI25">
        <f t="shared" si="12"/>
        <v>26.148965117417092</v>
      </c>
      <c r="AJ25">
        <f t="shared" si="12"/>
        <v>24.922881005291984</v>
      </c>
      <c r="AK25">
        <f t="shared" si="12"/>
        <v>24.122611436640678</v>
      </c>
      <c r="AL25">
        <f t="shared" si="12"/>
        <v>23.322341867989373</v>
      </c>
      <c r="AM25">
        <f t="shared" si="12"/>
        <v>23.044411163512173</v>
      </c>
      <c r="AN25">
        <f t="shared" si="12"/>
        <v>22.766480459034973</v>
      </c>
    </row>
    <row r="26" spans="1:40">
      <c r="C26">
        <v>205</v>
      </c>
      <c r="D26">
        <f>D36</f>
        <v>17.927841518065151</v>
      </c>
      <c r="E26">
        <f t="shared" ref="E26:AN26" si="13">E36</f>
        <v>18.152304635718018</v>
      </c>
      <c r="F26">
        <f t="shared" si="13"/>
        <v>18.376767753370881</v>
      </c>
      <c r="G26">
        <f t="shared" si="13"/>
        <v>19.023083541617737</v>
      </c>
      <c r="H26">
        <f t="shared" si="13"/>
        <v>19.669399329864593</v>
      </c>
      <c r="I26">
        <f t="shared" si="13"/>
        <v>20.659612566037723</v>
      </c>
      <c r="J26">
        <f t="shared" si="13"/>
        <v>21.649825802210856</v>
      </c>
      <c r="K26">
        <f t="shared" si="13"/>
        <v>22.864502156036856</v>
      </c>
      <c r="L26">
        <f t="shared" si="13"/>
        <v>24.079178509862849</v>
      </c>
      <c r="M26">
        <f t="shared" si="13"/>
        <v>25.371810086356561</v>
      </c>
      <c r="N26">
        <f t="shared" si="13"/>
        <v>26.664441662850273</v>
      </c>
      <c r="O26">
        <f t="shared" si="13"/>
        <v>27.879118016676269</v>
      </c>
      <c r="P26">
        <f t="shared" si="13"/>
        <v>29.093794370502266</v>
      </c>
      <c r="Q26">
        <f t="shared" si="13"/>
        <v>30.084007606675399</v>
      </c>
      <c r="R26">
        <f t="shared" si="13"/>
        <v>31.074220842848529</v>
      </c>
      <c r="S26">
        <f t="shared" si="13"/>
        <v>31.720536631095388</v>
      </c>
      <c r="T26">
        <f t="shared" si="13"/>
        <v>32.366852419342244</v>
      </c>
      <c r="U26">
        <f t="shared" si="13"/>
        <v>32.591315536995111</v>
      </c>
      <c r="V26">
        <f t="shared" si="13"/>
        <v>32.815778654647971</v>
      </c>
      <c r="W26">
        <f t="shared" si="13"/>
        <v>32.591315536995111</v>
      </c>
      <c r="X26">
        <f t="shared" si="13"/>
        <v>32.366852419342244</v>
      </c>
      <c r="Y26">
        <f t="shared" si="13"/>
        <v>31.720536631095388</v>
      </c>
      <c r="Z26">
        <f t="shared" si="13"/>
        <v>31.074220842848529</v>
      </c>
      <c r="AA26">
        <f t="shared" si="13"/>
        <v>30.084007606675399</v>
      </c>
      <c r="AB26">
        <f t="shared" si="13"/>
        <v>29.093794370502266</v>
      </c>
      <c r="AC26">
        <f t="shared" si="13"/>
        <v>27.879118016676269</v>
      </c>
      <c r="AD26">
        <f t="shared" si="13"/>
        <v>26.664441662850273</v>
      </c>
      <c r="AE26">
        <f t="shared" si="13"/>
        <v>25.371810086356561</v>
      </c>
      <c r="AF26">
        <f t="shared" si="13"/>
        <v>24.079178509862849</v>
      </c>
      <c r="AG26">
        <f t="shared" si="13"/>
        <v>22.864502156036856</v>
      </c>
      <c r="AH26">
        <f t="shared" si="13"/>
        <v>21.649825802210856</v>
      </c>
      <c r="AI26">
        <f t="shared" si="13"/>
        <v>20.659612566037723</v>
      </c>
      <c r="AJ26">
        <f t="shared" si="13"/>
        <v>19.669399329864593</v>
      </c>
      <c r="AK26">
        <f t="shared" si="13"/>
        <v>19.023083541617737</v>
      </c>
      <c r="AL26">
        <f t="shared" si="13"/>
        <v>18.376767753370881</v>
      </c>
      <c r="AM26">
        <f t="shared" si="13"/>
        <v>18.152304635718018</v>
      </c>
      <c r="AN26">
        <f t="shared" si="13"/>
        <v>17.927841518065151</v>
      </c>
    </row>
    <row r="27" spans="1:40" ht="15">
      <c r="C27" s="1">
        <v>200</v>
      </c>
      <c r="D27">
        <f>D35</f>
        <v>13.089202577095328</v>
      </c>
      <c r="E27">
        <f t="shared" ref="E27:AN27" si="14">E35</f>
        <v>13.260198107923859</v>
      </c>
      <c r="F27">
        <f t="shared" si="14"/>
        <v>13.431193638752388</v>
      </c>
      <c r="G27">
        <f t="shared" si="14"/>
        <v>13.923555646594796</v>
      </c>
      <c r="H27">
        <f t="shared" si="14"/>
        <v>14.415917654437202</v>
      </c>
      <c r="I27">
        <f t="shared" si="14"/>
        <v>15.170260014658357</v>
      </c>
      <c r="J27">
        <f t="shared" si="14"/>
        <v>15.924602374879512</v>
      </c>
      <c r="K27">
        <f t="shared" si="14"/>
        <v>16.849940265929199</v>
      </c>
      <c r="L27">
        <f t="shared" si="14"/>
        <v>17.775278156978882</v>
      </c>
      <c r="M27">
        <f t="shared" si="14"/>
        <v>18.760002172663693</v>
      </c>
      <c r="N27">
        <f t="shared" si="14"/>
        <v>19.744726188348505</v>
      </c>
      <c r="O27">
        <f t="shared" si="14"/>
        <v>20.670064079398188</v>
      </c>
      <c r="P27">
        <f t="shared" si="14"/>
        <v>21.595401970447874</v>
      </c>
      <c r="Q27">
        <f t="shared" si="14"/>
        <v>22.349744330669029</v>
      </c>
      <c r="R27">
        <f t="shared" si="14"/>
        <v>23.104086690890185</v>
      </c>
      <c r="S27">
        <f t="shared" si="14"/>
        <v>23.596448698732594</v>
      </c>
      <c r="T27">
        <f t="shared" si="14"/>
        <v>24.088810706575</v>
      </c>
      <c r="U27">
        <f t="shared" si="14"/>
        <v>24.259806237403531</v>
      </c>
      <c r="V27">
        <f t="shared" si="14"/>
        <v>24.430801768232058</v>
      </c>
      <c r="W27">
        <f t="shared" si="14"/>
        <v>24.259806237403531</v>
      </c>
      <c r="X27">
        <f t="shared" si="14"/>
        <v>24.088810706575</v>
      </c>
      <c r="Y27">
        <f t="shared" si="14"/>
        <v>23.596448698732594</v>
      </c>
      <c r="Z27">
        <f t="shared" si="14"/>
        <v>23.104086690890185</v>
      </c>
      <c r="AA27">
        <f t="shared" si="14"/>
        <v>22.349744330669029</v>
      </c>
      <c r="AB27">
        <f t="shared" si="14"/>
        <v>21.595401970447874</v>
      </c>
      <c r="AC27">
        <f t="shared" si="14"/>
        <v>20.670064079398188</v>
      </c>
      <c r="AD27">
        <f t="shared" si="14"/>
        <v>19.744726188348505</v>
      </c>
      <c r="AE27">
        <f t="shared" si="14"/>
        <v>18.760002172663693</v>
      </c>
      <c r="AF27">
        <f t="shared" si="14"/>
        <v>17.775278156978882</v>
      </c>
      <c r="AG27">
        <f t="shared" si="14"/>
        <v>16.849940265929199</v>
      </c>
      <c r="AH27">
        <f t="shared" si="14"/>
        <v>15.924602374879512</v>
      </c>
      <c r="AI27">
        <f t="shared" si="14"/>
        <v>15.170260014658357</v>
      </c>
      <c r="AJ27">
        <f t="shared" si="14"/>
        <v>14.415917654437202</v>
      </c>
      <c r="AK27">
        <f t="shared" si="14"/>
        <v>13.923555646594796</v>
      </c>
      <c r="AL27">
        <f t="shared" si="14"/>
        <v>13.431193638752388</v>
      </c>
      <c r="AM27">
        <f t="shared" si="14"/>
        <v>13.260198107923859</v>
      </c>
      <c r="AN27">
        <f t="shared" si="14"/>
        <v>13.089202577095328</v>
      </c>
    </row>
    <row r="28" spans="1:40">
      <c r="C28">
        <v>195</v>
      </c>
      <c r="D28">
        <f>D34</f>
        <v>11.016347776647022</v>
      </c>
      <c r="E28">
        <f t="shared" ref="E28:AN28" si="15">E34</f>
        <v>11.142279696837218</v>
      </c>
      <c r="F28">
        <f t="shared" si="15"/>
        <v>11.268211617027415</v>
      </c>
      <c r="G28">
        <f t="shared" si="15"/>
        <v>11.630818129465865</v>
      </c>
      <c r="H28">
        <f t="shared" si="15"/>
        <v>11.993424641904316</v>
      </c>
      <c r="I28">
        <f t="shared" si="15"/>
        <v>12.548970049688773</v>
      </c>
      <c r="J28">
        <f t="shared" si="15"/>
        <v>13.104515457473227</v>
      </c>
      <c r="K28">
        <f t="shared" si="15"/>
        <v>13.785992785447879</v>
      </c>
      <c r="L28">
        <f t="shared" si="15"/>
        <v>14.467470113422529</v>
      </c>
      <c r="M28">
        <f t="shared" si="15"/>
        <v>15.192683138299431</v>
      </c>
      <c r="N28">
        <f t="shared" si="15"/>
        <v>15.917896163176332</v>
      </c>
      <c r="O28">
        <f t="shared" si="15"/>
        <v>16.599373491150981</v>
      </c>
      <c r="P28">
        <f t="shared" si="15"/>
        <v>17.280850819125632</v>
      </c>
      <c r="Q28">
        <f t="shared" si="15"/>
        <v>17.83639622691009</v>
      </c>
      <c r="R28">
        <f t="shared" si="15"/>
        <v>18.391941634694543</v>
      </c>
      <c r="S28">
        <f t="shared" si="15"/>
        <v>18.754548147132997</v>
      </c>
      <c r="T28">
        <f t="shared" si="15"/>
        <v>19.117154659571447</v>
      </c>
      <c r="U28">
        <f t="shared" si="15"/>
        <v>19.243086579761645</v>
      </c>
      <c r="V28">
        <f t="shared" si="15"/>
        <v>19.369018499951839</v>
      </c>
      <c r="W28">
        <f t="shared" si="15"/>
        <v>19.243086579761645</v>
      </c>
      <c r="X28">
        <f t="shared" si="15"/>
        <v>19.117154659571447</v>
      </c>
      <c r="Y28">
        <f t="shared" si="15"/>
        <v>18.754548147132997</v>
      </c>
      <c r="Z28">
        <f t="shared" si="15"/>
        <v>18.391941634694543</v>
      </c>
      <c r="AA28">
        <f t="shared" si="15"/>
        <v>17.83639622691009</v>
      </c>
      <c r="AB28">
        <f t="shared" si="15"/>
        <v>17.280850819125632</v>
      </c>
      <c r="AC28">
        <f t="shared" si="15"/>
        <v>16.599373491150981</v>
      </c>
      <c r="AD28">
        <f t="shared" si="15"/>
        <v>15.917896163176332</v>
      </c>
      <c r="AE28">
        <f t="shared" si="15"/>
        <v>15.192683138299431</v>
      </c>
      <c r="AF28">
        <f t="shared" si="15"/>
        <v>14.467470113422529</v>
      </c>
      <c r="AG28">
        <f t="shared" si="15"/>
        <v>13.785992785447879</v>
      </c>
      <c r="AH28">
        <f t="shared" si="15"/>
        <v>13.104515457473227</v>
      </c>
      <c r="AI28">
        <f t="shared" si="15"/>
        <v>12.548970049688773</v>
      </c>
      <c r="AJ28">
        <f t="shared" si="15"/>
        <v>11.993424641904316</v>
      </c>
      <c r="AK28">
        <f t="shared" si="15"/>
        <v>11.630818129465865</v>
      </c>
      <c r="AL28">
        <f t="shared" si="15"/>
        <v>11.268211617027415</v>
      </c>
      <c r="AM28">
        <f t="shared" si="15"/>
        <v>11.142279696837218</v>
      </c>
      <c r="AN28">
        <f t="shared" si="15"/>
        <v>11.016347776647022</v>
      </c>
    </row>
    <row r="29" spans="1:40" ht="15">
      <c r="C29" s="1">
        <v>190</v>
      </c>
      <c r="D29">
        <f>D33</f>
        <v>8.9434929761987156</v>
      </c>
      <c r="E29">
        <f t="shared" ref="E29:AN29" si="16">E33</f>
        <v>9.0243612857505777</v>
      </c>
      <c r="F29">
        <f t="shared" si="16"/>
        <v>9.1052295953024398</v>
      </c>
      <c r="G29">
        <f t="shared" si="16"/>
        <v>9.3380806123369346</v>
      </c>
      <c r="H29">
        <f t="shared" si="16"/>
        <v>9.5709316293714313</v>
      </c>
      <c r="I29">
        <f t="shared" si="16"/>
        <v>9.9276800847191868</v>
      </c>
      <c r="J29">
        <f t="shared" si="16"/>
        <v>10.284428540066942</v>
      </c>
      <c r="K29">
        <f t="shared" si="16"/>
        <v>10.72204530496656</v>
      </c>
      <c r="L29">
        <f t="shared" si="16"/>
        <v>11.159662069866178</v>
      </c>
      <c r="M29">
        <f t="shared" si="16"/>
        <v>11.625364103935169</v>
      </c>
      <c r="N29">
        <f t="shared" si="16"/>
        <v>12.091066138004159</v>
      </c>
      <c r="O29">
        <f t="shared" si="16"/>
        <v>12.528682902903777</v>
      </c>
      <c r="P29">
        <f t="shared" si="16"/>
        <v>12.966299667803394</v>
      </c>
      <c r="Q29">
        <f t="shared" si="16"/>
        <v>13.32304812315115</v>
      </c>
      <c r="R29">
        <f t="shared" si="16"/>
        <v>13.679796578498904</v>
      </c>
      <c r="S29">
        <f t="shared" si="16"/>
        <v>13.9126475955334</v>
      </c>
      <c r="T29">
        <f t="shared" si="16"/>
        <v>14.145498612567895</v>
      </c>
      <c r="U29">
        <f t="shared" si="16"/>
        <v>14.226366922119757</v>
      </c>
      <c r="V29">
        <f t="shared" si="16"/>
        <v>14.307235231671619</v>
      </c>
      <c r="W29">
        <f t="shared" si="16"/>
        <v>14.226366922119757</v>
      </c>
      <c r="X29">
        <f t="shared" si="16"/>
        <v>14.145498612567895</v>
      </c>
      <c r="Y29">
        <f t="shared" si="16"/>
        <v>13.9126475955334</v>
      </c>
      <c r="Z29">
        <f t="shared" si="16"/>
        <v>13.679796578498904</v>
      </c>
      <c r="AA29">
        <f t="shared" si="16"/>
        <v>13.32304812315115</v>
      </c>
      <c r="AB29">
        <f t="shared" si="16"/>
        <v>12.966299667803394</v>
      </c>
      <c r="AC29">
        <f t="shared" si="16"/>
        <v>12.528682902903777</v>
      </c>
      <c r="AD29">
        <f t="shared" si="16"/>
        <v>12.091066138004159</v>
      </c>
      <c r="AE29">
        <f t="shared" si="16"/>
        <v>11.625364103935169</v>
      </c>
      <c r="AF29">
        <f t="shared" si="16"/>
        <v>11.159662069866178</v>
      </c>
      <c r="AG29">
        <f t="shared" si="16"/>
        <v>10.72204530496656</v>
      </c>
      <c r="AH29">
        <f t="shared" si="16"/>
        <v>10.284428540066942</v>
      </c>
      <c r="AI29">
        <f t="shared" si="16"/>
        <v>9.9276800847191868</v>
      </c>
      <c r="AJ29">
        <f t="shared" si="16"/>
        <v>9.5709316293714313</v>
      </c>
      <c r="AK29">
        <f t="shared" si="16"/>
        <v>9.3380806123369346</v>
      </c>
      <c r="AL29">
        <f t="shared" si="16"/>
        <v>9.1052295953024398</v>
      </c>
      <c r="AM29">
        <f t="shared" si="16"/>
        <v>9.0243612857505777</v>
      </c>
      <c r="AN29">
        <f t="shared" si="16"/>
        <v>8.9434929761987156</v>
      </c>
    </row>
    <row r="30" spans="1:40">
      <c r="C30">
        <v>185</v>
      </c>
      <c r="D30">
        <f>D32</f>
        <v>9.161747031265282</v>
      </c>
      <c r="E30">
        <f t="shared" ref="E30:AN30" si="17">E32</f>
        <v>9.2021811860412122</v>
      </c>
      <c r="F30">
        <f t="shared" si="17"/>
        <v>9.2426153408171423</v>
      </c>
      <c r="G30">
        <f t="shared" si="17"/>
        <v>9.3590408493343915</v>
      </c>
      <c r="H30">
        <f t="shared" si="17"/>
        <v>9.4754663578516389</v>
      </c>
      <c r="I30">
        <f t="shared" si="17"/>
        <v>9.6538405855255167</v>
      </c>
      <c r="J30">
        <f t="shared" si="17"/>
        <v>9.8322148131993945</v>
      </c>
      <c r="K30">
        <f t="shared" si="17"/>
        <v>10.051023195649204</v>
      </c>
      <c r="L30">
        <f t="shared" si="17"/>
        <v>10.269831578099012</v>
      </c>
      <c r="M30">
        <f t="shared" si="17"/>
        <v>10.502682595133507</v>
      </c>
      <c r="N30">
        <f t="shared" si="17"/>
        <v>10.735533612168002</v>
      </c>
      <c r="O30">
        <f t="shared" si="17"/>
        <v>10.954341994617812</v>
      </c>
      <c r="P30">
        <f t="shared" si="17"/>
        <v>11.173150377067621</v>
      </c>
      <c r="Q30">
        <f t="shared" si="17"/>
        <v>11.351524604741499</v>
      </c>
      <c r="R30">
        <f t="shared" si="17"/>
        <v>11.529898832415375</v>
      </c>
      <c r="S30">
        <f t="shared" si="17"/>
        <v>11.646324340932622</v>
      </c>
      <c r="T30">
        <f t="shared" si="17"/>
        <v>11.762749849449872</v>
      </c>
      <c r="U30">
        <f t="shared" si="17"/>
        <v>11.803184004225802</v>
      </c>
      <c r="V30">
        <f t="shared" si="17"/>
        <v>11.843618159001732</v>
      </c>
      <c r="W30">
        <f t="shared" si="17"/>
        <v>11.803184004225802</v>
      </c>
      <c r="X30">
        <f t="shared" si="17"/>
        <v>11.762749849449872</v>
      </c>
      <c r="Y30">
        <f t="shared" si="17"/>
        <v>11.646324340932622</v>
      </c>
      <c r="Z30">
        <f t="shared" si="17"/>
        <v>11.529898832415375</v>
      </c>
      <c r="AA30">
        <f t="shared" si="17"/>
        <v>11.351524604741499</v>
      </c>
      <c r="AB30">
        <f t="shared" si="17"/>
        <v>11.173150377067621</v>
      </c>
      <c r="AC30">
        <f t="shared" si="17"/>
        <v>10.954341994617812</v>
      </c>
      <c r="AD30">
        <f t="shared" si="17"/>
        <v>10.735533612168002</v>
      </c>
      <c r="AE30">
        <f t="shared" si="17"/>
        <v>10.502682595133507</v>
      </c>
      <c r="AF30">
        <f t="shared" si="17"/>
        <v>10.269831578099012</v>
      </c>
      <c r="AG30">
        <f t="shared" si="17"/>
        <v>10.051023195649204</v>
      </c>
      <c r="AH30">
        <f t="shared" si="17"/>
        <v>9.8322148131993945</v>
      </c>
      <c r="AI30">
        <f t="shared" si="17"/>
        <v>9.6538405855255167</v>
      </c>
      <c r="AJ30">
        <f t="shared" si="17"/>
        <v>9.4754663578516389</v>
      </c>
      <c r="AK30">
        <f t="shared" si="17"/>
        <v>9.3590408493343915</v>
      </c>
      <c r="AL30">
        <f t="shared" si="17"/>
        <v>9.2426153408171423</v>
      </c>
      <c r="AM30">
        <f t="shared" si="17"/>
        <v>9.2021811860412122</v>
      </c>
      <c r="AN30">
        <f t="shared" si="17"/>
        <v>9.161747031265282</v>
      </c>
    </row>
    <row r="31" spans="1:40" ht="15">
      <c r="C31" s="1">
        <v>180</v>
      </c>
      <c r="D31" s="7">
        <f>data_workup!L12+data_workup!P12/2</f>
        <v>9.3800010863318466</v>
      </c>
      <c r="E31" s="7">
        <f>$D$31</f>
        <v>9.3800010863318466</v>
      </c>
      <c r="F31" s="7">
        <f t="shared" ref="F31:AN31" si="18">$D$31</f>
        <v>9.3800010863318466</v>
      </c>
      <c r="G31" s="7">
        <f t="shared" si="18"/>
        <v>9.3800010863318466</v>
      </c>
      <c r="H31" s="7">
        <f t="shared" si="18"/>
        <v>9.3800010863318466</v>
      </c>
      <c r="I31" s="7">
        <f t="shared" si="18"/>
        <v>9.3800010863318466</v>
      </c>
      <c r="J31" s="7">
        <f t="shared" si="18"/>
        <v>9.3800010863318466</v>
      </c>
      <c r="K31" s="7">
        <f t="shared" si="18"/>
        <v>9.3800010863318466</v>
      </c>
      <c r="L31" s="7">
        <f t="shared" si="18"/>
        <v>9.3800010863318466</v>
      </c>
      <c r="M31" s="7">
        <f t="shared" si="18"/>
        <v>9.3800010863318466</v>
      </c>
      <c r="N31" s="7">
        <f t="shared" si="18"/>
        <v>9.3800010863318466</v>
      </c>
      <c r="O31" s="7">
        <f t="shared" si="18"/>
        <v>9.3800010863318466</v>
      </c>
      <c r="P31" s="7">
        <f t="shared" si="18"/>
        <v>9.3800010863318466</v>
      </c>
      <c r="Q31" s="7">
        <f t="shared" si="18"/>
        <v>9.3800010863318466</v>
      </c>
      <c r="R31" s="7">
        <f t="shared" si="18"/>
        <v>9.3800010863318466</v>
      </c>
      <c r="S31" s="7">
        <f t="shared" si="18"/>
        <v>9.3800010863318466</v>
      </c>
      <c r="T31" s="7">
        <f t="shared" si="18"/>
        <v>9.3800010863318466</v>
      </c>
      <c r="U31" s="7">
        <f t="shared" si="18"/>
        <v>9.3800010863318466</v>
      </c>
      <c r="V31" s="7">
        <f t="shared" si="18"/>
        <v>9.3800010863318466</v>
      </c>
      <c r="W31" s="7">
        <f t="shared" si="18"/>
        <v>9.3800010863318466</v>
      </c>
      <c r="X31" s="7">
        <f t="shared" si="18"/>
        <v>9.3800010863318466</v>
      </c>
      <c r="Y31" s="7">
        <f t="shared" si="18"/>
        <v>9.3800010863318466</v>
      </c>
      <c r="Z31" s="7">
        <f t="shared" si="18"/>
        <v>9.3800010863318466</v>
      </c>
      <c r="AA31" s="7">
        <f t="shared" si="18"/>
        <v>9.3800010863318466</v>
      </c>
      <c r="AB31" s="7">
        <f t="shared" si="18"/>
        <v>9.3800010863318466</v>
      </c>
      <c r="AC31" s="7">
        <f t="shared" si="18"/>
        <v>9.3800010863318466</v>
      </c>
      <c r="AD31" s="7">
        <f t="shared" si="18"/>
        <v>9.3800010863318466</v>
      </c>
      <c r="AE31" s="7">
        <f t="shared" si="18"/>
        <v>9.3800010863318466</v>
      </c>
      <c r="AF31" s="7">
        <f t="shared" si="18"/>
        <v>9.3800010863318466</v>
      </c>
      <c r="AG31" s="7">
        <f t="shared" si="18"/>
        <v>9.3800010863318466</v>
      </c>
      <c r="AH31" s="7">
        <f t="shared" si="18"/>
        <v>9.3800010863318466</v>
      </c>
      <c r="AI31" s="7">
        <f t="shared" si="18"/>
        <v>9.3800010863318466</v>
      </c>
      <c r="AJ31" s="7">
        <f t="shared" si="18"/>
        <v>9.3800010863318466</v>
      </c>
      <c r="AK31" s="7">
        <f t="shared" si="18"/>
        <v>9.3800010863318466</v>
      </c>
      <c r="AL31" s="7">
        <f t="shared" si="18"/>
        <v>9.3800010863318466</v>
      </c>
      <c r="AM31" s="7">
        <f t="shared" si="18"/>
        <v>9.3800010863318466</v>
      </c>
      <c r="AN31" s="7">
        <f t="shared" si="18"/>
        <v>9.3800010863318466</v>
      </c>
    </row>
    <row r="32" spans="1:40">
      <c r="C32">
        <v>175</v>
      </c>
      <c r="D32">
        <f>AVERAGE(D31,D33)</f>
        <v>9.161747031265282</v>
      </c>
      <c r="E32">
        <f t="shared" ref="E32:AN32" si="19">AVERAGE(E31,E33)</f>
        <v>9.2021811860412122</v>
      </c>
      <c r="F32">
        <f t="shared" si="19"/>
        <v>9.2426153408171423</v>
      </c>
      <c r="G32">
        <f t="shared" si="19"/>
        <v>9.3590408493343915</v>
      </c>
      <c r="H32">
        <f t="shared" si="19"/>
        <v>9.4754663578516389</v>
      </c>
      <c r="I32">
        <f t="shared" si="19"/>
        <v>9.6538405855255167</v>
      </c>
      <c r="J32">
        <f t="shared" si="19"/>
        <v>9.8322148131993945</v>
      </c>
      <c r="K32">
        <f t="shared" si="19"/>
        <v>10.051023195649204</v>
      </c>
      <c r="L32">
        <f t="shared" si="19"/>
        <v>10.269831578099012</v>
      </c>
      <c r="M32">
        <f t="shared" si="19"/>
        <v>10.502682595133507</v>
      </c>
      <c r="N32">
        <f t="shared" si="19"/>
        <v>10.735533612168002</v>
      </c>
      <c r="O32">
        <f t="shared" si="19"/>
        <v>10.954341994617812</v>
      </c>
      <c r="P32">
        <f t="shared" si="19"/>
        <v>11.173150377067621</v>
      </c>
      <c r="Q32">
        <f t="shared" si="19"/>
        <v>11.351524604741499</v>
      </c>
      <c r="R32">
        <f t="shared" si="19"/>
        <v>11.529898832415375</v>
      </c>
      <c r="S32">
        <f t="shared" si="19"/>
        <v>11.646324340932622</v>
      </c>
      <c r="T32">
        <f t="shared" si="19"/>
        <v>11.762749849449872</v>
      </c>
      <c r="U32">
        <f t="shared" si="19"/>
        <v>11.803184004225802</v>
      </c>
      <c r="V32">
        <f t="shared" si="19"/>
        <v>11.843618159001732</v>
      </c>
      <c r="W32">
        <f t="shared" si="19"/>
        <v>11.803184004225802</v>
      </c>
      <c r="X32">
        <f t="shared" si="19"/>
        <v>11.762749849449872</v>
      </c>
      <c r="Y32">
        <f t="shared" si="19"/>
        <v>11.646324340932622</v>
      </c>
      <c r="Z32">
        <f t="shared" si="19"/>
        <v>11.529898832415375</v>
      </c>
      <c r="AA32">
        <f t="shared" si="19"/>
        <v>11.351524604741499</v>
      </c>
      <c r="AB32">
        <f t="shared" si="19"/>
        <v>11.173150377067621</v>
      </c>
      <c r="AC32">
        <f t="shared" si="19"/>
        <v>10.954341994617812</v>
      </c>
      <c r="AD32">
        <f t="shared" si="19"/>
        <v>10.735533612168002</v>
      </c>
      <c r="AE32">
        <f t="shared" si="19"/>
        <v>10.502682595133507</v>
      </c>
      <c r="AF32">
        <f t="shared" si="19"/>
        <v>10.269831578099012</v>
      </c>
      <c r="AG32">
        <f t="shared" si="19"/>
        <v>10.051023195649204</v>
      </c>
      <c r="AH32">
        <f t="shared" si="19"/>
        <v>9.8322148131993945</v>
      </c>
      <c r="AI32">
        <f t="shared" si="19"/>
        <v>9.6538405855255167</v>
      </c>
      <c r="AJ32">
        <f t="shared" si="19"/>
        <v>9.4754663578516389</v>
      </c>
      <c r="AK32">
        <f t="shared" si="19"/>
        <v>9.3590408493343915</v>
      </c>
      <c r="AL32">
        <f t="shared" si="19"/>
        <v>9.2426153408171423</v>
      </c>
      <c r="AM32">
        <f t="shared" si="19"/>
        <v>9.2021811860412122</v>
      </c>
      <c r="AN32">
        <f t="shared" si="19"/>
        <v>9.161747031265282</v>
      </c>
    </row>
    <row r="33" spans="3:40" ht="15">
      <c r="C33" s="1">
        <v>170</v>
      </c>
      <c r="D33">
        <f>AN33</f>
        <v>8.9434929761987156</v>
      </c>
      <c r="E33">
        <f>AVERAGE(D33,F33)</f>
        <v>9.0243612857505777</v>
      </c>
      <c r="F33">
        <f>AL33</f>
        <v>9.1052295953024398</v>
      </c>
      <c r="G33">
        <f>AVERAGE(F33,H33)</f>
        <v>9.3380806123369346</v>
      </c>
      <c r="H33">
        <f>AJ33</f>
        <v>9.5709316293714313</v>
      </c>
      <c r="I33">
        <f>AVERAGE(H33,J33)</f>
        <v>9.9276800847191868</v>
      </c>
      <c r="J33">
        <f>AH33</f>
        <v>10.284428540066942</v>
      </c>
      <c r="K33">
        <f>AVERAGE(J33,L33)</f>
        <v>10.72204530496656</v>
      </c>
      <c r="L33">
        <f>AF33</f>
        <v>11.159662069866178</v>
      </c>
      <c r="M33">
        <f>AVERAGE(L33,N33)</f>
        <v>11.625364103935169</v>
      </c>
      <c r="N33">
        <f>AD33</f>
        <v>12.091066138004159</v>
      </c>
      <c r="O33">
        <f>AVERAGE(N33,P33)</f>
        <v>12.528682902903777</v>
      </c>
      <c r="P33">
        <f>AB33</f>
        <v>12.966299667803394</v>
      </c>
      <c r="Q33">
        <f>AVERAGE(P33,R33)</f>
        <v>13.32304812315115</v>
      </c>
      <c r="R33">
        <f>Z33</f>
        <v>13.679796578498904</v>
      </c>
      <c r="S33">
        <f>AVERAGE(R33,T33)</f>
        <v>13.9126475955334</v>
      </c>
      <c r="T33">
        <f>X33</f>
        <v>14.145498612567895</v>
      </c>
      <c r="U33">
        <f>AVERAGE(T33,V33)</f>
        <v>14.226366922119757</v>
      </c>
      <c r="V33" s="1">
        <v>14.307235231671619</v>
      </c>
      <c r="W33">
        <f>AVERAGE(V33,X33)</f>
        <v>14.226366922119757</v>
      </c>
      <c r="X33" s="1">
        <v>14.145498612567895</v>
      </c>
      <c r="Y33">
        <f>AVERAGE(X33,Z33)</f>
        <v>13.9126475955334</v>
      </c>
      <c r="Z33" s="1">
        <v>13.679796578498904</v>
      </c>
      <c r="AA33">
        <f>AVERAGE(Z33,AB33)</f>
        <v>13.32304812315115</v>
      </c>
      <c r="AB33" s="1">
        <v>12.966299667803394</v>
      </c>
      <c r="AC33">
        <f>AVERAGE(AB33,AD33)</f>
        <v>12.528682902903777</v>
      </c>
      <c r="AD33" s="1">
        <v>12.091066138004159</v>
      </c>
      <c r="AE33">
        <f>AVERAGE(AD33,AF33)</f>
        <v>11.625364103935169</v>
      </c>
      <c r="AF33" s="1">
        <v>11.159662069866178</v>
      </c>
      <c r="AG33">
        <f>AVERAGE(AF33,AH33)</f>
        <v>10.72204530496656</v>
      </c>
      <c r="AH33" s="1">
        <v>10.284428540066942</v>
      </c>
      <c r="AI33">
        <f>AVERAGE(AH33,AJ33)</f>
        <v>9.9276800847191868</v>
      </c>
      <c r="AJ33" s="1">
        <v>9.5709316293714313</v>
      </c>
      <c r="AK33">
        <f>AVERAGE(AJ33,AL33)</f>
        <v>9.3380806123369346</v>
      </c>
      <c r="AL33" s="1">
        <v>9.1052295953024398</v>
      </c>
      <c r="AM33">
        <f>AVERAGE(AL33,AN33)</f>
        <v>9.0243612857505777</v>
      </c>
      <c r="AN33" s="1">
        <v>8.9434929761987156</v>
      </c>
    </row>
    <row r="34" spans="3:40">
      <c r="C34">
        <v>165</v>
      </c>
      <c r="D34">
        <f>AVERAGE(D33,D35)</f>
        <v>11.016347776647022</v>
      </c>
      <c r="E34">
        <f t="shared" ref="E34:AN34" si="20">AVERAGE(E33,E35)</f>
        <v>11.142279696837218</v>
      </c>
      <c r="F34">
        <f t="shared" si="20"/>
        <v>11.268211617027415</v>
      </c>
      <c r="G34">
        <f t="shared" si="20"/>
        <v>11.630818129465865</v>
      </c>
      <c r="H34">
        <f t="shared" si="20"/>
        <v>11.993424641904316</v>
      </c>
      <c r="I34">
        <f t="shared" si="20"/>
        <v>12.548970049688773</v>
      </c>
      <c r="J34">
        <f t="shared" si="20"/>
        <v>13.104515457473227</v>
      </c>
      <c r="K34">
        <f t="shared" si="20"/>
        <v>13.785992785447879</v>
      </c>
      <c r="L34">
        <f t="shared" si="20"/>
        <v>14.467470113422529</v>
      </c>
      <c r="M34">
        <f t="shared" si="20"/>
        <v>15.192683138299431</v>
      </c>
      <c r="N34">
        <f t="shared" si="20"/>
        <v>15.917896163176332</v>
      </c>
      <c r="O34">
        <f t="shared" si="20"/>
        <v>16.599373491150981</v>
      </c>
      <c r="P34">
        <f t="shared" si="20"/>
        <v>17.280850819125632</v>
      </c>
      <c r="Q34">
        <f t="shared" si="20"/>
        <v>17.83639622691009</v>
      </c>
      <c r="R34">
        <f t="shared" si="20"/>
        <v>18.391941634694543</v>
      </c>
      <c r="S34">
        <f t="shared" si="20"/>
        <v>18.754548147132997</v>
      </c>
      <c r="T34">
        <f t="shared" si="20"/>
        <v>19.117154659571447</v>
      </c>
      <c r="U34">
        <f t="shared" si="20"/>
        <v>19.243086579761645</v>
      </c>
      <c r="V34">
        <f t="shared" si="20"/>
        <v>19.369018499951839</v>
      </c>
      <c r="W34">
        <f t="shared" si="20"/>
        <v>19.243086579761645</v>
      </c>
      <c r="X34">
        <f t="shared" si="20"/>
        <v>19.117154659571447</v>
      </c>
      <c r="Y34">
        <f t="shared" si="20"/>
        <v>18.754548147132997</v>
      </c>
      <c r="Z34">
        <f t="shared" si="20"/>
        <v>18.391941634694543</v>
      </c>
      <c r="AA34">
        <f t="shared" si="20"/>
        <v>17.83639622691009</v>
      </c>
      <c r="AB34">
        <f t="shared" si="20"/>
        <v>17.280850819125632</v>
      </c>
      <c r="AC34">
        <f t="shared" si="20"/>
        <v>16.599373491150981</v>
      </c>
      <c r="AD34">
        <f t="shared" si="20"/>
        <v>15.917896163176332</v>
      </c>
      <c r="AE34">
        <f t="shared" si="20"/>
        <v>15.192683138299431</v>
      </c>
      <c r="AF34">
        <f t="shared" si="20"/>
        <v>14.467470113422529</v>
      </c>
      <c r="AG34">
        <f t="shared" si="20"/>
        <v>13.785992785447879</v>
      </c>
      <c r="AH34">
        <f t="shared" si="20"/>
        <v>13.104515457473227</v>
      </c>
      <c r="AI34">
        <f t="shared" si="20"/>
        <v>12.548970049688773</v>
      </c>
      <c r="AJ34">
        <f t="shared" si="20"/>
        <v>11.993424641904316</v>
      </c>
      <c r="AK34">
        <f t="shared" si="20"/>
        <v>11.630818129465865</v>
      </c>
      <c r="AL34">
        <f t="shared" si="20"/>
        <v>11.268211617027415</v>
      </c>
      <c r="AM34">
        <f t="shared" si="20"/>
        <v>11.142279696837218</v>
      </c>
      <c r="AN34">
        <f t="shared" si="20"/>
        <v>11.016347776647022</v>
      </c>
    </row>
    <row r="35" spans="3:40" ht="15">
      <c r="C35" s="1">
        <v>160</v>
      </c>
      <c r="D35">
        <f>AN35</f>
        <v>13.089202577095328</v>
      </c>
      <c r="E35">
        <f>AVERAGE(D35,F35)</f>
        <v>13.260198107923859</v>
      </c>
      <c r="F35">
        <f>AL35</f>
        <v>13.431193638752388</v>
      </c>
      <c r="G35">
        <f>AVERAGE(F35,H35)</f>
        <v>13.923555646594796</v>
      </c>
      <c r="H35">
        <f>AJ35</f>
        <v>14.415917654437202</v>
      </c>
      <c r="I35">
        <f>AVERAGE(H35,J35)</f>
        <v>15.170260014658357</v>
      </c>
      <c r="J35">
        <f>AH35</f>
        <v>15.924602374879512</v>
      </c>
      <c r="K35">
        <f>AVERAGE(J35,L35)</f>
        <v>16.849940265929199</v>
      </c>
      <c r="L35">
        <f>AF35</f>
        <v>17.775278156978882</v>
      </c>
      <c r="M35">
        <f>AVERAGE(L35,N35)</f>
        <v>18.760002172663693</v>
      </c>
      <c r="N35">
        <f>AD35</f>
        <v>19.744726188348505</v>
      </c>
      <c r="O35">
        <f>AVERAGE(N35,P35)</f>
        <v>20.670064079398188</v>
      </c>
      <c r="P35">
        <f>AB35</f>
        <v>21.595401970447874</v>
      </c>
      <c r="Q35">
        <f>AVERAGE(P35,R35)</f>
        <v>22.349744330669029</v>
      </c>
      <c r="R35">
        <f>Z35</f>
        <v>23.104086690890185</v>
      </c>
      <c r="S35">
        <f>AVERAGE(R35,T35)</f>
        <v>23.596448698732594</v>
      </c>
      <c r="T35">
        <f>X35</f>
        <v>24.088810706575</v>
      </c>
      <c r="U35">
        <f>AVERAGE(T35,V35)</f>
        <v>24.259806237403531</v>
      </c>
      <c r="V35" s="1">
        <v>24.430801768232058</v>
      </c>
      <c r="W35">
        <f>AVERAGE(V35,X35)</f>
        <v>24.259806237403531</v>
      </c>
      <c r="X35" s="1">
        <v>24.088810706575</v>
      </c>
      <c r="Y35">
        <f>AVERAGE(X35,Z35)</f>
        <v>23.596448698732594</v>
      </c>
      <c r="Z35" s="1">
        <v>23.104086690890185</v>
      </c>
      <c r="AA35">
        <f>AVERAGE(Z35,AB35)</f>
        <v>22.349744330669029</v>
      </c>
      <c r="AB35" s="1">
        <v>21.595401970447874</v>
      </c>
      <c r="AC35">
        <f>AVERAGE(AB35,AD35)</f>
        <v>20.670064079398188</v>
      </c>
      <c r="AD35" s="1">
        <v>19.744726188348505</v>
      </c>
      <c r="AE35">
        <f>AVERAGE(AD35,AF35)</f>
        <v>18.760002172663693</v>
      </c>
      <c r="AF35" s="1">
        <v>17.775278156978882</v>
      </c>
      <c r="AG35">
        <f>AVERAGE(AF35,AH35)</f>
        <v>16.849940265929199</v>
      </c>
      <c r="AH35" s="1">
        <v>15.924602374879512</v>
      </c>
      <c r="AI35">
        <f>AVERAGE(AH35,AJ35)</f>
        <v>15.170260014658357</v>
      </c>
      <c r="AJ35" s="1">
        <v>14.415917654437202</v>
      </c>
      <c r="AK35">
        <f>AVERAGE(AJ35,AL35)</f>
        <v>13.923555646594796</v>
      </c>
      <c r="AL35" s="1">
        <v>13.431193638752388</v>
      </c>
      <c r="AM35">
        <f>AVERAGE(AL35,AN35)</f>
        <v>13.260198107923859</v>
      </c>
      <c r="AN35" s="1">
        <v>13.089202577095328</v>
      </c>
    </row>
    <row r="36" spans="3:40">
      <c r="C36">
        <v>155</v>
      </c>
      <c r="D36">
        <f>AVERAGE(D35,D37)</f>
        <v>17.927841518065151</v>
      </c>
      <c r="E36">
        <f t="shared" ref="E36:AN36" si="21">AVERAGE(E35,E37)</f>
        <v>18.152304635718018</v>
      </c>
      <c r="F36">
        <f t="shared" si="21"/>
        <v>18.376767753370881</v>
      </c>
      <c r="G36">
        <f t="shared" si="21"/>
        <v>19.023083541617737</v>
      </c>
      <c r="H36">
        <f t="shared" si="21"/>
        <v>19.669399329864593</v>
      </c>
      <c r="I36">
        <f t="shared" si="21"/>
        <v>20.659612566037723</v>
      </c>
      <c r="J36">
        <f t="shared" si="21"/>
        <v>21.649825802210856</v>
      </c>
      <c r="K36">
        <f t="shared" si="21"/>
        <v>22.864502156036856</v>
      </c>
      <c r="L36">
        <f t="shared" si="21"/>
        <v>24.079178509862849</v>
      </c>
      <c r="M36">
        <f t="shared" si="21"/>
        <v>25.371810086356561</v>
      </c>
      <c r="N36">
        <f t="shared" si="21"/>
        <v>26.664441662850273</v>
      </c>
      <c r="O36">
        <f t="shared" si="21"/>
        <v>27.879118016676269</v>
      </c>
      <c r="P36">
        <f t="shared" si="21"/>
        <v>29.093794370502266</v>
      </c>
      <c r="Q36">
        <f t="shared" si="21"/>
        <v>30.084007606675399</v>
      </c>
      <c r="R36">
        <f t="shared" si="21"/>
        <v>31.074220842848529</v>
      </c>
      <c r="S36">
        <f t="shared" si="21"/>
        <v>31.720536631095388</v>
      </c>
      <c r="T36">
        <f t="shared" si="21"/>
        <v>32.366852419342244</v>
      </c>
      <c r="U36">
        <f t="shared" si="21"/>
        <v>32.591315536995111</v>
      </c>
      <c r="V36">
        <f t="shared" si="21"/>
        <v>32.815778654647971</v>
      </c>
      <c r="W36">
        <f t="shared" si="21"/>
        <v>32.591315536995111</v>
      </c>
      <c r="X36">
        <f t="shared" si="21"/>
        <v>32.366852419342244</v>
      </c>
      <c r="Y36">
        <f t="shared" si="21"/>
        <v>31.720536631095388</v>
      </c>
      <c r="Z36">
        <f t="shared" si="21"/>
        <v>31.074220842848529</v>
      </c>
      <c r="AA36">
        <f t="shared" si="21"/>
        <v>30.084007606675399</v>
      </c>
      <c r="AB36">
        <f t="shared" si="21"/>
        <v>29.093794370502266</v>
      </c>
      <c r="AC36">
        <f t="shared" si="21"/>
        <v>27.879118016676269</v>
      </c>
      <c r="AD36">
        <f t="shared" si="21"/>
        <v>26.664441662850273</v>
      </c>
      <c r="AE36">
        <f t="shared" si="21"/>
        <v>25.371810086356561</v>
      </c>
      <c r="AF36">
        <f t="shared" si="21"/>
        <v>24.079178509862849</v>
      </c>
      <c r="AG36">
        <f t="shared" si="21"/>
        <v>22.864502156036856</v>
      </c>
      <c r="AH36">
        <f t="shared" si="21"/>
        <v>21.649825802210856</v>
      </c>
      <c r="AI36">
        <f t="shared" si="21"/>
        <v>20.659612566037723</v>
      </c>
      <c r="AJ36">
        <f t="shared" si="21"/>
        <v>19.669399329864593</v>
      </c>
      <c r="AK36">
        <f t="shared" si="21"/>
        <v>19.023083541617737</v>
      </c>
      <c r="AL36">
        <f t="shared" si="21"/>
        <v>18.376767753370881</v>
      </c>
      <c r="AM36">
        <f t="shared" si="21"/>
        <v>18.152304635718018</v>
      </c>
      <c r="AN36">
        <f t="shared" si="21"/>
        <v>17.927841518065151</v>
      </c>
    </row>
    <row r="37" spans="3:40" ht="15">
      <c r="C37" s="1">
        <v>150</v>
      </c>
      <c r="D37">
        <f>AN37</f>
        <v>22.766480459034973</v>
      </c>
      <c r="E37">
        <f>AVERAGE(D37,F37)</f>
        <v>23.044411163512173</v>
      </c>
      <c r="F37">
        <f>AL37</f>
        <v>23.322341867989373</v>
      </c>
      <c r="G37">
        <f>AVERAGE(F37,H37)</f>
        <v>24.122611436640678</v>
      </c>
      <c r="H37">
        <f>AJ37</f>
        <v>24.922881005291984</v>
      </c>
      <c r="I37">
        <f>AVERAGE(H37,J37)</f>
        <v>26.148965117417092</v>
      </c>
      <c r="J37">
        <f>AH37</f>
        <v>27.375049229542203</v>
      </c>
      <c r="K37">
        <f>AVERAGE(J37,L37)</f>
        <v>28.87906404614451</v>
      </c>
      <c r="L37">
        <f>AF37</f>
        <v>30.383078862746817</v>
      </c>
      <c r="M37">
        <f>AVERAGE(L37,N37)</f>
        <v>31.983618000049432</v>
      </c>
      <c r="N37">
        <f>AD37</f>
        <v>33.584157137352044</v>
      </c>
      <c r="O37">
        <f>AVERAGE(N37,P37)</f>
        <v>35.088171953954351</v>
      </c>
      <c r="P37">
        <f>AB37</f>
        <v>36.592186770556658</v>
      </c>
      <c r="Q37">
        <f>AVERAGE(P37,R37)</f>
        <v>37.818270882681766</v>
      </c>
      <c r="R37">
        <f>Z37</f>
        <v>39.044354994806874</v>
      </c>
      <c r="S37">
        <f>AVERAGE(R37,T37)</f>
        <v>39.844624563458183</v>
      </c>
      <c r="T37">
        <f>X37</f>
        <v>40.644894132109485</v>
      </c>
      <c r="U37">
        <f>AVERAGE(T37,V37)</f>
        <v>40.922824836586685</v>
      </c>
      <c r="V37" s="1">
        <v>41.200755541063884</v>
      </c>
      <c r="W37">
        <f>AVERAGE(V37,X37)</f>
        <v>40.922824836586685</v>
      </c>
      <c r="X37" s="1">
        <v>40.644894132109485</v>
      </c>
      <c r="Y37">
        <f>AVERAGE(X37,Z37)</f>
        <v>39.844624563458183</v>
      </c>
      <c r="Z37" s="1">
        <v>39.044354994806874</v>
      </c>
      <c r="AA37">
        <f>AVERAGE(Z37,AB37)</f>
        <v>37.818270882681766</v>
      </c>
      <c r="AB37" s="1">
        <v>36.592186770556658</v>
      </c>
      <c r="AC37">
        <f>AVERAGE(AB37,AD37)</f>
        <v>35.088171953954351</v>
      </c>
      <c r="AD37" s="1">
        <v>33.584157137352044</v>
      </c>
      <c r="AE37">
        <f>AVERAGE(AD37,AF37)</f>
        <v>31.983618000049432</v>
      </c>
      <c r="AF37" s="1">
        <v>30.383078862746817</v>
      </c>
      <c r="AG37">
        <f>AVERAGE(AF37,AH37)</f>
        <v>28.87906404614451</v>
      </c>
      <c r="AH37" s="1">
        <v>27.375049229542203</v>
      </c>
      <c r="AI37">
        <f>AVERAGE(AH37,AJ37)</f>
        <v>26.148965117417092</v>
      </c>
      <c r="AJ37" s="1">
        <v>24.922881005291984</v>
      </c>
      <c r="AK37">
        <f>AVERAGE(AJ37,AL37)</f>
        <v>24.122611436640678</v>
      </c>
      <c r="AL37" s="1">
        <v>23.322341867989373</v>
      </c>
      <c r="AM37">
        <f>AVERAGE(AL37,AN37)</f>
        <v>23.044411163512173</v>
      </c>
      <c r="AN37" s="1">
        <v>22.766480459034973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N37"/>
  <sheetViews>
    <sheetView workbookViewId="0"/>
  </sheetViews>
  <sheetFormatPr defaultRowHeight="14.25"/>
  <cols>
    <col min="4" max="21" width="9" customWidth="1"/>
  </cols>
  <sheetData>
    <row r="4" spans="1:40" ht="15">
      <c r="D4" s="1" t="s">
        <v>94</v>
      </c>
    </row>
    <row r="5" spans="1:40" ht="15">
      <c r="D5" s="1" t="s">
        <v>90</v>
      </c>
    </row>
    <row r="6" spans="1:40">
      <c r="D6">
        <v>-180</v>
      </c>
      <c r="E6">
        <v>-170</v>
      </c>
      <c r="F6">
        <f>D6+20</f>
        <v>-160</v>
      </c>
      <c r="G6">
        <v>-150</v>
      </c>
      <c r="H6">
        <f t="shared" ref="H6" si="0">F6+20</f>
        <v>-140</v>
      </c>
      <c r="I6">
        <v>-130</v>
      </c>
      <c r="J6">
        <f>H6+20</f>
        <v>-120</v>
      </c>
      <c r="K6">
        <v>-110</v>
      </c>
      <c r="L6">
        <f>J6+20</f>
        <v>-100</v>
      </c>
      <c r="M6">
        <v>-90</v>
      </c>
      <c r="N6">
        <f>L6+20</f>
        <v>-80</v>
      </c>
      <c r="O6">
        <v>-70</v>
      </c>
      <c r="P6">
        <f>N6+20</f>
        <v>-60</v>
      </c>
      <c r="Q6">
        <v>-50</v>
      </c>
      <c r="R6">
        <f>P6+20</f>
        <v>-40</v>
      </c>
      <c r="S6">
        <v>-30</v>
      </c>
      <c r="T6">
        <f>R6+20</f>
        <v>-20</v>
      </c>
      <c r="U6">
        <v>-10</v>
      </c>
      <c r="V6">
        <f>T6+20</f>
        <v>0</v>
      </c>
      <c r="W6">
        <v>10</v>
      </c>
      <c r="X6">
        <f>V6+20</f>
        <v>20</v>
      </c>
      <c r="Y6">
        <v>30</v>
      </c>
      <c r="Z6">
        <f>X6+20</f>
        <v>40</v>
      </c>
      <c r="AA6">
        <v>50</v>
      </c>
      <c r="AB6">
        <f>Z6+20</f>
        <v>60</v>
      </c>
      <c r="AC6">
        <v>70</v>
      </c>
      <c r="AD6">
        <f>AB6+20</f>
        <v>80</v>
      </c>
      <c r="AE6">
        <v>90</v>
      </c>
      <c r="AF6">
        <f>AD6+20</f>
        <v>100</v>
      </c>
      <c r="AG6">
        <v>110</v>
      </c>
      <c r="AH6">
        <f>AF6+20</f>
        <v>120</v>
      </c>
      <c r="AI6">
        <v>130</v>
      </c>
      <c r="AJ6">
        <f>AH6+20</f>
        <v>140</v>
      </c>
      <c r="AK6">
        <v>150</v>
      </c>
      <c r="AL6">
        <f>AJ6+20</f>
        <v>160</v>
      </c>
      <c r="AM6">
        <v>170</v>
      </c>
      <c r="AN6">
        <f>AL6+20</f>
        <v>180</v>
      </c>
    </row>
    <row r="7" spans="1:40" ht="15">
      <c r="A7" s="1" t="s">
        <v>89</v>
      </c>
      <c r="C7" s="1">
        <v>210</v>
      </c>
      <c r="D7">
        <f>D19</f>
        <v>19.676442179988136</v>
      </c>
      <c r="E7">
        <f t="shared" ref="E7:AN7" si="1">E19</f>
        <v>19.81748403999843</v>
      </c>
      <c r="F7">
        <f t="shared" si="1"/>
        <v>19.958525900008723</v>
      </c>
      <c r="G7">
        <f t="shared" si="1"/>
        <v>20.367710075005405</v>
      </c>
      <c r="H7">
        <f t="shared" si="1"/>
        <v>20.776894250002087</v>
      </c>
      <c r="I7">
        <f t="shared" si="1"/>
        <v>21.412593437501457</v>
      </c>
      <c r="J7">
        <f t="shared" si="1"/>
        <v>22.048292625000826</v>
      </c>
      <c r="K7">
        <f t="shared" si="1"/>
        <v>22.842677032496539</v>
      </c>
      <c r="L7">
        <f t="shared" si="1"/>
        <v>23.637061439992252</v>
      </c>
      <c r="M7">
        <f t="shared" si="1"/>
        <v>24.500273330002237</v>
      </c>
      <c r="N7">
        <f t="shared" si="1"/>
        <v>25.363485220012222</v>
      </c>
      <c r="O7">
        <f t="shared" si="1"/>
        <v>26.191869852504176</v>
      </c>
      <c r="P7">
        <f t="shared" si="1"/>
        <v>27.02025448499613</v>
      </c>
      <c r="Q7">
        <f t="shared" si="1"/>
        <v>27.708437417491339</v>
      </c>
      <c r="R7">
        <f t="shared" si="1"/>
        <v>28.396620349986549</v>
      </c>
      <c r="S7">
        <f t="shared" si="1"/>
        <v>28.85232838498964</v>
      </c>
      <c r="T7">
        <f t="shared" si="1"/>
        <v>29.308036419992732</v>
      </c>
      <c r="U7">
        <f t="shared" si="1"/>
        <v>29.46754867249221</v>
      </c>
      <c r="V7">
        <f t="shared" si="1"/>
        <v>29.627060924991689</v>
      </c>
      <c r="W7">
        <f t="shared" si="1"/>
        <v>29.46754867249221</v>
      </c>
      <c r="X7">
        <f t="shared" si="1"/>
        <v>29.308036419992732</v>
      </c>
      <c r="Y7">
        <f t="shared" si="1"/>
        <v>28.85232838498964</v>
      </c>
      <c r="Z7">
        <f t="shared" si="1"/>
        <v>28.396620349986549</v>
      </c>
      <c r="AA7">
        <f t="shared" si="1"/>
        <v>27.708437417491339</v>
      </c>
      <c r="AB7">
        <f t="shared" si="1"/>
        <v>27.02025448499613</v>
      </c>
      <c r="AC7">
        <f t="shared" si="1"/>
        <v>26.191869852504176</v>
      </c>
      <c r="AD7">
        <f t="shared" si="1"/>
        <v>25.363485220012222</v>
      </c>
      <c r="AE7">
        <f t="shared" si="1"/>
        <v>24.500273330002237</v>
      </c>
      <c r="AF7">
        <f t="shared" si="1"/>
        <v>23.637061439992252</v>
      </c>
      <c r="AG7">
        <f t="shared" si="1"/>
        <v>22.842677032496539</v>
      </c>
      <c r="AH7">
        <f t="shared" si="1"/>
        <v>22.048292625000826</v>
      </c>
      <c r="AI7">
        <f t="shared" si="1"/>
        <v>21.412593437501457</v>
      </c>
      <c r="AJ7">
        <f t="shared" si="1"/>
        <v>20.776894250002087</v>
      </c>
      <c r="AK7">
        <f t="shared" si="1"/>
        <v>20.367710075005405</v>
      </c>
      <c r="AL7">
        <f t="shared" si="1"/>
        <v>19.958525900008723</v>
      </c>
      <c r="AM7">
        <f t="shared" si="1"/>
        <v>19.81748403999843</v>
      </c>
      <c r="AN7">
        <f t="shared" si="1"/>
        <v>19.676442179988136</v>
      </c>
    </row>
    <row r="8" spans="1:40">
      <c r="C8">
        <v>205</v>
      </c>
      <c r="D8">
        <f>D18</f>
        <v>14.354172982489281</v>
      </c>
      <c r="E8">
        <f t="shared" ref="E8:AN8" si="2">E18</f>
        <v>14.474479956245586</v>
      </c>
      <c r="F8">
        <f t="shared" si="2"/>
        <v>14.594786930001892</v>
      </c>
      <c r="G8">
        <f t="shared" si="2"/>
        <v>14.943453330000258</v>
      </c>
      <c r="H8">
        <f t="shared" si="2"/>
        <v>15.292119729998625</v>
      </c>
      <c r="I8">
        <f t="shared" si="2"/>
        <v>15.832795508744267</v>
      </c>
      <c r="J8">
        <f t="shared" si="2"/>
        <v>16.37347128748991</v>
      </c>
      <c r="K8">
        <f t="shared" si="2"/>
        <v>17.047522466245802</v>
      </c>
      <c r="L8">
        <f t="shared" si="2"/>
        <v>17.721573645001691</v>
      </c>
      <c r="M8">
        <f t="shared" si="2"/>
        <v>18.452237167504563</v>
      </c>
      <c r="N8">
        <f t="shared" si="2"/>
        <v>19.182900690007436</v>
      </c>
      <c r="O8">
        <f t="shared" si="2"/>
        <v>19.882491420004438</v>
      </c>
      <c r="P8">
        <f t="shared" si="2"/>
        <v>20.58208215000144</v>
      </c>
      <c r="Q8">
        <f t="shared" si="2"/>
        <v>21.162179811244187</v>
      </c>
      <c r="R8">
        <f t="shared" si="2"/>
        <v>21.742277472486933</v>
      </c>
      <c r="S8">
        <f t="shared" si="2"/>
        <v>22.12590240498621</v>
      </c>
      <c r="T8">
        <f t="shared" si="2"/>
        <v>22.509527337485487</v>
      </c>
      <c r="U8">
        <f t="shared" si="2"/>
        <v>22.643723206243664</v>
      </c>
      <c r="V8">
        <f t="shared" si="2"/>
        <v>22.77791907500184</v>
      </c>
      <c r="W8">
        <f t="shared" si="2"/>
        <v>22.643723206243664</v>
      </c>
      <c r="X8">
        <f t="shared" si="2"/>
        <v>22.509527337485487</v>
      </c>
      <c r="Y8">
        <f t="shared" si="2"/>
        <v>22.12590240498621</v>
      </c>
      <c r="Z8">
        <f t="shared" si="2"/>
        <v>21.742277472486933</v>
      </c>
      <c r="AA8">
        <f t="shared" si="2"/>
        <v>21.162179811244187</v>
      </c>
      <c r="AB8">
        <f t="shared" si="2"/>
        <v>20.58208215000144</v>
      </c>
      <c r="AC8">
        <f t="shared" si="2"/>
        <v>19.882491420004438</v>
      </c>
      <c r="AD8">
        <f t="shared" si="2"/>
        <v>19.182900690007436</v>
      </c>
      <c r="AE8">
        <f t="shared" si="2"/>
        <v>18.452237167504563</v>
      </c>
      <c r="AF8">
        <f t="shared" si="2"/>
        <v>17.721573645001691</v>
      </c>
      <c r="AG8">
        <f t="shared" si="2"/>
        <v>17.047522466245802</v>
      </c>
      <c r="AH8">
        <f t="shared" si="2"/>
        <v>16.37347128748991</v>
      </c>
      <c r="AI8">
        <f t="shared" si="2"/>
        <v>15.832795508744267</v>
      </c>
      <c r="AJ8">
        <f t="shared" si="2"/>
        <v>15.292119729998625</v>
      </c>
      <c r="AK8">
        <f t="shared" si="2"/>
        <v>14.943453330000258</v>
      </c>
      <c r="AL8">
        <f t="shared" si="2"/>
        <v>14.594786930001892</v>
      </c>
      <c r="AM8">
        <f t="shared" si="2"/>
        <v>14.474479956245586</v>
      </c>
      <c r="AN8">
        <f t="shared" si="2"/>
        <v>14.354172982489281</v>
      </c>
    </row>
    <row r="9" spans="1:40" ht="15">
      <c r="C9" s="1">
        <v>200</v>
      </c>
      <c r="D9">
        <f>D17</f>
        <v>9.0319037849904262</v>
      </c>
      <c r="E9">
        <f t="shared" ref="E9:AN9" si="3">E17</f>
        <v>9.131475872492743</v>
      </c>
      <c r="F9">
        <f t="shared" si="3"/>
        <v>9.2310479599950597</v>
      </c>
      <c r="G9">
        <f t="shared" si="3"/>
        <v>9.519196584995111</v>
      </c>
      <c r="H9">
        <f t="shared" si="3"/>
        <v>9.8073452099951623</v>
      </c>
      <c r="I9">
        <f t="shared" si="3"/>
        <v>10.252997579987078</v>
      </c>
      <c r="J9">
        <f t="shared" si="3"/>
        <v>10.698649949978993</v>
      </c>
      <c r="K9">
        <f t="shared" si="3"/>
        <v>11.252367899995061</v>
      </c>
      <c r="L9">
        <f t="shared" si="3"/>
        <v>11.806085850011129</v>
      </c>
      <c r="M9">
        <f t="shared" si="3"/>
        <v>12.40420100500689</v>
      </c>
      <c r="N9">
        <f t="shared" si="3"/>
        <v>13.00231616000265</v>
      </c>
      <c r="O9">
        <f t="shared" si="3"/>
        <v>13.5731129875047</v>
      </c>
      <c r="P9">
        <f t="shared" si="3"/>
        <v>14.143909815006751</v>
      </c>
      <c r="Q9">
        <f t="shared" si="3"/>
        <v>14.615922204997034</v>
      </c>
      <c r="R9">
        <f t="shared" si="3"/>
        <v>15.087934594987317</v>
      </c>
      <c r="S9">
        <f t="shared" si="3"/>
        <v>15.39947642498278</v>
      </c>
      <c r="T9">
        <f t="shared" si="3"/>
        <v>15.711018254978242</v>
      </c>
      <c r="U9">
        <f t="shared" si="3"/>
        <v>15.819897739995117</v>
      </c>
      <c r="V9">
        <f t="shared" si="3"/>
        <v>15.928777225011991</v>
      </c>
      <c r="W9">
        <f t="shared" si="3"/>
        <v>15.819897739995117</v>
      </c>
      <c r="X9">
        <f t="shared" si="3"/>
        <v>15.711018254978242</v>
      </c>
      <c r="Y9">
        <f t="shared" si="3"/>
        <v>15.39947642498278</v>
      </c>
      <c r="Z9">
        <f t="shared" si="3"/>
        <v>15.087934594987317</v>
      </c>
      <c r="AA9">
        <f t="shared" si="3"/>
        <v>14.615922204997034</v>
      </c>
      <c r="AB9">
        <f t="shared" si="3"/>
        <v>14.143909815006751</v>
      </c>
      <c r="AC9">
        <f t="shared" si="3"/>
        <v>13.5731129875047</v>
      </c>
      <c r="AD9">
        <f t="shared" si="3"/>
        <v>13.00231616000265</v>
      </c>
      <c r="AE9">
        <f t="shared" si="3"/>
        <v>12.40420100500689</v>
      </c>
      <c r="AF9">
        <f t="shared" si="3"/>
        <v>11.806085850011129</v>
      </c>
      <c r="AG9">
        <f t="shared" si="3"/>
        <v>11.252367899995061</v>
      </c>
      <c r="AH9">
        <f t="shared" si="3"/>
        <v>10.698649949978993</v>
      </c>
      <c r="AI9">
        <f t="shared" si="3"/>
        <v>10.252997579987078</v>
      </c>
      <c r="AJ9">
        <f t="shared" si="3"/>
        <v>9.8073452099951623</v>
      </c>
      <c r="AK9">
        <f t="shared" si="3"/>
        <v>9.519196584995111</v>
      </c>
      <c r="AL9">
        <f t="shared" si="3"/>
        <v>9.2310479599950597</v>
      </c>
      <c r="AM9">
        <f t="shared" si="3"/>
        <v>9.131475872492743</v>
      </c>
      <c r="AN9">
        <f t="shared" si="3"/>
        <v>9.0319037849904262</v>
      </c>
    </row>
    <row r="10" spans="1:40">
      <c r="C10">
        <v>195</v>
      </c>
      <c r="D10">
        <f>D16</f>
        <v>6.1521766199862178</v>
      </c>
      <c r="E10">
        <f t="shared" ref="E10:AN10" si="4">E16</f>
        <v>6.227843529988073</v>
      </c>
      <c r="F10">
        <f t="shared" si="4"/>
        <v>6.3035104399899282</v>
      </c>
      <c r="G10">
        <f t="shared" si="4"/>
        <v>6.5222933549964672</v>
      </c>
      <c r="H10">
        <f t="shared" si="4"/>
        <v>6.7410762700030062</v>
      </c>
      <c r="I10">
        <f t="shared" si="4"/>
        <v>7.0789518649946643</v>
      </c>
      <c r="J10">
        <f t="shared" si="4"/>
        <v>7.4168274599863224</v>
      </c>
      <c r="K10">
        <f t="shared" si="4"/>
        <v>7.8358244412474054</v>
      </c>
      <c r="L10">
        <f t="shared" si="4"/>
        <v>8.2548214225084884</v>
      </c>
      <c r="M10">
        <f t="shared" si="4"/>
        <v>8.7064205500074028</v>
      </c>
      <c r="N10">
        <f t="shared" si="4"/>
        <v>9.1580196775063172</v>
      </c>
      <c r="O10">
        <f t="shared" si="4"/>
        <v>9.588030631255263</v>
      </c>
      <c r="P10">
        <f t="shared" si="4"/>
        <v>10.018041585004209</v>
      </c>
      <c r="Q10">
        <f t="shared" si="4"/>
        <v>10.372910728748108</v>
      </c>
      <c r="R10">
        <f t="shared" si="4"/>
        <v>10.727779872492007</v>
      </c>
      <c r="S10">
        <f t="shared" si="4"/>
        <v>10.961620029985156</v>
      </c>
      <c r="T10">
        <f t="shared" si="4"/>
        <v>11.195460187478304</v>
      </c>
      <c r="U10">
        <f t="shared" si="4"/>
        <v>11.277113237490417</v>
      </c>
      <c r="V10">
        <f t="shared" si="4"/>
        <v>11.358766287502529</v>
      </c>
      <c r="W10">
        <f t="shared" si="4"/>
        <v>11.277113237490417</v>
      </c>
      <c r="X10">
        <f t="shared" si="4"/>
        <v>11.195460187478304</v>
      </c>
      <c r="Y10">
        <f t="shared" si="4"/>
        <v>10.961620029985156</v>
      </c>
      <c r="Z10">
        <f t="shared" si="4"/>
        <v>10.727779872492007</v>
      </c>
      <c r="AA10">
        <f t="shared" si="4"/>
        <v>10.372910728748108</v>
      </c>
      <c r="AB10">
        <f t="shared" si="4"/>
        <v>10.018041585004209</v>
      </c>
      <c r="AC10">
        <f t="shared" si="4"/>
        <v>9.588030631255263</v>
      </c>
      <c r="AD10">
        <f t="shared" si="4"/>
        <v>9.1580196775063172</v>
      </c>
      <c r="AE10">
        <f t="shared" si="4"/>
        <v>8.7064205500074028</v>
      </c>
      <c r="AF10">
        <f t="shared" si="4"/>
        <v>8.2548214225084884</v>
      </c>
      <c r="AG10">
        <f t="shared" si="4"/>
        <v>7.8358244412474054</v>
      </c>
      <c r="AH10">
        <f t="shared" si="4"/>
        <v>7.4168274599863224</v>
      </c>
      <c r="AI10">
        <f t="shared" si="4"/>
        <v>7.0789518649946643</v>
      </c>
      <c r="AJ10">
        <f t="shared" si="4"/>
        <v>6.7410762700030062</v>
      </c>
      <c r="AK10">
        <f t="shared" si="4"/>
        <v>6.5222933549964672</v>
      </c>
      <c r="AL10">
        <f t="shared" si="4"/>
        <v>6.3035104399899282</v>
      </c>
      <c r="AM10">
        <f t="shared" si="4"/>
        <v>6.227843529988073</v>
      </c>
      <c r="AN10">
        <f t="shared" si="4"/>
        <v>6.1521766199862178</v>
      </c>
    </row>
    <row r="11" spans="1:40" ht="15">
      <c r="C11" s="1">
        <v>190</v>
      </c>
      <c r="D11">
        <f>D15</f>
        <v>3.2724494549820093</v>
      </c>
      <c r="E11">
        <f t="shared" ref="E11:AN11" si="5">E15</f>
        <v>3.3242111874834031</v>
      </c>
      <c r="F11">
        <f t="shared" si="5"/>
        <v>3.3759729199847968</v>
      </c>
      <c r="G11">
        <f t="shared" si="5"/>
        <v>3.5253901249978234</v>
      </c>
      <c r="H11">
        <f t="shared" si="5"/>
        <v>3.6748073300108501</v>
      </c>
      <c r="I11">
        <f t="shared" si="5"/>
        <v>3.9049061500022511</v>
      </c>
      <c r="J11">
        <f t="shared" si="5"/>
        <v>4.135004969993652</v>
      </c>
      <c r="K11">
        <f t="shared" si="5"/>
        <v>4.4192809824997497</v>
      </c>
      <c r="L11">
        <f t="shared" si="5"/>
        <v>4.7035569950058473</v>
      </c>
      <c r="M11">
        <f t="shared" si="5"/>
        <v>5.008640095007916</v>
      </c>
      <c r="N11">
        <f t="shared" si="5"/>
        <v>5.3137231950099846</v>
      </c>
      <c r="O11">
        <f t="shared" si="5"/>
        <v>5.6029482750058257</v>
      </c>
      <c r="P11">
        <f t="shared" si="5"/>
        <v>5.8921733550016668</v>
      </c>
      <c r="Q11">
        <f t="shared" si="5"/>
        <v>6.1298992524991824</v>
      </c>
      <c r="R11">
        <f t="shared" si="5"/>
        <v>6.367625149996698</v>
      </c>
      <c r="S11">
        <f t="shared" si="5"/>
        <v>6.5237636349875316</v>
      </c>
      <c r="T11">
        <f t="shared" si="5"/>
        <v>6.6799021199783652</v>
      </c>
      <c r="U11">
        <f t="shared" si="5"/>
        <v>6.7343287349857164</v>
      </c>
      <c r="V11">
        <f t="shared" si="5"/>
        <v>6.7887553499930675</v>
      </c>
      <c r="W11">
        <f t="shared" si="5"/>
        <v>6.7343287349857164</v>
      </c>
      <c r="X11">
        <f t="shared" si="5"/>
        <v>6.6799021199783652</v>
      </c>
      <c r="Y11">
        <f t="shared" si="5"/>
        <v>6.5237636349875316</v>
      </c>
      <c r="Z11">
        <f t="shared" si="5"/>
        <v>6.367625149996698</v>
      </c>
      <c r="AA11">
        <f t="shared" si="5"/>
        <v>6.1298992524991824</v>
      </c>
      <c r="AB11">
        <f t="shared" si="5"/>
        <v>5.8921733550016668</v>
      </c>
      <c r="AC11">
        <f t="shared" si="5"/>
        <v>5.6029482750058257</v>
      </c>
      <c r="AD11">
        <f t="shared" si="5"/>
        <v>5.3137231950099846</v>
      </c>
      <c r="AE11">
        <f t="shared" si="5"/>
        <v>5.008640095007916</v>
      </c>
      <c r="AF11">
        <f t="shared" si="5"/>
        <v>4.7035569950058473</v>
      </c>
      <c r="AG11">
        <f t="shared" si="5"/>
        <v>4.4192809824997497</v>
      </c>
      <c r="AH11">
        <f t="shared" si="5"/>
        <v>4.135004969993652</v>
      </c>
      <c r="AI11">
        <f t="shared" si="5"/>
        <v>3.9049061500022511</v>
      </c>
      <c r="AJ11">
        <f t="shared" si="5"/>
        <v>3.6748073300108501</v>
      </c>
      <c r="AK11">
        <f t="shared" si="5"/>
        <v>3.5253901249978234</v>
      </c>
      <c r="AL11">
        <f t="shared" si="5"/>
        <v>3.3759729199847968</v>
      </c>
      <c r="AM11">
        <f t="shared" si="5"/>
        <v>3.3242111874834031</v>
      </c>
      <c r="AN11">
        <f t="shared" si="5"/>
        <v>3.2724494549820093</v>
      </c>
    </row>
    <row r="12" spans="1:40">
      <c r="C12">
        <v>185</v>
      </c>
      <c r="D12">
        <f>D14</f>
        <v>2.8877349399951839</v>
      </c>
      <c r="E12">
        <f t="shared" ref="E12:AN12" si="6">E14</f>
        <v>2.9136158062458808</v>
      </c>
      <c r="F12">
        <f t="shared" si="6"/>
        <v>2.9394966724965776</v>
      </c>
      <c r="G12">
        <f t="shared" si="6"/>
        <v>3.014205275003091</v>
      </c>
      <c r="H12">
        <f t="shared" si="6"/>
        <v>3.0889138775096043</v>
      </c>
      <c r="I12">
        <f t="shared" si="6"/>
        <v>3.2039632875053048</v>
      </c>
      <c r="J12">
        <f t="shared" si="6"/>
        <v>3.3190126975010052</v>
      </c>
      <c r="K12">
        <f t="shared" si="6"/>
        <v>3.4611507037540541</v>
      </c>
      <c r="L12">
        <f t="shared" si="6"/>
        <v>3.6032887100071029</v>
      </c>
      <c r="M12">
        <f t="shared" si="6"/>
        <v>3.7558302600081372</v>
      </c>
      <c r="N12">
        <f t="shared" si="6"/>
        <v>3.9083718100091716</v>
      </c>
      <c r="O12">
        <f t="shared" si="6"/>
        <v>4.0529843500070921</v>
      </c>
      <c r="P12">
        <f t="shared" si="6"/>
        <v>4.1975968900050127</v>
      </c>
      <c r="Q12">
        <f t="shared" si="6"/>
        <v>4.3164598387537705</v>
      </c>
      <c r="R12">
        <f t="shared" si="6"/>
        <v>4.4353227875025283</v>
      </c>
      <c r="S12">
        <f t="shared" si="6"/>
        <v>4.5133920299979451</v>
      </c>
      <c r="T12">
        <f t="shared" si="6"/>
        <v>4.5914612724933619</v>
      </c>
      <c r="U12">
        <f t="shared" si="6"/>
        <v>4.6186745799970375</v>
      </c>
      <c r="V12">
        <f t="shared" si="6"/>
        <v>4.645887887500713</v>
      </c>
      <c r="W12">
        <f t="shared" si="6"/>
        <v>4.6186745799970375</v>
      </c>
      <c r="X12">
        <f t="shared" si="6"/>
        <v>4.5914612724933619</v>
      </c>
      <c r="Y12">
        <f t="shared" si="6"/>
        <v>4.5133920299979451</v>
      </c>
      <c r="Z12">
        <f t="shared" si="6"/>
        <v>4.4353227875025283</v>
      </c>
      <c r="AA12">
        <f t="shared" si="6"/>
        <v>4.3164598387537705</v>
      </c>
      <c r="AB12">
        <f t="shared" si="6"/>
        <v>4.1975968900050127</v>
      </c>
      <c r="AC12">
        <f t="shared" si="6"/>
        <v>4.0529843500070921</v>
      </c>
      <c r="AD12">
        <f t="shared" si="6"/>
        <v>3.9083718100091716</v>
      </c>
      <c r="AE12">
        <f t="shared" si="6"/>
        <v>3.7558302600081372</v>
      </c>
      <c r="AF12">
        <f t="shared" si="6"/>
        <v>3.6032887100071029</v>
      </c>
      <c r="AG12">
        <f t="shared" si="6"/>
        <v>3.4611507037540541</v>
      </c>
      <c r="AH12">
        <f t="shared" si="6"/>
        <v>3.3190126975010052</v>
      </c>
      <c r="AI12">
        <f t="shared" si="6"/>
        <v>3.2039632875053048</v>
      </c>
      <c r="AJ12">
        <f t="shared" si="6"/>
        <v>3.0889138775096043</v>
      </c>
      <c r="AK12">
        <f t="shared" si="6"/>
        <v>3.014205275003091</v>
      </c>
      <c r="AL12">
        <f t="shared" si="6"/>
        <v>2.9394966724965776</v>
      </c>
      <c r="AM12">
        <f t="shared" si="6"/>
        <v>2.9136158062458808</v>
      </c>
      <c r="AN12">
        <f t="shared" si="6"/>
        <v>2.8877349399951839</v>
      </c>
    </row>
    <row r="13" spans="1:40" ht="15">
      <c r="A13">
        <v>-77.206057439999995</v>
      </c>
      <c r="B13">
        <f>(A13-data_workup!B8)*data_workup!B1</f>
        <v>2.5030204250083585</v>
      </c>
      <c r="C13" s="1">
        <v>180</v>
      </c>
      <c r="D13" s="7">
        <f>$B$13</f>
        <v>2.5030204250083585</v>
      </c>
      <c r="E13" s="7">
        <f t="shared" ref="E13:AN13" si="7">$B$13</f>
        <v>2.5030204250083585</v>
      </c>
      <c r="F13" s="7">
        <f t="shared" si="7"/>
        <v>2.5030204250083585</v>
      </c>
      <c r="G13" s="7">
        <f t="shared" si="7"/>
        <v>2.5030204250083585</v>
      </c>
      <c r="H13" s="7">
        <f t="shared" si="7"/>
        <v>2.5030204250083585</v>
      </c>
      <c r="I13" s="7">
        <f t="shared" si="7"/>
        <v>2.5030204250083585</v>
      </c>
      <c r="J13" s="7">
        <f t="shared" si="7"/>
        <v>2.5030204250083585</v>
      </c>
      <c r="K13" s="7">
        <f t="shared" si="7"/>
        <v>2.5030204250083585</v>
      </c>
      <c r="L13" s="7">
        <f t="shared" si="7"/>
        <v>2.5030204250083585</v>
      </c>
      <c r="M13" s="7">
        <f t="shared" si="7"/>
        <v>2.5030204250083585</v>
      </c>
      <c r="N13" s="7">
        <f t="shared" si="7"/>
        <v>2.5030204250083585</v>
      </c>
      <c r="O13" s="7">
        <f t="shared" si="7"/>
        <v>2.5030204250083585</v>
      </c>
      <c r="P13" s="7">
        <f t="shared" si="7"/>
        <v>2.5030204250083585</v>
      </c>
      <c r="Q13" s="7">
        <f t="shared" si="7"/>
        <v>2.5030204250083585</v>
      </c>
      <c r="R13" s="7">
        <f t="shared" si="7"/>
        <v>2.5030204250083585</v>
      </c>
      <c r="S13" s="7">
        <f t="shared" si="7"/>
        <v>2.5030204250083585</v>
      </c>
      <c r="T13" s="7">
        <f t="shared" si="7"/>
        <v>2.5030204250083585</v>
      </c>
      <c r="U13" s="7">
        <f t="shared" si="7"/>
        <v>2.5030204250083585</v>
      </c>
      <c r="V13" s="7">
        <f t="shared" si="7"/>
        <v>2.5030204250083585</v>
      </c>
      <c r="W13" s="7">
        <f t="shared" si="7"/>
        <v>2.5030204250083585</v>
      </c>
      <c r="X13" s="7">
        <f t="shared" si="7"/>
        <v>2.5030204250083585</v>
      </c>
      <c r="Y13" s="7">
        <f t="shared" si="7"/>
        <v>2.5030204250083585</v>
      </c>
      <c r="Z13" s="7">
        <f t="shared" si="7"/>
        <v>2.5030204250083585</v>
      </c>
      <c r="AA13" s="7">
        <f t="shared" si="7"/>
        <v>2.5030204250083585</v>
      </c>
      <c r="AB13" s="7">
        <f t="shared" si="7"/>
        <v>2.5030204250083585</v>
      </c>
      <c r="AC13" s="7">
        <f t="shared" si="7"/>
        <v>2.5030204250083585</v>
      </c>
      <c r="AD13" s="7">
        <f t="shared" si="7"/>
        <v>2.5030204250083585</v>
      </c>
      <c r="AE13" s="7">
        <f t="shared" si="7"/>
        <v>2.5030204250083585</v>
      </c>
      <c r="AF13" s="7">
        <f t="shared" si="7"/>
        <v>2.5030204250083585</v>
      </c>
      <c r="AG13" s="7">
        <f t="shared" si="7"/>
        <v>2.5030204250083585</v>
      </c>
      <c r="AH13" s="7">
        <f t="shared" si="7"/>
        <v>2.5030204250083585</v>
      </c>
      <c r="AI13" s="7">
        <f t="shared" si="7"/>
        <v>2.5030204250083585</v>
      </c>
      <c r="AJ13" s="7">
        <f t="shared" si="7"/>
        <v>2.5030204250083585</v>
      </c>
      <c r="AK13" s="7">
        <f t="shared" si="7"/>
        <v>2.5030204250083585</v>
      </c>
      <c r="AL13" s="7">
        <f t="shared" si="7"/>
        <v>2.5030204250083585</v>
      </c>
      <c r="AM13" s="7">
        <f t="shared" si="7"/>
        <v>2.5030204250083585</v>
      </c>
      <c r="AN13" s="7">
        <f t="shared" si="7"/>
        <v>2.5030204250083585</v>
      </c>
    </row>
    <row r="14" spans="1:40">
      <c r="C14">
        <v>175</v>
      </c>
      <c r="D14">
        <f>AVERAGE(D13,D15)</f>
        <v>2.8877349399951839</v>
      </c>
      <c r="E14">
        <f t="shared" ref="E14:AN14" si="8">AVERAGE(E13,E15)</f>
        <v>2.9136158062458808</v>
      </c>
      <c r="F14">
        <f t="shared" si="8"/>
        <v>2.9394966724965776</v>
      </c>
      <c r="G14">
        <f t="shared" si="8"/>
        <v>3.014205275003091</v>
      </c>
      <c r="H14">
        <f t="shared" si="8"/>
        <v>3.0889138775096043</v>
      </c>
      <c r="I14">
        <f t="shared" si="8"/>
        <v>3.2039632875053048</v>
      </c>
      <c r="J14">
        <f t="shared" si="8"/>
        <v>3.3190126975010052</v>
      </c>
      <c r="K14">
        <f t="shared" si="8"/>
        <v>3.4611507037540541</v>
      </c>
      <c r="L14">
        <f t="shared" si="8"/>
        <v>3.6032887100071029</v>
      </c>
      <c r="M14">
        <f t="shared" si="8"/>
        <v>3.7558302600081372</v>
      </c>
      <c r="N14">
        <f t="shared" si="8"/>
        <v>3.9083718100091716</v>
      </c>
      <c r="O14">
        <f t="shared" si="8"/>
        <v>4.0529843500070921</v>
      </c>
      <c r="P14">
        <f t="shared" si="8"/>
        <v>4.1975968900050127</v>
      </c>
      <c r="Q14">
        <f t="shared" si="8"/>
        <v>4.3164598387537705</v>
      </c>
      <c r="R14">
        <f t="shared" si="8"/>
        <v>4.4353227875025283</v>
      </c>
      <c r="S14">
        <f t="shared" si="8"/>
        <v>4.5133920299979451</v>
      </c>
      <c r="T14">
        <f t="shared" si="8"/>
        <v>4.5914612724933619</v>
      </c>
      <c r="U14">
        <f t="shared" si="8"/>
        <v>4.6186745799970375</v>
      </c>
      <c r="V14">
        <f t="shared" si="8"/>
        <v>4.645887887500713</v>
      </c>
      <c r="W14">
        <f t="shared" si="8"/>
        <v>4.6186745799970375</v>
      </c>
      <c r="X14">
        <f t="shared" si="8"/>
        <v>4.5914612724933619</v>
      </c>
      <c r="Y14">
        <f t="shared" si="8"/>
        <v>4.5133920299979451</v>
      </c>
      <c r="Z14">
        <f t="shared" si="8"/>
        <v>4.4353227875025283</v>
      </c>
      <c r="AA14">
        <f t="shared" si="8"/>
        <v>4.3164598387537705</v>
      </c>
      <c r="AB14">
        <f t="shared" si="8"/>
        <v>4.1975968900050127</v>
      </c>
      <c r="AC14">
        <f t="shared" si="8"/>
        <v>4.0529843500070921</v>
      </c>
      <c r="AD14">
        <f t="shared" si="8"/>
        <v>3.9083718100091716</v>
      </c>
      <c r="AE14">
        <f t="shared" si="8"/>
        <v>3.7558302600081372</v>
      </c>
      <c r="AF14">
        <f t="shared" si="8"/>
        <v>3.6032887100071029</v>
      </c>
      <c r="AG14">
        <f t="shared" si="8"/>
        <v>3.4611507037540541</v>
      </c>
      <c r="AH14">
        <f t="shared" si="8"/>
        <v>3.3190126975010052</v>
      </c>
      <c r="AI14">
        <f t="shared" si="8"/>
        <v>3.2039632875053048</v>
      </c>
      <c r="AJ14">
        <f t="shared" si="8"/>
        <v>3.0889138775096043</v>
      </c>
      <c r="AK14">
        <f t="shared" si="8"/>
        <v>3.014205275003091</v>
      </c>
      <c r="AL14">
        <f t="shared" si="8"/>
        <v>2.9394966724965776</v>
      </c>
      <c r="AM14">
        <f t="shared" si="8"/>
        <v>2.9136158062458808</v>
      </c>
      <c r="AN14">
        <f t="shared" si="8"/>
        <v>2.8877349399951839</v>
      </c>
    </row>
    <row r="15" spans="1:40" ht="15">
      <c r="C15" s="1">
        <v>170</v>
      </c>
      <c r="D15">
        <f>AN15</f>
        <v>3.2724494549820093</v>
      </c>
      <c r="E15">
        <f>AVERAGE(D15,F15)</f>
        <v>3.3242111874834031</v>
      </c>
      <c r="F15">
        <f>AL15</f>
        <v>3.3759729199847968</v>
      </c>
      <c r="G15">
        <f>AVERAGE(F15,H15)</f>
        <v>3.5253901249978234</v>
      </c>
      <c r="H15">
        <f>AJ15</f>
        <v>3.6748073300108501</v>
      </c>
      <c r="I15">
        <f>AVERAGE(H15,J15)</f>
        <v>3.9049061500022511</v>
      </c>
      <c r="J15">
        <f>AH15</f>
        <v>4.135004969993652</v>
      </c>
      <c r="K15">
        <f>AVERAGE(J15,L15)</f>
        <v>4.4192809824997497</v>
      </c>
      <c r="L15">
        <f>AF15</f>
        <v>4.7035569950058473</v>
      </c>
      <c r="M15">
        <f>AVERAGE(L15,N15)</f>
        <v>5.008640095007916</v>
      </c>
      <c r="N15">
        <f>AD15</f>
        <v>5.3137231950099846</v>
      </c>
      <c r="O15">
        <f>AVERAGE(N15,P15)</f>
        <v>5.6029482750058257</v>
      </c>
      <c r="P15">
        <f>AB15</f>
        <v>5.8921733550016668</v>
      </c>
      <c r="Q15">
        <f>AVERAGE(P15,R15)</f>
        <v>6.1298992524991824</v>
      </c>
      <c r="R15">
        <f>Z15</f>
        <v>6.367625149996698</v>
      </c>
      <c r="S15">
        <f>AVERAGE(R15,T15)</f>
        <v>6.5237636349875316</v>
      </c>
      <c r="T15">
        <f>X15</f>
        <v>6.6799021199783652</v>
      </c>
      <c r="U15">
        <f>AVERAGE(T15,V15)</f>
        <v>6.7343287349857164</v>
      </c>
      <c r="V15" s="5">
        <v>6.7887553499930675</v>
      </c>
      <c r="W15">
        <f>AVERAGE(V15,X15)</f>
        <v>6.7343287349857164</v>
      </c>
      <c r="X15" s="1">
        <v>6.6799021199783652</v>
      </c>
      <c r="Y15">
        <f>AVERAGE(X15,Z15)</f>
        <v>6.5237636349875316</v>
      </c>
      <c r="Z15" s="1">
        <v>6.367625149996698</v>
      </c>
      <c r="AA15">
        <f>AVERAGE(Z15,AB15)</f>
        <v>6.1298992524991824</v>
      </c>
      <c r="AB15" s="1">
        <v>5.8921733550016668</v>
      </c>
      <c r="AC15">
        <f>AVERAGE(AB15,AD15)</f>
        <v>5.6029482750058257</v>
      </c>
      <c r="AD15" s="1">
        <v>5.3137231950099846</v>
      </c>
      <c r="AE15">
        <f>AVERAGE(AD15,AF15)</f>
        <v>5.008640095007916</v>
      </c>
      <c r="AF15" s="1">
        <v>4.7035569950058473</v>
      </c>
      <c r="AG15">
        <f>AVERAGE(AF15,AH15)</f>
        <v>4.4192809824997497</v>
      </c>
      <c r="AH15" s="1">
        <v>4.135004969993652</v>
      </c>
      <c r="AI15">
        <f>AVERAGE(AH15,AJ15)</f>
        <v>3.9049061500022511</v>
      </c>
      <c r="AJ15" s="1">
        <v>3.6748073300108501</v>
      </c>
      <c r="AK15">
        <f>AVERAGE(AJ15,AL15)</f>
        <v>3.5253901249978234</v>
      </c>
      <c r="AL15" s="1">
        <v>3.3759729199847968</v>
      </c>
      <c r="AM15">
        <f>AVERAGE(AL15,AN15)</f>
        <v>3.3242111874834031</v>
      </c>
      <c r="AN15" s="1">
        <v>3.2724494549820093</v>
      </c>
    </row>
    <row r="16" spans="1:40">
      <c r="C16">
        <v>165</v>
      </c>
      <c r="D16">
        <f>AVERAGE(D15,D17)</f>
        <v>6.1521766199862178</v>
      </c>
      <c r="E16">
        <f t="shared" ref="E16:AN16" si="9">AVERAGE(E15,E17)</f>
        <v>6.227843529988073</v>
      </c>
      <c r="F16">
        <f t="shared" si="9"/>
        <v>6.3035104399899282</v>
      </c>
      <c r="G16">
        <f t="shared" si="9"/>
        <v>6.5222933549964672</v>
      </c>
      <c r="H16">
        <f t="shared" si="9"/>
        <v>6.7410762700030062</v>
      </c>
      <c r="I16">
        <f t="shared" si="9"/>
        <v>7.0789518649946643</v>
      </c>
      <c r="J16">
        <f t="shared" si="9"/>
        <v>7.4168274599863224</v>
      </c>
      <c r="K16">
        <f t="shared" si="9"/>
        <v>7.8358244412474054</v>
      </c>
      <c r="L16">
        <f t="shared" si="9"/>
        <v>8.2548214225084884</v>
      </c>
      <c r="M16">
        <f t="shared" si="9"/>
        <v>8.7064205500074028</v>
      </c>
      <c r="N16">
        <f t="shared" si="9"/>
        <v>9.1580196775063172</v>
      </c>
      <c r="O16">
        <f t="shared" si="9"/>
        <v>9.588030631255263</v>
      </c>
      <c r="P16">
        <f t="shared" si="9"/>
        <v>10.018041585004209</v>
      </c>
      <c r="Q16">
        <f t="shared" si="9"/>
        <v>10.372910728748108</v>
      </c>
      <c r="R16">
        <f t="shared" si="9"/>
        <v>10.727779872492007</v>
      </c>
      <c r="S16">
        <f t="shared" si="9"/>
        <v>10.961620029985156</v>
      </c>
      <c r="T16">
        <f t="shared" si="9"/>
        <v>11.195460187478304</v>
      </c>
      <c r="U16">
        <f t="shared" si="9"/>
        <v>11.277113237490417</v>
      </c>
      <c r="V16">
        <f t="shared" si="9"/>
        <v>11.358766287502529</v>
      </c>
      <c r="W16">
        <f t="shared" si="9"/>
        <v>11.277113237490417</v>
      </c>
      <c r="X16">
        <f t="shared" si="9"/>
        <v>11.195460187478304</v>
      </c>
      <c r="Y16">
        <f t="shared" si="9"/>
        <v>10.961620029985156</v>
      </c>
      <c r="Z16">
        <f t="shared" si="9"/>
        <v>10.727779872492007</v>
      </c>
      <c r="AA16">
        <f t="shared" si="9"/>
        <v>10.372910728748108</v>
      </c>
      <c r="AB16">
        <f t="shared" si="9"/>
        <v>10.018041585004209</v>
      </c>
      <c r="AC16">
        <f t="shared" si="9"/>
        <v>9.588030631255263</v>
      </c>
      <c r="AD16">
        <f t="shared" si="9"/>
        <v>9.1580196775063172</v>
      </c>
      <c r="AE16">
        <f t="shared" si="9"/>
        <v>8.7064205500074028</v>
      </c>
      <c r="AF16">
        <f t="shared" si="9"/>
        <v>8.2548214225084884</v>
      </c>
      <c r="AG16">
        <f t="shared" si="9"/>
        <v>7.8358244412474054</v>
      </c>
      <c r="AH16">
        <f t="shared" si="9"/>
        <v>7.4168274599863224</v>
      </c>
      <c r="AI16">
        <f t="shared" si="9"/>
        <v>7.0789518649946643</v>
      </c>
      <c r="AJ16">
        <f t="shared" si="9"/>
        <v>6.7410762700030062</v>
      </c>
      <c r="AK16">
        <f t="shared" si="9"/>
        <v>6.5222933549964672</v>
      </c>
      <c r="AL16">
        <f t="shared" si="9"/>
        <v>6.3035104399899282</v>
      </c>
      <c r="AM16">
        <f t="shared" si="9"/>
        <v>6.227843529988073</v>
      </c>
      <c r="AN16">
        <f t="shared" si="9"/>
        <v>6.1521766199862178</v>
      </c>
    </row>
    <row r="17" spans="1:40" ht="15">
      <c r="C17" s="1">
        <v>160</v>
      </c>
      <c r="D17">
        <f>AN17</f>
        <v>9.0319037849904262</v>
      </c>
      <c r="E17">
        <f>AVERAGE(D17,F17)</f>
        <v>9.131475872492743</v>
      </c>
      <c r="F17">
        <f>AL17</f>
        <v>9.2310479599950597</v>
      </c>
      <c r="G17">
        <f>AVERAGE(F17,H17)</f>
        <v>9.519196584995111</v>
      </c>
      <c r="H17">
        <f>AJ17</f>
        <v>9.8073452099951623</v>
      </c>
      <c r="I17">
        <f>AVERAGE(H17,J17)</f>
        <v>10.252997579987078</v>
      </c>
      <c r="J17">
        <f>AH17</f>
        <v>10.698649949978993</v>
      </c>
      <c r="K17">
        <f>AVERAGE(J17,L17)</f>
        <v>11.252367899995061</v>
      </c>
      <c r="L17">
        <f>AF17</f>
        <v>11.806085850011129</v>
      </c>
      <c r="M17">
        <f>AVERAGE(L17,N17)</f>
        <v>12.40420100500689</v>
      </c>
      <c r="N17">
        <f>AD17</f>
        <v>13.00231616000265</v>
      </c>
      <c r="O17">
        <f>AVERAGE(N17,P17)</f>
        <v>13.5731129875047</v>
      </c>
      <c r="P17">
        <f>AB17</f>
        <v>14.143909815006751</v>
      </c>
      <c r="Q17">
        <f>AVERAGE(P17,R17)</f>
        <v>14.615922204997034</v>
      </c>
      <c r="R17">
        <f>Z17</f>
        <v>15.087934594987317</v>
      </c>
      <c r="S17">
        <f>AVERAGE(R17,T17)</f>
        <v>15.39947642498278</v>
      </c>
      <c r="T17">
        <f>X17</f>
        <v>15.711018254978242</v>
      </c>
      <c r="U17">
        <f>AVERAGE(T17,V17)</f>
        <v>15.819897739995117</v>
      </c>
      <c r="V17" s="1">
        <v>15.928777225011991</v>
      </c>
      <c r="W17">
        <f>AVERAGE(V17,X17)</f>
        <v>15.819897739995117</v>
      </c>
      <c r="X17" s="1">
        <v>15.711018254978242</v>
      </c>
      <c r="Y17">
        <f>AVERAGE(X17,Z17)</f>
        <v>15.39947642498278</v>
      </c>
      <c r="Z17" s="1">
        <v>15.087934594987317</v>
      </c>
      <c r="AA17">
        <f>AVERAGE(Z17,AB17)</f>
        <v>14.615922204997034</v>
      </c>
      <c r="AB17" s="1">
        <v>14.143909815006751</v>
      </c>
      <c r="AC17">
        <f>AVERAGE(AB17,AD17)</f>
        <v>13.5731129875047</v>
      </c>
      <c r="AD17" s="1">
        <v>13.00231616000265</v>
      </c>
      <c r="AE17">
        <f>AVERAGE(AD17,AF17)</f>
        <v>12.40420100500689</v>
      </c>
      <c r="AF17" s="1">
        <v>11.806085850011129</v>
      </c>
      <c r="AG17">
        <f>AVERAGE(AF17,AH17)</f>
        <v>11.252367899995061</v>
      </c>
      <c r="AH17" s="1">
        <v>10.698649949978993</v>
      </c>
      <c r="AI17">
        <f>AVERAGE(AH17,AJ17)</f>
        <v>10.252997579987078</v>
      </c>
      <c r="AJ17" s="1">
        <v>9.8073452099951623</v>
      </c>
      <c r="AK17">
        <f>AVERAGE(AJ17,AL17)</f>
        <v>9.519196584995111</v>
      </c>
      <c r="AL17" s="1">
        <v>9.2310479599950597</v>
      </c>
      <c r="AM17">
        <f>AVERAGE(AL17,AN17)</f>
        <v>9.131475872492743</v>
      </c>
      <c r="AN17" s="1">
        <v>9.0319037849904262</v>
      </c>
    </row>
    <row r="18" spans="1:40">
      <c r="C18">
        <v>155</v>
      </c>
      <c r="D18">
        <f>AVERAGE(D17,D19)</f>
        <v>14.354172982489281</v>
      </c>
      <c r="E18">
        <f t="shared" ref="E18:AN18" si="10">AVERAGE(E17,E19)</f>
        <v>14.474479956245586</v>
      </c>
      <c r="F18">
        <f t="shared" si="10"/>
        <v>14.594786930001892</v>
      </c>
      <c r="G18">
        <f t="shared" si="10"/>
        <v>14.943453330000258</v>
      </c>
      <c r="H18">
        <f t="shared" si="10"/>
        <v>15.292119729998625</v>
      </c>
      <c r="I18">
        <f t="shared" si="10"/>
        <v>15.832795508744267</v>
      </c>
      <c r="J18">
        <f t="shared" si="10"/>
        <v>16.37347128748991</v>
      </c>
      <c r="K18">
        <f t="shared" si="10"/>
        <v>17.047522466245802</v>
      </c>
      <c r="L18">
        <f t="shared" si="10"/>
        <v>17.721573645001691</v>
      </c>
      <c r="M18">
        <f t="shared" si="10"/>
        <v>18.452237167504563</v>
      </c>
      <c r="N18">
        <f t="shared" si="10"/>
        <v>19.182900690007436</v>
      </c>
      <c r="O18">
        <f t="shared" si="10"/>
        <v>19.882491420004438</v>
      </c>
      <c r="P18">
        <f t="shared" si="10"/>
        <v>20.58208215000144</v>
      </c>
      <c r="Q18">
        <f t="shared" si="10"/>
        <v>21.162179811244187</v>
      </c>
      <c r="R18">
        <f t="shared" si="10"/>
        <v>21.742277472486933</v>
      </c>
      <c r="S18">
        <f t="shared" si="10"/>
        <v>22.12590240498621</v>
      </c>
      <c r="T18">
        <f t="shared" si="10"/>
        <v>22.509527337485487</v>
      </c>
      <c r="U18">
        <f t="shared" si="10"/>
        <v>22.643723206243664</v>
      </c>
      <c r="V18">
        <f t="shared" si="10"/>
        <v>22.77791907500184</v>
      </c>
      <c r="W18">
        <f t="shared" si="10"/>
        <v>22.643723206243664</v>
      </c>
      <c r="X18">
        <f t="shared" si="10"/>
        <v>22.509527337485487</v>
      </c>
      <c r="Y18">
        <f t="shared" si="10"/>
        <v>22.12590240498621</v>
      </c>
      <c r="Z18">
        <f t="shared" si="10"/>
        <v>21.742277472486933</v>
      </c>
      <c r="AA18">
        <f t="shared" si="10"/>
        <v>21.162179811244187</v>
      </c>
      <c r="AB18">
        <f t="shared" si="10"/>
        <v>20.58208215000144</v>
      </c>
      <c r="AC18">
        <f t="shared" si="10"/>
        <v>19.882491420004438</v>
      </c>
      <c r="AD18">
        <f t="shared" si="10"/>
        <v>19.182900690007436</v>
      </c>
      <c r="AE18">
        <f t="shared" si="10"/>
        <v>18.452237167504563</v>
      </c>
      <c r="AF18">
        <f t="shared" si="10"/>
        <v>17.721573645001691</v>
      </c>
      <c r="AG18">
        <f t="shared" si="10"/>
        <v>17.047522466245802</v>
      </c>
      <c r="AH18">
        <f t="shared" si="10"/>
        <v>16.37347128748991</v>
      </c>
      <c r="AI18">
        <f t="shared" si="10"/>
        <v>15.832795508744267</v>
      </c>
      <c r="AJ18">
        <f t="shared" si="10"/>
        <v>15.292119729998625</v>
      </c>
      <c r="AK18">
        <f t="shared" si="10"/>
        <v>14.943453330000258</v>
      </c>
      <c r="AL18">
        <f t="shared" si="10"/>
        <v>14.594786930001892</v>
      </c>
      <c r="AM18">
        <f t="shared" si="10"/>
        <v>14.474479956245586</v>
      </c>
      <c r="AN18">
        <f t="shared" si="10"/>
        <v>14.354172982489281</v>
      </c>
    </row>
    <row r="19" spans="1:40" ht="15">
      <c r="C19" s="1">
        <v>150</v>
      </c>
      <c r="D19">
        <f>AN19</f>
        <v>19.676442179988136</v>
      </c>
      <c r="E19">
        <f>AVERAGE(D19,F19)</f>
        <v>19.81748403999843</v>
      </c>
      <c r="F19">
        <f>AL19</f>
        <v>19.958525900008723</v>
      </c>
      <c r="G19">
        <f>AVERAGE(F19,H19)</f>
        <v>20.367710075005405</v>
      </c>
      <c r="H19">
        <f>AJ19</f>
        <v>20.776894250002087</v>
      </c>
      <c r="I19">
        <f>AVERAGE(H19,J19)</f>
        <v>21.412593437501457</v>
      </c>
      <c r="J19">
        <f>AH19</f>
        <v>22.048292625000826</v>
      </c>
      <c r="K19">
        <f>AVERAGE(J19,L19)</f>
        <v>22.842677032496539</v>
      </c>
      <c r="L19">
        <f>AF19</f>
        <v>23.637061439992252</v>
      </c>
      <c r="M19">
        <f>AVERAGE(L19,N19)</f>
        <v>24.500273330002237</v>
      </c>
      <c r="N19">
        <f>AD19</f>
        <v>25.363485220012222</v>
      </c>
      <c r="O19">
        <f>AVERAGE(N19,P19)</f>
        <v>26.191869852504176</v>
      </c>
      <c r="P19">
        <f>AB19</f>
        <v>27.02025448499613</v>
      </c>
      <c r="Q19">
        <f>AVERAGE(P19,R19)</f>
        <v>27.708437417491339</v>
      </c>
      <c r="R19">
        <f>Z19</f>
        <v>28.396620349986549</v>
      </c>
      <c r="S19">
        <f>AVERAGE(R19,T19)</f>
        <v>28.85232838498964</v>
      </c>
      <c r="T19">
        <f>X19</f>
        <v>29.308036419992732</v>
      </c>
      <c r="U19">
        <f>AVERAGE(T19,V19)</f>
        <v>29.46754867249221</v>
      </c>
      <c r="V19" s="1">
        <v>29.627060924991689</v>
      </c>
      <c r="W19">
        <f>AVERAGE(V19,X19)</f>
        <v>29.46754867249221</v>
      </c>
      <c r="X19" s="1">
        <v>29.308036419992732</v>
      </c>
      <c r="Y19">
        <f>AVERAGE(X19,Z19)</f>
        <v>28.85232838498964</v>
      </c>
      <c r="Z19" s="1">
        <v>28.396620349986549</v>
      </c>
      <c r="AA19">
        <f>AVERAGE(Z19,AB19)</f>
        <v>27.708437417491339</v>
      </c>
      <c r="AB19" s="1">
        <v>27.02025448499613</v>
      </c>
      <c r="AC19">
        <f>AVERAGE(AB19,AD19)</f>
        <v>26.191869852504176</v>
      </c>
      <c r="AD19" s="1">
        <v>25.363485220012222</v>
      </c>
      <c r="AE19">
        <f>AVERAGE(AD19,AF19)</f>
        <v>24.500273330002237</v>
      </c>
      <c r="AF19" s="1">
        <v>23.637061439992252</v>
      </c>
      <c r="AG19">
        <f>AVERAGE(AF19,AH19)</f>
        <v>22.842677032496539</v>
      </c>
      <c r="AH19" s="1">
        <v>22.048292625000826</v>
      </c>
      <c r="AI19">
        <f>AVERAGE(AH19,AJ19)</f>
        <v>21.412593437501457</v>
      </c>
      <c r="AJ19" s="1">
        <v>20.776894250002087</v>
      </c>
      <c r="AK19">
        <f>AVERAGE(AJ19,AL19)</f>
        <v>20.367710075005405</v>
      </c>
      <c r="AL19" s="1">
        <v>19.958525900008723</v>
      </c>
      <c r="AM19">
        <f>AVERAGE(AL19,AN19)</f>
        <v>19.81748403999843</v>
      </c>
      <c r="AN19" s="1">
        <v>19.676442179988136</v>
      </c>
    </row>
    <row r="22" spans="1:40" ht="15">
      <c r="D22" s="1" t="s">
        <v>95</v>
      </c>
    </row>
    <row r="23" spans="1:40" ht="15">
      <c r="D23" s="1" t="s">
        <v>90</v>
      </c>
    </row>
    <row r="24" spans="1:40">
      <c r="D24">
        <v>-180</v>
      </c>
      <c r="E24">
        <v>-170</v>
      </c>
      <c r="F24">
        <f>D24+20</f>
        <v>-160</v>
      </c>
      <c r="G24">
        <v>-150</v>
      </c>
      <c r="H24">
        <f t="shared" ref="H24" si="11">F24+20</f>
        <v>-140</v>
      </c>
      <c r="I24">
        <v>-130</v>
      </c>
      <c r="J24">
        <f>H24+20</f>
        <v>-120</v>
      </c>
      <c r="K24">
        <v>-110</v>
      </c>
      <c r="L24">
        <f>J24+20</f>
        <v>-100</v>
      </c>
      <c r="M24">
        <v>-90</v>
      </c>
      <c r="N24">
        <f>L24+20</f>
        <v>-80</v>
      </c>
      <c r="O24">
        <v>-70</v>
      </c>
      <c r="P24">
        <f>N24+20</f>
        <v>-60</v>
      </c>
      <c r="Q24">
        <v>-50</v>
      </c>
      <c r="R24">
        <f>P24+20</f>
        <v>-40</v>
      </c>
      <c r="S24">
        <v>-30</v>
      </c>
      <c r="T24">
        <f>R24+20</f>
        <v>-20</v>
      </c>
      <c r="U24">
        <v>-10</v>
      </c>
      <c r="V24">
        <f>T24+20</f>
        <v>0</v>
      </c>
      <c r="W24">
        <v>10</v>
      </c>
      <c r="X24">
        <f>V24+20</f>
        <v>20</v>
      </c>
      <c r="Y24">
        <v>30</v>
      </c>
      <c r="Z24">
        <f>X24+20</f>
        <v>40</v>
      </c>
      <c r="AA24">
        <v>50</v>
      </c>
      <c r="AB24">
        <f>Z24+20</f>
        <v>60</v>
      </c>
      <c r="AC24">
        <v>70</v>
      </c>
      <c r="AD24">
        <f>AB24+20</f>
        <v>80</v>
      </c>
      <c r="AE24">
        <v>90</v>
      </c>
      <c r="AF24">
        <f>AD24+20</f>
        <v>100</v>
      </c>
      <c r="AG24">
        <v>110</v>
      </c>
      <c r="AH24">
        <f>AF24+20</f>
        <v>120</v>
      </c>
      <c r="AI24">
        <v>130</v>
      </c>
      <c r="AJ24">
        <f>AH24+20</f>
        <v>140</v>
      </c>
      <c r="AK24">
        <v>150</v>
      </c>
      <c r="AL24">
        <f>AJ24+20</f>
        <v>160</v>
      </c>
      <c r="AM24">
        <v>170</v>
      </c>
      <c r="AN24">
        <f>AL24+20</f>
        <v>180</v>
      </c>
    </row>
    <row r="25" spans="1:40" ht="15">
      <c r="A25" s="1" t="s">
        <v>89</v>
      </c>
      <c r="C25" s="1">
        <v>210</v>
      </c>
      <c r="D25">
        <f>D37</f>
        <v>20.489951784577709</v>
      </c>
      <c r="E25">
        <f t="shared" ref="E25:AN25" si="12">E37</f>
        <v>20.62139256630298</v>
      </c>
      <c r="F25">
        <f t="shared" si="12"/>
        <v>20.752833348028251</v>
      </c>
      <c r="G25">
        <f t="shared" si="12"/>
        <v>21.131301995068654</v>
      </c>
      <c r="H25">
        <f t="shared" si="12"/>
        <v>21.509770642109061</v>
      </c>
      <c r="I25">
        <f t="shared" si="12"/>
        <v>22.089618250029183</v>
      </c>
      <c r="J25">
        <f t="shared" si="12"/>
        <v>22.669465857949309</v>
      </c>
      <c r="K25">
        <f t="shared" si="12"/>
        <v>23.380754247594702</v>
      </c>
      <c r="L25">
        <f t="shared" si="12"/>
        <v>24.092042637240091</v>
      </c>
      <c r="M25">
        <f t="shared" si="12"/>
        <v>24.848979931320905</v>
      </c>
      <c r="N25">
        <f t="shared" si="12"/>
        <v>25.605917225401718</v>
      </c>
      <c r="O25">
        <f t="shared" si="12"/>
        <v>26.317205615047111</v>
      </c>
      <c r="P25">
        <f t="shared" si="12"/>
        <v>27.028494004692504</v>
      </c>
      <c r="Q25">
        <f t="shared" si="12"/>
        <v>27.608341612612627</v>
      </c>
      <c r="R25">
        <f t="shared" si="12"/>
        <v>28.188189220532749</v>
      </c>
      <c r="S25">
        <f t="shared" si="12"/>
        <v>28.566657867573156</v>
      </c>
      <c r="T25">
        <f t="shared" si="12"/>
        <v>28.945126514613563</v>
      </c>
      <c r="U25">
        <f t="shared" si="12"/>
        <v>29.07656729633883</v>
      </c>
      <c r="V25">
        <f t="shared" si="12"/>
        <v>29.2080080780641</v>
      </c>
      <c r="W25">
        <f t="shared" si="12"/>
        <v>29.07656729633883</v>
      </c>
      <c r="X25">
        <f t="shared" si="12"/>
        <v>28.945126514613563</v>
      </c>
      <c r="Y25">
        <f t="shared" si="12"/>
        <v>28.566657867573156</v>
      </c>
      <c r="Z25">
        <f t="shared" si="12"/>
        <v>28.188189220532749</v>
      </c>
      <c r="AA25">
        <f t="shared" si="12"/>
        <v>27.608341612612627</v>
      </c>
      <c r="AB25">
        <f t="shared" si="12"/>
        <v>27.028494004692504</v>
      </c>
      <c r="AC25">
        <f t="shared" si="12"/>
        <v>26.317205615047111</v>
      </c>
      <c r="AD25">
        <f t="shared" si="12"/>
        <v>25.605917225401718</v>
      </c>
      <c r="AE25">
        <f t="shared" si="12"/>
        <v>24.848979931320905</v>
      </c>
      <c r="AF25">
        <f t="shared" si="12"/>
        <v>24.092042637240091</v>
      </c>
      <c r="AG25">
        <f t="shared" si="12"/>
        <v>23.380754247594702</v>
      </c>
      <c r="AH25">
        <f t="shared" si="12"/>
        <v>22.669465857949309</v>
      </c>
      <c r="AI25">
        <f t="shared" si="12"/>
        <v>22.089618250029183</v>
      </c>
      <c r="AJ25">
        <f t="shared" si="12"/>
        <v>21.509770642109061</v>
      </c>
      <c r="AK25">
        <f t="shared" si="12"/>
        <v>21.131301995068654</v>
      </c>
      <c r="AL25">
        <f t="shared" si="12"/>
        <v>20.752833348028251</v>
      </c>
      <c r="AM25">
        <f t="shared" si="12"/>
        <v>20.62139256630298</v>
      </c>
      <c r="AN25">
        <f t="shared" si="12"/>
        <v>20.489951784577709</v>
      </c>
    </row>
    <row r="26" spans="1:40">
      <c r="C26">
        <v>205</v>
      </c>
      <c r="D26">
        <f>D36</f>
        <v>14.716722380388212</v>
      </c>
      <c r="E26">
        <f t="shared" ref="E26:AN26" si="13">E36</f>
        <v>14.82287692602678</v>
      </c>
      <c r="F26">
        <f t="shared" si="13"/>
        <v>14.929031471665345</v>
      </c>
      <c r="G26">
        <f t="shared" si="13"/>
        <v>15.234691303702794</v>
      </c>
      <c r="H26">
        <f t="shared" si="13"/>
        <v>15.540351135740245</v>
      </c>
      <c r="I26">
        <f t="shared" si="13"/>
        <v>16.008649167374184</v>
      </c>
      <c r="J26">
        <f t="shared" si="13"/>
        <v>16.476947199008126</v>
      </c>
      <c r="K26">
        <f t="shared" si="13"/>
        <v>17.051399776280633</v>
      </c>
      <c r="L26">
        <f t="shared" si="13"/>
        <v>17.625852353553135</v>
      </c>
      <c r="M26">
        <f t="shared" si="13"/>
        <v>18.237172017628037</v>
      </c>
      <c r="N26">
        <f t="shared" si="13"/>
        <v>18.848491681702939</v>
      </c>
      <c r="O26">
        <f t="shared" si="13"/>
        <v>19.422944258975445</v>
      </c>
      <c r="P26">
        <f t="shared" si="13"/>
        <v>19.997396836247951</v>
      </c>
      <c r="Q26">
        <f t="shared" si="13"/>
        <v>20.465694867881886</v>
      </c>
      <c r="R26">
        <f t="shared" si="13"/>
        <v>20.933992899515825</v>
      </c>
      <c r="S26">
        <f t="shared" si="13"/>
        <v>21.239652731553278</v>
      </c>
      <c r="T26">
        <f t="shared" si="13"/>
        <v>21.545312563590727</v>
      </c>
      <c r="U26">
        <f t="shared" si="13"/>
        <v>21.651467109229294</v>
      </c>
      <c r="V26">
        <f t="shared" si="13"/>
        <v>21.757621654867862</v>
      </c>
      <c r="W26">
        <f t="shared" si="13"/>
        <v>21.651467109229294</v>
      </c>
      <c r="X26">
        <f t="shared" si="13"/>
        <v>21.545312563590727</v>
      </c>
      <c r="Y26">
        <f t="shared" si="13"/>
        <v>21.239652731553278</v>
      </c>
      <c r="Z26">
        <f t="shared" si="13"/>
        <v>20.933992899515825</v>
      </c>
      <c r="AA26">
        <f t="shared" si="13"/>
        <v>20.465694867881886</v>
      </c>
      <c r="AB26">
        <f t="shared" si="13"/>
        <v>19.997396836247951</v>
      </c>
      <c r="AC26">
        <f t="shared" si="13"/>
        <v>19.422944258975445</v>
      </c>
      <c r="AD26">
        <f t="shared" si="13"/>
        <v>18.848491681702939</v>
      </c>
      <c r="AE26">
        <f t="shared" si="13"/>
        <v>18.237172017628037</v>
      </c>
      <c r="AF26">
        <f t="shared" si="13"/>
        <v>17.625852353553135</v>
      </c>
      <c r="AG26">
        <f t="shared" si="13"/>
        <v>17.051399776280633</v>
      </c>
      <c r="AH26">
        <f t="shared" si="13"/>
        <v>16.476947199008126</v>
      </c>
      <c r="AI26">
        <f t="shared" si="13"/>
        <v>16.008649167374184</v>
      </c>
      <c r="AJ26">
        <f t="shared" si="13"/>
        <v>15.540351135740245</v>
      </c>
      <c r="AK26">
        <f t="shared" si="13"/>
        <v>15.234691303702794</v>
      </c>
      <c r="AL26">
        <f t="shared" si="13"/>
        <v>14.929031471665345</v>
      </c>
      <c r="AM26">
        <f t="shared" si="13"/>
        <v>14.82287692602678</v>
      </c>
      <c r="AN26">
        <f t="shared" si="13"/>
        <v>14.716722380388212</v>
      </c>
    </row>
    <row r="27" spans="1:40" ht="15">
      <c r="C27" s="1">
        <v>200</v>
      </c>
      <c r="D27">
        <f>D35</f>
        <v>8.9434929761987156</v>
      </c>
      <c r="E27">
        <f t="shared" ref="E27:AN27" si="14">E35</f>
        <v>9.0243612857505777</v>
      </c>
      <c r="F27">
        <f t="shared" si="14"/>
        <v>9.1052295953024398</v>
      </c>
      <c r="G27">
        <f t="shared" si="14"/>
        <v>9.3380806123369346</v>
      </c>
      <c r="H27">
        <f t="shared" si="14"/>
        <v>9.5709316293714313</v>
      </c>
      <c r="I27">
        <f t="shared" si="14"/>
        <v>9.9276800847191868</v>
      </c>
      <c r="J27">
        <f t="shared" si="14"/>
        <v>10.284428540066942</v>
      </c>
      <c r="K27">
        <f t="shared" si="14"/>
        <v>10.72204530496656</v>
      </c>
      <c r="L27">
        <f t="shared" si="14"/>
        <v>11.159662069866178</v>
      </c>
      <c r="M27">
        <f t="shared" si="14"/>
        <v>11.625364103935169</v>
      </c>
      <c r="N27">
        <f t="shared" si="14"/>
        <v>12.091066138004159</v>
      </c>
      <c r="O27">
        <f t="shared" si="14"/>
        <v>12.528682902903777</v>
      </c>
      <c r="P27">
        <f t="shared" si="14"/>
        <v>12.966299667803394</v>
      </c>
      <c r="Q27">
        <f t="shared" si="14"/>
        <v>13.32304812315115</v>
      </c>
      <c r="R27">
        <f t="shared" si="14"/>
        <v>13.679796578498904</v>
      </c>
      <c r="S27">
        <f t="shared" si="14"/>
        <v>13.9126475955334</v>
      </c>
      <c r="T27">
        <f t="shared" si="14"/>
        <v>14.145498612567895</v>
      </c>
      <c r="U27">
        <f t="shared" si="14"/>
        <v>14.226366922119757</v>
      </c>
      <c r="V27">
        <f t="shared" si="14"/>
        <v>14.307235231671619</v>
      </c>
      <c r="W27">
        <f t="shared" si="14"/>
        <v>14.226366922119757</v>
      </c>
      <c r="X27">
        <f t="shared" si="14"/>
        <v>14.145498612567895</v>
      </c>
      <c r="Y27">
        <f t="shared" si="14"/>
        <v>13.9126475955334</v>
      </c>
      <c r="Z27">
        <f t="shared" si="14"/>
        <v>13.679796578498904</v>
      </c>
      <c r="AA27">
        <f t="shared" si="14"/>
        <v>13.32304812315115</v>
      </c>
      <c r="AB27">
        <f t="shared" si="14"/>
        <v>12.966299667803394</v>
      </c>
      <c r="AC27">
        <f t="shared" si="14"/>
        <v>12.528682902903777</v>
      </c>
      <c r="AD27">
        <f t="shared" si="14"/>
        <v>12.091066138004159</v>
      </c>
      <c r="AE27">
        <f t="shared" si="14"/>
        <v>11.625364103935169</v>
      </c>
      <c r="AF27">
        <f t="shared" si="14"/>
        <v>11.159662069866178</v>
      </c>
      <c r="AG27">
        <f t="shared" si="14"/>
        <v>10.72204530496656</v>
      </c>
      <c r="AH27">
        <f t="shared" si="14"/>
        <v>10.284428540066942</v>
      </c>
      <c r="AI27">
        <f t="shared" si="14"/>
        <v>9.9276800847191868</v>
      </c>
      <c r="AJ27">
        <f t="shared" si="14"/>
        <v>9.5709316293714313</v>
      </c>
      <c r="AK27">
        <f t="shared" si="14"/>
        <v>9.3380806123369346</v>
      </c>
      <c r="AL27">
        <f t="shared" si="14"/>
        <v>9.1052295953024398</v>
      </c>
      <c r="AM27">
        <f t="shared" si="14"/>
        <v>9.0243612857505777</v>
      </c>
      <c r="AN27">
        <f t="shared" si="14"/>
        <v>8.9434929761987156</v>
      </c>
    </row>
    <row r="28" spans="1:40">
      <c r="C28">
        <v>195</v>
      </c>
      <c r="D28">
        <f>D34</f>
        <v>6.0829456083038744</v>
      </c>
      <c r="E28">
        <f t="shared" ref="E28:AN28" si="15">E34</f>
        <v>6.1425021444019636</v>
      </c>
      <c r="F28">
        <f t="shared" si="15"/>
        <v>6.2020586805000528</v>
      </c>
      <c r="G28">
        <f t="shared" si="15"/>
        <v>6.3735448915800301</v>
      </c>
      <c r="H28">
        <f t="shared" si="15"/>
        <v>6.5450311026600092</v>
      </c>
      <c r="I28">
        <f t="shared" si="15"/>
        <v>6.8077632207986998</v>
      </c>
      <c r="J28">
        <f t="shared" si="15"/>
        <v>7.0704953389373904</v>
      </c>
      <c r="K28">
        <f t="shared" si="15"/>
        <v>7.3927839931741701</v>
      </c>
      <c r="L28">
        <f t="shared" si="15"/>
        <v>7.715072647410949</v>
      </c>
      <c r="M28">
        <f t="shared" si="15"/>
        <v>8.0580450695709054</v>
      </c>
      <c r="N28">
        <f t="shared" si="15"/>
        <v>8.4010174917308618</v>
      </c>
      <c r="O28">
        <f t="shared" si="15"/>
        <v>8.7233061459676406</v>
      </c>
      <c r="P28">
        <f t="shared" si="15"/>
        <v>9.0455948002044195</v>
      </c>
      <c r="Q28">
        <f t="shared" si="15"/>
        <v>9.308326918343111</v>
      </c>
      <c r="R28">
        <f t="shared" si="15"/>
        <v>9.5710590364818007</v>
      </c>
      <c r="S28">
        <f t="shared" si="15"/>
        <v>9.7425452475617789</v>
      </c>
      <c r="T28">
        <f t="shared" si="15"/>
        <v>9.9140314586417553</v>
      </c>
      <c r="U28">
        <f t="shared" si="15"/>
        <v>9.9735879947398445</v>
      </c>
      <c r="V28">
        <f t="shared" si="15"/>
        <v>10.033144530837934</v>
      </c>
      <c r="W28">
        <f t="shared" si="15"/>
        <v>9.9735879947398445</v>
      </c>
      <c r="X28">
        <f t="shared" si="15"/>
        <v>9.9140314586417553</v>
      </c>
      <c r="Y28">
        <f t="shared" si="15"/>
        <v>9.7425452475617789</v>
      </c>
      <c r="Z28">
        <f t="shared" si="15"/>
        <v>9.5710590364818007</v>
      </c>
      <c r="AA28">
        <f t="shared" si="15"/>
        <v>9.308326918343111</v>
      </c>
      <c r="AB28">
        <f t="shared" si="15"/>
        <v>9.0455948002044195</v>
      </c>
      <c r="AC28">
        <f t="shared" si="15"/>
        <v>8.7233061459676406</v>
      </c>
      <c r="AD28">
        <f t="shared" si="15"/>
        <v>8.4010174917308618</v>
      </c>
      <c r="AE28">
        <f t="shared" si="15"/>
        <v>8.0580450695709054</v>
      </c>
      <c r="AF28">
        <f t="shared" si="15"/>
        <v>7.715072647410949</v>
      </c>
      <c r="AG28">
        <f t="shared" si="15"/>
        <v>7.3927839931741701</v>
      </c>
      <c r="AH28">
        <f t="shared" si="15"/>
        <v>7.0704953389373904</v>
      </c>
      <c r="AI28">
        <f t="shared" si="15"/>
        <v>6.8077632207986998</v>
      </c>
      <c r="AJ28">
        <f t="shared" si="15"/>
        <v>6.5450311026600092</v>
      </c>
      <c r="AK28">
        <f t="shared" si="15"/>
        <v>6.3735448915800301</v>
      </c>
      <c r="AL28">
        <f t="shared" si="15"/>
        <v>6.2020586805000528</v>
      </c>
      <c r="AM28">
        <f t="shared" si="15"/>
        <v>6.1425021444019636</v>
      </c>
      <c r="AN28">
        <f t="shared" si="15"/>
        <v>6.0829456083038744</v>
      </c>
    </row>
    <row r="29" spans="1:40" ht="15">
      <c r="C29" s="1">
        <v>190</v>
      </c>
      <c r="D29">
        <f>D33</f>
        <v>3.2223982404090332</v>
      </c>
      <c r="E29">
        <f t="shared" ref="E29:AN29" si="16">E33</f>
        <v>3.2606430030533495</v>
      </c>
      <c r="F29">
        <f t="shared" si="16"/>
        <v>3.2988877656976654</v>
      </c>
      <c r="G29">
        <f t="shared" si="16"/>
        <v>3.409009170823126</v>
      </c>
      <c r="H29">
        <f t="shared" si="16"/>
        <v>3.5191305759485867</v>
      </c>
      <c r="I29">
        <f t="shared" si="16"/>
        <v>3.6878463568782123</v>
      </c>
      <c r="J29">
        <f t="shared" si="16"/>
        <v>3.8565621378078379</v>
      </c>
      <c r="K29">
        <f t="shared" si="16"/>
        <v>4.0635226813817793</v>
      </c>
      <c r="L29">
        <f t="shared" si="16"/>
        <v>4.2704832249557203</v>
      </c>
      <c r="M29">
        <f t="shared" si="16"/>
        <v>4.4907260352066416</v>
      </c>
      <c r="N29">
        <f t="shared" si="16"/>
        <v>4.7109688454575629</v>
      </c>
      <c r="O29">
        <f t="shared" si="16"/>
        <v>4.9179293890315048</v>
      </c>
      <c r="P29">
        <f t="shared" si="16"/>
        <v>5.1248899326054458</v>
      </c>
      <c r="Q29">
        <f t="shared" si="16"/>
        <v>5.2936057135350714</v>
      </c>
      <c r="R29">
        <f t="shared" si="16"/>
        <v>5.4623214944646969</v>
      </c>
      <c r="S29">
        <f t="shared" si="16"/>
        <v>5.5724428995901576</v>
      </c>
      <c r="T29">
        <f t="shared" si="16"/>
        <v>5.6825643047156174</v>
      </c>
      <c r="U29">
        <f t="shared" si="16"/>
        <v>5.7208090673599337</v>
      </c>
      <c r="V29">
        <f t="shared" si="16"/>
        <v>5.75905383000425</v>
      </c>
      <c r="W29">
        <f t="shared" si="16"/>
        <v>5.7208090673599337</v>
      </c>
      <c r="X29">
        <f t="shared" si="16"/>
        <v>5.6825643047156174</v>
      </c>
      <c r="Y29">
        <f t="shared" si="16"/>
        <v>5.5724428995901576</v>
      </c>
      <c r="Z29">
        <f t="shared" si="16"/>
        <v>5.4623214944646969</v>
      </c>
      <c r="AA29">
        <f t="shared" si="16"/>
        <v>5.2936057135350714</v>
      </c>
      <c r="AB29">
        <f t="shared" si="16"/>
        <v>5.1248899326054458</v>
      </c>
      <c r="AC29">
        <f t="shared" si="16"/>
        <v>4.9179293890315048</v>
      </c>
      <c r="AD29">
        <f t="shared" si="16"/>
        <v>4.7109688454575629</v>
      </c>
      <c r="AE29">
        <f t="shared" si="16"/>
        <v>4.4907260352066416</v>
      </c>
      <c r="AF29">
        <f t="shared" si="16"/>
        <v>4.2704832249557203</v>
      </c>
      <c r="AG29">
        <f t="shared" si="16"/>
        <v>4.0635226813817793</v>
      </c>
      <c r="AH29">
        <f t="shared" si="16"/>
        <v>3.8565621378078379</v>
      </c>
      <c r="AI29">
        <f t="shared" si="16"/>
        <v>3.6878463568782123</v>
      </c>
      <c r="AJ29">
        <f t="shared" si="16"/>
        <v>3.5191305759485867</v>
      </c>
      <c r="AK29">
        <f t="shared" si="16"/>
        <v>3.409009170823126</v>
      </c>
      <c r="AL29">
        <f t="shared" si="16"/>
        <v>3.2988877656976654</v>
      </c>
      <c r="AM29">
        <f t="shared" si="16"/>
        <v>3.2606430030533495</v>
      </c>
      <c r="AN29">
        <f t="shared" si="16"/>
        <v>3.2223982404090332</v>
      </c>
    </row>
    <row r="30" spans="1:40">
      <c r="C30">
        <v>185</v>
      </c>
      <c r="D30">
        <f>D32</f>
        <v>2.733880629006177</v>
      </c>
      <c r="E30">
        <f t="shared" ref="E30:AN30" si="17">E32</f>
        <v>2.7530030103283352</v>
      </c>
      <c r="F30">
        <f t="shared" si="17"/>
        <v>2.7721253916504933</v>
      </c>
      <c r="G30">
        <f t="shared" si="17"/>
        <v>2.8271860942132232</v>
      </c>
      <c r="H30">
        <f t="shared" si="17"/>
        <v>2.882246796775954</v>
      </c>
      <c r="I30">
        <f t="shared" si="17"/>
        <v>2.9666046872407668</v>
      </c>
      <c r="J30">
        <f t="shared" si="17"/>
        <v>3.0509625777055795</v>
      </c>
      <c r="K30">
        <f t="shared" si="17"/>
        <v>3.15444284949255</v>
      </c>
      <c r="L30">
        <f t="shared" si="17"/>
        <v>3.2579231212795206</v>
      </c>
      <c r="M30">
        <f t="shared" si="17"/>
        <v>3.3680445264049812</v>
      </c>
      <c r="N30">
        <f t="shared" si="17"/>
        <v>3.4781659315304418</v>
      </c>
      <c r="O30">
        <f t="shared" si="17"/>
        <v>3.5816462033174128</v>
      </c>
      <c r="P30">
        <f t="shared" si="17"/>
        <v>3.6851264751043833</v>
      </c>
      <c r="Q30">
        <f t="shared" si="17"/>
        <v>3.7694843655691961</v>
      </c>
      <c r="R30">
        <f t="shared" si="17"/>
        <v>3.8538422560340089</v>
      </c>
      <c r="S30">
        <f t="shared" si="17"/>
        <v>3.9089029585967392</v>
      </c>
      <c r="T30">
        <f t="shared" si="17"/>
        <v>3.9639636611594691</v>
      </c>
      <c r="U30">
        <f t="shared" si="17"/>
        <v>3.9830860424816272</v>
      </c>
      <c r="V30">
        <f t="shared" si="17"/>
        <v>4.0022084238037854</v>
      </c>
      <c r="W30">
        <f t="shared" si="17"/>
        <v>3.9830860424816272</v>
      </c>
      <c r="X30">
        <f t="shared" si="17"/>
        <v>3.9639636611594691</v>
      </c>
      <c r="Y30">
        <f t="shared" si="17"/>
        <v>3.9089029585967392</v>
      </c>
      <c r="Z30">
        <f t="shared" si="17"/>
        <v>3.8538422560340089</v>
      </c>
      <c r="AA30">
        <f t="shared" si="17"/>
        <v>3.7694843655691961</v>
      </c>
      <c r="AB30">
        <f t="shared" si="17"/>
        <v>3.6851264751043833</v>
      </c>
      <c r="AC30">
        <f t="shared" si="17"/>
        <v>3.5816462033174128</v>
      </c>
      <c r="AD30">
        <f t="shared" si="17"/>
        <v>3.4781659315304418</v>
      </c>
      <c r="AE30">
        <f t="shared" si="17"/>
        <v>3.3680445264049812</v>
      </c>
      <c r="AF30">
        <f t="shared" si="17"/>
        <v>3.2579231212795206</v>
      </c>
      <c r="AG30">
        <f t="shared" si="17"/>
        <v>3.15444284949255</v>
      </c>
      <c r="AH30">
        <f t="shared" si="17"/>
        <v>3.0509625777055795</v>
      </c>
      <c r="AI30">
        <f t="shared" si="17"/>
        <v>2.9666046872407668</v>
      </c>
      <c r="AJ30">
        <f t="shared" si="17"/>
        <v>2.882246796775954</v>
      </c>
      <c r="AK30">
        <f t="shared" si="17"/>
        <v>2.8271860942132232</v>
      </c>
      <c r="AL30">
        <f t="shared" si="17"/>
        <v>2.7721253916504933</v>
      </c>
      <c r="AM30">
        <f t="shared" si="17"/>
        <v>2.7530030103283352</v>
      </c>
      <c r="AN30">
        <f t="shared" si="17"/>
        <v>2.733880629006177</v>
      </c>
    </row>
    <row r="31" spans="1:40" ht="15">
      <c r="C31" s="1">
        <v>180</v>
      </c>
      <c r="D31" s="7">
        <f>data_workup!L14+data_workup!P14/2</f>
        <v>2.2453630176033208</v>
      </c>
      <c r="E31" s="7">
        <f>$D$31</f>
        <v>2.2453630176033208</v>
      </c>
      <c r="F31" s="7">
        <f t="shared" ref="F31:AN31" si="18">$D$31</f>
        <v>2.2453630176033208</v>
      </c>
      <c r="G31" s="7">
        <f t="shared" si="18"/>
        <v>2.2453630176033208</v>
      </c>
      <c r="H31" s="7">
        <f t="shared" si="18"/>
        <v>2.2453630176033208</v>
      </c>
      <c r="I31" s="7">
        <f t="shared" si="18"/>
        <v>2.2453630176033208</v>
      </c>
      <c r="J31" s="7">
        <f t="shared" si="18"/>
        <v>2.2453630176033208</v>
      </c>
      <c r="K31" s="7">
        <f t="shared" si="18"/>
        <v>2.2453630176033208</v>
      </c>
      <c r="L31" s="7">
        <f t="shared" si="18"/>
        <v>2.2453630176033208</v>
      </c>
      <c r="M31" s="7">
        <f t="shared" si="18"/>
        <v>2.2453630176033208</v>
      </c>
      <c r="N31" s="7">
        <f t="shared" si="18"/>
        <v>2.2453630176033208</v>
      </c>
      <c r="O31" s="7">
        <f t="shared" si="18"/>
        <v>2.2453630176033208</v>
      </c>
      <c r="P31" s="7">
        <f t="shared" si="18"/>
        <v>2.2453630176033208</v>
      </c>
      <c r="Q31" s="7">
        <f t="shared" si="18"/>
        <v>2.2453630176033208</v>
      </c>
      <c r="R31" s="7">
        <f t="shared" si="18"/>
        <v>2.2453630176033208</v>
      </c>
      <c r="S31" s="7">
        <f t="shared" si="18"/>
        <v>2.2453630176033208</v>
      </c>
      <c r="T31" s="7">
        <f t="shared" si="18"/>
        <v>2.2453630176033208</v>
      </c>
      <c r="U31" s="7">
        <f t="shared" si="18"/>
        <v>2.2453630176033208</v>
      </c>
      <c r="V31" s="7">
        <f t="shared" si="18"/>
        <v>2.2453630176033208</v>
      </c>
      <c r="W31" s="7">
        <f t="shared" si="18"/>
        <v>2.2453630176033208</v>
      </c>
      <c r="X31" s="7">
        <f t="shared" si="18"/>
        <v>2.2453630176033208</v>
      </c>
      <c r="Y31" s="7">
        <f t="shared" si="18"/>
        <v>2.2453630176033208</v>
      </c>
      <c r="Z31" s="7">
        <f t="shared" si="18"/>
        <v>2.2453630176033208</v>
      </c>
      <c r="AA31" s="7">
        <f t="shared" si="18"/>
        <v>2.2453630176033208</v>
      </c>
      <c r="AB31" s="7">
        <f t="shared" si="18"/>
        <v>2.2453630176033208</v>
      </c>
      <c r="AC31" s="7">
        <f t="shared" si="18"/>
        <v>2.2453630176033208</v>
      </c>
      <c r="AD31" s="7">
        <f t="shared" si="18"/>
        <v>2.2453630176033208</v>
      </c>
      <c r="AE31" s="7">
        <f t="shared" si="18"/>
        <v>2.2453630176033208</v>
      </c>
      <c r="AF31" s="7">
        <f t="shared" si="18"/>
        <v>2.2453630176033208</v>
      </c>
      <c r="AG31" s="7">
        <f t="shared" si="18"/>
        <v>2.2453630176033208</v>
      </c>
      <c r="AH31" s="7">
        <f t="shared" si="18"/>
        <v>2.2453630176033208</v>
      </c>
      <c r="AI31" s="7">
        <f t="shared" si="18"/>
        <v>2.2453630176033208</v>
      </c>
      <c r="AJ31" s="7">
        <f t="shared" si="18"/>
        <v>2.2453630176033208</v>
      </c>
      <c r="AK31" s="7">
        <f t="shared" si="18"/>
        <v>2.2453630176033208</v>
      </c>
      <c r="AL31" s="7">
        <f t="shared" si="18"/>
        <v>2.2453630176033208</v>
      </c>
      <c r="AM31" s="7">
        <f t="shared" si="18"/>
        <v>2.2453630176033208</v>
      </c>
      <c r="AN31" s="7">
        <f t="shared" si="18"/>
        <v>2.2453630176033208</v>
      </c>
    </row>
    <row r="32" spans="1:40">
      <c r="C32">
        <v>175</v>
      </c>
      <c r="D32">
        <f>AVERAGE(D31,D33)</f>
        <v>2.733880629006177</v>
      </c>
      <c r="E32">
        <f t="shared" ref="E32:AN32" si="19">AVERAGE(E31,E33)</f>
        <v>2.7530030103283352</v>
      </c>
      <c r="F32">
        <f t="shared" si="19"/>
        <v>2.7721253916504933</v>
      </c>
      <c r="G32">
        <f t="shared" si="19"/>
        <v>2.8271860942132232</v>
      </c>
      <c r="H32">
        <f t="shared" si="19"/>
        <v>2.882246796775954</v>
      </c>
      <c r="I32">
        <f t="shared" si="19"/>
        <v>2.9666046872407668</v>
      </c>
      <c r="J32">
        <f t="shared" si="19"/>
        <v>3.0509625777055795</v>
      </c>
      <c r="K32">
        <f t="shared" si="19"/>
        <v>3.15444284949255</v>
      </c>
      <c r="L32">
        <f t="shared" si="19"/>
        <v>3.2579231212795206</v>
      </c>
      <c r="M32">
        <f t="shared" si="19"/>
        <v>3.3680445264049812</v>
      </c>
      <c r="N32">
        <f t="shared" si="19"/>
        <v>3.4781659315304418</v>
      </c>
      <c r="O32">
        <f t="shared" si="19"/>
        <v>3.5816462033174128</v>
      </c>
      <c r="P32">
        <f t="shared" si="19"/>
        <v>3.6851264751043833</v>
      </c>
      <c r="Q32">
        <f t="shared" si="19"/>
        <v>3.7694843655691961</v>
      </c>
      <c r="R32">
        <f t="shared" si="19"/>
        <v>3.8538422560340089</v>
      </c>
      <c r="S32">
        <f t="shared" si="19"/>
        <v>3.9089029585967392</v>
      </c>
      <c r="T32">
        <f t="shared" si="19"/>
        <v>3.9639636611594691</v>
      </c>
      <c r="U32">
        <f t="shared" si="19"/>
        <v>3.9830860424816272</v>
      </c>
      <c r="V32">
        <f t="shared" si="19"/>
        <v>4.0022084238037854</v>
      </c>
      <c r="W32">
        <f t="shared" si="19"/>
        <v>3.9830860424816272</v>
      </c>
      <c r="X32">
        <f t="shared" si="19"/>
        <v>3.9639636611594691</v>
      </c>
      <c r="Y32">
        <f t="shared" si="19"/>
        <v>3.9089029585967392</v>
      </c>
      <c r="Z32">
        <f t="shared" si="19"/>
        <v>3.8538422560340089</v>
      </c>
      <c r="AA32">
        <f t="shared" si="19"/>
        <v>3.7694843655691961</v>
      </c>
      <c r="AB32">
        <f t="shared" si="19"/>
        <v>3.6851264751043833</v>
      </c>
      <c r="AC32">
        <f t="shared" si="19"/>
        <v>3.5816462033174128</v>
      </c>
      <c r="AD32">
        <f t="shared" si="19"/>
        <v>3.4781659315304418</v>
      </c>
      <c r="AE32">
        <f t="shared" si="19"/>
        <v>3.3680445264049812</v>
      </c>
      <c r="AF32">
        <f t="shared" si="19"/>
        <v>3.2579231212795206</v>
      </c>
      <c r="AG32">
        <f t="shared" si="19"/>
        <v>3.15444284949255</v>
      </c>
      <c r="AH32">
        <f t="shared" si="19"/>
        <v>3.0509625777055795</v>
      </c>
      <c r="AI32">
        <f t="shared" si="19"/>
        <v>2.9666046872407668</v>
      </c>
      <c r="AJ32">
        <f t="shared" si="19"/>
        <v>2.882246796775954</v>
      </c>
      <c r="AK32">
        <f t="shared" si="19"/>
        <v>2.8271860942132232</v>
      </c>
      <c r="AL32">
        <f t="shared" si="19"/>
        <v>2.7721253916504933</v>
      </c>
      <c r="AM32">
        <f t="shared" si="19"/>
        <v>2.7530030103283352</v>
      </c>
      <c r="AN32">
        <f t="shared" si="19"/>
        <v>2.733880629006177</v>
      </c>
    </row>
    <row r="33" spans="3:40" ht="15">
      <c r="C33" s="1">
        <v>170</v>
      </c>
      <c r="D33">
        <f>AN33</f>
        <v>3.2223982404090332</v>
      </c>
      <c r="E33">
        <f>AVERAGE(D33,F33)</f>
        <v>3.2606430030533495</v>
      </c>
      <c r="F33">
        <f>AL33</f>
        <v>3.2988877656976654</v>
      </c>
      <c r="G33">
        <f>AVERAGE(F33,H33)</f>
        <v>3.409009170823126</v>
      </c>
      <c r="H33">
        <f>AJ33</f>
        <v>3.5191305759485867</v>
      </c>
      <c r="I33">
        <f>AVERAGE(H33,J33)</f>
        <v>3.6878463568782123</v>
      </c>
      <c r="J33">
        <f>AH33</f>
        <v>3.8565621378078379</v>
      </c>
      <c r="K33">
        <f>AVERAGE(J33,L33)</f>
        <v>4.0635226813817793</v>
      </c>
      <c r="L33">
        <f>AF33</f>
        <v>4.2704832249557203</v>
      </c>
      <c r="M33">
        <f>AVERAGE(L33,N33)</f>
        <v>4.4907260352066416</v>
      </c>
      <c r="N33">
        <f>AD33</f>
        <v>4.7109688454575629</v>
      </c>
      <c r="O33">
        <f>AVERAGE(N33,P33)</f>
        <v>4.9179293890315048</v>
      </c>
      <c r="P33">
        <f>AB33</f>
        <v>5.1248899326054458</v>
      </c>
      <c r="Q33">
        <f>AVERAGE(P33,R33)</f>
        <v>5.2936057135350714</v>
      </c>
      <c r="R33">
        <f>Z33</f>
        <v>5.4623214944646969</v>
      </c>
      <c r="S33">
        <f>AVERAGE(R33,T33)</f>
        <v>5.5724428995901576</v>
      </c>
      <c r="T33">
        <f>X33</f>
        <v>5.6825643047156174</v>
      </c>
      <c r="U33">
        <f>AVERAGE(T33,V33)</f>
        <v>5.7208090673599337</v>
      </c>
      <c r="V33" s="8">
        <v>5.75905383000425</v>
      </c>
      <c r="W33">
        <f>AVERAGE(V33,X33)</f>
        <v>5.7208090673599337</v>
      </c>
      <c r="X33" s="8">
        <v>5.6825643047156174</v>
      </c>
      <c r="Y33">
        <f>AVERAGE(X33,Z33)</f>
        <v>5.5724428995901576</v>
      </c>
      <c r="Z33" s="8">
        <v>5.4623214944646969</v>
      </c>
      <c r="AA33">
        <f>AVERAGE(Z33,AB33)</f>
        <v>5.2936057135350714</v>
      </c>
      <c r="AB33" s="8">
        <v>5.1248899326054458</v>
      </c>
      <c r="AC33">
        <f>AVERAGE(AB33,AD33)</f>
        <v>4.9179293890315048</v>
      </c>
      <c r="AD33" s="8">
        <v>4.7109688454575629</v>
      </c>
      <c r="AE33">
        <f>AVERAGE(AD33,AF33)</f>
        <v>4.4907260352066416</v>
      </c>
      <c r="AF33" s="8">
        <v>4.2704832249557203</v>
      </c>
      <c r="AG33">
        <f>AVERAGE(AF33,AH33)</f>
        <v>4.0635226813817793</v>
      </c>
      <c r="AH33" s="8">
        <v>3.8565621378078379</v>
      </c>
      <c r="AI33">
        <f>AVERAGE(AH33,AJ33)</f>
        <v>3.6878463568782123</v>
      </c>
      <c r="AJ33" s="8">
        <v>3.5191305759485867</v>
      </c>
      <c r="AK33">
        <f>AVERAGE(AJ33,AL33)</f>
        <v>3.409009170823126</v>
      </c>
      <c r="AL33" s="8">
        <v>3.2988877656976654</v>
      </c>
      <c r="AM33">
        <f>AVERAGE(AL33,AN33)</f>
        <v>3.2606430030533495</v>
      </c>
      <c r="AN33" s="8">
        <v>3.2223982404090332</v>
      </c>
    </row>
    <row r="34" spans="3:40">
      <c r="C34">
        <v>165</v>
      </c>
      <c r="D34">
        <f>AVERAGE(D33,D35)</f>
        <v>6.0829456083038744</v>
      </c>
      <c r="E34">
        <f t="shared" ref="E34:AN34" si="20">AVERAGE(E33,E35)</f>
        <v>6.1425021444019636</v>
      </c>
      <c r="F34">
        <f t="shared" si="20"/>
        <v>6.2020586805000528</v>
      </c>
      <c r="G34">
        <f t="shared" si="20"/>
        <v>6.3735448915800301</v>
      </c>
      <c r="H34">
        <f t="shared" si="20"/>
        <v>6.5450311026600092</v>
      </c>
      <c r="I34">
        <f t="shared" si="20"/>
        <v>6.8077632207986998</v>
      </c>
      <c r="J34">
        <f t="shared" si="20"/>
        <v>7.0704953389373904</v>
      </c>
      <c r="K34">
        <f t="shared" si="20"/>
        <v>7.3927839931741701</v>
      </c>
      <c r="L34">
        <f t="shared" si="20"/>
        <v>7.715072647410949</v>
      </c>
      <c r="M34">
        <f t="shared" si="20"/>
        <v>8.0580450695709054</v>
      </c>
      <c r="N34">
        <f t="shared" si="20"/>
        <v>8.4010174917308618</v>
      </c>
      <c r="O34">
        <f t="shared" si="20"/>
        <v>8.7233061459676406</v>
      </c>
      <c r="P34">
        <f t="shared" si="20"/>
        <v>9.0455948002044195</v>
      </c>
      <c r="Q34">
        <f t="shared" si="20"/>
        <v>9.308326918343111</v>
      </c>
      <c r="R34">
        <f t="shared" si="20"/>
        <v>9.5710590364818007</v>
      </c>
      <c r="S34">
        <f t="shared" si="20"/>
        <v>9.7425452475617789</v>
      </c>
      <c r="T34">
        <f t="shared" si="20"/>
        <v>9.9140314586417553</v>
      </c>
      <c r="U34">
        <f t="shared" si="20"/>
        <v>9.9735879947398445</v>
      </c>
      <c r="V34">
        <f t="shared" si="20"/>
        <v>10.033144530837934</v>
      </c>
      <c r="W34">
        <f t="shared" si="20"/>
        <v>9.9735879947398445</v>
      </c>
      <c r="X34">
        <f t="shared" si="20"/>
        <v>9.9140314586417553</v>
      </c>
      <c r="Y34">
        <f t="shared" si="20"/>
        <v>9.7425452475617789</v>
      </c>
      <c r="Z34">
        <f t="shared" si="20"/>
        <v>9.5710590364818007</v>
      </c>
      <c r="AA34">
        <f t="shared" si="20"/>
        <v>9.308326918343111</v>
      </c>
      <c r="AB34">
        <f t="shared" si="20"/>
        <v>9.0455948002044195</v>
      </c>
      <c r="AC34">
        <f t="shared" si="20"/>
        <v>8.7233061459676406</v>
      </c>
      <c r="AD34">
        <f t="shared" si="20"/>
        <v>8.4010174917308618</v>
      </c>
      <c r="AE34">
        <f t="shared" si="20"/>
        <v>8.0580450695709054</v>
      </c>
      <c r="AF34">
        <f t="shared" si="20"/>
        <v>7.715072647410949</v>
      </c>
      <c r="AG34">
        <f t="shared" si="20"/>
        <v>7.3927839931741701</v>
      </c>
      <c r="AH34">
        <f t="shared" si="20"/>
        <v>7.0704953389373904</v>
      </c>
      <c r="AI34">
        <f t="shared" si="20"/>
        <v>6.8077632207986998</v>
      </c>
      <c r="AJ34">
        <f t="shared" si="20"/>
        <v>6.5450311026600092</v>
      </c>
      <c r="AK34">
        <f t="shared" si="20"/>
        <v>6.3735448915800301</v>
      </c>
      <c r="AL34">
        <f t="shared" si="20"/>
        <v>6.2020586805000528</v>
      </c>
      <c r="AM34">
        <f t="shared" si="20"/>
        <v>6.1425021444019636</v>
      </c>
      <c r="AN34">
        <f t="shared" si="20"/>
        <v>6.0829456083038744</v>
      </c>
    </row>
    <row r="35" spans="3:40" ht="15">
      <c r="C35" s="1">
        <v>160</v>
      </c>
      <c r="D35">
        <f>AN35</f>
        <v>8.9434929761987156</v>
      </c>
      <c r="E35">
        <f>AVERAGE(D35,F35)</f>
        <v>9.0243612857505777</v>
      </c>
      <c r="F35">
        <f>AL35</f>
        <v>9.1052295953024398</v>
      </c>
      <c r="G35">
        <f>AVERAGE(F35,H35)</f>
        <v>9.3380806123369346</v>
      </c>
      <c r="H35">
        <f>AJ35</f>
        <v>9.5709316293714313</v>
      </c>
      <c r="I35">
        <f>AVERAGE(H35,J35)</f>
        <v>9.9276800847191868</v>
      </c>
      <c r="J35">
        <f>AH35</f>
        <v>10.284428540066942</v>
      </c>
      <c r="K35">
        <f>AVERAGE(J35,L35)</f>
        <v>10.72204530496656</v>
      </c>
      <c r="L35">
        <f>AF35</f>
        <v>11.159662069866178</v>
      </c>
      <c r="M35">
        <f>AVERAGE(L35,N35)</f>
        <v>11.625364103935169</v>
      </c>
      <c r="N35">
        <f>AD35</f>
        <v>12.091066138004159</v>
      </c>
      <c r="O35">
        <f>AVERAGE(N35,P35)</f>
        <v>12.528682902903777</v>
      </c>
      <c r="P35">
        <f>AB35</f>
        <v>12.966299667803394</v>
      </c>
      <c r="Q35">
        <f>AVERAGE(P35,R35)</f>
        <v>13.32304812315115</v>
      </c>
      <c r="R35">
        <f>Z35</f>
        <v>13.679796578498904</v>
      </c>
      <c r="S35">
        <f>AVERAGE(R35,T35)</f>
        <v>13.9126475955334</v>
      </c>
      <c r="T35">
        <f>X35</f>
        <v>14.145498612567895</v>
      </c>
      <c r="U35">
        <f>AVERAGE(T35,V35)</f>
        <v>14.226366922119757</v>
      </c>
      <c r="V35" s="8">
        <v>14.307235231671619</v>
      </c>
      <c r="W35">
        <f>AVERAGE(V35,X35)</f>
        <v>14.226366922119757</v>
      </c>
      <c r="X35" s="8">
        <v>14.145498612567895</v>
      </c>
      <c r="Y35">
        <f>AVERAGE(X35,Z35)</f>
        <v>13.9126475955334</v>
      </c>
      <c r="Z35" s="8">
        <v>13.679796578498904</v>
      </c>
      <c r="AA35">
        <f>AVERAGE(Z35,AB35)</f>
        <v>13.32304812315115</v>
      </c>
      <c r="AB35" s="8">
        <v>12.966299667803394</v>
      </c>
      <c r="AC35">
        <f>AVERAGE(AB35,AD35)</f>
        <v>12.528682902903777</v>
      </c>
      <c r="AD35" s="8">
        <v>12.091066138004159</v>
      </c>
      <c r="AE35">
        <f>AVERAGE(AD35,AF35)</f>
        <v>11.625364103935169</v>
      </c>
      <c r="AF35" s="8">
        <v>11.159662069866178</v>
      </c>
      <c r="AG35">
        <f>AVERAGE(AF35,AH35)</f>
        <v>10.72204530496656</v>
      </c>
      <c r="AH35" s="8">
        <v>10.284428540066942</v>
      </c>
      <c r="AI35">
        <f>AVERAGE(AH35,AJ35)</f>
        <v>9.9276800847191868</v>
      </c>
      <c r="AJ35" s="8">
        <v>9.5709316293714313</v>
      </c>
      <c r="AK35">
        <f>AVERAGE(AJ35,AL35)</f>
        <v>9.3380806123369346</v>
      </c>
      <c r="AL35" s="8">
        <v>9.1052295953024398</v>
      </c>
      <c r="AM35">
        <f>AVERAGE(AL35,AN35)</f>
        <v>9.0243612857505777</v>
      </c>
      <c r="AN35" s="8">
        <v>8.9434929761987156</v>
      </c>
    </row>
    <row r="36" spans="3:40">
      <c r="C36">
        <v>155</v>
      </c>
      <c r="D36">
        <f>AVERAGE(D35,D37)</f>
        <v>14.716722380388212</v>
      </c>
      <c r="E36">
        <f t="shared" ref="E36:AN36" si="21">AVERAGE(E35,E37)</f>
        <v>14.82287692602678</v>
      </c>
      <c r="F36">
        <f t="shared" si="21"/>
        <v>14.929031471665345</v>
      </c>
      <c r="G36">
        <f t="shared" si="21"/>
        <v>15.234691303702794</v>
      </c>
      <c r="H36">
        <f t="shared" si="21"/>
        <v>15.540351135740245</v>
      </c>
      <c r="I36">
        <f t="shared" si="21"/>
        <v>16.008649167374184</v>
      </c>
      <c r="J36">
        <f t="shared" si="21"/>
        <v>16.476947199008126</v>
      </c>
      <c r="K36">
        <f t="shared" si="21"/>
        <v>17.051399776280633</v>
      </c>
      <c r="L36">
        <f t="shared" si="21"/>
        <v>17.625852353553135</v>
      </c>
      <c r="M36">
        <f t="shared" si="21"/>
        <v>18.237172017628037</v>
      </c>
      <c r="N36">
        <f t="shared" si="21"/>
        <v>18.848491681702939</v>
      </c>
      <c r="O36">
        <f t="shared" si="21"/>
        <v>19.422944258975445</v>
      </c>
      <c r="P36">
        <f t="shared" si="21"/>
        <v>19.997396836247951</v>
      </c>
      <c r="Q36">
        <f t="shared" si="21"/>
        <v>20.465694867881886</v>
      </c>
      <c r="R36">
        <f t="shared" si="21"/>
        <v>20.933992899515825</v>
      </c>
      <c r="S36">
        <f t="shared" si="21"/>
        <v>21.239652731553278</v>
      </c>
      <c r="T36">
        <f t="shared" si="21"/>
        <v>21.545312563590727</v>
      </c>
      <c r="U36">
        <f t="shared" si="21"/>
        <v>21.651467109229294</v>
      </c>
      <c r="V36">
        <f t="shared" si="21"/>
        <v>21.757621654867862</v>
      </c>
      <c r="W36">
        <f t="shared" si="21"/>
        <v>21.651467109229294</v>
      </c>
      <c r="X36">
        <f t="shared" si="21"/>
        <v>21.545312563590727</v>
      </c>
      <c r="Y36">
        <f t="shared" si="21"/>
        <v>21.239652731553278</v>
      </c>
      <c r="Z36">
        <f t="shared" si="21"/>
        <v>20.933992899515825</v>
      </c>
      <c r="AA36">
        <f t="shared" si="21"/>
        <v>20.465694867881886</v>
      </c>
      <c r="AB36">
        <f t="shared" si="21"/>
        <v>19.997396836247951</v>
      </c>
      <c r="AC36">
        <f t="shared" si="21"/>
        <v>19.422944258975445</v>
      </c>
      <c r="AD36">
        <f t="shared" si="21"/>
        <v>18.848491681702939</v>
      </c>
      <c r="AE36">
        <f t="shared" si="21"/>
        <v>18.237172017628037</v>
      </c>
      <c r="AF36">
        <f t="shared" si="21"/>
        <v>17.625852353553135</v>
      </c>
      <c r="AG36">
        <f t="shared" si="21"/>
        <v>17.051399776280633</v>
      </c>
      <c r="AH36">
        <f t="shared" si="21"/>
        <v>16.476947199008126</v>
      </c>
      <c r="AI36">
        <f t="shared" si="21"/>
        <v>16.008649167374184</v>
      </c>
      <c r="AJ36">
        <f t="shared" si="21"/>
        <v>15.540351135740245</v>
      </c>
      <c r="AK36">
        <f t="shared" si="21"/>
        <v>15.234691303702794</v>
      </c>
      <c r="AL36">
        <f t="shared" si="21"/>
        <v>14.929031471665345</v>
      </c>
      <c r="AM36">
        <f t="shared" si="21"/>
        <v>14.82287692602678</v>
      </c>
      <c r="AN36">
        <f t="shared" si="21"/>
        <v>14.716722380388212</v>
      </c>
    </row>
    <row r="37" spans="3:40" ht="15">
      <c r="C37" s="1">
        <v>150</v>
      </c>
      <c r="D37">
        <f>AN37</f>
        <v>20.489951784577709</v>
      </c>
      <c r="E37">
        <f>AVERAGE(D37,F37)</f>
        <v>20.62139256630298</v>
      </c>
      <c r="F37">
        <f>AL37</f>
        <v>20.752833348028251</v>
      </c>
      <c r="G37">
        <f>AVERAGE(F37,H37)</f>
        <v>21.131301995068654</v>
      </c>
      <c r="H37">
        <f>AJ37</f>
        <v>21.509770642109061</v>
      </c>
      <c r="I37">
        <f>AVERAGE(H37,J37)</f>
        <v>22.089618250029183</v>
      </c>
      <c r="J37">
        <f>AH37</f>
        <v>22.669465857949309</v>
      </c>
      <c r="K37">
        <f>AVERAGE(J37,L37)</f>
        <v>23.380754247594702</v>
      </c>
      <c r="L37">
        <f>AF37</f>
        <v>24.092042637240091</v>
      </c>
      <c r="M37">
        <f>AVERAGE(L37,N37)</f>
        <v>24.848979931320905</v>
      </c>
      <c r="N37">
        <f>AD37</f>
        <v>25.605917225401718</v>
      </c>
      <c r="O37">
        <f>AVERAGE(N37,P37)</f>
        <v>26.317205615047111</v>
      </c>
      <c r="P37">
        <f>AB37</f>
        <v>27.028494004692504</v>
      </c>
      <c r="Q37">
        <f>AVERAGE(P37,R37)</f>
        <v>27.608341612612627</v>
      </c>
      <c r="R37">
        <f>Z37</f>
        <v>28.188189220532749</v>
      </c>
      <c r="S37">
        <f>AVERAGE(R37,T37)</f>
        <v>28.566657867573156</v>
      </c>
      <c r="T37">
        <f>X37</f>
        <v>28.945126514613563</v>
      </c>
      <c r="U37">
        <f>AVERAGE(T37,V37)</f>
        <v>29.07656729633883</v>
      </c>
      <c r="V37" s="8">
        <v>29.2080080780641</v>
      </c>
      <c r="W37">
        <f>AVERAGE(V37,X37)</f>
        <v>29.07656729633883</v>
      </c>
      <c r="X37" s="8">
        <v>28.945126514613563</v>
      </c>
      <c r="Y37">
        <f>AVERAGE(X37,Z37)</f>
        <v>28.566657867573156</v>
      </c>
      <c r="Z37" s="8">
        <v>28.188189220532749</v>
      </c>
      <c r="AA37">
        <f>AVERAGE(Z37,AB37)</f>
        <v>27.608341612612627</v>
      </c>
      <c r="AB37" s="8">
        <v>27.028494004692504</v>
      </c>
      <c r="AC37">
        <f>AVERAGE(AB37,AD37)</f>
        <v>26.317205615047111</v>
      </c>
      <c r="AD37" s="8">
        <v>25.605917225401718</v>
      </c>
      <c r="AE37">
        <f>AVERAGE(AD37,AF37)</f>
        <v>24.848979931320905</v>
      </c>
      <c r="AF37" s="8">
        <v>24.092042637240091</v>
      </c>
      <c r="AG37">
        <f>AVERAGE(AF37,AH37)</f>
        <v>23.380754247594702</v>
      </c>
      <c r="AH37" s="8">
        <v>22.669465857949309</v>
      </c>
      <c r="AI37">
        <f>AVERAGE(AH37,AJ37)</f>
        <v>22.089618250029183</v>
      </c>
      <c r="AJ37" s="8">
        <v>21.509770642109061</v>
      </c>
      <c r="AK37">
        <f>AVERAGE(AJ37,AL37)</f>
        <v>21.131301995068654</v>
      </c>
      <c r="AL37" s="8">
        <v>20.752833348028251</v>
      </c>
      <c r="AM37">
        <f>AVERAGE(AL37,AN37)</f>
        <v>20.62139256630298</v>
      </c>
      <c r="AN37" s="8">
        <v>20.489951784577709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7</vt:i4>
      </vt:variant>
    </vt:vector>
  </HeadingPairs>
  <TitlesOfParts>
    <vt:vector size="11" baseType="lpstr">
      <vt:lpstr>data_workup</vt:lpstr>
      <vt:lpstr>data_150</vt:lpstr>
      <vt:lpstr>data_160</vt:lpstr>
      <vt:lpstr>data_170</vt:lpstr>
      <vt:lpstr>parity_plot</vt:lpstr>
      <vt:lpstr>ADLD_plot_150</vt:lpstr>
      <vt:lpstr>CCSD_plot_150</vt:lpstr>
      <vt:lpstr>ADLD_plot_160</vt:lpstr>
      <vt:lpstr>CCSD_plot_160</vt:lpstr>
      <vt:lpstr>ADLD_plot_170</vt:lpstr>
      <vt:lpstr>CCSD_plot_170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2024-07-29T01:59:09Z</dcterms:created>
  <dcterms:modified xsi:type="dcterms:W3CDTF">2025-01-17T22:57:01Z</dcterms:modified>
</cp:coreProperties>
</file>