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12_21_2024\linear_dihedrals\"/>
    </mc:Choice>
  </mc:AlternateContent>
  <xr:revisionPtr revIDLastSave="0" documentId="13_ncr:1_{70C9C069-3C4F-4A48-9E7B-60EB2AACCB13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CCSD_chart" sheetId="10" r:id="rId1"/>
    <sheet name="ADLD_chart" sheetId="11" r:id="rId2"/>
    <sheet name="ADLD_model" sheetId="1" r:id="rId3"/>
    <sheet name="CCSD" sheetId="8" r:id="rId4"/>
    <sheet name="parity_plot" sheetId="12" r:id="rId5"/>
    <sheet name="parity_plot_data" sheetId="13" r:id="rId6"/>
  </sheets>
  <definedNames>
    <definedName name="solver_adj" localSheetId="2" hidden="1">ADLD_model!$J$2,ADLD_model!$K$2,ADLD_model!$P$2</definedName>
    <definedName name="solver_cvg" localSheetId="2" hidden="1">0.000001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ADLD_model!$J$32</definedName>
    <definedName name="solver_pre" localSheetId="2" hidden="1">0.000001</definedName>
    <definedName name="solver_rbv" localSheetId="2" hidden="1">2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2" i="1"/>
  <c r="B13" i="1"/>
  <c r="B14" i="1"/>
  <c r="B15" i="1"/>
  <c r="B16" i="1"/>
  <c r="B17" i="1"/>
  <c r="B18" i="1"/>
  <c r="B19" i="1"/>
  <c r="I19" i="1" s="1"/>
  <c r="B20" i="1"/>
  <c r="I20" i="1" s="1"/>
  <c r="B21" i="1"/>
  <c r="G21" i="1" s="1"/>
  <c r="B22" i="1"/>
  <c r="U22" i="1" s="1"/>
  <c r="B23" i="1"/>
  <c r="B24" i="1"/>
  <c r="B25" i="1"/>
  <c r="B26" i="1"/>
  <c r="B27" i="1"/>
  <c r="B28" i="1"/>
  <c r="B29" i="1"/>
  <c r="B30" i="1"/>
  <c r="B10" i="1"/>
  <c r="Y10" i="1" s="1"/>
  <c r="J40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G45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G44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G43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G42" i="1"/>
  <c r="V2" i="1"/>
  <c r="U2" i="1"/>
  <c r="T2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U24" i="1" s="1"/>
  <c r="A25" i="1"/>
  <c r="A26" i="1"/>
  <c r="A27" i="1"/>
  <c r="A28" i="1"/>
  <c r="A29" i="1"/>
  <c r="A30" i="1"/>
  <c r="A10" i="1"/>
  <c r="G34" i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AJ34" i="1" s="1"/>
  <c r="AK34" i="1" s="1"/>
  <c r="AL34" i="1" s="1"/>
  <c r="AM34" i="1" s="1"/>
  <c r="AN34" i="1" s="1"/>
  <c r="AO34" i="1" s="1"/>
  <c r="AP34" i="1" s="1"/>
  <c r="AQ34" i="1" s="1"/>
  <c r="F11" i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J18" i="1" l="1"/>
  <c r="U23" i="1"/>
  <c r="AN17" i="1"/>
  <c r="J28" i="1"/>
  <c r="AB27" i="1"/>
  <c r="O26" i="1"/>
  <c r="O14" i="1"/>
  <c r="W29" i="1"/>
  <c r="Q25" i="1"/>
  <c r="AF24" i="1"/>
  <c r="AF36" i="1" s="1"/>
  <c r="S23" i="1"/>
  <c r="X22" i="1"/>
  <c r="AI29" i="1"/>
  <c r="AO27" i="1"/>
  <c r="AO37" i="1" s="1"/>
  <c r="P26" i="1"/>
  <c r="N26" i="1"/>
  <c r="J24" i="1"/>
  <c r="J36" i="1" s="1"/>
  <c r="AP27" i="1"/>
  <c r="Q26" i="1"/>
  <c r="AA27" i="1"/>
  <c r="AM25" i="1"/>
  <c r="Y27" i="1"/>
  <c r="Y37" i="1" s="1"/>
  <c r="N24" i="1"/>
  <c r="N36" i="1" s="1"/>
  <c r="S27" i="1"/>
  <c r="S37" i="1" s="1"/>
  <c r="Q10" i="1"/>
  <c r="AN26" i="1"/>
  <c r="AE23" i="1"/>
  <c r="AL26" i="1"/>
  <c r="AC23" i="1"/>
  <c r="AG29" i="1"/>
  <c r="AJ26" i="1"/>
  <c r="I23" i="1"/>
  <c r="AC29" i="1"/>
  <c r="AF26" i="1"/>
  <c r="T22" i="1"/>
  <c r="AN27" i="1"/>
  <c r="AN37" i="1" s="1"/>
  <c r="H25" i="1"/>
  <c r="M29" i="1"/>
  <c r="AD26" i="1"/>
  <c r="AL20" i="1"/>
  <c r="AL35" i="1" s="1"/>
  <c r="Q14" i="1"/>
  <c r="AQ27" i="1"/>
  <c r="R26" i="1"/>
  <c r="T20" i="1"/>
  <c r="AI21" i="1"/>
  <c r="AJ20" i="1"/>
  <c r="AJ35" i="1" s="1"/>
  <c r="N20" i="1"/>
  <c r="N35" i="1" s="1"/>
  <c r="AI20" i="1"/>
  <c r="AI35" i="1" s="1"/>
  <c r="M20" i="1"/>
  <c r="M35" i="1" s="1"/>
  <c r="AK20" i="1"/>
  <c r="AK35" i="1" s="1"/>
  <c r="N29" i="1"/>
  <c r="AE26" i="1"/>
  <c r="L26" i="1"/>
  <c r="AA23" i="1"/>
  <c r="AG21" i="1"/>
  <c r="AH20" i="1"/>
  <c r="AH35" i="1" s="1"/>
  <c r="L20" i="1"/>
  <c r="H26" i="1"/>
  <c r="AE21" i="1"/>
  <c r="AF20" i="1"/>
  <c r="AF35" i="1" s="1"/>
  <c r="K20" i="1"/>
  <c r="K35" i="1" s="1"/>
  <c r="AJ21" i="1"/>
  <c r="K29" i="1"/>
  <c r="W27" i="1"/>
  <c r="AC26" i="1"/>
  <c r="G26" i="1"/>
  <c r="H23" i="1"/>
  <c r="L21" i="1"/>
  <c r="AD20" i="1"/>
  <c r="J20" i="1"/>
  <c r="J35" i="1" s="1"/>
  <c r="AC28" i="1"/>
  <c r="AB26" i="1"/>
  <c r="G23" i="1"/>
  <c r="K21" i="1"/>
  <c r="Z20" i="1"/>
  <c r="Z35" i="1" s="1"/>
  <c r="H20" i="1"/>
  <c r="H35" i="1" s="1"/>
  <c r="AB28" i="1"/>
  <c r="R27" i="1"/>
  <c r="Z26" i="1"/>
  <c r="R25" i="1"/>
  <c r="AP22" i="1"/>
  <c r="J21" i="1"/>
  <c r="Y20" i="1"/>
  <c r="Y35" i="1" s="1"/>
  <c r="AL17" i="1"/>
  <c r="R20" i="1"/>
  <c r="R35" i="1" s="1"/>
  <c r="AH21" i="1"/>
  <c r="AA28" i="1"/>
  <c r="AQ26" i="1"/>
  <c r="X26" i="1"/>
  <c r="W22" i="1"/>
  <c r="I21" i="1"/>
  <c r="X20" i="1"/>
  <c r="X35" i="1" s="1"/>
  <c r="AI17" i="1"/>
  <c r="Z28" i="1"/>
  <c r="AP26" i="1"/>
  <c r="T26" i="1"/>
  <c r="AG24" i="1"/>
  <c r="AG36" i="1" s="1"/>
  <c r="V22" i="1"/>
  <c r="W20" i="1"/>
  <c r="W35" i="1" s="1"/>
  <c r="AB17" i="1"/>
  <c r="AM10" i="1"/>
  <c r="AO26" i="1"/>
  <c r="S26" i="1"/>
  <c r="AP20" i="1"/>
  <c r="AP35" i="1" s="1"/>
  <c r="V20" i="1"/>
  <c r="AL14" i="1"/>
  <c r="AK10" i="1"/>
  <c r="I24" i="1"/>
  <c r="I36" i="1" s="1"/>
  <c r="AI10" i="1"/>
  <c r="M25" i="1"/>
  <c r="AK18" i="1"/>
  <c r="M28" i="1"/>
  <c r="Y28" i="1"/>
  <c r="AK28" i="1"/>
  <c r="G28" i="1"/>
  <c r="S28" i="1"/>
  <c r="AE28" i="1"/>
  <c r="AQ28" i="1"/>
  <c r="H28" i="1"/>
  <c r="T28" i="1"/>
  <c r="AF28" i="1"/>
  <c r="U28" i="1"/>
  <c r="I28" i="1"/>
  <c r="AG28" i="1"/>
  <c r="K28" i="1"/>
  <c r="W28" i="1"/>
  <c r="AI28" i="1"/>
  <c r="AA29" i="1"/>
  <c r="AB24" i="1"/>
  <c r="R22" i="1"/>
  <c r="AC21" i="1"/>
  <c r="Q21" i="1"/>
  <c r="AO21" i="1"/>
  <c r="N15" i="1"/>
  <c r="Z15" i="1"/>
  <c r="AL15" i="1"/>
  <c r="O15" i="1"/>
  <c r="AA15" i="1"/>
  <c r="AM15" i="1"/>
  <c r="P15" i="1"/>
  <c r="AB15" i="1"/>
  <c r="AN15" i="1"/>
  <c r="Q15" i="1"/>
  <c r="AC15" i="1"/>
  <c r="AO15" i="1"/>
  <c r="R15" i="1"/>
  <c r="AD15" i="1"/>
  <c r="AP15" i="1"/>
  <c r="G15" i="1"/>
  <c r="S15" i="1"/>
  <c r="AE15" i="1"/>
  <c r="AQ15" i="1"/>
  <c r="H15" i="1"/>
  <c r="T15" i="1"/>
  <c r="AF15" i="1"/>
  <c r="I15" i="1"/>
  <c r="U15" i="1"/>
  <c r="AG15" i="1"/>
  <c r="W15" i="1"/>
  <c r="J15" i="1"/>
  <c r="V15" i="1"/>
  <c r="AH15" i="1"/>
  <c r="K15" i="1"/>
  <c r="AI15" i="1"/>
  <c r="L15" i="1"/>
  <c r="X15" i="1"/>
  <c r="AJ15" i="1"/>
  <c r="M15" i="1"/>
  <c r="Y15" i="1"/>
  <c r="AK15" i="1"/>
  <c r="Z29" i="1"/>
  <c r="Q27" i="1"/>
  <c r="Q37" i="1" s="1"/>
  <c r="AQ23" i="1"/>
  <c r="AB10" i="1"/>
  <c r="I10" i="1"/>
  <c r="Y29" i="1"/>
  <c r="AN28" i="1"/>
  <c r="R28" i="1"/>
  <c r="AK27" i="1"/>
  <c r="AK37" i="1" s="1"/>
  <c r="P27" i="1"/>
  <c r="P37" i="1" s="1"/>
  <c r="AC25" i="1"/>
  <c r="G25" i="1"/>
  <c r="V24" i="1"/>
  <c r="V36" i="1" s="1"/>
  <c r="AO23" i="1"/>
  <c r="T23" i="1"/>
  <c r="AI22" i="1"/>
  <c r="K22" i="1"/>
  <c r="X21" i="1"/>
  <c r="AI19" i="1"/>
  <c r="Y18" i="1"/>
  <c r="P25" i="1"/>
  <c r="AB25" i="1"/>
  <c r="AN25" i="1"/>
  <c r="J25" i="1"/>
  <c r="V25" i="1"/>
  <c r="AH25" i="1"/>
  <c r="K25" i="1"/>
  <c r="W25" i="1"/>
  <c r="AI25" i="1"/>
  <c r="X25" i="1"/>
  <c r="L25" i="1"/>
  <c r="AJ25" i="1"/>
  <c r="N25" i="1"/>
  <c r="Z25" i="1"/>
  <c r="AL25" i="1"/>
  <c r="P13" i="1"/>
  <c r="AB13" i="1"/>
  <c r="AN13" i="1"/>
  <c r="Q13" i="1"/>
  <c r="AC13" i="1"/>
  <c r="AO13" i="1"/>
  <c r="R13" i="1"/>
  <c r="AD13" i="1"/>
  <c r="AP13" i="1"/>
  <c r="G13" i="1"/>
  <c r="S13" i="1"/>
  <c r="AE13" i="1"/>
  <c r="AQ13" i="1"/>
  <c r="H13" i="1"/>
  <c r="T13" i="1"/>
  <c r="AF13" i="1"/>
  <c r="I13" i="1"/>
  <c r="U13" i="1"/>
  <c r="AG13" i="1"/>
  <c r="J13" i="1"/>
  <c r="V13" i="1"/>
  <c r="AH13" i="1"/>
  <c r="K13" i="1"/>
  <c r="W13" i="1"/>
  <c r="AI13" i="1"/>
  <c r="L13" i="1"/>
  <c r="X13" i="1"/>
  <c r="AJ13" i="1"/>
  <c r="M13" i="1"/>
  <c r="Y13" i="1"/>
  <c r="AK13" i="1"/>
  <c r="N13" i="1"/>
  <c r="Z13" i="1"/>
  <c r="AL13" i="1"/>
  <c r="O13" i="1"/>
  <c r="AA13" i="1"/>
  <c r="AM13" i="1"/>
  <c r="AA10" i="1"/>
  <c r="AO29" i="1"/>
  <c r="AM28" i="1"/>
  <c r="Q28" i="1"/>
  <c r="AI27" i="1"/>
  <c r="AI37" i="1" s="1"/>
  <c r="O27" i="1"/>
  <c r="O37" i="1" s="1"/>
  <c r="AA25" i="1"/>
  <c r="AQ24" i="1"/>
  <c r="AQ36" i="1" s="1"/>
  <c r="AM23" i="1"/>
  <c r="AH22" i="1"/>
  <c r="J22" i="1"/>
  <c r="W21" i="1"/>
  <c r="AG19" i="1"/>
  <c r="V18" i="1"/>
  <c r="P10" i="1"/>
  <c r="Q24" i="1"/>
  <c r="Q36" i="1" s="1"/>
  <c r="AC24" i="1"/>
  <c r="AC36" i="1" s="1"/>
  <c r="AO24" i="1"/>
  <c r="M24" i="1"/>
  <c r="M36" i="1" s="1"/>
  <c r="Y24" i="1"/>
  <c r="Y36" i="1" s="1"/>
  <c r="AK24" i="1"/>
  <c r="AK36" i="1" s="1"/>
  <c r="AG25" i="1"/>
  <c r="AE24" i="1"/>
  <c r="AE36" i="1" s="1"/>
  <c r="AM19" i="1"/>
  <c r="L29" i="1"/>
  <c r="X29" i="1"/>
  <c r="AJ29" i="1"/>
  <c r="R29" i="1"/>
  <c r="AD29" i="1"/>
  <c r="AP29" i="1"/>
  <c r="G29" i="1"/>
  <c r="S29" i="1"/>
  <c r="AE29" i="1"/>
  <c r="AQ29" i="1"/>
  <c r="H29" i="1"/>
  <c r="AF29" i="1"/>
  <c r="T29" i="1"/>
  <c r="J29" i="1"/>
  <c r="V29" i="1"/>
  <c r="AH29" i="1"/>
  <c r="N10" i="1"/>
  <c r="AD24" i="1"/>
  <c r="Z17" i="1"/>
  <c r="AG10" i="1"/>
  <c r="X28" i="1"/>
  <c r="I25" i="1"/>
  <c r="W17" i="1"/>
  <c r="K10" i="1"/>
  <c r="AM27" i="1"/>
  <c r="AM37" i="1" s="1"/>
  <c r="Z24" i="1"/>
  <c r="Z36" i="1" s="1"/>
  <c r="K24" i="1"/>
  <c r="Q12" i="1"/>
  <c r="Z10" i="1"/>
  <c r="AN29" i="1"/>
  <c r="U29" i="1"/>
  <c r="AL28" i="1"/>
  <c r="P28" i="1"/>
  <c r="AE27" i="1"/>
  <c r="AE37" i="1" s="1"/>
  <c r="M27" i="1"/>
  <c r="M37" i="1" s="1"/>
  <c r="Y25" i="1"/>
  <c r="AP24" i="1"/>
  <c r="AP36" i="1" s="1"/>
  <c r="T24" i="1"/>
  <c r="AI23" i="1"/>
  <c r="Q23" i="1"/>
  <c r="AG22" i="1"/>
  <c r="I22" i="1"/>
  <c r="V21" i="1"/>
  <c r="Z19" i="1"/>
  <c r="O18" i="1"/>
  <c r="R23" i="1"/>
  <c r="AD23" i="1"/>
  <c r="AP23" i="1"/>
  <c r="L23" i="1"/>
  <c r="X23" i="1"/>
  <c r="AJ23" i="1"/>
  <c r="M23" i="1"/>
  <c r="Y23" i="1"/>
  <c r="AK23" i="1"/>
  <c r="N23" i="1"/>
  <c r="Z23" i="1"/>
  <c r="AL23" i="1"/>
  <c r="P23" i="1"/>
  <c r="AB23" i="1"/>
  <c r="AN23" i="1"/>
  <c r="R11" i="1"/>
  <c r="AD11" i="1"/>
  <c r="AP11" i="1"/>
  <c r="G11" i="1"/>
  <c r="S11" i="1"/>
  <c r="AE11" i="1"/>
  <c r="AQ11" i="1"/>
  <c r="H11" i="1"/>
  <c r="T11" i="1"/>
  <c r="AF11" i="1"/>
  <c r="I11" i="1"/>
  <c r="U11" i="1"/>
  <c r="AG11" i="1"/>
  <c r="J11" i="1"/>
  <c r="V11" i="1"/>
  <c r="AH11" i="1"/>
  <c r="K11" i="1"/>
  <c r="W11" i="1"/>
  <c r="AI11" i="1"/>
  <c r="L11" i="1"/>
  <c r="X11" i="1"/>
  <c r="AJ11" i="1"/>
  <c r="M11" i="1"/>
  <c r="Y11" i="1"/>
  <c r="AK11" i="1"/>
  <c r="N11" i="1"/>
  <c r="Z11" i="1"/>
  <c r="AL11" i="1"/>
  <c r="O11" i="1"/>
  <c r="AA11" i="1"/>
  <c r="AM11" i="1"/>
  <c r="P11" i="1"/>
  <c r="AB11" i="1"/>
  <c r="AN11" i="1"/>
  <c r="Q11" i="1"/>
  <c r="AC11" i="1"/>
  <c r="AO11" i="1"/>
  <c r="AM29" i="1"/>
  <c r="Q29" i="1"/>
  <c r="AJ28" i="1"/>
  <c r="O28" i="1"/>
  <c r="AD27" i="1"/>
  <c r="K27" i="1"/>
  <c r="K37" i="1" s="1"/>
  <c r="AQ25" i="1"/>
  <c r="U25" i="1"/>
  <c r="AN24" i="1"/>
  <c r="AN36" i="1" s="1"/>
  <c r="S24" i="1"/>
  <c r="S36" i="1" s="1"/>
  <c r="AH23" i="1"/>
  <c r="O23" i="1"/>
  <c r="AF22" i="1"/>
  <c r="H22" i="1"/>
  <c r="U21" i="1"/>
  <c r="X19" i="1"/>
  <c r="M18" i="1"/>
  <c r="L10" i="1"/>
  <c r="X10" i="1"/>
  <c r="AJ10" i="1"/>
  <c r="R10" i="1"/>
  <c r="AD10" i="1"/>
  <c r="AP10" i="1"/>
  <c r="S10" i="1"/>
  <c r="AE10" i="1"/>
  <c r="AQ10" i="1"/>
  <c r="T10" i="1"/>
  <c r="G10" i="1"/>
  <c r="H10" i="1"/>
  <c r="AF10" i="1"/>
  <c r="J10" i="1"/>
  <c r="V10" i="1"/>
  <c r="AH10" i="1"/>
  <c r="O10" i="1"/>
  <c r="O25" i="1"/>
  <c r="AB29" i="1"/>
  <c r="W23" i="1"/>
  <c r="AL19" i="1"/>
  <c r="M10" i="1"/>
  <c r="AN22" i="1"/>
  <c r="AK19" i="1"/>
  <c r="AC10" i="1"/>
  <c r="AO10" i="1"/>
  <c r="AL29" i="1"/>
  <c r="AH28" i="1"/>
  <c r="AC27" i="1"/>
  <c r="AC37" i="1" s="1"/>
  <c r="AP25" i="1"/>
  <c r="AG23" i="1"/>
  <c r="AM18" i="1"/>
  <c r="AF25" i="1"/>
  <c r="M16" i="1"/>
  <c r="Y16" i="1"/>
  <c r="AK16" i="1"/>
  <c r="AL16" i="1"/>
  <c r="N16" i="1"/>
  <c r="Z16" i="1"/>
  <c r="O16" i="1"/>
  <c r="AA16" i="1"/>
  <c r="AM16" i="1"/>
  <c r="P16" i="1"/>
  <c r="AB16" i="1"/>
  <c r="AN16" i="1"/>
  <c r="Q16" i="1"/>
  <c r="AC16" i="1"/>
  <c r="AO16" i="1"/>
  <c r="R16" i="1"/>
  <c r="AD16" i="1"/>
  <c r="AP16" i="1"/>
  <c r="G16" i="1"/>
  <c r="S16" i="1"/>
  <c r="AE16" i="1"/>
  <c r="AQ16" i="1"/>
  <c r="H16" i="1"/>
  <c r="T16" i="1"/>
  <c r="AF16" i="1"/>
  <c r="I16" i="1"/>
  <c r="U16" i="1"/>
  <c r="AG16" i="1"/>
  <c r="V16" i="1"/>
  <c r="J16" i="1"/>
  <c r="AH16" i="1"/>
  <c r="K16" i="1"/>
  <c r="W16" i="1"/>
  <c r="AI16" i="1"/>
  <c r="L16" i="1"/>
  <c r="X16" i="1"/>
  <c r="AJ16" i="1"/>
  <c r="G24" i="1"/>
  <c r="G36" i="1" s="1"/>
  <c r="V28" i="1"/>
  <c r="G22" i="1"/>
  <c r="W10" i="1"/>
  <c r="P29" i="1"/>
  <c r="N28" i="1"/>
  <c r="G27" i="1"/>
  <c r="G37" i="1" s="1"/>
  <c r="T25" i="1"/>
  <c r="AL24" i="1"/>
  <c r="AL36" i="1" s="1"/>
  <c r="R24" i="1"/>
  <c r="K23" i="1"/>
  <c r="AD22" i="1"/>
  <c r="AQ21" i="1"/>
  <c r="S21" i="1"/>
  <c r="U19" i="1"/>
  <c r="H21" i="1"/>
  <c r="AN10" i="1"/>
  <c r="U10" i="1"/>
  <c r="AK29" i="1"/>
  <c r="O29" i="1"/>
  <c r="AD28" i="1"/>
  <c r="L28" i="1"/>
  <c r="AO25" i="1"/>
  <c r="S25" i="1"/>
  <c r="AH24" i="1"/>
  <c r="AH36" i="1" s="1"/>
  <c r="P24" i="1"/>
  <c r="AF23" i="1"/>
  <c r="J23" i="1"/>
  <c r="AK21" i="1"/>
  <c r="M21" i="1"/>
  <c r="N19" i="1"/>
  <c r="L19" i="1"/>
  <c r="AL10" i="1"/>
  <c r="J19" i="1"/>
  <c r="V19" i="1"/>
  <c r="AH19" i="1"/>
  <c r="W19" i="1"/>
  <c r="K19" i="1"/>
  <c r="M19" i="1"/>
  <c r="Y19" i="1"/>
  <c r="O19" i="1"/>
  <c r="AA19" i="1"/>
  <c r="P19" i="1"/>
  <c r="AB19" i="1"/>
  <c r="AN19" i="1"/>
  <c r="S19" i="1"/>
  <c r="Q19" i="1"/>
  <c r="AC19" i="1"/>
  <c r="AO19" i="1"/>
  <c r="G19" i="1"/>
  <c r="AQ19" i="1"/>
  <c r="R19" i="1"/>
  <c r="AD19" i="1"/>
  <c r="AP19" i="1"/>
  <c r="AE19" i="1"/>
  <c r="H19" i="1"/>
  <c r="T19" i="1"/>
  <c r="AF19" i="1"/>
  <c r="AK25" i="1"/>
  <c r="G30" i="1"/>
  <c r="S30" i="1"/>
  <c r="S38" i="1" s="1"/>
  <c r="AE30" i="1"/>
  <c r="AE38" i="1" s="1"/>
  <c r="AQ30" i="1"/>
  <c r="AQ38" i="1" s="1"/>
  <c r="H30" i="1"/>
  <c r="H38" i="1" s="1"/>
  <c r="T30" i="1"/>
  <c r="T38" i="1" s="1"/>
  <c r="AF30" i="1"/>
  <c r="AF38" i="1" s="1"/>
  <c r="I30" i="1"/>
  <c r="I38" i="1" s="1"/>
  <c r="U30" i="1"/>
  <c r="U38" i="1" s="1"/>
  <c r="AG30" i="1"/>
  <c r="AG38" i="1" s="1"/>
  <c r="J30" i="1"/>
  <c r="J38" i="1" s="1"/>
  <c r="V30" i="1"/>
  <c r="AH30" i="1"/>
  <c r="AH38" i="1" s="1"/>
  <c r="K30" i="1"/>
  <c r="K38" i="1" s="1"/>
  <c r="W30" i="1"/>
  <c r="W38" i="1" s="1"/>
  <c r="AI30" i="1"/>
  <c r="AI38" i="1" s="1"/>
  <c r="L30" i="1"/>
  <c r="L38" i="1" s="1"/>
  <c r="X30" i="1"/>
  <c r="X38" i="1" s="1"/>
  <c r="AJ30" i="1"/>
  <c r="AJ38" i="1" s="1"/>
  <c r="M30" i="1"/>
  <c r="M38" i="1" s="1"/>
  <c r="Y30" i="1"/>
  <c r="Y38" i="1" s="1"/>
  <c r="AK30" i="1"/>
  <c r="AK38" i="1" s="1"/>
  <c r="N30" i="1"/>
  <c r="N38" i="1" s="1"/>
  <c r="Z30" i="1"/>
  <c r="AL30" i="1"/>
  <c r="AL38" i="1" s="1"/>
  <c r="O30" i="1"/>
  <c r="O38" i="1" s="1"/>
  <c r="AA30" i="1"/>
  <c r="AM30" i="1"/>
  <c r="AM38" i="1" s="1"/>
  <c r="P30" i="1"/>
  <c r="P38" i="1" s="1"/>
  <c r="AB30" i="1"/>
  <c r="AB38" i="1" s="1"/>
  <c r="AN30" i="1"/>
  <c r="AN38" i="1" s="1"/>
  <c r="Q30" i="1"/>
  <c r="Q38" i="1" s="1"/>
  <c r="AC30" i="1"/>
  <c r="AC38" i="1" s="1"/>
  <c r="AO30" i="1"/>
  <c r="AO38" i="1" s="1"/>
  <c r="R30" i="1"/>
  <c r="R38" i="1" s="1"/>
  <c r="AD30" i="1"/>
  <c r="AP30" i="1"/>
  <c r="AP38" i="1" s="1"/>
  <c r="K18" i="1"/>
  <c r="W18" i="1"/>
  <c r="AI18" i="1"/>
  <c r="L18" i="1"/>
  <c r="AJ18" i="1"/>
  <c r="X18" i="1"/>
  <c r="N18" i="1"/>
  <c r="Z18" i="1"/>
  <c r="AL18" i="1"/>
  <c r="P18" i="1"/>
  <c r="AB18" i="1"/>
  <c r="AN18" i="1"/>
  <c r="Q18" i="1"/>
  <c r="AC18" i="1"/>
  <c r="AO18" i="1"/>
  <c r="R18" i="1"/>
  <c r="AD18" i="1"/>
  <c r="AP18" i="1"/>
  <c r="H18" i="1"/>
  <c r="G18" i="1"/>
  <c r="S18" i="1"/>
  <c r="AE18" i="1"/>
  <c r="AQ18" i="1"/>
  <c r="T18" i="1"/>
  <c r="AF18" i="1"/>
  <c r="I18" i="1"/>
  <c r="U18" i="1"/>
  <c r="AG18" i="1"/>
  <c r="R12" i="1"/>
  <c r="AD12" i="1"/>
  <c r="AP12" i="1"/>
  <c r="G12" i="1"/>
  <c r="S12" i="1"/>
  <c r="AE12" i="1"/>
  <c r="AQ12" i="1"/>
  <c r="H12" i="1"/>
  <c r="T12" i="1"/>
  <c r="AF12" i="1"/>
  <c r="I12" i="1"/>
  <c r="U12" i="1"/>
  <c r="AG12" i="1"/>
  <c r="J12" i="1"/>
  <c r="V12" i="1"/>
  <c r="AH12" i="1"/>
  <c r="N12" i="1"/>
  <c r="Z12" i="1"/>
  <c r="AL12" i="1"/>
  <c r="P12" i="1"/>
  <c r="AB12" i="1"/>
  <c r="AN12" i="1"/>
  <c r="L17" i="1"/>
  <c r="X17" i="1"/>
  <c r="AJ17" i="1"/>
  <c r="M17" i="1"/>
  <c r="Y17" i="1"/>
  <c r="AK17" i="1"/>
  <c r="N17" i="1"/>
  <c r="O17" i="1"/>
  <c r="AA17" i="1"/>
  <c r="AM17" i="1"/>
  <c r="P17" i="1"/>
  <c r="Q17" i="1"/>
  <c r="AC17" i="1"/>
  <c r="AO17" i="1"/>
  <c r="R17" i="1"/>
  <c r="AD17" i="1"/>
  <c r="AP17" i="1"/>
  <c r="G17" i="1"/>
  <c r="S17" i="1"/>
  <c r="AE17" i="1"/>
  <c r="AQ17" i="1"/>
  <c r="U17" i="1"/>
  <c r="H17" i="1"/>
  <c r="T17" i="1"/>
  <c r="AF17" i="1"/>
  <c r="I17" i="1"/>
  <c r="AG17" i="1"/>
  <c r="J17" i="1"/>
  <c r="V17" i="1"/>
  <c r="AH17" i="1"/>
  <c r="K17" i="1"/>
  <c r="I29" i="1"/>
  <c r="H24" i="1"/>
  <c r="P22" i="1"/>
  <c r="AB22" i="1"/>
  <c r="AP28" i="1"/>
  <c r="AE25" i="1"/>
  <c r="V23" i="1"/>
  <c r="AH18" i="1"/>
  <c r="N27" i="1"/>
  <c r="N37" i="1" s="1"/>
  <c r="Z27" i="1"/>
  <c r="Z37" i="1" s="1"/>
  <c r="AL27" i="1"/>
  <c r="AL37" i="1" s="1"/>
  <c r="H27" i="1"/>
  <c r="H37" i="1" s="1"/>
  <c r="T27" i="1"/>
  <c r="T37" i="1" s="1"/>
  <c r="AF27" i="1"/>
  <c r="AF37" i="1" s="1"/>
  <c r="I27" i="1"/>
  <c r="I37" i="1" s="1"/>
  <c r="U27" i="1"/>
  <c r="U37" i="1" s="1"/>
  <c r="AG27" i="1"/>
  <c r="AG37" i="1" s="1"/>
  <c r="AH27" i="1"/>
  <c r="AH37" i="1" s="1"/>
  <c r="J27" i="1"/>
  <c r="J37" i="1" s="1"/>
  <c r="V27" i="1"/>
  <c r="V37" i="1" s="1"/>
  <c r="L27" i="1"/>
  <c r="L37" i="1" s="1"/>
  <c r="X27" i="1"/>
  <c r="X37" i="1" s="1"/>
  <c r="AJ27" i="1"/>
  <c r="AJ37" i="1" s="1"/>
  <c r="AO28" i="1"/>
  <c r="AD25" i="1"/>
  <c r="AJ22" i="1"/>
  <c r="L22" i="1"/>
  <c r="Y21" i="1"/>
  <c r="AJ19" i="1"/>
  <c r="AA18" i="1"/>
  <c r="Z14" i="1"/>
  <c r="N14" i="1"/>
  <c r="AK26" i="1"/>
  <c r="Y26" i="1"/>
  <c r="M26" i="1"/>
  <c r="AM24" i="1"/>
  <c r="AM36" i="1" s="1"/>
  <c r="AA24" i="1"/>
  <c r="AA36" i="1" s="1"/>
  <c r="O24" i="1"/>
  <c r="O36" i="1" s="1"/>
  <c r="AO22" i="1"/>
  <c r="AC22" i="1"/>
  <c r="Q22" i="1"/>
  <c r="AP21" i="1"/>
  <c r="AD21" i="1"/>
  <c r="R21" i="1"/>
  <c r="AQ20" i="1"/>
  <c r="AQ35" i="1" s="1"/>
  <c r="AE20" i="1"/>
  <c r="AE35" i="1" s="1"/>
  <c r="S20" i="1"/>
  <c r="S35" i="1" s="1"/>
  <c r="G20" i="1"/>
  <c r="G35" i="1" s="1"/>
  <c r="AK14" i="1"/>
  <c r="Y14" i="1"/>
  <c r="M14" i="1"/>
  <c r="AM12" i="1"/>
  <c r="AA12" i="1"/>
  <c r="O12" i="1"/>
  <c r="AJ14" i="1"/>
  <c r="X14" i="1"/>
  <c r="L14" i="1"/>
  <c r="W26" i="1"/>
  <c r="K26" i="1"/>
  <c r="AM22" i="1"/>
  <c r="AA22" i="1"/>
  <c r="O22" i="1"/>
  <c r="AN21" i="1"/>
  <c r="AB21" i="1"/>
  <c r="P21" i="1"/>
  <c r="AO20" i="1"/>
  <c r="AO35" i="1" s="1"/>
  <c r="AC20" i="1"/>
  <c r="AC35" i="1" s="1"/>
  <c r="Q20" i="1"/>
  <c r="Q35" i="1" s="1"/>
  <c r="AI14" i="1"/>
  <c r="W14" i="1"/>
  <c r="K14" i="1"/>
  <c r="AK12" i="1"/>
  <c r="Y12" i="1"/>
  <c r="M12" i="1"/>
  <c r="AI26" i="1"/>
  <c r="AH26" i="1"/>
  <c r="V26" i="1"/>
  <c r="J26" i="1"/>
  <c r="AJ24" i="1"/>
  <c r="AJ36" i="1" s="1"/>
  <c r="X24" i="1"/>
  <c r="X36" i="1" s="1"/>
  <c r="L24" i="1"/>
  <c r="L36" i="1" s="1"/>
  <c r="AL22" i="1"/>
  <c r="Z22" i="1"/>
  <c r="N22" i="1"/>
  <c r="AM21" i="1"/>
  <c r="AA21" i="1"/>
  <c r="O21" i="1"/>
  <c r="AN20" i="1"/>
  <c r="AN35" i="1" s="1"/>
  <c r="AB20" i="1"/>
  <c r="AB35" i="1" s="1"/>
  <c r="P20" i="1"/>
  <c r="P35" i="1" s="1"/>
  <c r="AH14" i="1"/>
  <c r="V14" i="1"/>
  <c r="J14" i="1"/>
  <c r="AJ12" i="1"/>
  <c r="X12" i="1"/>
  <c r="L12" i="1"/>
  <c r="AG26" i="1"/>
  <c r="U26" i="1"/>
  <c r="I26" i="1"/>
  <c r="AI24" i="1"/>
  <c r="AI36" i="1" s="1"/>
  <c r="W24" i="1"/>
  <c r="W36" i="1" s="1"/>
  <c r="AK22" i="1"/>
  <c r="Y22" i="1"/>
  <c r="M22" i="1"/>
  <c r="AL21" i="1"/>
  <c r="Z21" i="1"/>
  <c r="N21" i="1"/>
  <c r="AM20" i="1"/>
  <c r="AM35" i="1" s="1"/>
  <c r="AA20" i="1"/>
  <c r="AA35" i="1" s="1"/>
  <c r="O20" i="1"/>
  <c r="O35" i="1" s="1"/>
  <c r="AG14" i="1"/>
  <c r="U14" i="1"/>
  <c r="I14" i="1"/>
  <c r="AI12" i="1"/>
  <c r="W12" i="1"/>
  <c r="K12" i="1"/>
  <c r="AF14" i="1"/>
  <c r="T14" i="1"/>
  <c r="H14" i="1"/>
  <c r="AQ14" i="1"/>
  <c r="AE14" i="1"/>
  <c r="S14" i="1"/>
  <c r="G14" i="1"/>
  <c r="AP14" i="1"/>
  <c r="AD14" i="1"/>
  <c r="R14" i="1"/>
  <c r="AO14" i="1"/>
  <c r="AC14" i="1"/>
  <c r="AN14" i="1"/>
  <c r="AB14" i="1"/>
  <c r="P14" i="1"/>
  <c r="AM26" i="1"/>
  <c r="AA26" i="1"/>
  <c r="AQ22" i="1"/>
  <c r="AE22" i="1"/>
  <c r="S22" i="1"/>
  <c r="AF21" i="1"/>
  <c r="T21" i="1"/>
  <c r="AG20" i="1"/>
  <c r="AG35" i="1" s="1"/>
  <c r="U20" i="1"/>
  <c r="U35" i="1" s="1"/>
  <c r="AM14" i="1"/>
  <c r="AA14" i="1"/>
  <c r="AO12" i="1"/>
  <c r="AC12" i="1"/>
  <c r="T36" i="1"/>
  <c r="R36" i="1"/>
  <c r="K36" i="1"/>
  <c r="AO36" i="1"/>
  <c r="H36" i="1"/>
  <c r="U36" i="1"/>
  <c r="I35" i="1"/>
  <c r="AD38" i="1"/>
  <c r="AA38" i="1"/>
  <c r="Z38" i="1"/>
  <c r="AD36" i="1"/>
  <c r="V38" i="1"/>
  <c r="AB36" i="1"/>
  <c r="P36" i="1"/>
  <c r="T35" i="1"/>
  <c r="W37" i="1"/>
  <c r="AD35" i="1"/>
  <c r="G38" i="1"/>
  <c r="AQ37" i="1"/>
  <c r="AP37" i="1"/>
  <c r="AD37" i="1"/>
  <c r="R37" i="1"/>
  <c r="L35" i="1"/>
  <c r="AB37" i="1"/>
  <c r="AA37" i="1"/>
  <c r="V35" i="1"/>
  <c r="AD28" i="8"/>
  <c r="AD27" i="8" s="1"/>
  <c r="AD50" i="8" s="1"/>
  <c r="AE28" i="8"/>
  <c r="AF28" i="8"/>
  <c r="AF51" i="8" s="1"/>
  <c r="AG28" i="8"/>
  <c r="AG51" i="8" s="1"/>
  <c r="AD25" i="8"/>
  <c r="AE25" i="8"/>
  <c r="AE27" i="8" s="1"/>
  <c r="AE50" i="8" s="1"/>
  <c r="AF25" i="8"/>
  <c r="AG25" i="8"/>
  <c r="AD22" i="8"/>
  <c r="AE22" i="8"/>
  <c r="AE21" i="8" s="1"/>
  <c r="AE44" i="8" s="1"/>
  <c r="AF22" i="8"/>
  <c r="AF21" i="8" s="1"/>
  <c r="AF44" i="8" s="1"/>
  <c r="AG22" i="8"/>
  <c r="AG21" i="8" s="1"/>
  <c r="AG44" i="8" s="1"/>
  <c r="AC28" i="8"/>
  <c r="AC25" i="8"/>
  <c r="AC23" i="8" s="1"/>
  <c r="AC46" i="8" s="1"/>
  <c r="AC22" i="8"/>
  <c r="AJ14" i="8"/>
  <c r="AK14" i="8"/>
  <c r="AK16" i="8" s="1"/>
  <c r="AK39" i="8" s="1"/>
  <c r="AL14" i="8"/>
  <c r="AL16" i="8" s="1"/>
  <c r="AL39" i="8" s="1"/>
  <c r="AM14" i="8"/>
  <c r="AJ11" i="8"/>
  <c r="AJ13" i="8" s="1"/>
  <c r="AJ36" i="8" s="1"/>
  <c r="AK11" i="8"/>
  <c r="AK34" i="8" s="1"/>
  <c r="AL11" i="8"/>
  <c r="AM11" i="8"/>
  <c r="AJ8" i="8"/>
  <c r="AK8" i="8"/>
  <c r="AK10" i="8" s="1"/>
  <c r="AK33" i="8" s="1"/>
  <c r="AL8" i="8"/>
  <c r="AM8" i="8"/>
  <c r="AM31" i="8" s="1"/>
  <c r="AI14" i="8"/>
  <c r="AI11" i="8"/>
  <c r="AI8" i="8"/>
  <c r="AI10" i="8" s="1"/>
  <c r="AI33" i="8" s="1"/>
  <c r="X14" i="8"/>
  <c r="X15" i="8" s="1"/>
  <c r="X38" i="8" s="1"/>
  <c r="Y14" i="8"/>
  <c r="Y37" i="8" s="1"/>
  <c r="Z14" i="8"/>
  <c r="Z37" i="8" s="1"/>
  <c r="AA14" i="8"/>
  <c r="AA12" i="8" s="1"/>
  <c r="AA35" i="8" s="1"/>
  <c r="X11" i="8"/>
  <c r="X34" i="8" s="1"/>
  <c r="Y11" i="8"/>
  <c r="Y12" i="8" s="1"/>
  <c r="Y35" i="8" s="1"/>
  <c r="Z11" i="8"/>
  <c r="Z10" i="8" s="1"/>
  <c r="Z33" i="8" s="1"/>
  <c r="AA11" i="8"/>
  <c r="X8" i="8"/>
  <c r="Y8" i="8"/>
  <c r="Z8" i="8"/>
  <c r="AA8" i="8"/>
  <c r="AA31" i="8" s="1"/>
  <c r="W14" i="8"/>
  <c r="W11" i="8"/>
  <c r="W8" i="8"/>
  <c r="W9" i="8" s="1"/>
  <c r="W32" i="8" s="1"/>
  <c r="R25" i="8"/>
  <c r="S25" i="8"/>
  <c r="S24" i="8" s="1"/>
  <c r="S47" i="8" s="1"/>
  <c r="T25" i="8"/>
  <c r="T48" i="8" s="1"/>
  <c r="U25" i="8"/>
  <c r="U48" i="8" s="1"/>
  <c r="R22" i="8"/>
  <c r="S22" i="8"/>
  <c r="T22" i="8"/>
  <c r="U22" i="8"/>
  <c r="R28" i="8"/>
  <c r="S28" i="8"/>
  <c r="S27" i="8" s="1"/>
  <c r="S50" i="8" s="1"/>
  <c r="T28" i="8"/>
  <c r="U28" i="8"/>
  <c r="Q22" i="8"/>
  <c r="Q25" i="8"/>
  <c r="Q28" i="8"/>
  <c r="Q26" i="8" s="1"/>
  <c r="Q49" i="8" s="1"/>
  <c r="L14" i="8"/>
  <c r="L15" i="8" s="1"/>
  <c r="L38" i="8" s="1"/>
  <c r="M14" i="8"/>
  <c r="M15" i="8" s="1"/>
  <c r="M38" i="8" s="1"/>
  <c r="N14" i="8"/>
  <c r="N15" i="8" s="1"/>
  <c r="N38" i="8" s="1"/>
  <c r="O14" i="8"/>
  <c r="L11" i="8"/>
  <c r="M11" i="8"/>
  <c r="M34" i="8" s="1"/>
  <c r="N11" i="8"/>
  <c r="O11" i="8"/>
  <c r="O9" i="8" s="1"/>
  <c r="O32" i="8" s="1"/>
  <c r="L8" i="8"/>
  <c r="M8" i="8"/>
  <c r="N8" i="8"/>
  <c r="N31" i="8" s="1"/>
  <c r="O8" i="8"/>
  <c r="O31" i="8" s="1"/>
  <c r="K14" i="8"/>
  <c r="K16" i="8" s="1"/>
  <c r="K39" i="8" s="1"/>
  <c r="K11" i="8"/>
  <c r="K34" i="8" s="1"/>
  <c r="K8" i="8"/>
  <c r="E28" i="8"/>
  <c r="E25" i="8"/>
  <c r="E22" i="8"/>
  <c r="E20" i="8" s="1"/>
  <c r="E43" i="8" s="1"/>
  <c r="F28" i="8"/>
  <c r="F25" i="8"/>
  <c r="F24" i="8" s="1"/>
  <c r="F47" i="8" s="1"/>
  <c r="F22" i="8"/>
  <c r="G28" i="8"/>
  <c r="G25" i="8"/>
  <c r="G26" i="8" s="1"/>
  <c r="G49" i="8" s="1"/>
  <c r="G22" i="8"/>
  <c r="G20" i="8" s="1"/>
  <c r="G43" i="8" s="1"/>
  <c r="H28" i="8"/>
  <c r="H27" i="8" s="1"/>
  <c r="H50" i="8" s="1"/>
  <c r="H25" i="8"/>
  <c r="H48" i="8" s="1"/>
  <c r="H22" i="8"/>
  <c r="I28" i="8"/>
  <c r="I25" i="8"/>
  <c r="I26" i="8" s="1"/>
  <c r="I49" i="8" s="1"/>
  <c r="I22" i="8"/>
  <c r="I23" i="8" s="1"/>
  <c r="I46" i="8" s="1"/>
  <c r="D22" i="8"/>
  <c r="D25" i="8"/>
  <c r="D48" i="8" s="1"/>
  <c r="D28" i="8"/>
  <c r="J14" i="8"/>
  <c r="J11" i="8"/>
  <c r="J8" i="8"/>
  <c r="J10" i="8" s="1"/>
  <c r="J33" i="8" s="1"/>
  <c r="V14" i="8"/>
  <c r="V16" i="8" s="1"/>
  <c r="V39" i="8" s="1"/>
  <c r="V11" i="8"/>
  <c r="V8" i="8"/>
  <c r="V10" i="8" s="1"/>
  <c r="V33" i="8" s="1"/>
  <c r="AH14" i="8"/>
  <c r="AH37" i="8" s="1"/>
  <c r="AH11" i="8"/>
  <c r="AH12" i="8" s="1"/>
  <c r="AH35" i="8" s="1"/>
  <c r="AH8" i="8"/>
  <c r="AN22" i="8"/>
  <c r="AN21" i="8" s="1"/>
  <c r="AN44" i="8" s="1"/>
  <c r="AN25" i="8"/>
  <c r="AN27" i="8" s="1"/>
  <c r="AN50" i="8" s="1"/>
  <c r="AN28" i="8"/>
  <c r="AN51" i="8" s="1"/>
  <c r="P22" i="8"/>
  <c r="P25" i="8"/>
  <c r="P27" i="8" s="1"/>
  <c r="P50" i="8" s="1"/>
  <c r="P28" i="8"/>
  <c r="AG14" i="8"/>
  <c r="AG11" i="8"/>
  <c r="AG12" i="8" s="1"/>
  <c r="AG35" i="8" s="1"/>
  <c r="AG8" i="8"/>
  <c r="U14" i="8"/>
  <c r="U11" i="8"/>
  <c r="U8" i="8"/>
  <c r="I14" i="8"/>
  <c r="I16" i="8" s="1"/>
  <c r="I39" i="8" s="1"/>
  <c r="I11" i="8"/>
  <c r="I8" i="8"/>
  <c r="I9" i="8" s="1"/>
  <c r="I32" i="8" s="1"/>
  <c r="O28" i="8"/>
  <c r="O25" i="8"/>
  <c r="O22" i="8"/>
  <c r="AM28" i="8"/>
  <c r="AM26" i="8" s="1"/>
  <c r="AM49" i="8" s="1"/>
  <c r="AM25" i="8"/>
  <c r="AM22" i="8"/>
  <c r="T14" i="8"/>
  <c r="T13" i="8" s="1"/>
  <c r="T36" i="8" s="1"/>
  <c r="T11" i="8"/>
  <c r="T8" i="8"/>
  <c r="T10" i="8" s="1"/>
  <c r="T33" i="8" s="1"/>
  <c r="H14" i="8"/>
  <c r="H11" i="8"/>
  <c r="H8" i="8"/>
  <c r="AL28" i="8"/>
  <c r="AL27" i="8" s="1"/>
  <c r="AL50" i="8" s="1"/>
  <c r="AL25" i="8"/>
  <c r="AL24" i="8" s="1"/>
  <c r="AL47" i="8" s="1"/>
  <c r="AL22" i="8"/>
  <c r="AL20" i="8" s="1"/>
  <c r="AL43" i="8" s="1"/>
  <c r="N28" i="8"/>
  <c r="N26" i="8" s="1"/>
  <c r="N49" i="8" s="1"/>
  <c r="N25" i="8"/>
  <c r="N22" i="8"/>
  <c r="N24" i="8" s="1"/>
  <c r="N47" i="8" s="1"/>
  <c r="AF14" i="8"/>
  <c r="AF37" i="8" s="1"/>
  <c r="AF11" i="8"/>
  <c r="AF8" i="8"/>
  <c r="G14" i="8"/>
  <c r="G37" i="8" s="1"/>
  <c r="G11" i="8"/>
  <c r="G34" i="8" s="1"/>
  <c r="G8" i="8"/>
  <c r="M28" i="8"/>
  <c r="M25" i="8"/>
  <c r="M27" i="8" s="1"/>
  <c r="M50" i="8" s="1"/>
  <c r="M22" i="8"/>
  <c r="M24" i="8" s="1"/>
  <c r="M47" i="8" s="1"/>
  <c r="AK28" i="8"/>
  <c r="AK26" i="8" s="1"/>
  <c r="AK49" i="8" s="1"/>
  <c r="AK25" i="8"/>
  <c r="AK24" i="8" s="1"/>
  <c r="AK47" i="8" s="1"/>
  <c r="AK22" i="8"/>
  <c r="AK19" i="8" s="1"/>
  <c r="AK42" i="8" s="1"/>
  <c r="AE14" i="8"/>
  <c r="AE15" i="8" s="1"/>
  <c r="AE38" i="8" s="1"/>
  <c r="AE11" i="8"/>
  <c r="AE12" i="8" s="1"/>
  <c r="AE35" i="8" s="1"/>
  <c r="AE8" i="8"/>
  <c r="AE9" i="8" s="1"/>
  <c r="AE32" i="8" s="1"/>
  <c r="S14" i="8"/>
  <c r="S11" i="8"/>
  <c r="S34" i="8" s="1"/>
  <c r="S8" i="8"/>
  <c r="AJ22" i="8"/>
  <c r="AJ21" i="8" s="1"/>
  <c r="AJ44" i="8" s="1"/>
  <c r="AJ25" i="8"/>
  <c r="AJ23" i="8" s="1"/>
  <c r="AJ46" i="8" s="1"/>
  <c r="AJ28" i="8"/>
  <c r="AD14" i="8"/>
  <c r="AD37" i="8" s="1"/>
  <c r="AD11" i="8"/>
  <c r="AD13" i="8" s="1"/>
  <c r="AD36" i="8" s="1"/>
  <c r="AD8" i="8"/>
  <c r="AD31" i="8" s="1"/>
  <c r="F14" i="8"/>
  <c r="F11" i="8"/>
  <c r="F34" i="8" s="1"/>
  <c r="F8" i="8"/>
  <c r="F31" i="8" s="1"/>
  <c r="L28" i="8"/>
  <c r="L27" i="8" s="1"/>
  <c r="L50" i="8" s="1"/>
  <c r="L25" i="8"/>
  <c r="L23" i="8" s="1"/>
  <c r="L46" i="8" s="1"/>
  <c r="L22" i="8"/>
  <c r="R14" i="8"/>
  <c r="R16" i="8" s="1"/>
  <c r="R39" i="8" s="1"/>
  <c r="R11" i="8"/>
  <c r="R34" i="8" s="1"/>
  <c r="R8" i="8"/>
  <c r="R9" i="8" s="1"/>
  <c r="R32" i="8" s="1"/>
  <c r="E14" i="8"/>
  <c r="E11" i="8"/>
  <c r="E9" i="8" s="1"/>
  <c r="E32" i="8" s="1"/>
  <c r="E8" i="8"/>
  <c r="AI28" i="8"/>
  <c r="AI25" i="8"/>
  <c r="AI26" i="8" s="1"/>
  <c r="AI49" i="8" s="1"/>
  <c r="AI22" i="8"/>
  <c r="AI45" i="8" s="1"/>
  <c r="K28" i="8"/>
  <c r="K25" i="8"/>
  <c r="K22" i="8"/>
  <c r="K24" i="8" s="1"/>
  <c r="K47" i="8" s="1"/>
  <c r="AC14" i="8"/>
  <c r="AC37" i="8" s="1"/>
  <c r="AC11" i="8"/>
  <c r="AC12" i="8" s="1"/>
  <c r="AC35" i="8" s="1"/>
  <c r="AC8" i="8"/>
  <c r="Q14" i="8"/>
  <c r="Q13" i="8" s="1"/>
  <c r="Q36" i="8" s="1"/>
  <c r="Q8" i="8"/>
  <c r="Q11" i="8"/>
  <c r="E18" i="8"/>
  <c r="F18" i="8"/>
  <c r="F41" i="8" s="1"/>
  <c r="G18" i="8"/>
  <c r="H18" i="8"/>
  <c r="I18" i="8"/>
  <c r="J18" i="8"/>
  <c r="K18" i="8"/>
  <c r="L18" i="8"/>
  <c r="M18" i="8"/>
  <c r="N18" i="8"/>
  <c r="O18" i="8"/>
  <c r="P18" i="8"/>
  <c r="Q18" i="8"/>
  <c r="R18" i="8"/>
  <c r="R41" i="8" s="1"/>
  <c r="S18" i="8"/>
  <c r="T18" i="8"/>
  <c r="U18" i="8"/>
  <c r="V18" i="8"/>
  <c r="W18" i="8"/>
  <c r="X18" i="8"/>
  <c r="Y18" i="8"/>
  <c r="Z18" i="8"/>
  <c r="AA18" i="8"/>
  <c r="AB18" i="8"/>
  <c r="AC18" i="8"/>
  <c r="AD18" i="8"/>
  <c r="AD41" i="8" s="1"/>
  <c r="AE18" i="8"/>
  <c r="AF18" i="8"/>
  <c r="AG18" i="8"/>
  <c r="AH18" i="8"/>
  <c r="AI18" i="8"/>
  <c r="AJ18" i="8"/>
  <c r="AK18" i="8"/>
  <c r="AL18" i="8"/>
  <c r="AM18" i="8"/>
  <c r="AN18" i="8"/>
  <c r="AH28" i="8"/>
  <c r="AH25" i="8"/>
  <c r="AH27" i="8" s="1"/>
  <c r="AH50" i="8" s="1"/>
  <c r="AH22" i="8"/>
  <c r="AH19" i="8" s="1"/>
  <c r="AH42" i="8" s="1"/>
  <c r="J28" i="8"/>
  <c r="J51" i="8" s="1"/>
  <c r="J25" i="8"/>
  <c r="J48" i="8" s="1"/>
  <c r="J22" i="8"/>
  <c r="J23" i="8" s="1"/>
  <c r="J46" i="8" s="1"/>
  <c r="AB8" i="8"/>
  <c r="AB9" i="8" s="1"/>
  <c r="AB32" i="8" s="1"/>
  <c r="AB11" i="8"/>
  <c r="AB34" i="8" s="1"/>
  <c r="AB14" i="8"/>
  <c r="AB12" i="8" s="1"/>
  <c r="AB35" i="8" s="1"/>
  <c r="P8" i="8"/>
  <c r="P11" i="8"/>
  <c r="P34" i="8" s="1"/>
  <c r="P14" i="8"/>
  <c r="P37" i="8" s="1"/>
  <c r="D32" i="8"/>
  <c r="AN32" i="8"/>
  <c r="D33" i="8"/>
  <c r="AN33" i="8"/>
  <c r="D34" i="8"/>
  <c r="H34" i="8"/>
  <c r="I34" i="8"/>
  <c r="J34" i="8"/>
  <c r="L34" i="8"/>
  <c r="Q34" i="8"/>
  <c r="T34" i="8"/>
  <c r="U34" i="8"/>
  <c r="V34" i="8"/>
  <c r="W34" i="8"/>
  <c r="AA34" i="8"/>
  <c r="AD34" i="8"/>
  <c r="AE34" i="8"/>
  <c r="AF34" i="8"/>
  <c r="AG34" i="8"/>
  <c r="AI34" i="8"/>
  <c r="AJ34" i="8"/>
  <c r="AN34" i="8"/>
  <c r="D35" i="8"/>
  <c r="L35" i="8"/>
  <c r="AN35" i="8"/>
  <c r="D36" i="8"/>
  <c r="I36" i="8"/>
  <c r="J36" i="8"/>
  <c r="AN36" i="8"/>
  <c r="D37" i="8"/>
  <c r="E37" i="8"/>
  <c r="F37" i="8"/>
  <c r="H37" i="8"/>
  <c r="I37" i="8"/>
  <c r="J37" i="8"/>
  <c r="L37" i="8"/>
  <c r="M37" i="8"/>
  <c r="N37" i="8"/>
  <c r="O37" i="8"/>
  <c r="S37" i="8"/>
  <c r="T37" i="8"/>
  <c r="U37" i="8"/>
  <c r="V37" i="8"/>
  <c r="W37" i="8"/>
  <c r="X37" i="8"/>
  <c r="AE37" i="8"/>
  <c r="AG37" i="8"/>
  <c r="AI37" i="8"/>
  <c r="AJ37" i="8"/>
  <c r="AK37" i="8"/>
  <c r="AL37" i="8"/>
  <c r="AM37" i="8"/>
  <c r="AN37" i="8"/>
  <c r="D38" i="8"/>
  <c r="D39" i="8"/>
  <c r="AI39" i="8"/>
  <c r="D40" i="8"/>
  <c r="V40" i="8"/>
  <c r="D41" i="8"/>
  <c r="E41" i="8"/>
  <c r="G41" i="8"/>
  <c r="H41" i="8"/>
  <c r="I41" i="8"/>
  <c r="J41" i="8"/>
  <c r="K41" i="8"/>
  <c r="L41" i="8"/>
  <c r="M41" i="8"/>
  <c r="N41" i="8"/>
  <c r="P41" i="8"/>
  <c r="Q41" i="8"/>
  <c r="S41" i="8"/>
  <c r="T41" i="8"/>
  <c r="U41" i="8"/>
  <c r="V41" i="8"/>
  <c r="W41" i="8"/>
  <c r="X41" i="8"/>
  <c r="Y41" i="8"/>
  <c r="Z41" i="8"/>
  <c r="AB41" i="8"/>
  <c r="AC41" i="8"/>
  <c r="AE41" i="8"/>
  <c r="AF41" i="8"/>
  <c r="AG41" i="8"/>
  <c r="AH41" i="8"/>
  <c r="AI41" i="8"/>
  <c r="AJ41" i="8"/>
  <c r="AK41" i="8"/>
  <c r="AL41" i="8"/>
  <c r="AN41" i="8"/>
  <c r="I42" i="8"/>
  <c r="V42" i="8"/>
  <c r="K43" i="8"/>
  <c r="P43" i="8"/>
  <c r="AD43" i="8"/>
  <c r="F44" i="8"/>
  <c r="AC44" i="8"/>
  <c r="D45" i="8"/>
  <c r="E45" i="8"/>
  <c r="F45" i="8"/>
  <c r="H45" i="8"/>
  <c r="I45" i="8"/>
  <c r="J45" i="8"/>
  <c r="K45" i="8"/>
  <c r="L45" i="8"/>
  <c r="M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H45" i="8"/>
  <c r="AJ45" i="8"/>
  <c r="AK45" i="8"/>
  <c r="AL45" i="8"/>
  <c r="AM45" i="8"/>
  <c r="Q46" i="8"/>
  <c r="V46" i="8"/>
  <c r="X46" i="8"/>
  <c r="Y46" i="8"/>
  <c r="AD46" i="8"/>
  <c r="Q47" i="8"/>
  <c r="V47" i="8"/>
  <c r="X47" i="8"/>
  <c r="Y47" i="8"/>
  <c r="AA47" i="8"/>
  <c r="AB47" i="8"/>
  <c r="AJ47" i="8"/>
  <c r="E48" i="8"/>
  <c r="F48" i="8"/>
  <c r="G48" i="8"/>
  <c r="K48" i="8"/>
  <c r="L48" i="8"/>
  <c r="N48" i="8"/>
  <c r="O48" i="8"/>
  <c r="Q48" i="8"/>
  <c r="R48" i="8"/>
  <c r="S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J48" i="8"/>
  <c r="AK48" i="8"/>
  <c r="AM48" i="8"/>
  <c r="AN48" i="8"/>
  <c r="D49" i="8"/>
  <c r="V49" i="8"/>
  <c r="Z49" i="8"/>
  <c r="N50" i="8"/>
  <c r="O50" i="8"/>
  <c r="V50" i="8"/>
  <c r="D51" i="8"/>
  <c r="E51" i="8"/>
  <c r="F51" i="8"/>
  <c r="G51" i="8"/>
  <c r="H51" i="8"/>
  <c r="I51" i="8"/>
  <c r="M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H51" i="8"/>
  <c r="AI51" i="8"/>
  <c r="AJ51" i="8"/>
  <c r="AK51" i="8"/>
  <c r="AL51" i="8"/>
  <c r="AM51" i="8"/>
  <c r="E31" i="8"/>
  <c r="G31" i="8"/>
  <c r="H31" i="8"/>
  <c r="J31" i="8"/>
  <c r="K31" i="8"/>
  <c r="L31" i="8"/>
  <c r="M31" i="8"/>
  <c r="P31" i="8"/>
  <c r="Q31" i="8"/>
  <c r="R31" i="8"/>
  <c r="S31" i="8"/>
  <c r="U31" i="8"/>
  <c r="V31" i="8"/>
  <c r="W31" i="8"/>
  <c r="X31" i="8"/>
  <c r="Y31" i="8"/>
  <c r="Z31" i="8"/>
  <c r="AB31" i="8"/>
  <c r="AC31" i="8"/>
  <c r="AE31" i="8"/>
  <c r="AF31" i="8"/>
  <c r="AG31" i="8"/>
  <c r="AH31" i="8"/>
  <c r="AI31" i="8"/>
  <c r="AJ31" i="8"/>
  <c r="AK31" i="8"/>
  <c r="AL31" i="8"/>
  <c r="AN31" i="8"/>
  <c r="E26" i="8"/>
  <c r="E49" i="8" s="1"/>
  <c r="F26" i="8"/>
  <c r="F49" i="8" s="1"/>
  <c r="K26" i="8"/>
  <c r="K49" i="8" s="1"/>
  <c r="M26" i="8"/>
  <c r="M49" i="8" s="1"/>
  <c r="O26" i="8"/>
  <c r="O49" i="8" s="1"/>
  <c r="R26" i="8"/>
  <c r="R49" i="8" s="1"/>
  <c r="S26" i="8"/>
  <c r="S49" i="8" s="1"/>
  <c r="V26" i="8"/>
  <c r="W26" i="8"/>
  <c r="W49" i="8" s="1"/>
  <c r="X26" i="8"/>
  <c r="X49" i="8" s="1"/>
  <c r="Y26" i="8"/>
  <c r="Y49" i="8" s="1"/>
  <c r="Z26" i="8"/>
  <c r="AA26" i="8"/>
  <c r="AA49" i="8" s="1"/>
  <c r="AB26" i="8"/>
  <c r="AB49" i="8" s="1"/>
  <c r="AD26" i="8"/>
  <c r="AD49" i="8" s="1"/>
  <c r="AE26" i="8"/>
  <c r="AE49" i="8" s="1"/>
  <c r="AF26" i="8"/>
  <c r="AF49" i="8" s="1"/>
  <c r="AJ26" i="8"/>
  <c r="AJ49" i="8" s="1"/>
  <c r="AL26" i="8"/>
  <c r="AL49" i="8" s="1"/>
  <c r="E27" i="8"/>
  <c r="E50" i="8" s="1"/>
  <c r="F27" i="8"/>
  <c r="F50" i="8" s="1"/>
  <c r="G27" i="8"/>
  <c r="G50" i="8" s="1"/>
  <c r="I27" i="8"/>
  <c r="I50" i="8" s="1"/>
  <c r="N27" i="8"/>
  <c r="O27" i="8"/>
  <c r="Q27" i="8"/>
  <c r="Q50" i="8" s="1"/>
  <c r="R27" i="8"/>
  <c r="R50" i="8" s="1"/>
  <c r="V27" i="8"/>
  <c r="W27" i="8"/>
  <c r="W50" i="8" s="1"/>
  <c r="X27" i="8"/>
  <c r="X50" i="8" s="1"/>
  <c r="Y27" i="8"/>
  <c r="Y50" i="8" s="1"/>
  <c r="Z27" i="8"/>
  <c r="Z50" i="8" s="1"/>
  <c r="AA27" i="8"/>
  <c r="AA50" i="8" s="1"/>
  <c r="AB27" i="8"/>
  <c r="AB50" i="8" s="1"/>
  <c r="AC27" i="8"/>
  <c r="AC50" i="8" s="1"/>
  <c r="AI27" i="8"/>
  <c r="AI50" i="8" s="1"/>
  <c r="AK27" i="8"/>
  <c r="AK50" i="8" s="1"/>
  <c r="E23" i="8"/>
  <c r="E46" i="8" s="1"/>
  <c r="F23" i="8"/>
  <c r="F46" i="8" s="1"/>
  <c r="H23" i="8"/>
  <c r="H46" i="8" s="1"/>
  <c r="K23" i="8"/>
  <c r="K46" i="8" s="1"/>
  <c r="O23" i="8"/>
  <c r="O46" i="8" s="1"/>
  <c r="P23" i="8"/>
  <c r="P46" i="8" s="1"/>
  <c r="Q23" i="8"/>
  <c r="R23" i="8"/>
  <c r="R46" i="8" s="1"/>
  <c r="V23" i="8"/>
  <c r="W23" i="8"/>
  <c r="W46" i="8" s="1"/>
  <c r="X23" i="8"/>
  <c r="Y23" i="8"/>
  <c r="Z23" i="8"/>
  <c r="Z46" i="8" s="1"/>
  <c r="AA23" i="8"/>
  <c r="AA46" i="8" s="1"/>
  <c r="AB23" i="8"/>
  <c r="AB46" i="8" s="1"/>
  <c r="AD23" i="8"/>
  <c r="AE23" i="8"/>
  <c r="AE46" i="8" s="1"/>
  <c r="AF23" i="8"/>
  <c r="AF46" i="8" s="1"/>
  <c r="AG23" i="8"/>
  <c r="AG46" i="8" s="1"/>
  <c r="AL23" i="8"/>
  <c r="AL46" i="8" s="1"/>
  <c r="AM23" i="8"/>
  <c r="AM46" i="8" s="1"/>
  <c r="E24" i="8"/>
  <c r="E47" i="8" s="1"/>
  <c r="L24" i="8"/>
  <c r="L47" i="8" s="1"/>
  <c r="O24" i="8"/>
  <c r="O47" i="8" s="1"/>
  <c r="Q24" i="8"/>
  <c r="R24" i="8"/>
  <c r="R47" i="8" s="1"/>
  <c r="U24" i="8"/>
  <c r="U47" i="8" s="1"/>
  <c r="V24" i="8"/>
  <c r="W24" i="8"/>
  <c r="W47" i="8" s="1"/>
  <c r="X24" i="8"/>
  <c r="Y24" i="8"/>
  <c r="Z24" i="8"/>
  <c r="Z47" i="8" s="1"/>
  <c r="AA24" i="8"/>
  <c r="AB24" i="8"/>
  <c r="AD24" i="8"/>
  <c r="AD47" i="8" s="1"/>
  <c r="AE24" i="8"/>
  <c r="AE47" i="8" s="1"/>
  <c r="AH24" i="8"/>
  <c r="AH47" i="8" s="1"/>
  <c r="AJ24" i="8"/>
  <c r="AM24" i="8"/>
  <c r="AM47" i="8" s="1"/>
  <c r="E19" i="8"/>
  <c r="E42" i="8" s="1"/>
  <c r="F19" i="8"/>
  <c r="F42" i="8" s="1"/>
  <c r="H19" i="8"/>
  <c r="H42" i="8" s="1"/>
  <c r="I19" i="8"/>
  <c r="K19" i="8"/>
  <c r="K42" i="8" s="1"/>
  <c r="L19" i="8"/>
  <c r="L42" i="8" s="1"/>
  <c r="M19" i="8"/>
  <c r="M42" i="8" s="1"/>
  <c r="N19" i="8"/>
  <c r="N42" i="8" s="1"/>
  <c r="P19" i="8"/>
  <c r="P42" i="8" s="1"/>
  <c r="Q19" i="8"/>
  <c r="Q42" i="8" s="1"/>
  <c r="R19" i="8"/>
  <c r="R42" i="8" s="1"/>
  <c r="S19" i="8"/>
  <c r="S42" i="8" s="1"/>
  <c r="T19" i="8"/>
  <c r="T42" i="8" s="1"/>
  <c r="U19" i="8"/>
  <c r="U42" i="8" s="1"/>
  <c r="V19" i="8"/>
  <c r="W19" i="8"/>
  <c r="W42" i="8" s="1"/>
  <c r="X19" i="8"/>
  <c r="X42" i="8" s="1"/>
  <c r="Y19" i="8"/>
  <c r="Y42" i="8" s="1"/>
  <c r="Z19" i="8"/>
  <c r="Z42" i="8" s="1"/>
  <c r="AB19" i="8"/>
  <c r="AB42" i="8" s="1"/>
  <c r="AC19" i="8"/>
  <c r="AC42" i="8" s="1"/>
  <c r="AD19" i="8"/>
  <c r="AD42" i="8" s="1"/>
  <c r="AE19" i="8"/>
  <c r="AE42" i="8" s="1"/>
  <c r="AF19" i="8"/>
  <c r="AF42" i="8" s="1"/>
  <c r="AG19" i="8"/>
  <c r="AG42" i="8" s="1"/>
  <c r="AI19" i="8"/>
  <c r="AI42" i="8" s="1"/>
  <c r="AJ19" i="8"/>
  <c r="AJ42" i="8" s="1"/>
  <c r="AL19" i="8"/>
  <c r="AL42" i="8" s="1"/>
  <c r="F20" i="8"/>
  <c r="F43" i="8" s="1"/>
  <c r="H20" i="8"/>
  <c r="H43" i="8" s="1"/>
  <c r="I20" i="8"/>
  <c r="I43" i="8" s="1"/>
  <c r="K20" i="8"/>
  <c r="L20" i="8"/>
  <c r="L43" i="8" s="1"/>
  <c r="P20" i="8"/>
  <c r="Q20" i="8"/>
  <c r="Q43" i="8" s="1"/>
  <c r="R20" i="8"/>
  <c r="R43" i="8" s="1"/>
  <c r="S20" i="8"/>
  <c r="S43" i="8" s="1"/>
  <c r="T20" i="8"/>
  <c r="T43" i="8" s="1"/>
  <c r="V20" i="8"/>
  <c r="V43" i="8" s="1"/>
  <c r="W20" i="8"/>
  <c r="W43" i="8" s="1"/>
  <c r="X20" i="8"/>
  <c r="X43" i="8" s="1"/>
  <c r="Y20" i="8"/>
  <c r="Y43" i="8" s="1"/>
  <c r="Z20" i="8"/>
  <c r="Z43" i="8" s="1"/>
  <c r="AB20" i="8"/>
  <c r="AB43" i="8" s="1"/>
  <c r="AC20" i="8"/>
  <c r="AC43" i="8" s="1"/>
  <c r="AD20" i="8"/>
  <c r="AE20" i="8"/>
  <c r="AE43" i="8" s="1"/>
  <c r="AF20" i="8"/>
  <c r="AF43" i="8" s="1"/>
  <c r="AG20" i="8"/>
  <c r="AG43" i="8" s="1"/>
  <c r="AH20" i="8"/>
  <c r="AH43" i="8" s="1"/>
  <c r="AJ20" i="8"/>
  <c r="AJ43" i="8" s="1"/>
  <c r="E21" i="8"/>
  <c r="E44" i="8" s="1"/>
  <c r="F21" i="8"/>
  <c r="G21" i="8"/>
  <c r="G44" i="8" s="1"/>
  <c r="H21" i="8"/>
  <c r="H44" i="8" s="1"/>
  <c r="I21" i="8"/>
  <c r="I44" i="8" s="1"/>
  <c r="K21" i="8"/>
  <c r="K44" i="8" s="1"/>
  <c r="L21" i="8"/>
  <c r="L44" i="8" s="1"/>
  <c r="M21" i="8"/>
  <c r="M44" i="8" s="1"/>
  <c r="N21" i="8"/>
  <c r="N44" i="8" s="1"/>
  <c r="P21" i="8"/>
  <c r="P44" i="8" s="1"/>
  <c r="Q21" i="8"/>
  <c r="Q44" i="8" s="1"/>
  <c r="R21" i="8"/>
  <c r="R44" i="8" s="1"/>
  <c r="S21" i="8"/>
  <c r="S44" i="8" s="1"/>
  <c r="T21" i="8"/>
  <c r="T44" i="8" s="1"/>
  <c r="U21" i="8"/>
  <c r="U44" i="8" s="1"/>
  <c r="V21" i="8"/>
  <c r="V44" i="8" s="1"/>
  <c r="W21" i="8"/>
  <c r="W44" i="8" s="1"/>
  <c r="X21" i="8"/>
  <c r="X44" i="8" s="1"/>
  <c r="Y21" i="8"/>
  <c r="Y44" i="8" s="1"/>
  <c r="Z21" i="8"/>
  <c r="Z44" i="8" s="1"/>
  <c r="AB21" i="8"/>
  <c r="AB44" i="8" s="1"/>
  <c r="AC21" i="8"/>
  <c r="AD21" i="8"/>
  <c r="AD44" i="8" s="1"/>
  <c r="AH21" i="8"/>
  <c r="AH44" i="8" s="1"/>
  <c r="AI21" i="8"/>
  <c r="AI44" i="8" s="1"/>
  <c r="AL21" i="8"/>
  <c r="AL44" i="8" s="1"/>
  <c r="E15" i="8"/>
  <c r="E38" i="8" s="1"/>
  <c r="F15" i="8"/>
  <c r="F38" i="8" s="1"/>
  <c r="G15" i="8"/>
  <c r="G38" i="8" s="1"/>
  <c r="H15" i="8"/>
  <c r="H38" i="8" s="1"/>
  <c r="I15" i="8"/>
  <c r="I38" i="8" s="1"/>
  <c r="J15" i="8"/>
  <c r="J38" i="8" s="1"/>
  <c r="K15" i="8"/>
  <c r="K38" i="8" s="1"/>
  <c r="P15" i="8"/>
  <c r="P38" i="8" s="1"/>
  <c r="S15" i="8"/>
  <c r="S38" i="8" s="1"/>
  <c r="T15" i="8"/>
  <c r="T38" i="8" s="1"/>
  <c r="U15" i="8"/>
  <c r="U38" i="8" s="1"/>
  <c r="V15" i="8"/>
  <c r="V38" i="8" s="1"/>
  <c r="W15" i="8"/>
  <c r="W38" i="8" s="1"/>
  <c r="AC15" i="8"/>
  <c r="AC38" i="8" s="1"/>
  <c r="AD15" i="8"/>
  <c r="AD38" i="8" s="1"/>
  <c r="AG15" i="8"/>
  <c r="AG38" i="8" s="1"/>
  <c r="AH15" i="8"/>
  <c r="AH38" i="8" s="1"/>
  <c r="AI15" i="8"/>
  <c r="AI38" i="8" s="1"/>
  <c r="AJ15" i="8"/>
  <c r="AJ38" i="8" s="1"/>
  <c r="AK15" i="8"/>
  <c r="AK38" i="8" s="1"/>
  <c r="AL15" i="8"/>
  <c r="AL38" i="8" s="1"/>
  <c r="AN15" i="8"/>
  <c r="AN38" i="8" s="1"/>
  <c r="E16" i="8"/>
  <c r="E39" i="8" s="1"/>
  <c r="F16" i="8"/>
  <c r="F39" i="8" s="1"/>
  <c r="G16" i="8"/>
  <c r="G39" i="8" s="1"/>
  <c r="H16" i="8"/>
  <c r="H39" i="8" s="1"/>
  <c r="J16" i="8"/>
  <c r="J39" i="8" s="1"/>
  <c r="L16" i="8"/>
  <c r="L39" i="8" s="1"/>
  <c r="M16" i="8"/>
  <c r="M39" i="8" s="1"/>
  <c r="N16" i="8"/>
  <c r="N39" i="8" s="1"/>
  <c r="P16" i="8"/>
  <c r="P39" i="8" s="1"/>
  <c r="Q16" i="8"/>
  <c r="Q39" i="8" s="1"/>
  <c r="S16" i="8"/>
  <c r="S39" i="8" s="1"/>
  <c r="T16" i="8"/>
  <c r="T39" i="8" s="1"/>
  <c r="U16" i="8"/>
  <c r="U39" i="8" s="1"/>
  <c r="W16" i="8"/>
  <c r="W39" i="8" s="1"/>
  <c r="X16" i="8"/>
  <c r="X39" i="8" s="1"/>
  <c r="AC16" i="8"/>
  <c r="AC39" i="8" s="1"/>
  <c r="AD16" i="8"/>
  <c r="AD39" i="8" s="1"/>
  <c r="AE16" i="8"/>
  <c r="AE39" i="8" s="1"/>
  <c r="AF16" i="8"/>
  <c r="AF39" i="8" s="1"/>
  <c r="AG16" i="8"/>
  <c r="AG39" i="8" s="1"/>
  <c r="AH16" i="8"/>
  <c r="AH39" i="8" s="1"/>
  <c r="AI16" i="8"/>
  <c r="AJ16" i="8"/>
  <c r="AJ39" i="8" s="1"/>
  <c r="AN16" i="8"/>
  <c r="AN39" i="8" s="1"/>
  <c r="E17" i="8"/>
  <c r="E40" i="8" s="1"/>
  <c r="F17" i="8"/>
  <c r="F40" i="8" s="1"/>
  <c r="G17" i="8"/>
  <c r="G40" i="8" s="1"/>
  <c r="H17" i="8"/>
  <c r="H40" i="8" s="1"/>
  <c r="I17" i="8"/>
  <c r="I40" i="8" s="1"/>
  <c r="J17" i="8"/>
  <c r="J40" i="8" s="1"/>
  <c r="K17" i="8"/>
  <c r="K40" i="8" s="1"/>
  <c r="L17" i="8"/>
  <c r="L40" i="8" s="1"/>
  <c r="M17" i="8"/>
  <c r="M40" i="8" s="1"/>
  <c r="N17" i="8"/>
  <c r="N40" i="8" s="1"/>
  <c r="P17" i="8"/>
  <c r="P40" i="8" s="1"/>
  <c r="S17" i="8"/>
  <c r="S40" i="8" s="1"/>
  <c r="T17" i="8"/>
  <c r="T40" i="8" s="1"/>
  <c r="U17" i="8"/>
  <c r="U40" i="8" s="1"/>
  <c r="V17" i="8"/>
  <c r="W17" i="8"/>
  <c r="W40" i="8" s="1"/>
  <c r="X17" i="8"/>
  <c r="X40" i="8" s="1"/>
  <c r="Y17" i="8"/>
  <c r="Y40" i="8" s="1"/>
  <c r="Z17" i="8"/>
  <c r="Z40" i="8" s="1"/>
  <c r="AD17" i="8"/>
  <c r="AD40" i="8" s="1"/>
  <c r="AG17" i="8"/>
  <c r="AG40" i="8" s="1"/>
  <c r="AI17" i="8"/>
  <c r="AI40" i="8" s="1"/>
  <c r="AJ17" i="8"/>
  <c r="AJ40" i="8" s="1"/>
  <c r="AK17" i="8"/>
  <c r="AK40" i="8" s="1"/>
  <c r="AL17" i="8"/>
  <c r="AL40" i="8" s="1"/>
  <c r="AN17" i="8"/>
  <c r="AN40" i="8" s="1"/>
  <c r="H12" i="8"/>
  <c r="H35" i="8" s="1"/>
  <c r="I12" i="8"/>
  <c r="I35" i="8" s="1"/>
  <c r="J12" i="8"/>
  <c r="J35" i="8" s="1"/>
  <c r="L12" i="8"/>
  <c r="M12" i="8"/>
  <c r="M35" i="8" s="1"/>
  <c r="N12" i="8"/>
  <c r="N35" i="8" s="1"/>
  <c r="O12" i="8"/>
  <c r="O35" i="8" s="1"/>
  <c r="P12" i="8"/>
  <c r="P35" i="8" s="1"/>
  <c r="R12" i="8"/>
  <c r="R35" i="8" s="1"/>
  <c r="T12" i="8"/>
  <c r="T35" i="8" s="1"/>
  <c r="U12" i="8"/>
  <c r="U35" i="8" s="1"/>
  <c r="V12" i="8"/>
  <c r="V35" i="8" s="1"/>
  <c r="W12" i="8"/>
  <c r="W35" i="8" s="1"/>
  <c r="AD12" i="8"/>
  <c r="AD35" i="8" s="1"/>
  <c r="AF12" i="8"/>
  <c r="AF35" i="8" s="1"/>
  <c r="AI12" i="8"/>
  <c r="AI35" i="8" s="1"/>
  <c r="AJ12" i="8"/>
  <c r="AJ35" i="8" s="1"/>
  <c r="AK12" i="8"/>
  <c r="AK35" i="8" s="1"/>
  <c r="AN12" i="8"/>
  <c r="F13" i="8"/>
  <c r="F36" i="8" s="1"/>
  <c r="H13" i="8"/>
  <c r="H36" i="8" s="1"/>
  <c r="I13" i="8"/>
  <c r="J13" i="8"/>
  <c r="K13" i="8"/>
  <c r="K36" i="8" s="1"/>
  <c r="L13" i="8"/>
  <c r="L36" i="8" s="1"/>
  <c r="O13" i="8"/>
  <c r="O36" i="8" s="1"/>
  <c r="P13" i="8"/>
  <c r="P36" i="8" s="1"/>
  <c r="U13" i="8"/>
  <c r="U36" i="8" s="1"/>
  <c r="V13" i="8"/>
  <c r="V36" i="8" s="1"/>
  <c r="W13" i="8"/>
  <c r="W36" i="8" s="1"/>
  <c r="AE13" i="8"/>
  <c r="AE36" i="8" s="1"/>
  <c r="AF13" i="8"/>
  <c r="AF36" i="8" s="1"/>
  <c r="AI13" i="8"/>
  <c r="AI36" i="8" s="1"/>
  <c r="AM13" i="8"/>
  <c r="AM36" i="8" s="1"/>
  <c r="AN13" i="8"/>
  <c r="AF9" i="8"/>
  <c r="AF32" i="8" s="1"/>
  <c r="AG9" i="8"/>
  <c r="AG32" i="8" s="1"/>
  <c r="AH9" i="8"/>
  <c r="AH32" i="8" s="1"/>
  <c r="AI9" i="8"/>
  <c r="AI32" i="8" s="1"/>
  <c r="AJ9" i="8"/>
  <c r="AJ32" i="8" s="1"/>
  <c r="AK9" i="8"/>
  <c r="AK32" i="8" s="1"/>
  <c r="AL9" i="8"/>
  <c r="AL32" i="8" s="1"/>
  <c r="AN9" i="8"/>
  <c r="AF10" i="8"/>
  <c r="AF33" i="8" s="1"/>
  <c r="AH10" i="8"/>
  <c r="AH33" i="8" s="1"/>
  <c r="AJ10" i="8"/>
  <c r="AJ33" i="8" s="1"/>
  <c r="AL10" i="8"/>
  <c r="AL33" i="8" s="1"/>
  <c r="AN10" i="8"/>
  <c r="F9" i="8"/>
  <c r="F32" i="8" s="1"/>
  <c r="H9" i="8"/>
  <c r="H32" i="8" s="1"/>
  <c r="J9" i="8"/>
  <c r="J32" i="8" s="1"/>
  <c r="K9" i="8"/>
  <c r="K32" i="8" s="1"/>
  <c r="L9" i="8"/>
  <c r="L32" i="8" s="1"/>
  <c r="M9" i="8"/>
  <c r="M32" i="8" s="1"/>
  <c r="N9" i="8"/>
  <c r="N32" i="8" s="1"/>
  <c r="P9" i="8"/>
  <c r="P32" i="8" s="1"/>
  <c r="Q9" i="8"/>
  <c r="Q32" i="8" s="1"/>
  <c r="S9" i="8"/>
  <c r="S32" i="8" s="1"/>
  <c r="T9" i="8"/>
  <c r="T32" i="8" s="1"/>
  <c r="U9" i="8"/>
  <c r="U32" i="8" s="1"/>
  <c r="V9" i="8"/>
  <c r="V32" i="8" s="1"/>
  <c r="AA9" i="8"/>
  <c r="AA32" i="8" s="1"/>
  <c r="AD9" i="8"/>
  <c r="AD32" i="8" s="1"/>
  <c r="F10" i="8"/>
  <c r="F33" i="8" s="1"/>
  <c r="H10" i="8"/>
  <c r="H33" i="8" s="1"/>
  <c r="I10" i="8"/>
  <c r="I33" i="8" s="1"/>
  <c r="L10" i="8"/>
  <c r="L33" i="8" s="1"/>
  <c r="O10" i="8"/>
  <c r="O33" i="8" s="1"/>
  <c r="P10" i="8"/>
  <c r="P33" i="8" s="1"/>
  <c r="Q10" i="8"/>
  <c r="Q33" i="8" s="1"/>
  <c r="U10" i="8"/>
  <c r="U33" i="8" s="1"/>
  <c r="X10" i="8"/>
  <c r="X33" i="8" s="1"/>
  <c r="AA10" i="8"/>
  <c r="AA33" i="8" s="1"/>
  <c r="AB10" i="8"/>
  <c r="AB33" i="8" s="1"/>
  <c r="AC10" i="8"/>
  <c r="AC33" i="8" s="1"/>
  <c r="AD10" i="8"/>
  <c r="AD33" i="8" s="1"/>
  <c r="F30" i="8"/>
  <c r="H30" i="8" s="1"/>
  <c r="J30" i="8" s="1"/>
  <c r="L30" i="8" s="1"/>
  <c r="N30" i="8" s="1"/>
  <c r="P30" i="8" s="1"/>
  <c r="R30" i="8" s="1"/>
  <c r="T30" i="8" s="1"/>
  <c r="V30" i="8" s="1"/>
  <c r="X30" i="8" s="1"/>
  <c r="Z30" i="8" s="1"/>
  <c r="AB30" i="8" s="1"/>
  <c r="AD30" i="8" s="1"/>
  <c r="AF30" i="8" s="1"/>
  <c r="AH30" i="8" s="1"/>
  <c r="AJ30" i="8" s="1"/>
  <c r="AL30" i="8" s="1"/>
  <c r="AN30" i="8" s="1"/>
  <c r="AN8" i="8"/>
  <c r="AN11" i="8"/>
  <c r="AN14" i="8"/>
  <c r="D8" i="8"/>
  <c r="D11" i="8"/>
  <c r="D14" i="8"/>
  <c r="D18" i="8"/>
  <c r="D27" i="8"/>
  <c r="D50" i="8" s="1"/>
  <c r="D26" i="8"/>
  <c r="D24" i="8"/>
  <c r="D47" i="8" s="1"/>
  <c r="D23" i="8"/>
  <c r="D46" i="8" s="1"/>
  <c r="J32" i="1" l="1"/>
  <c r="M32" i="1" s="1"/>
  <c r="AG26" i="8"/>
  <c r="AG49" i="8" s="1"/>
  <c r="AG27" i="8"/>
  <c r="AG50" i="8" s="1"/>
  <c r="AF27" i="8"/>
  <c r="AF50" i="8" s="1"/>
  <c r="AG24" i="8"/>
  <c r="AG47" i="8" s="1"/>
  <c r="AG45" i="8"/>
  <c r="AF24" i="8"/>
  <c r="AF47" i="8" s="1"/>
  <c r="AF45" i="8"/>
  <c r="AC24" i="8"/>
  <c r="AC47" i="8" s="1"/>
  <c r="AC26" i="8"/>
  <c r="AC49" i="8" s="1"/>
  <c r="AM16" i="8"/>
  <c r="AM39" i="8" s="1"/>
  <c r="AM12" i="8"/>
  <c r="AM35" i="8" s="1"/>
  <c r="AL12" i="8"/>
  <c r="AL35" i="8" s="1"/>
  <c r="AL13" i="8"/>
  <c r="AL36" i="8" s="1"/>
  <c r="AK13" i="8"/>
  <c r="AK36" i="8" s="1"/>
  <c r="AM9" i="8"/>
  <c r="AM32" i="8" s="1"/>
  <c r="AL34" i="8"/>
  <c r="AM34" i="8"/>
  <c r="AM10" i="8"/>
  <c r="AM33" i="8" s="1"/>
  <c r="AA13" i="8"/>
  <c r="AA36" i="8" s="1"/>
  <c r="Z16" i="8"/>
  <c r="Z39" i="8" s="1"/>
  <c r="X13" i="8"/>
  <c r="X36" i="8" s="1"/>
  <c r="Y16" i="8"/>
  <c r="Y39" i="8" s="1"/>
  <c r="AA37" i="8"/>
  <c r="Z15" i="8"/>
  <c r="Z38" i="8" s="1"/>
  <c r="AA16" i="8"/>
  <c r="AA39" i="8" s="1"/>
  <c r="Y15" i="8"/>
  <c r="Y38" i="8" s="1"/>
  <c r="Z13" i="8"/>
  <c r="Z36" i="8" s="1"/>
  <c r="Y13" i="8"/>
  <c r="Y36" i="8" s="1"/>
  <c r="X12" i="8"/>
  <c r="X35" i="8" s="1"/>
  <c r="Z12" i="8"/>
  <c r="Z35" i="8" s="1"/>
  <c r="Z34" i="8"/>
  <c r="Y34" i="8"/>
  <c r="Z9" i="8"/>
  <c r="Z32" i="8" s="1"/>
  <c r="Y9" i="8"/>
  <c r="Y32" i="8" s="1"/>
  <c r="X9" i="8"/>
  <c r="X32" i="8" s="1"/>
  <c r="Y10" i="8"/>
  <c r="Y33" i="8" s="1"/>
  <c r="W10" i="8"/>
  <c r="W33" i="8" s="1"/>
  <c r="S23" i="8"/>
  <c r="S46" i="8" s="1"/>
  <c r="U26" i="8"/>
  <c r="U49" i="8" s="1"/>
  <c r="T27" i="8"/>
  <c r="T50" i="8" s="1"/>
  <c r="T24" i="8"/>
  <c r="T47" i="8" s="1"/>
  <c r="U23" i="8"/>
  <c r="U46" i="8" s="1"/>
  <c r="T23" i="8"/>
  <c r="T46" i="8" s="1"/>
  <c r="U20" i="8"/>
  <c r="U43" i="8" s="1"/>
  <c r="U27" i="8"/>
  <c r="U50" i="8" s="1"/>
  <c r="T26" i="8"/>
  <c r="T49" i="8" s="1"/>
  <c r="N13" i="8"/>
  <c r="N36" i="8" s="1"/>
  <c r="O16" i="8"/>
  <c r="O39" i="8" s="1"/>
  <c r="M10" i="8"/>
  <c r="M33" i="8" s="1"/>
  <c r="M13" i="8"/>
  <c r="M36" i="8" s="1"/>
  <c r="O34" i="8"/>
  <c r="N34" i="8"/>
  <c r="N10" i="8"/>
  <c r="N33" i="8" s="1"/>
  <c r="K12" i="8"/>
  <c r="K35" i="8" s="1"/>
  <c r="K37" i="8"/>
  <c r="K10" i="8"/>
  <c r="K33" i="8" s="1"/>
  <c r="G19" i="8"/>
  <c r="G42" i="8" s="1"/>
  <c r="G24" i="8"/>
  <c r="G47" i="8" s="1"/>
  <c r="G23" i="8"/>
  <c r="G46" i="8" s="1"/>
  <c r="G45" i="8"/>
  <c r="H26" i="8"/>
  <c r="H49" i="8" s="1"/>
  <c r="H24" i="8"/>
  <c r="H47" i="8" s="1"/>
  <c r="I24" i="8"/>
  <c r="I47" i="8" s="1"/>
  <c r="I48" i="8"/>
  <c r="AH17" i="8"/>
  <c r="AH40" i="8" s="1"/>
  <c r="AH34" i="8"/>
  <c r="AH13" i="8"/>
  <c r="AH36" i="8" s="1"/>
  <c r="AN24" i="8"/>
  <c r="AN47" i="8" s="1"/>
  <c r="AN20" i="8"/>
  <c r="AN43" i="8" s="1"/>
  <c r="AN23" i="8"/>
  <c r="AN46" i="8" s="1"/>
  <c r="AN19" i="8"/>
  <c r="AN42" i="8" s="1"/>
  <c r="AN45" i="8"/>
  <c r="AN26" i="8"/>
  <c r="AN49" i="8" s="1"/>
  <c r="P24" i="8"/>
  <c r="P47" i="8" s="1"/>
  <c r="P26" i="8"/>
  <c r="P49" i="8" s="1"/>
  <c r="P48" i="8"/>
  <c r="AG10" i="8"/>
  <c r="AG33" i="8" s="1"/>
  <c r="AG13" i="8"/>
  <c r="AG36" i="8" s="1"/>
  <c r="I31" i="8"/>
  <c r="AM27" i="8"/>
  <c r="AM50" i="8" s="1"/>
  <c r="T31" i="8"/>
  <c r="AL48" i="8"/>
  <c r="N51" i="8"/>
  <c r="N23" i="8"/>
  <c r="N46" i="8" s="1"/>
  <c r="N45" i="8"/>
  <c r="N20" i="8"/>
  <c r="N43" i="8" s="1"/>
  <c r="AF15" i="8"/>
  <c r="AF38" i="8" s="1"/>
  <c r="AF17" i="8"/>
  <c r="AF40" i="8" s="1"/>
  <c r="S10" i="8"/>
  <c r="S33" i="8" s="1"/>
  <c r="G12" i="8"/>
  <c r="G35" i="8" s="1"/>
  <c r="G13" i="8"/>
  <c r="G36" i="8" s="1"/>
  <c r="G9" i="8"/>
  <c r="G32" i="8" s="1"/>
  <c r="G10" i="8"/>
  <c r="G33" i="8" s="1"/>
  <c r="M23" i="8"/>
  <c r="M46" i="8" s="1"/>
  <c r="M48" i="8"/>
  <c r="M20" i="8"/>
  <c r="M43" i="8" s="1"/>
  <c r="AK20" i="8"/>
  <c r="AK43" i="8" s="1"/>
  <c r="AK23" i="8"/>
  <c r="AK46" i="8" s="1"/>
  <c r="AK21" i="8"/>
  <c r="AK44" i="8" s="1"/>
  <c r="AE17" i="8"/>
  <c r="AE40" i="8" s="1"/>
  <c r="AE10" i="8"/>
  <c r="AE33" i="8" s="1"/>
  <c r="S13" i="8"/>
  <c r="S36" i="8" s="1"/>
  <c r="S12" i="8"/>
  <c r="S35" i="8" s="1"/>
  <c r="AJ27" i="8"/>
  <c r="AJ50" i="8" s="1"/>
  <c r="F12" i="8"/>
  <c r="F35" i="8" s="1"/>
  <c r="L51" i="8"/>
  <c r="L26" i="8"/>
  <c r="L49" i="8" s="1"/>
  <c r="R13" i="8"/>
  <c r="R36" i="8" s="1"/>
  <c r="R17" i="8"/>
  <c r="R40" i="8" s="1"/>
  <c r="R15" i="8"/>
  <c r="R38" i="8" s="1"/>
  <c r="R37" i="8"/>
  <c r="R10" i="8"/>
  <c r="R33" i="8" s="1"/>
  <c r="E12" i="8"/>
  <c r="E35" i="8" s="1"/>
  <c r="AI24" i="8"/>
  <c r="AI47" i="8" s="1"/>
  <c r="AI48" i="8"/>
  <c r="E34" i="8"/>
  <c r="AC13" i="8"/>
  <c r="AC36" i="8" s="1"/>
  <c r="AC34" i="8"/>
  <c r="K27" i="8"/>
  <c r="K50" i="8" s="1"/>
  <c r="E13" i="8"/>
  <c r="E36" i="8" s="1"/>
  <c r="E10" i="8"/>
  <c r="E33" i="8" s="1"/>
  <c r="AI20" i="8"/>
  <c r="AI43" i="8" s="1"/>
  <c r="AI23" i="8"/>
  <c r="AI46" i="8" s="1"/>
  <c r="K51" i="8"/>
  <c r="AC17" i="8"/>
  <c r="AC40" i="8" s="1"/>
  <c r="AC9" i="8"/>
  <c r="AC32" i="8" s="1"/>
  <c r="Q17" i="8"/>
  <c r="Q40" i="8" s="1"/>
  <c r="Q12" i="8"/>
  <c r="Q35" i="8" s="1"/>
  <c r="Q37" i="8"/>
  <c r="Q15" i="8"/>
  <c r="Q38" i="8" s="1"/>
  <c r="AM15" i="8"/>
  <c r="AM38" i="8" s="1"/>
  <c r="AA17" i="8"/>
  <c r="AA40" i="8" s="1"/>
  <c r="O17" i="8"/>
  <c r="O40" i="8" s="1"/>
  <c r="AM17" i="8"/>
  <c r="AM40" i="8" s="1"/>
  <c r="AA19" i="8"/>
  <c r="AA42" i="8" s="1"/>
  <c r="O19" i="8"/>
  <c r="O42" i="8" s="1"/>
  <c r="AM19" i="8"/>
  <c r="AM42" i="8" s="1"/>
  <c r="AM20" i="8"/>
  <c r="AM43" i="8" s="1"/>
  <c r="AA20" i="8"/>
  <c r="AA43" i="8" s="1"/>
  <c r="O20" i="8"/>
  <c r="O43" i="8" s="1"/>
  <c r="AM41" i="8"/>
  <c r="AA41" i="8"/>
  <c r="O41" i="8"/>
  <c r="AA15" i="8"/>
  <c r="AA38" i="8" s="1"/>
  <c r="O15" i="8"/>
  <c r="O38" i="8" s="1"/>
  <c r="AM21" i="8"/>
  <c r="AM44" i="8" s="1"/>
  <c r="AA21" i="8"/>
  <c r="AA44" i="8" s="1"/>
  <c r="O21" i="8"/>
  <c r="O44" i="8" s="1"/>
  <c r="AH48" i="8"/>
  <c r="AH26" i="8"/>
  <c r="AH49" i="8" s="1"/>
  <c r="AH23" i="8"/>
  <c r="AH46" i="8" s="1"/>
  <c r="J27" i="8"/>
  <c r="J50" i="8" s="1"/>
  <c r="J26" i="8"/>
  <c r="J49" i="8" s="1"/>
  <c r="J21" i="8"/>
  <c r="J44" i="8" s="1"/>
  <c r="J20" i="8"/>
  <c r="J43" i="8" s="1"/>
  <c r="J19" i="8"/>
  <c r="J42" i="8" s="1"/>
  <c r="J24" i="8"/>
  <c r="J47" i="8" s="1"/>
  <c r="AB13" i="8"/>
  <c r="AB36" i="8" s="1"/>
  <c r="AB17" i="8"/>
  <c r="AB40" i="8" s="1"/>
  <c r="AB16" i="8"/>
  <c r="AB39" i="8" s="1"/>
  <c r="AB15" i="8"/>
  <c r="AB38" i="8" s="1"/>
  <c r="AB37" i="8"/>
  <c r="D10" i="8"/>
  <c r="D13" i="8"/>
  <c r="D12" i="8"/>
  <c r="D9" i="8"/>
  <c r="F7" i="8"/>
  <c r="H7" i="8" s="1"/>
  <c r="J7" i="8" s="1"/>
  <c r="L7" i="8" s="1"/>
  <c r="N7" i="8" s="1"/>
  <c r="P7" i="8" s="1"/>
  <c r="R7" i="8" s="1"/>
  <c r="T7" i="8" s="1"/>
  <c r="V7" i="8" s="1"/>
  <c r="X7" i="8" s="1"/>
  <c r="Z7" i="8" s="1"/>
  <c r="AB7" i="8" s="1"/>
  <c r="AD7" i="8" s="1"/>
  <c r="AF7" i="8" s="1"/>
  <c r="AH7" i="8" s="1"/>
  <c r="AJ7" i="8" s="1"/>
  <c r="AL7" i="8" s="1"/>
  <c r="AN7" i="8" s="1"/>
  <c r="D19" i="8" l="1"/>
  <c r="D42" i="8" s="1"/>
  <c r="D21" i="8"/>
  <c r="D44" i="8" s="1"/>
  <c r="D17" i="8"/>
  <c r="D15" i="8"/>
  <c r="D16" i="8"/>
  <c r="D20" i="8"/>
  <c r="D43" i="8" s="1"/>
  <c r="D31" i="8"/>
  <c r="N2" i="1"/>
  <c r="E10" i="1"/>
  <c r="C10" i="1" l="1"/>
  <c r="D10" i="1"/>
  <c r="G9" i="1" l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G8" i="1" l="1"/>
  <c r="E11" i="1"/>
  <c r="C11" i="1" l="1"/>
  <c r="D11" i="1"/>
  <c r="E12" i="1"/>
  <c r="H8" i="1"/>
  <c r="D12" i="1" l="1"/>
  <c r="C12" i="1"/>
  <c r="I8" i="1"/>
  <c r="E13" i="1"/>
  <c r="C13" i="1" l="1"/>
  <c r="D13" i="1"/>
  <c r="E14" i="1"/>
  <c r="J8" i="1"/>
  <c r="C14" i="1" l="1"/>
  <c r="D14" i="1"/>
  <c r="K8" i="1"/>
  <c r="E15" i="1"/>
  <c r="C15" i="1" l="1"/>
  <c r="D15" i="1"/>
  <c r="E16" i="1"/>
  <c r="L8" i="1"/>
  <c r="C16" i="1" l="1"/>
  <c r="D16" i="1"/>
  <c r="M8" i="1"/>
  <c r="E17" i="1"/>
  <c r="C17" i="1" l="1"/>
  <c r="D17" i="1"/>
  <c r="E18" i="1"/>
  <c r="N8" i="1"/>
  <c r="D18" i="1" l="1"/>
  <c r="C18" i="1"/>
  <c r="O8" i="1"/>
  <c r="E19" i="1"/>
  <c r="D19" i="1" l="1"/>
  <c r="C19" i="1"/>
  <c r="E20" i="1"/>
  <c r="P8" i="1"/>
  <c r="D20" i="1" l="1"/>
  <c r="C20" i="1"/>
  <c r="Q8" i="1"/>
  <c r="E21" i="1"/>
  <c r="D21" i="1" l="1"/>
  <c r="C21" i="1"/>
  <c r="E22" i="1"/>
  <c r="R8" i="1"/>
  <c r="D22" i="1" l="1"/>
  <c r="C22" i="1"/>
  <c r="S8" i="1"/>
  <c r="E23" i="1"/>
  <c r="D23" i="1" l="1"/>
  <c r="C23" i="1"/>
  <c r="E24" i="1"/>
  <c r="T8" i="1"/>
  <c r="D24" i="1" l="1"/>
  <c r="C24" i="1"/>
  <c r="U8" i="1"/>
  <c r="E25" i="1"/>
  <c r="C25" i="1" l="1"/>
  <c r="D25" i="1"/>
  <c r="E26" i="1"/>
  <c r="V8" i="1"/>
  <c r="C26" i="1" l="1"/>
  <c r="D26" i="1"/>
  <c r="W8" i="1"/>
  <c r="E27" i="1"/>
  <c r="C27" i="1" l="1"/>
  <c r="D27" i="1"/>
  <c r="E28" i="1"/>
  <c r="X8" i="1"/>
  <c r="C28" i="1" l="1"/>
  <c r="D28" i="1"/>
  <c r="Y8" i="1"/>
  <c r="E29" i="1"/>
  <c r="C29" i="1" l="1"/>
  <c r="D29" i="1"/>
  <c r="E30" i="1"/>
  <c r="Z8" i="1"/>
  <c r="C30" i="1" l="1"/>
  <c r="D30" i="1"/>
  <c r="AA8" i="1"/>
  <c r="AB8" i="1" l="1"/>
  <c r="AC8" i="1" l="1"/>
  <c r="AD8" i="1" l="1"/>
  <c r="AE8" i="1" l="1"/>
  <c r="AF8" i="1" l="1"/>
  <c r="AG8" i="1" l="1"/>
  <c r="AH8" i="1" l="1"/>
  <c r="AI8" i="1" l="1"/>
  <c r="AJ8" i="1" l="1"/>
  <c r="AK8" i="1" l="1"/>
  <c r="AL8" i="1" l="1"/>
  <c r="AM8" i="1" l="1"/>
  <c r="AN8" i="1" l="1"/>
  <c r="AO8" i="1" l="1"/>
  <c r="AP8" i="1" l="1"/>
  <c r="AQ8" i="1" l="1"/>
</calcChain>
</file>

<file path=xl/sharedStrings.xml><?xml version="1.0" encoding="utf-8"?>
<sst xmlns="http://schemas.openxmlformats.org/spreadsheetml/2006/main" count="34" uniqueCount="24">
  <si>
    <t>kJ/mol</t>
  </si>
  <si>
    <t>offset</t>
  </si>
  <si>
    <t>potential</t>
  </si>
  <si>
    <t>deg</t>
  </si>
  <si>
    <t>rad</t>
  </si>
  <si>
    <t>tanh_const</t>
  </si>
  <si>
    <t>k_angle</t>
  </si>
  <si>
    <t>angle</t>
  </si>
  <si>
    <t>bending</t>
  </si>
  <si>
    <t>minimum energy</t>
  </si>
  <si>
    <t>hartree_to_kJpermol</t>
  </si>
  <si>
    <t>f1</t>
  </si>
  <si>
    <t>f2</t>
  </si>
  <si>
    <t>CCH angle</t>
  </si>
  <si>
    <t>SSE</t>
  </si>
  <si>
    <t>SST</t>
  </si>
  <si>
    <t>r-squared</t>
  </si>
  <si>
    <t>k2_LD4</t>
  </si>
  <si>
    <t>k2_LD5</t>
  </si>
  <si>
    <t>CCSD</t>
  </si>
  <si>
    <t>ADLD</t>
  </si>
  <si>
    <t>dihedral (deg)</t>
  </si>
  <si>
    <t>CCN angle(deg)</t>
  </si>
  <si>
    <t>E-E0 (kJ/mol)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</si>
</sst>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FF0000"/>
      <color rgb="FFE61400"/>
      <color rgb="FFBE3C00"/>
      <color rgb="FFD2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acetonitrile</a:t>
            </a:r>
            <a:r>
              <a:rPr lang="en-US" sz="2000" b="1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(H</a:t>
            </a:r>
            <a:r>
              <a:rPr lang="en-US" sz="2000" b="1" baseline="-2500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2000" b="1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CCN)</a:t>
            </a:r>
            <a:endParaRPr lang="en-US" sz="20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 potential energy surface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943540516559239"/>
          <c:y val="0.1391566702635757"/>
          <c:w val="0.73372756684588258"/>
          <c:h val="0.83270923862034463"/>
        </c:manualLayout>
      </c:layout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CCSD!$D$31:$AN$31</c:f>
              <c:numCache>
                <c:formatCode>General</c:formatCode>
                <c:ptCount val="37"/>
                <c:pt idx="0">
                  <c:v>85.055592980006125</c:v>
                </c:pt>
                <c:pt idx="1">
                  <c:v>84.925525710027074</c:v>
                </c:pt>
                <c:pt idx="2">
                  <c:v>84.572343449981531</c:v>
                </c:pt>
                <c:pt idx="3">
                  <c:v>84.0959202199994</c:v>
                </c:pt>
                <c:pt idx="4">
                  <c:v>83.629237594983721</c:v>
                </c:pt>
                <c:pt idx="5">
                  <c:v>83.300472484981</c:v>
                </c:pt>
                <c:pt idx="6">
                  <c:v>83.197999220027796</c:v>
                </c:pt>
                <c:pt idx="7">
                  <c:v>83.300472484981</c:v>
                </c:pt>
                <c:pt idx="8">
                  <c:v>83.629237594983721</c:v>
                </c:pt>
                <c:pt idx="9">
                  <c:v>84.0959202199994</c:v>
                </c:pt>
                <c:pt idx="10">
                  <c:v>84.572343449981531</c:v>
                </c:pt>
                <c:pt idx="11">
                  <c:v>84.925525710027074</c:v>
                </c:pt>
                <c:pt idx="12">
                  <c:v>85.055592980006125</c:v>
                </c:pt>
                <c:pt idx="13">
                  <c:v>84.925525710027074</c:v>
                </c:pt>
                <c:pt idx="14">
                  <c:v>84.572343449981531</c:v>
                </c:pt>
                <c:pt idx="15">
                  <c:v>84.0959202199994</c:v>
                </c:pt>
                <c:pt idx="16">
                  <c:v>83.629237594983721</c:v>
                </c:pt>
                <c:pt idx="17">
                  <c:v>83.300472484981</c:v>
                </c:pt>
                <c:pt idx="18">
                  <c:v>83.197999220027796</c:v>
                </c:pt>
                <c:pt idx="19">
                  <c:v>83.300472484981</c:v>
                </c:pt>
                <c:pt idx="20">
                  <c:v>83.629237594983721</c:v>
                </c:pt>
                <c:pt idx="21">
                  <c:v>84.0959202199994</c:v>
                </c:pt>
                <c:pt idx="22">
                  <c:v>84.572343449981531</c:v>
                </c:pt>
                <c:pt idx="23">
                  <c:v>84.925525710027074</c:v>
                </c:pt>
                <c:pt idx="24">
                  <c:v>85.055592980006125</c:v>
                </c:pt>
                <c:pt idx="25">
                  <c:v>84.925525710027074</c:v>
                </c:pt>
                <c:pt idx="26">
                  <c:v>84.572343449981531</c:v>
                </c:pt>
                <c:pt idx="27">
                  <c:v>84.0959202199994</c:v>
                </c:pt>
                <c:pt idx="28">
                  <c:v>83.629237594983721</c:v>
                </c:pt>
                <c:pt idx="29">
                  <c:v>83.300472484981</c:v>
                </c:pt>
                <c:pt idx="30">
                  <c:v>83.197999220027796</c:v>
                </c:pt>
                <c:pt idx="31">
                  <c:v>83.300472484981</c:v>
                </c:pt>
                <c:pt idx="32">
                  <c:v>83.629237594983721</c:v>
                </c:pt>
                <c:pt idx="33">
                  <c:v>84.0959202199994</c:v>
                </c:pt>
                <c:pt idx="34">
                  <c:v>84.572343449981531</c:v>
                </c:pt>
                <c:pt idx="35">
                  <c:v>84.925525710027074</c:v>
                </c:pt>
                <c:pt idx="36">
                  <c:v>85.055592980006125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92-4D7F-8E62-A30A7BF2F39A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CCSD!$D$32:$AN$32</c:f>
              <c:numCache>
                <c:formatCode>General</c:formatCode>
                <c:ptCount val="37"/>
                <c:pt idx="0">
                  <c:v>70.453428395028084</c:v>
                </c:pt>
                <c:pt idx="1">
                  <c:v>70.349099776737276</c:v>
                </c:pt>
                <c:pt idx="2">
                  <c:v>70.065537024983612</c:v>
                </c:pt>
                <c:pt idx="3">
                  <c:v>69.682336548362116</c:v>
                </c:pt>
                <c:pt idx="4">
                  <c:v>69.306172411651218</c:v>
                </c:pt>
                <c:pt idx="5">
                  <c:v>69.040594334986466</c:v>
                </c:pt>
                <c:pt idx="6">
                  <c:v>68.957427246692973</c:v>
                </c:pt>
                <c:pt idx="7">
                  <c:v>69.040594334986466</c:v>
                </c:pt>
                <c:pt idx="8">
                  <c:v>69.306172411651218</c:v>
                </c:pt>
                <c:pt idx="9">
                  <c:v>69.682336548362116</c:v>
                </c:pt>
                <c:pt idx="10">
                  <c:v>70.065537024983612</c:v>
                </c:pt>
                <c:pt idx="11">
                  <c:v>70.349099776737276</c:v>
                </c:pt>
                <c:pt idx="12">
                  <c:v>70.453428395028084</c:v>
                </c:pt>
                <c:pt idx="13">
                  <c:v>70.366716881683843</c:v>
                </c:pt>
                <c:pt idx="14">
                  <c:v>70.065537024983612</c:v>
                </c:pt>
                <c:pt idx="15">
                  <c:v>69.617294161686544</c:v>
                </c:pt>
                <c:pt idx="16">
                  <c:v>69.306172411651218</c:v>
                </c:pt>
                <c:pt idx="17">
                  <c:v>69.040594334986466</c:v>
                </c:pt>
                <c:pt idx="18">
                  <c:v>68.957427246692973</c:v>
                </c:pt>
                <c:pt idx="19">
                  <c:v>69.040594334986466</c:v>
                </c:pt>
                <c:pt idx="20">
                  <c:v>69.306172411651218</c:v>
                </c:pt>
                <c:pt idx="21">
                  <c:v>69.682336548362116</c:v>
                </c:pt>
                <c:pt idx="22">
                  <c:v>70.065537024983612</c:v>
                </c:pt>
                <c:pt idx="23">
                  <c:v>70.349099776737276</c:v>
                </c:pt>
                <c:pt idx="24">
                  <c:v>70.453428395028084</c:v>
                </c:pt>
                <c:pt idx="25">
                  <c:v>70.349099776737276</c:v>
                </c:pt>
                <c:pt idx="26">
                  <c:v>70.065537024983612</c:v>
                </c:pt>
                <c:pt idx="27">
                  <c:v>69.682336548362116</c:v>
                </c:pt>
                <c:pt idx="28">
                  <c:v>69.306172411651218</c:v>
                </c:pt>
                <c:pt idx="29">
                  <c:v>69.040594334986466</c:v>
                </c:pt>
                <c:pt idx="30">
                  <c:v>68.957427246692973</c:v>
                </c:pt>
                <c:pt idx="31">
                  <c:v>69.040594334986466</c:v>
                </c:pt>
                <c:pt idx="32">
                  <c:v>69.306172411651218</c:v>
                </c:pt>
                <c:pt idx="33">
                  <c:v>69.682336548362116</c:v>
                </c:pt>
                <c:pt idx="34">
                  <c:v>70.065537024983612</c:v>
                </c:pt>
                <c:pt idx="35">
                  <c:v>70.349099776737276</c:v>
                </c:pt>
                <c:pt idx="36">
                  <c:v>70.453428395028084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92-4D7F-8E62-A30A7BF2F39A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CCSD!$D$33:$AN$33</c:f>
              <c:numCache>
                <c:formatCode>General</c:formatCode>
                <c:ptCount val="37"/>
                <c:pt idx="0">
                  <c:v>55.851263810050042</c:v>
                </c:pt>
                <c:pt idx="1">
                  <c:v>55.772673843372857</c:v>
                </c:pt>
                <c:pt idx="2">
                  <c:v>55.558730599985694</c:v>
                </c:pt>
                <c:pt idx="3">
                  <c:v>55.268752876724832</c:v>
                </c:pt>
                <c:pt idx="4">
                  <c:v>54.983107228318715</c:v>
                </c:pt>
                <c:pt idx="5">
                  <c:v>54.780716184991931</c:v>
                </c:pt>
                <c:pt idx="6">
                  <c:v>54.716855273358149</c:v>
                </c:pt>
                <c:pt idx="7">
                  <c:v>54.780716184991931</c:v>
                </c:pt>
                <c:pt idx="8">
                  <c:v>54.983107228318715</c:v>
                </c:pt>
                <c:pt idx="9">
                  <c:v>55.268752876724832</c:v>
                </c:pt>
                <c:pt idx="10">
                  <c:v>55.558730599985694</c:v>
                </c:pt>
                <c:pt idx="11">
                  <c:v>55.772673843372857</c:v>
                </c:pt>
                <c:pt idx="12">
                  <c:v>55.851263810050042</c:v>
                </c:pt>
                <c:pt idx="13">
                  <c:v>55.807908053415233</c:v>
                </c:pt>
                <c:pt idx="14">
                  <c:v>55.558730599985694</c:v>
                </c:pt>
                <c:pt idx="15">
                  <c:v>55.138668103373689</c:v>
                </c:pt>
                <c:pt idx="16">
                  <c:v>54.983107228318715</c:v>
                </c:pt>
                <c:pt idx="17">
                  <c:v>54.780716184991931</c:v>
                </c:pt>
                <c:pt idx="18">
                  <c:v>54.716855273358149</c:v>
                </c:pt>
                <c:pt idx="19">
                  <c:v>54.780716184991931</c:v>
                </c:pt>
                <c:pt idx="20">
                  <c:v>54.983107228318715</c:v>
                </c:pt>
                <c:pt idx="21">
                  <c:v>55.268752876724832</c:v>
                </c:pt>
                <c:pt idx="22">
                  <c:v>55.558730599985694</c:v>
                </c:pt>
                <c:pt idx="23">
                  <c:v>55.772673843372857</c:v>
                </c:pt>
                <c:pt idx="24">
                  <c:v>55.851263810050042</c:v>
                </c:pt>
                <c:pt idx="25">
                  <c:v>55.772673843372857</c:v>
                </c:pt>
                <c:pt idx="26">
                  <c:v>55.558730599985694</c:v>
                </c:pt>
                <c:pt idx="27">
                  <c:v>55.268752876724832</c:v>
                </c:pt>
                <c:pt idx="28">
                  <c:v>54.983107228318715</c:v>
                </c:pt>
                <c:pt idx="29">
                  <c:v>54.780716184991931</c:v>
                </c:pt>
                <c:pt idx="30">
                  <c:v>54.716855273358149</c:v>
                </c:pt>
                <c:pt idx="31">
                  <c:v>54.780716184991931</c:v>
                </c:pt>
                <c:pt idx="32">
                  <c:v>54.983107228318715</c:v>
                </c:pt>
                <c:pt idx="33">
                  <c:v>55.268752876724832</c:v>
                </c:pt>
                <c:pt idx="34">
                  <c:v>55.558730599985694</c:v>
                </c:pt>
                <c:pt idx="35">
                  <c:v>55.772673843372857</c:v>
                </c:pt>
                <c:pt idx="36">
                  <c:v>55.851263810050042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92-4D7F-8E62-A30A7BF2F39A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CCSD!$D$34:$AN$34</c:f>
              <c:numCache>
                <c:formatCode>General</c:formatCode>
                <c:ptCount val="37"/>
                <c:pt idx="0">
                  <c:v>41.24909922499738</c:v>
                </c:pt>
                <c:pt idx="1">
                  <c:v>41.196247910008438</c:v>
                </c:pt>
                <c:pt idx="2">
                  <c:v>41.051924174987775</c:v>
                </c:pt>
                <c:pt idx="3">
                  <c:v>40.855169205012928</c:v>
                </c:pt>
                <c:pt idx="4">
                  <c:v>40.660042044986213</c:v>
                </c:pt>
                <c:pt idx="5">
                  <c:v>40.520838034997396</c:v>
                </c:pt>
                <c:pt idx="6">
                  <c:v>40.476283300023326</c:v>
                </c:pt>
                <c:pt idx="7">
                  <c:v>40.520838034997396</c:v>
                </c:pt>
                <c:pt idx="8">
                  <c:v>40.660042044986213</c:v>
                </c:pt>
                <c:pt idx="9">
                  <c:v>40.855169205012928</c:v>
                </c:pt>
                <c:pt idx="10">
                  <c:v>41.051924174987775</c:v>
                </c:pt>
                <c:pt idx="11">
                  <c:v>41.196247910008438</c:v>
                </c:pt>
                <c:pt idx="12">
                  <c:v>41.24909922499738</c:v>
                </c:pt>
                <c:pt idx="13">
                  <c:v>41.24909922499738</c:v>
                </c:pt>
                <c:pt idx="14">
                  <c:v>41.051924174987775</c:v>
                </c:pt>
                <c:pt idx="15">
                  <c:v>40.660042044986213</c:v>
                </c:pt>
                <c:pt idx="16">
                  <c:v>40.660042044986213</c:v>
                </c:pt>
                <c:pt idx="17">
                  <c:v>40.520838034997396</c:v>
                </c:pt>
                <c:pt idx="18">
                  <c:v>40.476283300023326</c:v>
                </c:pt>
                <c:pt idx="19">
                  <c:v>40.520838034997396</c:v>
                </c:pt>
                <c:pt idx="20">
                  <c:v>40.660042044986213</c:v>
                </c:pt>
                <c:pt idx="21">
                  <c:v>40.855169205012928</c:v>
                </c:pt>
                <c:pt idx="22">
                  <c:v>41.051924174987775</c:v>
                </c:pt>
                <c:pt idx="23">
                  <c:v>41.196247910008438</c:v>
                </c:pt>
                <c:pt idx="24">
                  <c:v>41.24909922499738</c:v>
                </c:pt>
                <c:pt idx="25">
                  <c:v>41.196247910008438</c:v>
                </c:pt>
                <c:pt idx="26">
                  <c:v>41.051924174987775</c:v>
                </c:pt>
                <c:pt idx="27">
                  <c:v>40.855169205012928</c:v>
                </c:pt>
                <c:pt idx="28">
                  <c:v>40.660042044986213</c:v>
                </c:pt>
                <c:pt idx="29">
                  <c:v>40.520838034997396</c:v>
                </c:pt>
                <c:pt idx="30">
                  <c:v>40.476283300023326</c:v>
                </c:pt>
                <c:pt idx="31">
                  <c:v>40.520838034997396</c:v>
                </c:pt>
                <c:pt idx="32">
                  <c:v>40.660042044986213</c:v>
                </c:pt>
                <c:pt idx="33">
                  <c:v>40.855169205012928</c:v>
                </c:pt>
                <c:pt idx="34">
                  <c:v>41.051924174987775</c:v>
                </c:pt>
                <c:pt idx="35">
                  <c:v>41.196247910008438</c:v>
                </c:pt>
                <c:pt idx="36">
                  <c:v>41.24909922499738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92-4D7F-8E62-A30A7BF2F39A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CCSD!$D$35:$AN$35</c:f>
              <c:numCache>
                <c:formatCode>General</c:formatCode>
                <c:ptCount val="37"/>
                <c:pt idx="0">
                  <c:v>31.913232553374939</c:v>
                </c:pt>
                <c:pt idx="1">
                  <c:v>31.874086348363335</c:v>
                </c:pt>
                <c:pt idx="2">
                  <c:v>31.765679453329597</c:v>
                </c:pt>
                <c:pt idx="3">
                  <c:v>31.619736660009536</c:v>
                </c:pt>
                <c:pt idx="4">
                  <c:v>31.474966590007909</c:v>
                </c:pt>
                <c:pt idx="5">
                  <c:v>31.371574399997328</c:v>
                </c:pt>
                <c:pt idx="6">
                  <c:v>31.338291811727132</c:v>
                </c:pt>
                <c:pt idx="7">
                  <c:v>31.371574399997328</c:v>
                </c:pt>
                <c:pt idx="8">
                  <c:v>31.474966590007909</c:v>
                </c:pt>
                <c:pt idx="9">
                  <c:v>31.619736660009536</c:v>
                </c:pt>
                <c:pt idx="10">
                  <c:v>31.765679453329597</c:v>
                </c:pt>
                <c:pt idx="11">
                  <c:v>31.874086348363335</c:v>
                </c:pt>
                <c:pt idx="12">
                  <c:v>31.913232553374939</c:v>
                </c:pt>
                <c:pt idx="13">
                  <c:v>31.909320558331089</c:v>
                </c:pt>
                <c:pt idx="14">
                  <c:v>31.765679453329597</c:v>
                </c:pt>
                <c:pt idx="15">
                  <c:v>31.489651886658393</c:v>
                </c:pt>
                <c:pt idx="16">
                  <c:v>31.474966590007909</c:v>
                </c:pt>
                <c:pt idx="17">
                  <c:v>31.371574399997328</c:v>
                </c:pt>
                <c:pt idx="18">
                  <c:v>31.338291811727132</c:v>
                </c:pt>
                <c:pt idx="19">
                  <c:v>31.371574399997328</c:v>
                </c:pt>
                <c:pt idx="20">
                  <c:v>31.474966590007909</c:v>
                </c:pt>
                <c:pt idx="21">
                  <c:v>31.619736660009536</c:v>
                </c:pt>
                <c:pt idx="22">
                  <c:v>31.765679453329597</c:v>
                </c:pt>
                <c:pt idx="23">
                  <c:v>31.874086348363335</c:v>
                </c:pt>
                <c:pt idx="24">
                  <c:v>31.913232553374939</c:v>
                </c:pt>
                <c:pt idx="25">
                  <c:v>31.874086348363335</c:v>
                </c:pt>
                <c:pt idx="26">
                  <c:v>31.765679453329597</c:v>
                </c:pt>
                <c:pt idx="27">
                  <c:v>31.619736660009536</c:v>
                </c:pt>
                <c:pt idx="28">
                  <c:v>31.474966590007909</c:v>
                </c:pt>
                <c:pt idx="29">
                  <c:v>31.371574399997328</c:v>
                </c:pt>
                <c:pt idx="30">
                  <c:v>31.338291811727132</c:v>
                </c:pt>
                <c:pt idx="31">
                  <c:v>31.371574399997328</c:v>
                </c:pt>
                <c:pt idx="32">
                  <c:v>31.474966590007909</c:v>
                </c:pt>
                <c:pt idx="33">
                  <c:v>31.619736660009536</c:v>
                </c:pt>
                <c:pt idx="34">
                  <c:v>31.765679453329597</c:v>
                </c:pt>
                <c:pt idx="35">
                  <c:v>31.874086348363335</c:v>
                </c:pt>
                <c:pt idx="36">
                  <c:v>31.913232553374939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92-4D7F-8E62-A30A7BF2F39A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CCSD!$D$36:$AN$36</c:f>
              <c:numCache>
                <c:formatCode>General</c:formatCode>
                <c:ptCount val="37"/>
                <c:pt idx="0">
                  <c:v>22.577365881677878</c:v>
                </c:pt>
                <c:pt idx="1">
                  <c:v>22.551924786718232</c:v>
                </c:pt>
                <c:pt idx="2">
                  <c:v>22.479434731671418</c:v>
                </c:pt>
                <c:pt idx="3">
                  <c:v>22.384304115006145</c:v>
                </c:pt>
                <c:pt idx="4">
                  <c:v>22.289891135029606</c:v>
                </c:pt>
                <c:pt idx="5">
                  <c:v>22.22231076499726</c:v>
                </c:pt>
                <c:pt idx="6">
                  <c:v>22.200300323356316</c:v>
                </c:pt>
                <c:pt idx="7">
                  <c:v>22.22231076499726</c:v>
                </c:pt>
                <c:pt idx="8">
                  <c:v>22.289891135029606</c:v>
                </c:pt>
                <c:pt idx="9">
                  <c:v>22.384304115006145</c:v>
                </c:pt>
                <c:pt idx="10">
                  <c:v>22.479434731671418</c:v>
                </c:pt>
                <c:pt idx="11">
                  <c:v>22.551924786718232</c:v>
                </c:pt>
                <c:pt idx="12">
                  <c:v>22.577365881677878</c:v>
                </c:pt>
                <c:pt idx="13">
                  <c:v>22.569541891664798</c:v>
                </c:pt>
                <c:pt idx="14">
                  <c:v>22.479434731671418</c:v>
                </c:pt>
                <c:pt idx="15">
                  <c:v>22.319261728330574</c:v>
                </c:pt>
                <c:pt idx="16">
                  <c:v>22.289891135029606</c:v>
                </c:pt>
                <c:pt idx="17">
                  <c:v>22.22231076499726</c:v>
                </c:pt>
                <c:pt idx="18">
                  <c:v>22.200300323356316</c:v>
                </c:pt>
                <c:pt idx="19">
                  <c:v>22.22231076499726</c:v>
                </c:pt>
                <c:pt idx="20">
                  <c:v>22.289891135029606</c:v>
                </c:pt>
                <c:pt idx="21">
                  <c:v>22.384304115006145</c:v>
                </c:pt>
                <c:pt idx="22">
                  <c:v>22.479434731671418</c:v>
                </c:pt>
                <c:pt idx="23">
                  <c:v>22.551924786718232</c:v>
                </c:pt>
                <c:pt idx="24">
                  <c:v>22.577365881677878</c:v>
                </c:pt>
                <c:pt idx="25">
                  <c:v>22.551924786718232</c:v>
                </c:pt>
                <c:pt idx="26">
                  <c:v>22.479434731671418</c:v>
                </c:pt>
                <c:pt idx="27">
                  <c:v>22.384304115006145</c:v>
                </c:pt>
                <c:pt idx="28">
                  <c:v>22.289891135029606</c:v>
                </c:pt>
                <c:pt idx="29">
                  <c:v>22.22231076499726</c:v>
                </c:pt>
                <c:pt idx="30">
                  <c:v>22.200300323356316</c:v>
                </c:pt>
                <c:pt idx="31">
                  <c:v>22.22231076499726</c:v>
                </c:pt>
                <c:pt idx="32">
                  <c:v>22.289891135029606</c:v>
                </c:pt>
                <c:pt idx="33">
                  <c:v>22.384304115006145</c:v>
                </c:pt>
                <c:pt idx="34">
                  <c:v>22.479434731671418</c:v>
                </c:pt>
                <c:pt idx="35">
                  <c:v>22.551924786718232</c:v>
                </c:pt>
                <c:pt idx="36">
                  <c:v>22.577365881677878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92-4D7F-8E62-A30A7BF2F39A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CCSD!$D$37:$AN$37</c:f>
              <c:numCache>
                <c:formatCode>General</c:formatCode>
                <c:ptCount val="37"/>
                <c:pt idx="0">
                  <c:v>13.241499209980816</c:v>
                </c:pt>
                <c:pt idx="1">
                  <c:v>13.229763224998507</c:v>
                </c:pt>
                <c:pt idx="2">
                  <c:v>13.19319001001324</c:v>
                </c:pt>
                <c:pt idx="3">
                  <c:v>13.148871570002754</c:v>
                </c:pt>
                <c:pt idx="4">
                  <c:v>13.104815679976682</c:v>
                </c:pt>
                <c:pt idx="5">
                  <c:v>13.073047129997192</c:v>
                </c:pt>
                <c:pt idx="6">
                  <c:v>13.062308834985501</c:v>
                </c:pt>
                <c:pt idx="7">
                  <c:v>13.073047129997192</c:v>
                </c:pt>
                <c:pt idx="8">
                  <c:v>13.104815679976682</c:v>
                </c:pt>
                <c:pt idx="9">
                  <c:v>13.148871570002754</c:v>
                </c:pt>
                <c:pt idx="10">
                  <c:v>13.19319001001324</c:v>
                </c:pt>
                <c:pt idx="11">
                  <c:v>13.229763224998507</c:v>
                </c:pt>
                <c:pt idx="12">
                  <c:v>13.241499209980816</c:v>
                </c:pt>
                <c:pt idx="13">
                  <c:v>13.229763224998507</c:v>
                </c:pt>
                <c:pt idx="14">
                  <c:v>13.19319001001324</c:v>
                </c:pt>
                <c:pt idx="15">
                  <c:v>13.148871570002754</c:v>
                </c:pt>
                <c:pt idx="16">
                  <c:v>13.104815679976682</c:v>
                </c:pt>
                <c:pt idx="17">
                  <c:v>13.073047129997192</c:v>
                </c:pt>
                <c:pt idx="18">
                  <c:v>13.062308834985501</c:v>
                </c:pt>
                <c:pt idx="19">
                  <c:v>13.073047129997192</c:v>
                </c:pt>
                <c:pt idx="20">
                  <c:v>13.104815679976682</c:v>
                </c:pt>
                <c:pt idx="21">
                  <c:v>13.148871570002754</c:v>
                </c:pt>
                <c:pt idx="22">
                  <c:v>13.19319001001324</c:v>
                </c:pt>
                <c:pt idx="23">
                  <c:v>13.229763224998507</c:v>
                </c:pt>
                <c:pt idx="24">
                  <c:v>13.241499209980816</c:v>
                </c:pt>
                <c:pt idx="25">
                  <c:v>13.229763224998507</c:v>
                </c:pt>
                <c:pt idx="26">
                  <c:v>13.19319001001324</c:v>
                </c:pt>
                <c:pt idx="27">
                  <c:v>13.148871570002754</c:v>
                </c:pt>
                <c:pt idx="28">
                  <c:v>13.104815679976682</c:v>
                </c:pt>
                <c:pt idx="29">
                  <c:v>13.073047129997192</c:v>
                </c:pt>
                <c:pt idx="30">
                  <c:v>13.062308834985501</c:v>
                </c:pt>
                <c:pt idx="31">
                  <c:v>13.073047129997192</c:v>
                </c:pt>
                <c:pt idx="32">
                  <c:v>13.104815679976682</c:v>
                </c:pt>
                <c:pt idx="33">
                  <c:v>13.148871570002754</c:v>
                </c:pt>
                <c:pt idx="34">
                  <c:v>13.19319001001324</c:v>
                </c:pt>
                <c:pt idx="35">
                  <c:v>13.229763224998507</c:v>
                </c:pt>
                <c:pt idx="36">
                  <c:v>13.241499209980816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92-4D7F-8E62-A30A7BF2F39A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CCSD!$D$38:$AN$38</c:f>
              <c:numCache>
                <c:formatCode>General</c:formatCode>
                <c:ptCount val="37"/>
                <c:pt idx="0">
                  <c:v>9.931124407485612</c:v>
                </c:pt>
                <c:pt idx="1">
                  <c:v>9.9223224187675356</c:v>
                </c:pt>
                <c:pt idx="2">
                  <c:v>9.8948925075472403</c:v>
                </c:pt>
                <c:pt idx="3">
                  <c:v>9.8616536775207209</c:v>
                </c:pt>
                <c:pt idx="4">
                  <c:v>9.8286117600011664</c:v>
                </c:pt>
                <c:pt idx="5">
                  <c:v>9.804785347479239</c:v>
                </c:pt>
                <c:pt idx="6">
                  <c:v>9.796731626257781</c:v>
                </c:pt>
                <c:pt idx="7">
                  <c:v>9.804785347479239</c:v>
                </c:pt>
                <c:pt idx="8">
                  <c:v>9.8286117600011664</c:v>
                </c:pt>
                <c:pt idx="9">
                  <c:v>9.8616536775207209</c:v>
                </c:pt>
                <c:pt idx="10">
                  <c:v>9.8948925075472403</c:v>
                </c:pt>
                <c:pt idx="11">
                  <c:v>9.9223224187675356</c:v>
                </c:pt>
                <c:pt idx="12">
                  <c:v>9.931124407485612</c:v>
                </c:pt>
                <c:pt idx="13">
                  <c:v>9.9223224187675356</c:v>
                </c:pt>
                <c:pt idx="14">
                  <c:v>9.8948925075472403</c:v>
                </c:pt>
                <c:pt idx="15">
                  <c:v>9.8616536775207209</c:v>
                </c:pt>
                <c:pt idx="16">
                  <c:v>9.8286117600011664</c:v>
                </c:pt>
                <c:pt idx="17">
                  <c:v>9.804785347479239</c:v>
                </c:pt>
                <c:pt idx="18">
                  <c:v>9.796731626257781</c:v>
                </c:pt>
                <c:pt idx="19">
                  <c:v>9.804785347479239</c:v>
                </c:pt>
                <c:pt idx="20">
                  <c:v>9.8286117600011664</c:v>
                </c:pt>
                <c:pt idx="21">
                  <c:v>9.8616536775207209</c:v>
                </c:pt>
                <c:pt idx="22">
                  <c:v>9.8948925075472403</c:v>
                </c:pt>
                <c:pt idx="23">
                  <c:v>9.9223224187675356</c:v>
                </c:pt>
                <c:pt idx="24">
                  <c:v>9.931124407485612</c:v>
                </c:pt>
                <c:pt idx="25">
                  <c:v>9.9223224187675356</c:v>
                </c:pt>
                <c:pt idx="26">
                  <c:v>9.8948925075472403</c:v>
                </c:pt>
                <c:pt idx="27">
                  <c:v>9.8616536775207209</c:v>
                </c:pt>
                <c:pt idx="28">
                  <c:v>9.8286117600011664</c:v>
                </c:pt>
                <c:pt idx="29">
                  <c:v>9.804785347479239</c:v>
                </c:pt>
                <c:pt idx="30">
                  <c:v>9.796731626257781</c:v>
                </c:pt>
                <c:pt idx="31">
                  <c:v>9.804785347479239</c:v>
                </c:pt>
                <c:pt idx="32">
                  <c:v>9.8286117600011664</c:v>
                </c:pt>
                <c:pt idx="33">
                  <c:v>9.8616536775207209</c:v>
                </c:pt>
                <c:pt idx="34">
                  <c:v>9.8948925075472403</c:v>
                </c:pt>
                <c:pt idx="35">
                  <c:v>9.9223224187675356</c:v>
                </c:pt>
                <c:pt idx="36">
                  <c:v>9.931124407485612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92-4D7F-8E62-A30A7BF2F39A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CCSD!$D$39:$AN$39</c:f>
              <c:numCache>
                <c:formatCode>General</c:formatCode>
                <c:ptCount val="37"/>
                <c:pt idx="0">
                  <c:v>6.620749604990408</c:v>
                </c:pt>
                <c:pt idx="1">
                  <c:v>6.6148816125365641</c:v>
                </c:pt>
                <c:pt idx="2">
                  <c:v>6.5965950050066198</c:v>
                </c:pt>
                <c:pt idx="3">
                  <c:v>6.5744357850386876</c:v>
                </c:pt>
                <c:pt idx="4">
                  <c:v>6.5524078400256514</c:v>
                </c:pt>
                <c:pt idx="5">
                  <c:v>6.5365235649612856</c:v>
                </c:pt>
                <c:pt idx="6">
                  <c:v>6.5311544175300611</c:v>
                </c:pt>
                <c:pt idx="7">
                  <c:v>6.5365235649612856</c:v>
                </c:pt>
                <c:pt idx="8">
                  <c:v>6.5524078400256514</c:v>
                </c:pt>
                <c:pt idx="9">
                  <c:v>6.5744357850386876</c:v>
                </c:pt>
                <c:pt idx="10">
                  <c:v>6.5965950050066198</c:v>
                </c:pt>
                <c:pt idx="11">
                  <c:v>6.6148816125365641</c:v>
                </c:pt>
                <c:pt idx="12">
                  <c:v>6.620749604990408</c:v>
                </c:pt>
                <c:pt idx="13">
                  <c:v>6.6148816125365641</c:v>
                </c:pt>
                <c:pt idx="14">
                  <c:v>6.5965950050066198</c:v>
                </c:pt>
                <c:pt idx="15">
                  <c:v>6.5744357850386876</c:v>
                </c:pt>
                <c:pt idx="16">
                  <c:v>6.5524078400256514</c:v>
                </c:pt>
                <c:pt idx="17">
                  <c:v>6.5365235649612856</c:v>
                </c:pt>
                <c:pt idx="18">
                  <c:v>6.5311544175300611</c:v>
                </c:pt>
                <c:pt idx="19">
                  <c:v>6.5365235649612856</c:v>
                </c:pt>
                <c:pt idx="20">
                  <c:v>6.5524078400256514</c:v>
                </c:pt>
                <c:pt idx="21">
                  <c:v>6.5744357850386876</c:v>
                </c:pt>
                <c:pt idx="22">
                  <c:v>6.5965950050066198</c:v>
                </c:pt>
                <c:pt idx="23">
                  <c:v>6.6148816125365641</c:v>
                </c:pt>
                <c:pt idx="24">
                  <c:v>6.620749604990408</c:v>
                </c:pt>
                <c:pt idx="25">
                  <c:v>6.6148816125365641</c:v>
                </c:pt>
                <c:pt idx="26">
                  <c:v>6.5965950050066198</c:v>
                </c:pt>
                <c:pt idx="27">
                  <c:v>6.5744357850386876</c:v>
                </c:pt>
                <c:pt idx="28">
                  <c:v>6.5524078400256514</c:v>
                </c:pt>
                <c:pt idx="29">
                  <c:v>6.5365235649612856</c:v>
                </c:pt>
                <c:pt idx="30">
                  <c:v>6.5311544175300611</c:v>
                </c:pt>
                <c:pt idx="31">
                  <c:v>6.5365235649612856</c:v>
                </c:pt>
                <c:pt idx="32">
                  <c:v>6.5524078400256514</c:v>
                </c:pt>
                <c:pt idx="33">
                  <c:v>6.5744357850386876</c:v>
                </c:pt>
                <c:pt idx="34">
                  <c:v>6.5965950050066198</c:v>
                </c:pt>
                <c:pt idx="35">
                  <c:v>6.6148816125365641</c:v>
                </c:pt>
                <c:pt idx="36">
                  <c:v>6.620749604990408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92-4D7F-8E62-A30A7BF2F39A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CCSD!$D$40:$AN$40</c:f>
              <c:numCache>
                <c:formatCode>General</c:formatCode>
                <c:ptCount val="37"/>
                <c:pt idx="0">
                  <c:v>3.310374802495204</c:v>
                </c:pt>
                <c:pt idx="1">
                  <c:v>3.3074408062309715</c:v>
                </c:pt>
                <c:pt idx="2">
                  <c:v>3.2982975024659993</c:v>
                </c:pt>
                <c:pt idx="3">
                  <c:v>3.2872178924820332</c:v>
                </c:pt>
                <c:pt idx="4">
                  <c:v>3.2762039199755151</c:v>
                </c:pt>
                <c:pt idx="5">
                  <c:v>3.2682617824433322</c:v>
                </c:pt>
                <c:pt idx="6">
                  <c:v>3.2655772087277199</c:v>
                </c:pt>
                <c:pt idx="7">
                  <c:v>3.2682617824433322</c:v>
                </c:pt>
                <c:pt idx="8">
                  <c:v>3.2762039199755151</c:v>
                </c:pt>
                <c:pt idx="9">
                  <c:v>3.2872178924820332</c:v>
                </c:pt>
                <c:pt idx="10">
                  <c:v>3.2982975024659993</c:v>
                </c:pt>
                <c:pt idx="11">
                  <c:v>3.3074408062309715</c:v>
                </c:pt>
                <c:pt idx="12">
                  <c:v>3.310374802495204</c:v>
                </c:pt>
                <c:pt idx="13">
                  <c:v>3.3074408062309715</c:v>
                </c:pt>
                <c:pt idx="14">
                  <c:v>3.2982975024659993</c:v>
                </c:pt>
                <c:pt idx="15">
                  <c:v>3.2872178924820332</c:v>
                </c:pt>
                <c:pt idx="16">
                  <c:v>3.2762039199755151</c:v>
                </c:pt>
                <c:pt idx="17">
                  <c:v>3.2682617824433322</c:v>
                </c:pt>
                <c:pt idx="18">
                  <c:v>3.2655772087277199</c:v>
                </c:pt>
                <c:pt idx="19">
                  <c:v>3.2682617824433322</c:v>
                </c:pt>
                <c:pt idx="20">
                  <c:v>3.2762039199755151</c:v>
                </c:pt>
                <c:pt idx="21">
                  <c:v>3.2872178924820332</c:v>
                </c:pt>
                <c:pt idx="22">
                  <c:v>3.2982975024659993</c:v>
                </c:pt>
                <c:pt idx="23">
                  <c:v>3.3074408062309715</c:v>
                </c:pt>
                <c:pt idx="24">
                  <c:v>3.310374802495204</c:v>
                </c:pt>
                <c:pt idx="25">
                  <c:v>3.3074408062309715</c:v>
                </c:pt>
                <c:pt idx="26">
                  <c:v>3.2982975024659993</c:v>
                </c:pt>
                <c:pt idx="27">
                  <c:v>3.2872178924820332</c:v>
                </c:pt>
                <c:pt idx="28">
                  <c:v>3.2762039199755151</c:v>
                </c:pt>
                <c:pt idx="29">
                  <c:v>3.2682617824433322</c:v>
                </c:pt>
                <c:pt idx="30">
                  <c:v>3.2655772087277199</c:v>
                </c:pt>
                <c:pt idx="31">
                  <c:v>3.2682617824433322</c:v>
                </c:pt>
                <c:pt idx="32">
                  <c:v>3.2762039199755151</c:v>
                </c:pt>
                <c:pt idx="33">
                  <c:v>3.2872178924820332</c:v>
                </c:pt>
                <c:pt idx="34">
                  <c:v>3.2982975024659993</c:v>
                </c:pt>
                <c:pt idx="35">
                  <c:v>3.3074408062309715</c:v>
                </c:pt>
                <c:pt idx="36">
                  <c:v>3.310374802495204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C92-4D7F-8E62-A30A7BF2F39A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CCSD!$D$41:$AN$41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C92-4D7F-8E62-A30A7BF2F39A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CCSD!$D$42:$AN$42</c:f>
              <c:numCache>
                <c:formatCode>General</c:formatCode>
                <c:ptCount val="37"/>
                <c:pt idx="0">
                  <c:v>3.2655772087277199</c:v>
                </c:pt>
                <c:pt idx="1">
                  <c:v>3.2682617824433322</c:v>
                </c:pt>
                <c:pt idx="2">
                  <c:v>3.2762039199755151</c:v>
                </c:pt>
                <c:pt idx="3">
                  <c:v>3.2872178924820332</c:v>
                </c:pt>
                <c:pt idx="4">
                  <c:v>3.2982975024659993</c:v>
                </c:pt>
                <c:pt idx="5">
                  <c:v>3.3074408062309715</c:v>
                </c:pt>
                <c:pt idx="6">
                  <c:v>3.310374802495204</c:v>
                </c:pt>
                <c:pt idx="7">
                  <c:v>3.3074408062309715</c:v>
                </c:pt>
                <c:pt idx="8">
                  <c:v>3.2982975024659993</c:v>
                </c:pt>
                <c:pt idx="9">
                  <c:v>3.2872178924820332</c:v>
                </c:pt>
                <c:pt idx="10">
                  <c:v>3.2762039199755151</c:v>
                </c:pt>
                <c:pt idx="11">
                  <c:v>3.2682617824433322</c:v>
                </c:pt>
                <c:pt idx="12">
                  <c:v>3.2655772087277199</c:v>
                </c:pt>
                <c:pt idx="13">
                  <c:v>3.2682617824433322</c:v>
                </c:pt>
                <c:pt idx="14">
                  <c:v>3.2762039199755151</c:v>
                </c:pt>
                <c:pt idx="15">
                  <c:v>3.2872178924820332</c:v>
                </c:pt>
                <c:pt idx="16">
                  <c:v>3.2982975024659993</c:v>
                </c:pt>
                <c:pt idx="17">
                  <c:v>3.3074408062309715</c:v>
                </c:pt>
                <c:pt idx="18">
                  <c:v>3.310374802495204</c:v>
                </c:pt>
                <c:pt idx="19">
                  <c:v>3.3074408062309715</c:v>
                </c:pt>
                <c:pt idx="20">
                  <c:v>3.2982975024659993</c:v>
                </c:pt>
                <c:pt idx="21">
                  <c:v>3.2872178924820332</c:v>
                </c:pt>
                <c:pt idx="22">
                  <c:v>3.2762039199755151</c:v>
                </c:pt>
                <c:pt idx="23">
                  <c:v>3.2682617824433322</c:v>
                </c:pt>
                <c:pt idx="24">
                  <c:v>3.2655772087277199</c:v>
                </c:pt>
                <c:pt idx="25">
                  <c:v>3.2682617824433322</c:v>
                </c:pt>
                <c:pt idx="26">
                  <c:v>3.2762039199755151</c:v>
                </c:pt>
                <c:pt idx="27">
                  <c:v>3.2872178924820332</c:v>
                </c:pt>
                <c:pt idx="28">
                  <c:v>3.2982975024659993</c:v>
                </c:pt>
                <c:pt idx="29">
                  <c:v>3.3074408062309715</c:v>
                </c:pt>
                <c:pt idx="30">
                  <c:v>3.310374802495204</c:v>
                </c:pt>
                <c:pt idx="31">
                  <c:v>3.3074408062309715</c:v>
                </c:pt>
                <c:pt idx="32">
                  <c:v>3.2982975024659993</c:v>
                </c:pt>
                <c:pt idx="33">
                  <c:v>3.2872178924820332</c:v>
                </c:pt>
                <c:pt idx="34">
                  <c:v>3.2762039199755151</c:v>
                </c:pt>
                <c:pt idx="35">
                  <c:v>3.2682617824433322</c:v>
                </c:pt>
                <c:pt idx="36">
                  <c:v>3.2655772087277199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C92-4D7F-8E62-A30A7BF2F39A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CCSD!$D$43:$AN$43</c:f>
              <c:numCache>
                <c:formatCode>General</c:formatCode>
                <c:ptCount val="37"/>
                <c:pt idx="0">
                  <c:v>6.5311544175300611</c:v>
                </c:pt>
                <c:pt idx="1">
                  <c:v>6.5365235649612856</c:v>
                </c:pt>
                <c:pt idx="2">
                  <c:v>6.5524078400256514</c:v>
                </c:pt>
                <c:pt idx="3">
                  <c:v>6.5744357850386876</c:v>
                </c:pt>
                <c:pt idx="4">
                  <c:v>6.5965950050066198</c:v>
                </c:pt>
                <c:pt idx="5">
                  <c:v>6.6148816125365641</c:v>
                </c:pt>
                <c:pt idx="6">
                  <c:v>6.620749604990408</c:v>
                </c:pt>
                <c:pt idx="7">
                  <c:v>6.6148816125365641</c:v>
                </c:pt>
                <c:pt idx="8">
                  <c:v>6.5965950050066198</c:v>
                </c:pt>
                <c:pt idx="9">
                  <c:v>6.5744357850386876</c:v>
                </c:pt>
                <c:pt idx="10">
                  <c:v>6.5524078400256514</c:v>
                </c:pt>
                <c:pt idx="11">
                  <c:v>6.5365235649612856</c:v>
                </c:pt>
                <c:pt idx="12">
                  <c:v>6.5311544175300611</c:v>
                </c:pt>
                <c:pt idx="13">
                  <c:v>6.5365235649612856</c:v>
                </c:pt>
                <c:pt idx="14">
                  <c:v>6.5524078400256514</c:v>
                </c:pt>
                <c:pt idx="15">
                  <c:v>6.5744357850386876</c:v>
                </c:pt>
                <c:pt idx="16">
                  <c:v>6.5965950050066198</c:v>
                </c:pt>
                <c:pt idx="17">
                  <c:v>6.6148816125365641</c:v>
                </c:pt>
                <c:pt idx="18">
                  <c:v>6.620749604990408</c:v>
                </c:pt>
                <c:pt idx="19">
                  <c:v>6.6148816125365641</c:v>
                </c:pt>
                <c:pt idx="20">
                  <c:v>6.5965950050066198</c:v>
                </c:pt>
                <c:pt idx="21">
                  <c:v>6.5744357850386876</c:v>
                </c:pt>
                <c:pt idx="22">
                  <c:v>6.5524078400256514</c:v>
                </c:pt>
                <c:pt idx="23">
                  <c:v>6.5365235649612856</c:v>
                </c:pt>
                <c:pt idx="24">
                  <c:v>6.5311544175300611</c:v>
                </c:pt>
                <c:pt idx="25">
                  <c:v>6.5365235649612856</c:v>
                </c:pt>
                <c:pt idx="26">
                  <c:v>6.5524078400256514</c:v>
                </c:pt>
                <c:pt idx="27">
                  <c:v>6.5744357850386876</c:v>
                </c:pt>
                <c:pt idx="28">
                  <c:v>6.5965950050066198</c:v>
                </c:pt>
                <c:pt idx="29">
                  <c:v>6.6148816125365641</c:v>
                </c:pt>
                <c:pt idx="30">
                  <c:v>6.620749604990408</c:v>
                </c:pt>
                <c:pt idx="31">
                  <c:v>6.6148816125365641</c:v>
                </c:pt>
                <c:pt idx="32">
                  <c:v>6.5965950050066198</c:v>
                </c:pt>
                <c:pt idx="33">
                  <c:v>6.5744357850386876</c:v>
                </c:pt>
                <c:pt idx="34">
                  <c:v>6.5524078400256514</c:v>
                </c:pt>
                <c:pt idx="35">
                  <c:v>6.5365235649612856</c:v>
                </c:pt>
                <c:pt idx="36">
                  <c:v>6.5311544175300611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2-4D7F-8E62-A30A7BF2F39A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CCSD!$D$44:$AN$44</c:f>
              <c:numCache>
                <c:formatCode>General</c:formatCode>
                <c:ptCount val="37"/>
                <c:pt idx="0">
                  <c:v>9.796731626257781</c:v>
                </c:pt>
                <c:pt idx="1">
                  <c:v>9.804785347479239</c:v>
                </c:pt>
                <c:pt idx="2">
                  <c:v>9.8286117600011664</c:v>
                </c:pt>
                <c:pt idx="3">
                  <c:v>9.8616536775207209</c:v>
                </c:pt>
                <c:pt idx="4">
                  <c:v>9.8948925075472403</c:v>
                </c:pt>
                <c:pt idx="5">
                  <c:v>9.9223224187675356</c:v>
                </c:pt>
                <c:pt idx="6">
                  <c:v>9.931124407485612</c:v>
                </c:pt>
                <c:pt idx="7">
                  <c:v>9.9223224187675356</c:v>
                </c:pt>
                <c:pt idx="8">
                  <c:v>9.8948925075472403</c:v>
                </c:pt>
                <c:pt idx="9">
                  <c:v>9.8616536775207209</c:v>
                </c:pt>
                <c:pt idx="10">
                  <c:v>9.8286117600011664</c:v>
                </c:pt>
                <c:pt idx="11">
                  <c:v>9.804785347479239</c:v>
                </c:pt>
                <c:pt idx="12">
                  <c:v>9.796731626257781</c:v>
                </c:pt>
                <c:pt idx="13">
                  <c:v>9.804785347479239</c:v>
                </c:pt>
                <c:pt idx="14">
                  <c:v>9.8286117600011664</c:v>
                </c:pt>
                <c:pt idx="15">
                  <c:v>9.8616536775207209</c:v>
                </c:pt>
                <c:pt idx="16">
                  <c:v>9.8948925075472403</c:v>
                </c:pt>
                <c:pt idx="17">
                  <c:v>9.9223224187675356</c:v>
                </c:pt>
                <c:pt idx="18">
                  <c:v>9.931124407485612</c:v>
                </c:pt>
                <c:pt idx="19">
                  <c:v>9.9223224187675356</c:v>
                </c:pt>
                <c:pt idx="20">
                  <c:v>9.8948925075472403</c:v>
                </c:pt>
                <c:pt idx="21">
                  <c:v>9.8616536775207209</c:v>
                </c:pt>
                <c:pt idx="22">
                  <c:v>9.8286117600011664</c:v>
                </c:pt>
                <c:pt idx="23">
                  <c:v>9.804785347479239</c:v>
                </c:pt>
                <c:pt idx="24">
                  <c:v>9.796731626257781</c:v>
                </c:pt>
                <c:pt idx="25">
                  <c:v>9.804785347479239</c:v>
                </c:pt>
                <c:pt idx="26">
                  <c:v>9.8286117600011664</c:v>
                </c:pt>
                <c:pt idx="27">
                  <c:v>9.8616536775207209</c:v>
                </c:pt>
                <c:pt idx="28">
                  <c:v>9.8948925075472403</c:v>
                </c:pt>
                <c:pt idx="29">
                  <c:v>9.9223224187675356</c:v>
                </c:pt>
                <c:pt idx="30">
                  <c:v>9.931124407485612</c:v>
                </c:pt>
                <c:pt idx="31">
                  <c:v>9.9223224187675356</c:v>
                </c:pt>
                <c:pt idx="32">
                  <c:v>9.8948925075472403</c:v>
                </c:pt>
                <c:pt idx="33">
                  <c:v>9.8616536775207209</c:v>
                </c:pt>
                <c:pt idx="34">
                  <c:v>9.8286117600011664</c:v>
                </c:pt>
                <c:pt idx="35">
                  <c:v>9.804785347479239</c:v>
                </c:pt>
                <c:pt idx="36">
                  <c:v>9.796731626257781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C92-4D7F-8E62-A30A7BF2F39A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CCSD!$D$45:$AN$45</c:f>
              <c:numCache>
                <c:formatCode>General</c:formatCode>
                <c:ptCount val="37"/>
                <c:pt idx="0">
                  <c:v>13.062308834985501</c:v>
                </c:pt>
                <c:pt idx="1">
                  <c:v>13.073047129997192</c:v>
                </c:pt>
                <c:pt idx="2">
                  <c:v>13.104815679976682</c:v>
                </c:pt>
                <c:pt idx="3">
                  <c:v>13.148871570002754</c:v>
                </c:pt>
                <c:pt idx="4">
                  <c:v>13.19319001001324</c:v>
                </c:pt>
                <c:pt idx="5">
                  <c:v>13.229763224998507</c:v>
                </c:pt>
                <c:pt idx="6">
                  <c:v>13.241499209980816</c:v>
                </c:pt>
                <c:pt idx="7">
                  <c:v>13.229763224998507</c:v>
                </c:pt>
                <c:pt idx="8">
                  <c:v>13.19319001001324</c:v>
                </c:pt>
                <c:pt idx="9">
                  <c:v>13.148871570002754</c:v>
                </c:pt>
                <c:pt idx="10">
                  <c:v>13.104815679976682</c:v>
                </c:pt>
                <c:pt idx="11">
                  <c:v>13.073047129997192</c:v>
                </c:pt>
                <c:pt idx="12">
                  <c:v>13.062308834985501</c:v>
                </c:pt>
                <c:pt idx="13">
                  <c:v>13.073047129997192</c:v>
                </c:pt>
                <c:pt idx="14">
                  <c:v>13.104815679976682</c:v>
                </c:pt>
                <c:pt idx="15">
                  <c:v>13.148871570002754</c:v>
                </c:pt>
                <c:pt idx="16">
                  <c:v>13.19319001001324</c:v>
                </c:pt>
                <c:pt idx="17">
                  <c:v>13.229763224998507</c:v>
                </c:pt>
                <c:pt idx="18">
                  <c:v>13.241499209980816</c:v>
                </c:pt>
                <c:pt idx="19">
                  <c:v>13.229763224998507</c:v>
                </c:pt>
                <c:pt idx="20">
                  <c:v>13.19319001001324</c:v>
                </c:pt>
                <c:pt idx="21">
                  <c:v>13.148871570002754</c:v>
                </c:pt>
                <c:pt idx="22">
                  <c:v>13.104815679976682</c:v>
                </c:pt>
                <c:pt idx="23">
                  <c:v>13.073047129997192</c:v>
                </c:pt>
                <c:pt idx="24">
                  <c:v>13.062308834985501</c:v>
                </c:pt>
                <c:pt idx="25">
                  <c:v>13.073047129997192</c:v>
                </c:pt>
                <c:pt idx="26">
                  <c:v>13.104815679976682</c:v>
                </c:pt>
                <c:pt idx="27">
                  <c:v>13.148871570002754</c:v>
                </c:pt>
                <c:pt idx="28">
                  <c:v>13.19319001001324</c:v>
                </c:pt>
                <c:pt idx="29">
                  <c:v>13.229763224998507</c:v>
                </c:pt>
                <c:pt idx="30">
                  <c:v>13.241499209980816</c:v>
                </c:pt>
                <c:pt idx="31">
                  <c:v>13.229763224998507</c:v>
                </c:pt>
                <c:pt idx="32">
                  <c:v>13.19319001001324</c:v>
                </c:pt>
                <c:pt idx="33">
                  <c:v>13.148871570002754</c:v>
                </c:pt>
                <c:pt idx="34">
                  <c:v>13.104815679976682</c:v>
                </c:pt>
                <c:pt idx="35">
                  <c:v>13.073047129997192</c:v>
                </c:pt>
                <c:pt idx="36">
                  <c:v>13.062308834985501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92-4D7F-8E62-A30A7BF2F39A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CCSD!$D$46:$AN$46</c:f>
              <c:numCache>
                <c:formatCode>General</c:formatCode>
                <c:ptCount val="37"/>
                <c:pt idx="0">
                  <c:v>22.200300323356316</c:v>
                </c:pt>
                <c:pt idx="1">
                  <c:v>22.22231076499726</c:v>
                </c:pt>
                <c:pt idx="2">
                  <c:v>22.289891135029606</c:v>
                </c:pt>
                <c:pt idx="3">
                  <c:v>22.384304115006145</c:v>
                </c:pt>
                <c:pt idx="4">
                  <c:v>22.479434731671418</c:v>
                </c:pt>
                <c:pt idx="5">
                  <c:v>22.551924786718232</c:v>
                </c:pt>
                <c:pt idx="6">
                  <c:v>22.577365881677878</c:v>
                </c:pt>
                <c:pt idx="7">
                  <c:v>22.551924786718232</c:v>
                </c:pt>
                <c:pt idx="8">
                  <c:v>22.479434731671418</c:v>
                </c:pt>
                <c:pt idx="9">
                  <c:v>22.384304115006145</c:v>
                </c:pt>
                <c:pt idx="10">
                  <c:v>22.289891135029606</c:v>
                </c:pt>
                <c:pt idx="11">
                  <c:v>22.22231076499726</c:v>
                </c:pt>
                <c:pt idx="12">
                  <c:v>22.200300323356316</c:v>
                </c:pt>
                <c:pt idx="13">
                  <c:v>22.22231076499726</c:v>
                </c:pt>
                <c:pt idx="14">
                  <c:v>22.289891135029606</c:v>
                </c:pt>
                <c:pt idx="15">
                  <c:v>22.384304115006145</c:v>
                </c:pt>
                <c:pt idx="16">
                  <c:v>22.479434731671418</c:v>
                </c:pt>
                <c:pt idx="17">
                  <c:v>22.551924786718232</c:v>
                </c:pt>
                <c:pt idx="18">
                  <c:v>22.577365881677878</c:v>
                </c:pt>
                <c:pt idx="19">
                  <c:v>22.551924786718232</c:v>
                </c:pt>
                <c:pt idx="20">
                  <c:v>22.479434731671418</c:v>
                </c:pt>
                <c:pt idx="21">
                  <c:v>22.384304115006145</c:v>
                </c:pt>
                <c:pt idx="22">
                  <c:v>22.289891135029606</c:v>
                </c:pt>
                <c:pt idx="23">
                  <c:v>22.22231076499726</c:v>
                </c:pt>
                <c:pt idx="24">
                  <c:v>22.200300323356316</c:v>
                </c:pt>
                <c:pt idx="25">
                  <c:v>22.22231076499726</c:v>
                </c:pt>
                <c:pt idx="26">
                  <c:v>22.289891135029606</c:v>
                </c:pt>
                <c:pt idx="27">
                  <c:v>22.384304115006145</c:v>
                </c:pt>
                <c:pt idx="28">
                  <c:v>22.479434731671418</c:v>
                </c:pt>
                <c:pt idx="29">
                  <c:v>22.551924786718232</c:v>
                </c:pt>
                <c:pt idx="30">
                  <c:v>22.577365881677878</c:v>
                </c:pt>
                <c:pt idx="31">
                  <c:v>22.551924786718232</c:v>
                </c:pt>
                <c:pt idx="32">
                  <c:v>22.479434731671418</c:v>
                </c:pt>
                <c:pt idx="33">
                  <c:v>22.384304115006145</c:v>
                </c:pt>
                <c:pt idx="34">
                  <c:v>22.289891135029606</c:v>
                </c:pt>
                <c:pt idx="35">
                  <c:v>22.22231076499726</c:v>
                </c:pt>
                <c:pt idx="36">
                  <c:v>22.200300323356316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C92-4D7F-8E62-A30A7BF2F39A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CCSD!$D$47:$AN$47</c:f>
              <c:numCache>
                <c:formatCode>General</c:formatCode>
                <c:ptCount val="37"/>
                <c:pt idx="0">
                  <c:v>31.338291811727132</c:v>
                </c:pt>
                <c:pt idx="1">
                  <c:v>31.371574399997328</c:v>
                </c:pt>
                <c:pt idx="2">
                  <c:v>31.474966590007909</c:v>
                </c:pt>
                <c:pt idx="3">
                  <c:v>31.619736660009536</c:v>
                </c:pt>
                <c:pt idx="4">
                  <c:v>31.765679453329597</c:v>
                </c:pt>
                <c:pt idx="5">
                  <c:v>31.874086348363335</c:v>
                </c:pt>
                <c:pt idx="6">
                  <c:v>31.913232553374939</c:v>
                </c:pt>
                <c:pt idx="7">
                  <c:v>31.874086348363335</c:v>
                </c:pt>
                <c:pt idx="8">
                  <c:v>31.765679453329597</c:v>
                </c:pt>
                <c:pt idx="9">
                  <c:v>31.619736660009536</c:v>
                </c:pt>
                <c:pt idx="10">
                  <c:v>31.474966590007909</c:v>
                </c:pt>
                <c:pt idx="11">
                  <c:v>31.371574399997328</c:v>
                </c:pt>
                <c:pt idx="12">
                  <c:v>31.338291811727132</c:v>
                </c:pt>
                <c:pt idx="13">
                  <c:v>31.371574399997328</c:v>
                </c:pt>
                <c:pt idx="14">
                  <c:v>31.474966590007909</c:v>
                </c:pt>
                <c:pt idx="15">
                  <c:v>31.619736660009536</c:v>
                </c:pt>
                <c:pt idx="16">
                  <c:v>31.765679453329597</c:v>
                </c:pt>
                <c:pt idx="17">
                  <c:v>31.874086348363335</c:v>
                </c:pt>
                <c:pt idx="18">
                  <c:v>31.913232553374939</c:v>
                </c:pt>
                <c:pt idx="19">
                  <c:v>31.874086348363335</c:v>
                </c:pt>
                <c:pt idx="20">
                  <c:v>31.765679453329597</c:v>
                </c:pt>
                <c:pt idx="21">
                  <c:v>31.619736660009536</c:v>
                </c:pt>
                <c:pt idx="22">
                  <c:v>31.474966590007909</c:v>
                </c:pt>
                <c:pt idx="23">
                  <c:v>31.371574399997328</c:v>
                </c:pt>
                <c:pt idx="24">
                  <c:v>31.338291811727132</c:v>
                </c:pt>
                <c:pt idx="25">
                  <c:v>31.371574399997328</c:v>
                </c:pt>
                <c:pt idx="26">
                  <c:v>31.474966590007909</c:v>
                </c:pt>
                <c:pt idx="27">
                  <c:v>31.619736660009536</c:v>
                </c:pt>
                <c:pt idx="28">
                  <c:v>31.765679453329597</c:v>
                </c:pt>
                <c:pt idx="29">
                  <c:v>31.874086348363335</c:v>
                </c:pt>
                <c:pt idx="30">
                  <c:v>31.913232553374939</c:v>
                </c:pt>
                <c:pt idx="31">
                  <c:v>31.874086348363335</c:v>
                </c:pt>
                <c:pt idx="32">
                  <c:v>31.765679453329597</c:v>
                </c:pt>
                <c:pt idx="33">
                  <c:v>31.619736660009536</c:v>
                </c:pt>
                <c:pt idx="34">
                  <c:v>31.474966590007909</c:v>
                </c:pt>
                <c:pt idx="35">
                  <c:v>31.371574399997328</c:v>
                </c:pt>
                <c:pt idx="36">
                  <c:v>31.338291811727132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C92-4D7F-8E62-A30A7BF2F39A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CCSD!$D$48:$AN$48</c:f>
              <c:numCache>
                <c:formatCode>General</c:formatCode>
                <c:ptCount val="37"/>
                <c:pt idx="0">
                  <c:v>40.476283300023326</c:v>
                </c:pt>
                <c:pt idx="1">
                  <c:v>40.520838034997396</c:v>
                </c:pt>
                <c:pt idx="2">
                  <c:v>40.660042044986213</c:v>
                </c:pt>
                <c:pt idx="3">
                  <c:v>40.855169205012928</c:v>
                </c:pt>
                <c:pt idx="4">
                  <c:v>41.051924174987775</c:v>
                </c:pt>
                <c:pt idx="5">
                  <c:v>41.196247910008438</c:v>
                </c:pt>
                <c:pt idx="6">
                  <c:v>41.24909922499738</c:v>
                </c:pt>
                <c:pt idx="7">
                  <c:v>41.196247910008438</c:v>
                </c:pt>
                <c:pt idx="8">
                  <c:v>41.051924174987775</c:v>
                </c:pt>
                <c:pt idx="9">
                  <c:v>40.855169205012928</c:v>
                </c:pt>
                <c:pt idx="10">
                  <c:v>40.660042044986213</c:v>
                </c:pt>
                <c:pt idx="11">
                  <c:v>40.520838034997396</c:v>
                </c:pt>
                <c:pt idx="12">
                  <c:v>40.476283300023326</c:v>
                </c:pt>
                <c:pt idx="13">
                  <c:v>40.520838034997396</c:v>
                </c:pt>
                <c:pt idx="14">
                  <c:v>40.660042044986213</c:v>
                </c:pt>
                <c:pt idx="15">
                  <c:v>40.855169205012928</c:v>
                </c:pt>
                <c:pt idx="16">
                  <c:v>41.051924174987775</c:v>
                </c:pt>
                <c:pt idx="17">
                  <c:v>41.196247910008438</c:v>
                </c:pt>
                <c:pt idx="18">
                  <c:v>41.24909922499738</c:v>
                </c:pt>
                <c:pt idx="19">
                  <c:v>41.196247910008438</c:v>
                </c:pt>
                <c:pt idx="20">
                  <c:v>41.051924174987775</c:v>
                </c:pt>
                <c:pt idx="21">
                  <c:v>40.855169205012928</c:v>
                </c:pt>
                <c:pt idx="22">
                  <c:v>40.660042044986213</c:v>
                </c:pt>
                <c:pt idx="23">
                  <c:v>40.520838034997396</c:v>
                </c:pt>
                <c:pt idx="24">
                  <c:v>40.476283300023326</c:v>
                </c:pt>
                <c:pt idx="25">
                  <c:v>40.520838034997396</c:v>
                </c:pt>
                <c:pt idx="26">
                  <c:v>40.660042044986213</c:v>
                </c:pt>
                <c:pt idx="27">
                  <c:v>40.855169205012928</c:v>
                </c:pt>
                <c:pt idx="28">
                  <c:v>41.051924174987775</c:v>
                </c:pt>
                <c:pt idx="29">
                  <c:v>41.196247910008438</c:v>
                </c:pt>
                <c:pt idx="30">
                  <c:v>41.24909922499738</c:v>
                </c:pt>
                <c:pt idx="31">
                  <c:v>41.196247910008438</c:v>
                </c:pt>
                <c:pt idx="32">
                  <c:v>41.051924174987775</c:v>
                </c:pt>
                <c:pt idx="33">
                  <c:v>40.855169205012928</c:v>
                </c:pt>
                <c:pt idx="34">
                  <c:v>40.660042044986213</c:v>
                </c:pt>
                <c:pt idx="35">
                  <c:v>40.520838034997396</c:v>
                </c:pt>
                <c:pt idx="36">
                  <c:v>40.476283300023326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C92-4D7F-8E62-A30A7BF2F39A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CCSD!$D$49:$AN$49</c:f>
              <c:numCache>
                <c:formatCode>General</c:formatCode>
                <c:ptCount val="37"/>
                <c:pt idx="0">
                  <c:v>54.716855273358149</c:v>
                </c:pt>
                <c:pt idx="1">
                  <c:v>54.780716184991931</c:v>
                </c:pt>
                <c:pt idx="2">
                  <c:v>54.983107228318715</c:v>
                </c:pt>
                <c:pt idx="3">
                  <c:v>55.268752876724832</c:v>
                </c:pt>
                <c:pt idx="4">
                  <c:v>55.558730599985694</c:v>
                </c:pt>
                <c:pt idx="5">
                  <c:v>55.772673843372857</c:v>
                </c:pt>
                <c:pt idx="6">
                  <c:v>55.851263810050042</c:v>
                </c:pt>
                <c:pt idx="7">
                  <c:v>55.772673843372857</c:v>
                </c:pt>
                <c:pt idx="8">
                  <c:v>55.558730599985694</c:v>
                </c:pt>
                <c:pt idx="9">
                  <c:v>55.268752876724832</c:v>
                </c:pt>
                <c:pt idx="10">
                  <c:v>54.983107228318715</c:v>
                </c:pt>
                <c:pt idx="11">
                  <c:v>54.780716184991931</c:v>
                </c:pt>
                <c:pt idx="12">
                  <c:v>54.716855273358149</c:v>
                </c:pt>
                <c:pt idx="13">
                  <c:v>54.780716184991931</c:v>
                </c:pt>
                <c:pt idx="14">
                  <c:v>54.983107228318715</c:v>
                </c:pt>
                <c:pt idx="15">
                  <c:v>55.268752876724832</c:v>
                </c:pt>
                <c:pt idx="16">
                  <c:v>55.558730599985694</c:v>
                </c:pt>
                <c:pt idx="17">
                  <c:v>55.772673843372857</c:v>
                </c:pt>
                <c:pt idx="18">
                  <c:v>55.851263810050042</c:v>
                </c:pt>
                <c:pt idx="19">
                  <c:v>55.772673843372857</c:v>
                </c:pt>
                <c:pt idx="20">
                  <c:v>55.558730599985694</c:v>
                </c:pt>
                <c:pt idx="21">
                  <c:v>55.268752876724832</c:v>
                </c:pt>
                <c:pt idx="22">
                  <c:v>54.983107228318715</c:v>
                </c:pt>
                <c:pt idx="23">
                  <c:v>54.780716184991931</c:v>
                </c:pt>
                <c:pt idx="24">
                  <c:v>54.716855273358149</c:v>
                </c:pt>
                <c:pt idx="25">
                  <c:v>54.780716184991931</c:v>
                </c:pt>
                <c:pt idx="26">
                  <c:v>54.983107228318715</c:v>
                </c:pt>
                <c:pt idx="27">
                  <c:v>55.268752876724832</c:v>
                </c:pt>
                <c:pt idx="28">
                  <c:v>55.558730599985694</c:v>
                </c:pt>
                <c:pt idx="29">
                  <c:v>55.772673843372857</c:v>
                </c:pt>
                <c:pt idx="30">
                  <c:v>55.851263810050042</c:v>
                </c:pt>
                <c:pt idx="31">
                  <c:v>55.772673843372857</c:v>
                </c:pt>
                <c:pt idx="32">
                  <c:v>55.558730599985694</c:v>
                </c:pt>
                <c:pt idx="33">
                  <c:v>55.268752876724832</c:v>
                </c:pt>
                <c:pt idx="34">
                  <c:v>54.983107228318715</c:v>
                </c:pt>
                <c:pt idx="35">
                  <c:v>54.780716184991931</c:v>
                </c:pt>
                <c:pt idx="36">
                  <c:v>54.716855273358149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C92-4D7F-8E62-A30A7BF2F39A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CCSD!$D$50:$AN$50</c:f>
              <c:numCache>
                <c:formatCode>General</c:formatCode>
                <c:ptCount val="37"/>
                <c:pt idx="0">
                  <c:v>68.957427246692973</c:v>
                </c:pt>
                <c:pt idx="1">
                  <c:v>69.040594334986466</c:v>
                </c:pt>
                <c:pt idx="2">
                  <c:v>69.306172411651218</c:v>
                </c:pt>
                <c:pt idx="3">
                  <c:v>69.682336548362116</c:v>
                </c:pt>
                <c:pt idx="4">
                  <c:v>70.065537024983612</c:v>
                </c:pt>
                <c:pt idx="5">
                  <c:v>70.349099776737276</c:v>
                </c:pt>
                <c:pt idx="6">
                  <c:v>70.453428395028084</c:v>
                </c:pt>
                <c:pt idx="7">
                  <c:v>70.349099776737276</c:v>
                </c:pt>
                <c:pt idx="8">
                  <c:v>70.065537024983612</c:v>
                </c:pt>
                <c:pt idx="9">
                  <c:v>69.682336548362116</c:v>
                </c:pt>
                <c:pt idx="10">
                  <c:v>69.306172411651218</c:v>
                </c:pt>
                <c:pt idx="11">
                  <c:v>69.040594334986466</c:v>
                </c:pt>
                <c:pt idx="12">
                  <c:v>68.957427246692973</c:v>
                </c:pt>
                <c:pt idx="13">
                  <c:v>69.040594334986466</c:v>
                </c:pt>
                <c:pt idx="14">
                  <c:v>69.306172411651218</c:v>
                </c:pt>
                <c:pt idx="15">
                  <c:v>69.682336548362116</c:v>
                </c:pt>
                <c:pt idx="16">
                  <c:v>70.065537024983612</c:v>
                </c:pt>
                <c:pt idx="17">
                  <c:v>70.349099776737276</c:v>
                </c:pt>
                <c:pt idx="18">
                  <c:v>70.453428395028084</c:v>
                </c:pt>
                <c:pt idx="19">
                  <c:v>70.349099776737276</c:v>
                </c:pt>
                <c:pt idx="20">
                  <c:v>70.065537024983612</c:v>
                </c:pt>
                <c:pt idx="21">
                  <c:v>69.682336548362116</c:v>
                </c:pt>
                <c:pt idx="22">
                  <c:v>69.306172411651218</c:v>
                </c:pt>
                <c:pt idx="23">
                  <c:v>69.040594334986466</c:v>
                </c:pt>
                <c:pt idx="24">
                  <c:v>68.957427246692973</c:v>
                </c:pt>
                <c:pt idx="25">
                  <c:v>69.040594334986466</c:v>
                </c:pt>
                <c:pt idx="26">
                  <c:v>69.306172411651218</c:v>
                </c:pt>
                <c:pt idx="27">
                  <c:v>69.682336548362116</c:v>
                </c:pt>
                <c:pt idx="28">
                  <c:v>70.065537024983612</c:v>
                </c:pt>
                <c:pt idx="29">
                  <c:v>70.349099776737276</c:v>
                </c:pt>
                <c:pt idx="30">
                  <c:v>70.453428395028084</c:v>
                </c:pt>
                <c:pt idx="31">
                  <c:v>70.349099776737276</c:v>
                </c:pt>
                <c:pt idx="32">
                  <c:v>70.065537024983612</c:v>
                </c:pt>
                <c:pt idx="33">
                  <c:v>69.682336548362116</c:v>
                </c:pt>
                <c:pt idx="34">
                  <c:v>69.306172411651218</c:v>
                </c:pt>
                <c:pt idx="35">
                  <c:v>69.040594334986466</c:v>
                </c:pt>
                <c:pt idx="36">
                  <c:v>68.957427246692973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C92-4D7F-8E62-A30A7BF2F39A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CCSD!$D$51:$AN$51</c:f>
              <c:numCache>
                <c:formatCode>General</c:formatCode>
                <c:ptCount val="37"/>
                <c:pt idx="0">
                  <c:v>83.197999220027796</c:v>
                </c:pt>
                <c:pt idx="1">
                  <c:v>83.300472484981</c:v>
                </c:pt>
                <c:pt idx="2">
                  <c:v>83.629237594983721</c:v>
                </c:pt>
                <c:pt idx="3">
                  <c:v>84.0959202199994</c:v>
                </c:pt>
                <c:pt idx="4">
                  <c:v>84.572343449981531</c:v>
                </c:pt>
                <c:pt idx="5">
                  <c:v>84.925525710027074</c:v>
                </c:pt>
                <c:pt idx="6">
                  <c:v>85.055592980006125</c:v>
                </c:pt>
                <c:pt idx="7">
                  <c:v>84.925525710027074</c:v>
                </c:pt>
                <c:pt idx="8">
                  <c:v>84.572343449981531</c:v>
                </c:pt>
                <c:pt idx="9">
                  <c:v>84.0959202199994</c:v>
                </c:pt>
                <c:pt idx="10">
                  <c:v>83.629237594983721</c:v>
                </c:pt>
                <c:pt idx="11">
                  <c:v>83.300472484981</c:v>
                </c:pt>
                <c:pt idx="12">
                  <c:v>83.197999220027796</c:v>
                </c:pt>
                <c:pt idx="13">
                  <c:v>83.300472484981</c:v>
                </c:pt>
                <c:pt idx="14">
                  <c:v>83.629237594983721</c:v>
                </c:pt>
                <c:pt idx="15">
                  <c:v>84.0959202199994</c:v>
                </c:pt>
                <c:pt idx="16">
                  <c:v>84.572343449981531</c:v>
                </c:pt>
                <c:pt idx="17">
                  <c:v>84.925525710027074</c:v>
                </c:pt>
                <c:pt idx="18">
                  <c:v>85.055592980006125</c:v>
                </c:pt>
                <c:pt idx="19">
                  <c:v>84.925525710027074</c:v>
                </c:pt>
                <c:pt idx="20">
                  <c:v>84.572343449981531</c:v>
                </c:pt>
                <c:pt idx="21">
                  <c:v>84.0959202199994</c:v>
                </c:pt>
                <c:pt idx="22">
                  <c:v>83.629237594983721</c:v>
                </c:pt>
                <c:pt idx="23">
                  <c:v>83.300472484981</c:v>
                </c:pt>
                <c:pt idx="24">
                  <c:v>83.197999220027796</c:v>
                </c:pt>
                <c:pt idx="25">
                  <c:v>83.300472484981</c:v>
                </c:pt>
                <c:pt idx="26">
                  <c:v>83.629237594983721</c:v>
                </c:pt>
                <c:pt idx="27">
                  <c:v>84.0959202199994</c:v>
                </c:pt>
                <c:pt idx="28">
                  <c:v>84.572343449981531</c:v>
                </c:pt>
                <c:pt idx="29">
                  <c:v>84.925525710027074</c:v>
                </c:pt>
                <c:pt idx="30">
                  <c:v>85.055592980006125</c:v>
                </c:pt>
                <c:pt idx="31">
                  <c:v>84.925525710027074</c:v>
                </c:pt>
                <c:pt idx="32">
                  <c:v>84.572343449981531</c:v>
                </c:pt>
                <c:pt idx="33">
                  <c:v>84.0959202199994</c:v>
                </c:pt>
                <c:pt idx="34">
                  <c:v>83.629237594983721</c:v>
                </c:pt>
                <c:pt idx="35">
                  <c:v>83.300472484981</c:v>
                </c:pt>
                <c:pt idx="36">
                  <c:v>83.197999220027796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C92-4D7F-8E62-A30A7BF2F39A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974930200"/>
        <c:axId val="974930592"/>
        <c:axId val="435409976"/>
      </c:surface3DChart>
      <c:catAx>
        <c:axId val="974930200"/>
        <c:scaling>
          <c:orientation val="minMax"/>
        </c:scaling>
        <c:delete val="1"/>
        <c:axPos val="b"/>
        <c:majorTickMark val="out"/>
        <c:minorTickMark val="none"/>
        <c:tickLblPos val="nextTo"/>
        <c:crossAx val="974930592"/>
        <c:crosses val="autoZero"/>
        <c:auto val="1"/>
        <c:lblAlgn val="ctr"/>
        <c:lblOffset val="100"/>
        <c:noMultiLvlLbl val="0"/>
      </c:catAx>
      <c:valAx>
        <c:axId val="97493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E</a:t>
                </a:r>
                <a:r>
                  <a:rPr lang="en-US" sz="2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-E</a:t>
                </a:r>
                <a:r>
                  <a:rPr lang="en-US" sz="2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  <a:r>
                  <a:rPr lang="en-US" sz="2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  <a:endParaRPr lang="en-US" sz="2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4930200"/>
        <c:crosses val="autoZero"/>
        <c:crossBetween val="midCat"/>
      </c:valAx>
      <c:serAx>
        <c:axId val="435409976"/>
        <c:scaling>
          <c:orientation val="minMax"/>
        </c:scaling>
        <c:delete val="1"/>
        <c:axPos val="b"/>
        <c:majorTickMark val="out"/>
        <c:minorTickMark val="none"/>
        <c:tickLblPos val="nextTo"/>
        <c:crossAx val="974930592"/>
        <c:crosses val="autoZero"/>
      </c:serAx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acetonitrile (H</a:t>
            </a:r>
            <a:r>
              <a:rPr lang="en-US" sz="2000" b="1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CCN)</a:t>
            </a:r>
          </a:p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ADLD model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potential energy surface</a:t>
            </a:r>
            <a:endParaRPr lang="en-US" sz="20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93932104640766"/>
          <c:y val="0.13909200471908692"/>
          <c:w val="0.71624781517694902"/>
          <c:h val="0.8327869779637197"/>
        </c:manualLayout>
      </c:layout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ADLD_model!$G$10:$AQ$10</c:f>
              <c:numCache>
                <c:formatCode>General</c:formatCode>
                <c:ptCount val="37"/>
                <c:pt idx="0">
                  <c:v>85.51970261293684</c:v>
                </c:pt>
                <c:pt idx="1">
                  <c:v>85.468923277674818</c:v>
                </c:pt>
                <c:pt idx="2">
                  <c:v>85.330191553764365</c:v>
                </c:pt>
                <c:pt idx="3">
                  <c:v>85.140680494591891</c:v>
                </c:pt>
                <c:pt idx="4">
                  <c:v>84.951169435419416</c:v>
                </c:pt>
                <c:pt idx="5">
                  <c:v>84.812437711508977</c:v>
                </c:pt>
                <c:pt idx="6">
                  <c:v>84.761658376246942</c:v>
                </c:pt>
                <c:pt idx="7">
                  <c:v>84.812437711508977</c:v>
                </c:pt>
                <c:pt idx="8">
                  <c:v>84.951169435419416</c:v>
                </c:pt>
                <c:pt idx="9">
                  <c:v>85.140680494591891</c:v>
                </c:pt>
                <c:pt idx="10">
                  <c:v>85.330191553764365</c:v>
                </c:pt>
                <c:pt idx="11">
                  <c:v>85.468923277674818</c:v>
                </c:pt>
                <c:pt idx="12">
                  <c:v>85.51970261293684</c:v>
                </c:pt>
                <c:pt idx="13">
                  <c:v>85.468923277674818</c:v>
                </c:pt>
                <c:pt idx="14">
                  <c:v>85.330191553764365</c:v>
                </c:pt>
                <c:pt idx="15">
                  <c:v>85.140680494591891</c:v>
                </c:pt>
                <c:pt idx="16">
                  <c:v>84.951169435419416</c:v>
                </c:pt>
                <c:pt idx="17">
                  <c:v>84.812437711508977</c:v>
                </c:pt>
                <c:pt idx="18">
                  <c:v>84.761658376246942</c:v>
                </c:pt>
                <c:pt idx="19">
                  <c:v>84.812437711508977</c:v>
                </c:pt>
                <c:pt idx="20">
                  <c:v>84.951169435419416</c:v>
                </c:pt>
                <c:pt idx="21">
                  <c:v>85.140680494591891</c:v>
                </c:pt>
                <c:pt idx="22">
                  <c:v>85.330191553764365</c:v>
                </c:pt>
                <c:pt idx="23">
                  <c:v>85.468923277674818</c:v>
                </c:pt>
                <c:pt idx="24">
                  <c:v>85.51970261293684</c:v>
                </c:pt>
                <c:pt idx="25">
                  <c:v>85.468923277674818</c:v>
                </c:pt>
                <c:pt idx="26">
                  <c:v>85.330191553764365</c:v>
                </c:pt>
                <c:pt idx="27">
                  <c:v>85.140680494591891</c:v>
                </c:pt>
                <c:pt idx="28">
                  <c:v>84.951169435419416</c:v>
                </c:pt>
                <c:pt idx="29">
                  <c:v>84.812437711508977</c:v>
                </c:pt>
                <c:pt idx="30">
                  <c:v>84.761658376246942</c:v>
                </c:pt>
                <c:pt idx="31">
                  <c:v>84.812437711508977</c:v>
                </c:pt>
                <c:pt idx="32">
                  <c:v>84.951169435419416</c:v>
                </c:pt>
                <c:pt idx="33">
                  <c:v>85.140680494591891</c:v>
                </c:pt>
                <c:pt idx="34">
                  <c:v>85.330191553764365</c:v>
                </c:pt>
                <c:pt idx="35">
                  <c:v>85.468923277674818</c:v>
                </c:pt>
                <c:pt idx="36">
                  <c:v>85.51970261293684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78-4B29-BCA9-9233AAC4D78D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ADLD_model!$G$11:$AQ$11</c:f>
              <c:numCache>
                <c:formatCode>General</c:formatCode>
                <c:ptCount val="37"/>
                <c:pt idx="0">
                  <c:v>67.423082390805135</c:v>
                </c:pt>
                <c:pt idx="1">
                  <c:v>67.386858392621619</c:v>
                </c:pt>
                <c:pt idx="2">
                  <c:v>67.287892589130976</c:v>
                </c:pt>
                <c:pt idx="3">
                  <c:v>67.152702787456818</c:v>
                </c:pt>
                <c:pt idx="4">
                  <c:v>67.017512985782673</c:v>
                </c:pt>
                <c:pt idx="5">
                  <c:v>66.918547182292031</c:v>
                </c:pt>
                <c:pt idx="6">
                  <c:v>66.882323184108515</c:v>
                </c:pt>
                <c:pt idx="7">
                  <c:v>66.918547182292031</c:v>
                </c:pt>
                <c:pt idx="8">
                  <c:v>67.017512985782673</c:v>
                </c:pt>
                <c:pt idx="9">
                  <c:v>67.152702787456818</c:v>
                </c:pt>
                <c:pt idx="10">
                  <c:v>67.287892589130976</c:v>
                </c:pt>
                <c:pt idx="11">
                  <c:v>67.386858392621619</c:v>
                </c:pt>
                <c:pt idx="12">
                  <c:v>67.423082390805135</c:v>
                </c:pt>
                <c:pt idx="13">
                  <c:v>67.386858392621619</c:v>
                </c:pt>
                <c:pt idx="14">
                  <c:v>67.287892589130976</c:v>
                </c:pt>
                <c:pt idx="15">
                  <c:v>67.152702787456818</c:v>
                </c:pt>
                <c:pt idx="16">
                  <c:v>67.017512985782673</c:v>
                </c:pt>
                <c:pt idx="17">
                  <c:v>66.918547182292031</c:v>
                </c:pt>
                <c:pt idx="18">
                  <c:v>66.882323184108515</c:v>
                </c:pt>
                <c:pt idx="19">
                  <c:v>66.918547182292031</c:v>
                </c:pt>
                <c:pt idx="20">
                  <c:v>67.017512985782673</c:v>
                </c:pt>
                <c:pt idx="21">
                  <c:v>67.152702787456818</c:v>
                </c:pt>
                <c:pt idx="22">
                  <c:v>67.287892589130976</c:v>
                </c:pt>
                <c:pt idx="23">
                  <c:v>67.386858392621619</c:v>
                </c:pt>
                <c:pt idx="24">
                  <c:v>67.423082390805135</c:v>
                </c:pt>
                <c:pt idx="25">
                  <c:v>67.386858392621619</c:v>
                </c:pt>
                <c:pt idx="26">
                  <c:v>67.287892589130976</c:v>
                </c:pt>
                <c:pt idx="27">
                  <c:v>67.152702787456818</c:v>
                </c:pt>
                <c:pt idx="28">
                  <c:v>67.017512985782673</c:v>
                </c:pt>
                <c:pt idx="29">
                  <c:v>66.918547182292031</c:v>
                </c:pt>
                <c:pt idx="30">
                  <c:v>66.882323184108515</c:v>
                </c:pt>
                <c:pt idx="31">
                  <c:v>66.918547182292031</c:v>
                </c:pt>
                <c:pt idx="32">
                  <c:v>67.017512985782673</c:v>
                </c:pt>
                <c:pt idx="33">
                  <c:v>67.152702787456818</c:v>
                </c:pt>
                <c:pt idx="34">
                  <c:v>67.287892589130976</c:v>
                </c:pt>
                <c:pt idx="35">
                  <c:v>67.386858392621619</c:v>
                </c:pt>
                <c:pt idx="36">
                  <c:v>67.423082390805135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78-4B29-BCA9-9233AAC4D78D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ADLD_model!$G$12:$AQ$12</c:f>
              <c:numCache>
                <c:formatCode>General</c:formatCode>
                <c:ptCount val="37"/>
                <c:pt idx="0">
                  <c:v>52.011221880868746</c:v>
                </c:pt>
                <c:pt idx="1">
                  <c:v>51.986528736842487</c:v>
                </c:pt>
                <c:pt idx="2">
                  <c:v>51.919065812764124</c:v>
                </c:pt>
                <c:pt idx="3">
                  <c:v>51.826909744659503</c:v>
                </c:pt>
                <c:pt idx="4">
                  <c:v>51.734753676554874</c:v>
                </c:pt>
                <c:pt idx="5">
                  <c:v>51.667290752476511</c:v>
                </c:pt>
                <c:pt idx="6">
                  <c:v>51.642597608450252</c:v>
                </c:pt>
                <c:pt idx="7">
                  <c:v>51.667290752476511</c:v>
                </c:pt>
                <c:pt idx="8">
                  <c:v>51.734753676554874</c:v>
                </c:pt>
                <c:pt idx="9">
                  <c:v>51.826909744659503</c:v>
                </c:pt>
                <c:pt idx="10">
                  <c:v>51.919065812764124</c:v>
                </c:pt>
                <c:pt idx="11">
                  <c:v>51.986528736842487</c:v>
                </c:pt>
                <c:pt idx="12">
                  <c:v>52.011221880868746</c:v>
                </c:pt>
                <c:pt idx="13">
                  <c:v>51.986528736842487</c:v>
                </c:pt>
                <c:pt idx="14">
                  <c:v>51.919065812764124</c:v>
                </c:pt>
                <c:pt idx="15">
                  <c:v>51.826909744659503</c:v>
                </c:pt>
                <c:pt idx="16">
                  <c:v>51.734753676554874</c:v>
                </c:pt>
                <c:pt idx="17">
                  <c:v>51.667290752476511</c:v>
                </c:pt>
                <c:pt idx="18">
                  <c:v>51.642597608450252</c:v>
                </c:pt>
                <c:pt idx="19">
                  <c:v>51.667290752476511</c:v>
                </c:pt>
                <c:pt idx="20">
                  <c:v>51.734753676554874</c:v>
                </c:pt>
                <c:pt idx="21">
                  <c:v>51.826909744659503</c:v>
                </c:pt>
                <c:pt idx="22">
                  <c:v>51.919065812764124</c:v>
                </c:pt>
                <c:pt idx="23">
                  <c:v>51.986528736842487</c:v>
                </c:pt>
                <c:pt idx="24">
                  <c:v>52.011221880868746</c:v>
                </c:pt>
                <c:pt idx="25">
                  <c:v>51.986528736842487</c:v>
                </c:pt>
                <c:pt idx="26">
                  <c:v>51.919065812764124</c:v>
                </c:pt>
                <c:pt idx="27">
                  <c:v>51.826909744659503</c:v>
                </c:pt>
                <c:pt idx="28">
                  <c:v>51.734753676554874</c:v>
                </c:pt>
                <c:pt idx="29">
                  <c:v>51.667290752476511</c:v>
                </c:pt>
                <c:pt idx="30">
                  <c:v>51.642597608450252</c:v>
                </c:pt>
                <c:pt idx="31">
                  <c:v>51.667290752476511</c:v>
                </c:pt>
                <c:pt idx="32">
                  <c:v>51.734753676554874</c:v>
                </c:pt>
                <c:pt idx="33">
                  <c:v>51.826909744659503</c:v>
                </c:pt>
                <c:pt idx="34">
                  <c:v>51.919065812764124</c:v>
                </c:pt>
                <c:pt idx="35">
                  <c:v>51.986528736842487</c:v>
                </c:pt>
                <c:pt idx="36">
                  <c:v>52.011221880868746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78-4B29-BCA9-9233AAC4D78D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ADLD_model!$G$13:$AQ$13</c:f>
              <c:numCache>
                <c:formatCode>General</c:formatCode>
                <c:ptCount val="37"/>
                <c:pt idx="0">
                  <c:v>38.994602448669681</c:v>
                </c:pt>
                <c:pt idx="1">
                  <c:v>38.978635741786</c:v>
                </c:pt>
                <c:pt idx="2">
                  <c:v>38.935013887350216</c:v>
                </c:pt>
                <c:pt idx="3">
                  <c:v>38.875425326030744</c:v>
                </c:pt>
                <c:pt idx="4">
                  <c:v>38.815836764711278</c:v>
                </c:pt>
                <c:pt idx="5">
                  <c:v>38.772214910275487</c:v>
                </c:pt>
                <c:pt idx="6">
                  <c:v>38.756248203391806</c:v>
                </c:pt>
                <c:pt idx="7">
                  <c:v>38.772214910275487</c:v>
                </c:pt>
                <c:pt idx="8">
                  <c:v>38.815836764711278</c:v>
                </c:pt>
                <c:pt idx="9">
                  <c:v>38.875425326030744</c:v>
                </c:pt>
                <c:pt idx="10">
                  <c:v>38.935013887350216</c:v>
                </c:pt>
                <c:pt idx="11">
                  <c:v>38.978635741786</c:v>
                </c:pt>
                <c:pt idx="12">
                  <c:v>38.994602448669681</c:v>
                </c:pt>
                <c:pt idx="13">
                  <c:v>38.978635741786</c:v>
                </c:pt>
                <c:pt idx="14">
                  <c:v>38.935013887350216</c:v>
                </c:pt>
                <c:pt idx="15">
                  <c:v>38.875425326030744</c:v>
                </c:pt>
                <c:pt idx="16">
                  <c:v>38.815836764711278</c:v>
                </c:pt>
                <c:pt idx="17">
                  <c:v>38.772214910275487</c:v>
                </c:pt>
                <c:pt idx="18">
                  <c:v>38.756248203391806</c:v>
                </c:pt>
                <c:pt idx="19">
                  <c:v>38.772214910275487</c:v>
                </c:pt>
                <c:pt idx="20">
                  <c:v>38.815836764711278</c:v>
                </c:pt>
                <c:pt idx="21">
                  <c:v>38.875425326030744</c:v>
                </c:pt>
                <c:pt idx="22">
                  <c:v>38.935013887350216</c:v>
                </c:pt>
                <c:pt idx="23">
                  <c:v>38.978635741786</c:v>
                </c:pt>
                <c:pt idx="24">
                  <c:v>38.994602448669681</c:v>
                </c:pt>
                <c:pt idx="25">
                  <c:v>38.978635741786</c:v>
                </c:pt>
                <c:pt idx="26">
                  <c:v>38.935013887350216</c:v>
                </c:pt>
                <c:pt idx="27">
                  <c:v>38.875425326030744</c:v>
                </c:pt>
                <c:pt idx="28">
                  <c:v>38.815836764711278</c:v>
                </c:pt>
                <c:pt idx="29">
                  <c:v>38.772214910275487</c:v>
                </c:pt>
                <c:pt idx="30">
                  <c:v>38.756248203391806</c:v>
                </c:pt>
                <c:pt idx="31">
                  <c:v>38.772214910275487</c:v>
                </c:pt>
                <c:pt idx="32">
                  <c:v>38.815836764711278</c:v>
                </c:pt>
                <c:pt idx="33">
                  <c:v>38.875425326030744</c:v>
                </c:pt>
                <c:pt idx="34">
                  <c:v>38.935013887350216</c:v>
                </c:pt>
                <c:pt idx="35">
                  <c:v>38.978635741786</c:v>
                </c:pt>
                <c:pt idx="36">
                  <c:v>38.994602448669681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78-4B29-BCA9-9233AAC4D78D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ADLD_model!$G$14:$AQ$14</c:f>
              <c:numCache>
                <c:formatCode>General</c:formatCode>
                <c:ptCount val="37"/>
                <c:pt idx="0">
                  <c:v>28.136353964278996</c:v>
                </c:pt>
                <c:pt idx="1">
                  <c:v>28.126676585950776</c:v>
                </c:pt>
                <c:pt idx="2">
                  <c:v>28.100237496674019</c:v>
                </c:pt>
                <c:pt idx="3">
                  <c:v>28.064121029069042</c:v>
                </c:pt>
                <c:pt idx="4">
                  <c:v>28.028004561464069</c:v>
                </c:pt>
                <c:pt idx="5">
                  <c:v>28.001565472187309</c:v>
                </c:pt>
                <c:pt idx="6">
                  <c:v>27.991888093859092</c:v>
                </c:pt>
                <c:pt idx="7">
                  <c:v>28.001565472187309</c:v>
                </c:pt>
                <c:pt idx="8">
                  <c:v>28.028004561464069</c:v>
                </c:pt>
                <c:pt idx="9">
                  <c:v>28.064121029069042</c:v>
                </c:pt>
                <c:pt idx="10">
                  <c:v>28.100237496674019</c:v>
                </c:pt>
                <c:pt idx="11">
                  <c:v>28.126676585950776</c:v>
                </c:pt>
                <c:pt idx="12">
                  <c:v>28.136353964278996</c:v>
                </c:pt>
                <c:pt idx="13">
                  <c:v>28.126676585950776</c:v>
                </c:pt>
                <c:pt idx="14">
                  <c:v>28.100237496674019</c:v>
                </c:pt>
                <c:pt idx="15">
                  <c:v>28.064121029069042</c:v>
                </c:pt>
                <c:pt idx="16">
                  <c:v>28.028004561464069</c:v>
                </c:pt>
                <c:pt idx="17">
                  <c:v>28.001565472187309</c:v>
                </c:pt>
                <c:pt idx="18">
                  <c:v>27.991888093859092</c:v>
                </c:pt>
                <c:pt idx="19">
                  <c:v>28.001565472187309</c:v>
                </c:pt>
                <c:pt idx="20">
                  <c:v>28.028004561464069</c:v>
                </c:pt>
                <c:pt idx="21">
                  <c:v>28.064121029069042</c:v>
                </c:pt>
                <c:pt idx="22">
                  <c:v>28.100237496674019</c:v>
                </c:pt>
                <c:pt idx="23">
                  <c:v>28.126676585950776</c:v>
                </c:pt>
                <c:pt idx="24">
                  <c:v>28.136353964278996</c:v>
                </c:pt>
                <c:pt idx="25">
                  <c:v>28.126676585950776</c:v>
                </c:pt>
                <c:pt idx="26">
                  <c:v>28.100237496674019</c:v>
                </c:pt>
                <c:pt idx="27">
                  <c:v>28.064121029069042</c:v>
                </c:pt>
                <c:pt idx="28">
                  <c:v>28.028004561464069</c:v>
                </c:pt>
                <c:pt idx="29">
                  <c:v>28.001565472187309</c:v>
                </c:pt>
                <c:pt idx="30">
                  <c:v>27.991888093859092</c:v>
                </c:pt>
                <c:pt idx="31">
                  <c:v>28.001565472187309</c:v>
                </c:pt>
                <c:pt idx="32">
                  <c:v>28.028004561464069</c:v>
                </c:pt>
                <c:pt idx="33">
                  <c:v>28.064121029069042</c:v>
                </c:pt>
                <c:pt idx="34">
                  <c:v>28.100237496674019</c:v>
                </c:pt>
                <c:pt idx="35">
                  <c:v>28.126676585950776</c:v>
                </c:pt>
                <c:pt idx="36">
                  <c:v>28.136353964278996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78-4B29-BCA9-9233AAC4D78D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ADLD_model!$G$15:$AQ$15</c:f>
              <c:numCache>
                <c:formatCode>General</c:formatCode>
                <c:ptCount val="37"/>
                <c:pt idx="0">
                  <c:v>19.244181417016247</c:v>
                </c:pt>
                <c:pt idx="1">
                  <c:v>19.238791680164738</c:v>
                </c:pt>
                <c:pt idx="2">
                  <c:v>19.224066645246982</c:v>
                </c:pt>
                <c:pt idx="3">
                  <c:v>19.203951873477717</c:v>
                </c:pt>
                <c:pt idx="4">
                  <c:v>19.183837101708452</c:v>
                </c:pt>
                <c:pt idx="5">
                  <c:v>19.169112066790696</c:v>
                </c:pt>
                <c:pt idx="6">
                  <c:v>19.163722329939187</c:v>
                </c:pt>
                <c:pt idx="7">
                  <c:v>19.169112066790696</c:v>
                </c:pt>
                <c:pt idx="8">
                  <c:v>19.183837101708452</c:v>
                </c:pt>
                <c:pt idx="9">
                  <c:v>19.203951873477717</c:v>
                </c:pt>
                <c:pt idx="10">
                  <c:v>19.224066645246982</c:v>
                </c:pt>
                <c:pt idx="11">
                  <c:v>19.238791680164738</c:v>
                </c:pt>
                <c:pt idx="12">
                  <c:v>19.244181417016247</c:v>
                </c:pt>
                <c:pt idx="13">
                  <c:v>19.238791680164738</c:v>
                </c:pt>
                <c:pt idx="14">
                  <c:v>19.224066645246982</c:v>
                </c:pt>
                <c:pt idx="15">
                  <c:v>19.203951873477717</c:v>
                </c:pt>
                <c:pt idx="16">
                  <c:v>19.183837101708452</c:v>
                </c:pt>
                <c:pt idx="17">
                  <c:v>19.169112066790696</c:v>
                </c:pt>
                <c:pt idx="18">
                  <c:v>19.163722329939187</c:v>
                </c:pt>
                <c:pt idx="19">
                  <c:v>19.169112066790696</c:v>
                </c:pt>
                <c:pt idx="20">
                  <c:v>19.183837101708452</c:v>
                </c:pt>
                <c:pt idx="21">
                  <c:v>19.203951873477717</c:v>
                </c:pt>
                <c:pt idx="22">
                  <c:v>19.224066645246982</c:v>
                </c:pt>
                <c:pt idx="23">
                  <c:v>19.238791680164738</c:v>
                </c:pt>
                <c:pt idx="24">
                  <c:v>19.244181417016247</c:v>
                </c:pt>
                <c:pt idx="25">
                  <c:v>19.238791680164738</c:v>
                </c:pt>
                <c:pt idx="26">
                  <c:v>19.224066645246982</c:v>
                </c:pt>
                <c:pt idx="27">
                  <c:v>19.203951873477717</c:v>
                </c:pt>
                <c:pt idx="28">
                  <c:v>19.183837101708452</c:v>
                </c:pt>
                <c:pt idx="29">
                  <c:v>19.169112066790696</c:v>
                </c:pt>
                <c:pt idx="30">
                  <c:v>19.163722329939187</c:v>
                </c:pt>
                <c:pt idx="31">
                  <c:v>19.169112066790696</c:v>
                </c:pt>
                <c:pt idx="32">
                  <c:v>19.183837101708452</c:v>
                </c:pt>
                <c:pt idx="33">
                  <c:v>19.203951873477717</c:v>
                </c:pt>
                <c:pt idx="34">
                  <c:v>19.224066645246982</c:v>
                </c:pt>
                <c:pt idx="35">
                  <c:v>19.238791680164738</c:v>
                </c:pt>
                <c:pt idx="36">
                  <c:v>19.244181417016247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78-4B29-BCA9-9233AAC4D78D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ADLD_model!$G$16:$AQ$16</c:f>
              <c:numCache>
                <c:formatCode>General</c:formatCode>
                <c:ptCount val="37"/>
                <c:pt idx="0">
                  <c:v>12.164250911851537</c:v>
                </c:pt>
                <c:pt idx="1">
                  <c:v>12.161588214751745</c:v>
                </c:pt>
                <c:pt idx="2">
                  <c:v>12.154313590989947</c:v>
                </c:pt>
                <c:pt idx="3">
                  <c:v>12.144376270128356</c:v>
                </c:pt>
                <c:pt idx="4">
                  <c:v>12.134438949266764</c:v>
                </c:pt>
                <c:pt idx="5">
                  <c:v>12.127164325504966</c:v>
                </c:pt>
                <c:pt idx="6">
                  <c:v>12.124501628405174</c:v>
                </c:pt>
                <c:pt idx="7">
                  <c:v>12.127164325504966</c:v>
                </c:pt>
                <c:pt idx="8">
                  <c:v>12.134438949266764</c:v>
                </c:pt>
                <c:pt idx="9">
                  <c:v>12.144376270128356</c:v>
                </c:pt>
                <c:pt idx="10">
                  <c:v>12.154313590989947</c:v>
                </c:pt>
                <c:pt idx="11">
                  <c:v>12.161588214751745</c:v>
                </c:pt>
                <c:pt idx="12">
                  <c:v>12.164250911851537</c:v>
                </c:pt>
                <c:pt idx="13">
                  <c:v>12.161588214751745</c:v>
                </c:pt>
                <c:pt idx="14">
                  <c:v>12.154313590989947</c:v>
                </c:pt>
                <c:pt idx="15">
                  <c:v>12.144376270128356</c:v>
                </c:pt>
                <c:pt idx="16">
                  <c:v>12.134438949266764</c:v>
                </c:pt>
                <c:pt idx="17">
                  <c:v>12.127164325504966</c:v>
                </c:pt>
                <c:pt idx="18">
                  <c:v>12.124501628405174</c:v>
                </c:pt>
                <c:pt idx="19">
                  <c:v>12.127164325504966</c:v>
                </c:pt>
                <c:pt idx="20">
                  <c:v>12.134438949266764</c:v>
                </c:pt>
                <c:pt idx="21">
                  <c:v>12.144376270128356</c:v>
                </c:pt>
                <c:pt idx="22">
                  <c:v>12.154313590989947</c:v>
                </c:pt>
                <c:pt idx="23">
                  <c:v>12.161588214751745</c:v>
                </c:pt>
                <c:pt idx="24">
                  <c:v>12.164250911851537</c:v>
                </c:pt>
                <c:pt idx="25">
                  <c:v>12.161588214751745</c:v>
                </c:pt>
                <c:pt idx="26">
                  <c:v>12.154313590989947</c:v>
                </c:pt>
                <c:pt idx="27">
                  <c:v>12.144376270128356</c:v>
                </c:pt>
                <c:pt idx="28">
                  <c:v>12.134438949266764</c:v>
                </c:pt>
                <c:pt idx="29">
                  <c:v>12.127164325504966</c:v>
                </c:pt>
                <c:pt idx="30">
                  <c:v>12.124501628405174</c:v>
                </c:pt>
                <c:pt idx="31">
                  <c:v>12.127164325504966</c:v>
                </c:pt>
                <c:pt idx="32">
                  <c:v>12.134438949266764</c:v>
                </c:pt>
                <c:pt idx="33">
                  <c:v>12.144376270128356</c:v>
                </c:pt>
                <c:pt idx="34">
                  <c:v>12.154313590989947</c:v>
                </c:pt>
                <c:pt idx="35">
                  <c:v>12.161588214751745</c:v>
                </c:pt>
                <c:pt idx="36">
                  <c:v>12.164250911851537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78-4B29-BCA9-9233AAC4D78D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ADLD_model!$G$17:$AQ$17</c:f>
              <c:numCache>
                <c:formatCode>General</c:formatCode>
                <c:ptCount val="37"/>
                <c:pt idx="0">
                  <c:v>6.7764642422187213</c:v>
                </c:pt>
                <c:pt idx="1">
                  <c:v>6.7753748563055511</c:v>
                </c:pt>
                <c:pt idx="2">
                  <c:v>6.772398598641721</c:v>
                </c:pt>
                <c:pt idx="3">
                  <c:v>6.7683329550647198</c:v>
                </c:pt>
                <c:pt idx="4">
                  <c:v>6.7642673114877194</c:v>
                </c:pt>
                <c:pt idx="5">
                  <c:v>6.7612910538238893</c:v>
                </c:pt>
                <c:pt idx="6">
                  <c:v>6.7602016679107191</c:v>
                </c:pt>
                <c:pt idx="7">
                  <c:v>6.7612910538238893</c:v>
                </c:pt>
                <c:pt idx="8">
                  <c:v>6.7642673114877194</c:v>
                </c:pt>
                <c:pt idx="9">
                  <c:v>6.7683329550647198</c:v>
                </c:pt>
                <c:pt idx="10">
                  <c:v>6.772398598641721</c:v>
                </c:pt>
                <c:pt idx="11">
                  <c:v>6.7753748563055511</c:v>
                </c:pt>
                <c:pt idx="12">
                  <c:v>6.7764642422187213</c:v>
                </c:pt>
                <c:pt idx="13">
                  <c:v>6.7753748563055511</c:v>
                </c:pt>
                <c:pt idx="14">
                  <c:v>6.772398598641721</c:v>
                </c:pt>
                <c:pt idx="15">
                  <c:v>6.7683329550647198</c:v>
                </c:pt>
                <c:pt idx="16">
                  <c:v>6.7642673114877194</c:v>
                </c:pt>
                <c:pt idx="17">
                  <c:v>6.7612910538238893</c:v>
                </c:pt>
                <c:pt idx="18">
                  <c:v>6.7602016679107191</c:v>
                </c:pt>
                <c:pt idx="19">
                  <c:v>6.7612910538238893</c:v>
                </c:pt>
                <c:pt idx="20">
                  <c:v>6.7642673114877194</c:v>
                </c:pt>
                <c:pt idx="21">
                  <c:v>6.7683329550647198</c:v>
                </c:pt>
                <c:pt idx="22">
                  <c:v>6.772398598641721</c:v>
                </c:pt>
                <c:pt idx="23">
                  <c:v>6.7753748563055511</c:v>
                </c:pt>
                <c:pt idx="24">
                  <c:v>6.7764642422187213</c:v>
                </c:pt>
                <c:pt idx="25">
                  <c:v>6.7753748563055511</c:v>
                </c:pt>
                <c:pt idx="26">
                  <c:v>6.772398598641721</c:v>
                </c:pt>
                <c:pt idx="27">
                  <c:v>6.7683329550647198</c:v>
                </c:pt>
                <c:pt idx="28">
                  <c:v>6.7642673114877194</c:v>
                </c:pt>
                <c:pt idx="29">
                  <c:v>6.7612910538238893</c:v>
                </c:pt>
                <c:pt idx="30">
                  <c:v>6.7602016679107191</c:v>
                </c:pt>
                <c:pt idx="31">
                  <c:v>6.7612910538238893</c:v>
                </c:pt>
                <c:pt idx="32">
                  <c:v>6.7642673114877194</c:v>
                </c:pt>
                <c:pt idx="33">
                  <c:v>6.7683329550647198</c:v>
                </c:pt>
                <c:pt idx="34">
                  <c:v>6.772398598641721</c:v>
                </c:pt>
                <c:pt idx="35">
                  <c:v>6.7753748563055511</c:v>
                </c:pt>
                <c:pt idx="36">
                  <c:v>6.7764642422187213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78-4B29-BCA9-9233AAC4D78D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ADLD_model!$G$18:$AQ$18</c:f>
              <c:numCache>
                <c:formatCode>General</c:formatCode>
                <c:ptCount val="37"/>
                <c:pt idx="0">
                  <c:v>2.9907893860040815</c:v>
                </c:pt>
                <c:pt idx="1">
                  <c:v>2.9904741159590471</c:v>
                </c:pt>
                <c:pt idx="2">
                  <c:v>2.9896127821779093</c:v>
                </c:pt>
                <c:pt idx="3">
                  <c:v>2.9884361783517366</c:v>
                </c:pt>
                <c:pt idx="4">
                  <c:v>2.9872595745255643</c:v>
                </c:pt>
                <c:pt idx="5">
                  <c:v>2.9863982407444261</c:v>
                </c:pt>
                <c:pt idx="6">
                  <c:v>2.9860829706993917</c:v>
                </c:pt>
                <c:pt idx="7">
                  <c:v>2.9863982407444261</c:v>
                </c:pt>
                <c:pt idx="8">
                  <c:v>2.9872595745255643</c:v>
                </c:pt>
                <c:pt idx="9">
                  <c:v>2.9884361783517366</c:v>
                </c:pt>
                <c:pt idx="10">
                  <c:v>2.9896127821779093</c:v>
                </c:pt>
                <c:pt idx="11">
                  <c:v>2.9904741159590471</c:v>
                </c:pt>
                <c:pt idx="12">
                  <c:v>2.9907893860040815</c:v>
                </c:pt>
                <c:pt idx="13">
                  <c:v>2.9904741159590471</c:v>
                </c:pt>
                <c:pt idx="14">
                  <c:v>2.9896127821779093</c:v>
                </c:pt>
                <c:pt idx="15">
                  <c:v>2.9884361783517366</c:v>
                </c:pt>
                <c:pt idx="16">
                  <c:v>2.9872595745255643</c:v>
                </c:pt>
                <c:pt idx="17">
                  <c:v>2.9863982407444261</c:v>
                </c:pt>
                <c:pt idx="18">
                  <c:v>2.9860829706993917</c:v>
                </c:pt>
                <c:pt idx="19">
                  <c:v>2.9863982407444261</c:v>
                </c:pt>
                <c:pt idx="20">
                  <c:v>2.9872595745255643</c:v>
                </c:pt>
                <c:pt idx="21">
                  <c:v>2.9884361783517366</c:v>
                </c:pt>
                <c:pt idx="22">
                  <c:v>2.9896127821779093</c:v>
                </c:pt>
                <c:pt idx="23">
                  <c:v>2.9904741159590471</c:v>
                </c:pt>
                <c:pt idx="24">
                  <c:v>2.9907893860040815</c:v>
                </c:pt>
                <c:pt idx="25">
                  <c:v>2.9904741159590471</c:v>
                </c:pt>
                <c:pt idx="26">
                  <c:v>2.9896127821779093</c:v>
                </c:pt>
                <c:pt idx="27">
                  <c:v>2.9884361783517366</c:v>
                </c:pt>
                <c:pt idx="28">
                  <c:v>2.9872595745255643</c:v>
                </c:pt>
                <c:pt idx="29">
                  <c:v>2.9863982407444261</c:v>
                </c:pt>
                <c:pt idx="30">
                  <c:v>2.9860829706993917</c:v>
                </c:pt>
                <c:pt idx="31">
                  <c:v>2.9863982407444261</c:v>
                </c:pt>
                <c:pt idx="32">
                  <c:v>2.9872595745255643</c:v>
                </c:pt>
                <c:pt idx="33">
                  <c:v>2.9884361783517366</c:v>
                </c:pt>
                <c:pt idx="34">
                  <c:v>2.9896127821779093</c:v>
                </c:pt>
                <c:pt idx="35">
                  <c:v>2.9904741159590471</c:v>
                </c:pt>
                <c:pt idx="36">
                  <c:v>2.9907893860040815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78-4B29-BCA9-9233AAC4D78D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ADLD_model!$G$19:$AQ$19</c:f>
              <c:numCache>
                <c:formatCode>General</c:formatCode>
                <c:ptCount val="37"/>
                <c:pt idx="0">
                  <c:v>0.74446683519509949</c:v>
                </c:pt>
                <c:pt idx="1">
                  <c:v>0.74442800557063482</c:v>
                </c:pt>
                <c:pt idx="2">
                  <c:v>0.74432192106375838</c:v>
                </c:pt>
                <c:pt idx="3">
                  <c:v>0.74417700693241728</c:v>
                </c:pt>
                <c:pt idx="4">
                  <c:v>0.74403209280107607</c:v>
                </c:pt>
                <c:pt idx="5">
                  <c:v>0.74392600829419975</c:v>
                </c:pt>
                <c:pt idx="6">
                  <c:v>0.74388717866973497</c:v>
                </c:pt>
                <c:pt idx="7">
                  <c:v>0.74392600829419975</c:v>
                </c:pt>
                <c:pt idx="8">
                  <c:v>0.74403209280107607</c:v>
                </c:pt>
                <c:pt idx="9">
                  <c:v>0.74417700693241728</c:v>
                </c:pt>
                <c:pt idx="10">
                  <c:v>0.74432192106375838</c:v>
                </c:pt>
                <c:pt idx="11">
                  <c:v>0.74442800557063482</c:v>
                </c:pt>
                <c:pt idx="12">
                  <c:v>0.74446683519509949</c:v>
                </c:pt>
                <c:pt idx="13">
                  <c:v>0.74442800557063482</c:v>
                </c:pt>
                <c:pt idx="14">
                  <c:v>0.74432192106375838</c:v>
                </c:pt>
                <c:pt idx="15">
                  <c:v>0.74417700693241728</c:v>
                </c:pt>
                <c:pt idx="16">
                  <c:v>0.74403209280107607</c:v>
                </c:pt>
                <c:pt idx="17">
                  <c:v>0.74392600829419975</c:v>
                </c:pt>
                <c:pt idx="18">
                  <c:v>0.74388717866973497</c:v>
                </c:pt>
                <c:pt idx="19">
                  <c:v>0.74392600829419975</c:v>
                </c:pt>
                <c:pt idx="20">
                  <c:v>0.74403209280107607</c:v>
                </c:pt>
                <c:pt idx="21">
                  <c:v>0.74417700693241728</c:v>
                </c:pt>
                <c:pt idx="22">
                  <c:v>0.74432192106375838</c:v>
                </c:pt>
                <c:pt idx="23">
                  <c:v>0.74442800557063482</c:v>
                </c:pt>
                <c:pt idx="24">
                  <c:v>0.74446683519509949</c:v>
                </c:pt>
                <c:pt idx="25">
                  <c:v>0.74442800557063482</c:v>
                </c:pt>
                <c:pt idx="26">
                  <c:v>0.74432192106375838</c:v>
                </c:pt>
                <c:pt idx="27">
                  <c:v>0.74417700693241728</c:v>
                </c:pt>
                <c:pt idx="28">
                  <c:v>0.74403209280107607</c:v>
                </c:pt>
                <c:pt idx="29">
                  <c:v>0.74392600829419975</c:v>
                </c:pt>
                <c:pt idx="30">
                  <c:v>0.74388717866973497</c:v>
                </c:pt>
                <c:pt idx="31">
                  <c:v>0.74392600829419975</c:v>
                </c:pt>
                <c:pt idx="32">
                  <c:v>0.74403209280107607</c:v>
                </c:pt>
                <c:pt idx="33">
                  <c:v>0.74417700693241728</c:v>
                </c:pt>
                <c:pt idx="34">
                  <c:v>0.74432192106375838</c:v>
                </c:pt>
                <c:pt idx="35">
                  <c:v>0.74442800557063482</c:v>
                </c:pt>
                <c:pt idx="36">
                  <c:v>0.74446683519509949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378-4B29-BCA9-9233AAC4D78D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ADLD_model!$G$20:$AQ$20</c:f>
              <c:numCache>
                <c:formatCode>General</c:formatCode>
                <c:ptCount val="37"/>
                <c:pt idx="0">
                  <c:v>2.1133242538292999E-33</c:v>
                </c:pt>
                <c:pt idx="1">
                  <c:v>2.1133242538292999E-33</c:v>
                </c:pt>
                <c:pt idx="2">
                  <c:v>2.1133242538293003E-33</c:v>
                </c:pt>
                <c:pt idx="3">
                  <c:v>2.1133242538293006E-33</c:v>
                </c:pt>
                <c:pt idx="4">
                  <c:v>2.1133242538293009E-33</c:v>
                </c:pt>
                <c:pt idx="5">
                  <c:v>2.1133242538293013E-33</c:v>
                </c:pt>
                <c:pt idx="6">
                  <c:v>2.1133242538293013E-33</c:v>
                </c:pt>
                <c:pt idx="7">
                  <c:v>2.1133242538293013E-33</c:v>
                </c:pt>
                <c:pt idx="8">
                  <c:v>2.1133242538293009E-33</c:v>
                </c:pt>
                <c:pt idx="9">
                  <c:v>2.1133242538293006E-33</c:v>
                </c:pt>
                <c:pt idx="10">
                  <c:v>2.1133242538293003E-33</c:v>
                </c:pt>
                <c:pt idx="11">
                  <c:v>2.1133242538292999E-33</c:v>
                </c:pt>
                <c:pt idx="12">
                  <c:v>2.1133242538292999E-33</c:v>
                </c:pt>
                <c:pt idx="13">
                  <c:v>2.1133242538292999E-33</c:v>
                </c:pt>
                <c:pt idx="14">
                  <c:v>2.1133242538293003E-33</c:v>
                </c:pt>
                <c:pt idx="15">
                  <c:v>2.1133242538293006E-33</c:v>
                </c:pt>
                <c:pt idx="16">
                  <c:v>2.1133242538293009E-33</c:v>
                </c:pt>
                <c:pt idx="17">
                  <c:v>2.1133242538293013E-33</c:v>
                </c:pt>
                <c:pt idx="18">
                  <c:v>2.1133242538293013E-33</c:v>
                </c:pt>
                <c:pt idx="19">
                  <c:v>2.1133242538293013E-33</c:v>
                </c:pt>
                <c:pt idx="20">
                  <c:v>2.1133242538293009E-33</c:v>
                </c:pt>
                <c:pt idx="21">
                  <c:v>2.1133242538293006E-33</c:v>
                </c:pt>
                <c:pt idx="22">
                  <c:v>2.1133242538293003E-33</c:v>
                </c:pt>
                <c:pt idx="23">
                  <c:v>2.1133242538292999E-33</c:v>
                </c:pt>
                <c:pt idx="24">
                  <c:v>2.1133242538292999E-33</c:v>
                </c:pt>
                <c:pt idx="25">
                  <c:v>2.1133242538292999E-33</c:v>
                </c:pt>
                <c:pt idx="26">
                  <c:v>2.1133242538293003E-33</c:v>
                </c:pt>
                <c:pt idx="27">
                  <c:v>2.1133242538293006E-33</c:v>
                </c:pt>
                <c:pt idx="28">
                  <c:v>2.1133242538293009E-33</c:v>
                </c:pt>
                <c:pt idx="29">
                  <c:v>2.1133242538293013E-33</c:v>
                </c:pt>
                <c:pt idx="30">
                  <c:v>2.1133242538293013E-33</c:v>
                </c:pt>
                <c:pt idx="31">
                  <c:v>2.1133242538293013E-33</c:v>
                </c:pt>
                <c:pt idx="32">
                  <c:v>2.1133242538293009E-33</c:v>
                </c:pt>
                <c:pt idx="33">
                  <c:v>2.1133242538293006E-33</c:v>
                </c:pt>
                <c:pt idx="34">
                  <c:v>2.1133242538293003E-33</c:v>
                </c:pt>
                <c:pt idx="35">
                  <c:v>2.1133242538292999E-33</c:v>
                </c:pt>
                <c:pt idx="36">
                  <c:v>2.1133242538292999E-33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78-4B29-BCA9-9233AAC4D78D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ADLD_model!$G$21:$AQ$21</c:f>
              <c:numCache>
                <c:formatCode>General</c:formatCode>
                <c:ptCount val="37"/>
                <c:pt idx="0">
                  <c:v>0.74388717866972309</c:v>
                </c:pt>
                <c:pt idx="1">
                  <c:v>0.74392600829418787</c:v>
                </c:pt>
                <c:pt idx="2">
                  <c:v>0.7440320928010643</c:v>
                </c:pt>
                <c:pt idx="3">
                  <c:v>0.7441770069324054</c:v>
                </c:pt>
                <c:pt idx="4">
                  <c:v>0.74432192106374651</c:v>
                </c:pt>
                <c:pt idx="5">
                  <c:v>0.74442800557062294</c:v>
                </c:pt>
                <c:pt idx="6">
                  <c:v>0.74446683519508761</c:v>
                </c:pt>
                <c:pt idx="7">
                  <c:v>0.74442800557062294</c:v>
                </c:pt>
                <c:pt idx="8">
                  <c:v>0.74432192106374651</c:v>
                </c:pt>
                <c:pt idx="9">
                  <c:v>0.7441770069324054</c:v>
                </c:pt>
                <c:pt idx="10">
                  <c:v>0.7440320928010643</c:v>
                </c:pt>
                <c:pt idx="11">
                  <c:v>0.74392600829418787</c:v>
                </c:pt>
                <c:pt idx="12">
                  <c:v>0.74388717866972309</c:v>
                </c:pt>
                <c:pt idx="13">
                  <c:v>0.74392600829418787</c:v>
                </c:pt>
                <c:pt idx="14">
                  <c:v>0.7440320928010643</c:v>
                </c:pt>
                <c:pt idx="15">
                  <c:v>0.7441770069324054</c:v>
                </c:pt>
                <c:pt idx="16">
                  <c:v>0.74432192106374651</c:v>
                </c:pt>
                <c:pt idx="17">
                  <c:v>0.74442800557062294</c:v>
                </c:pt>
                <c:pt idx="18">
                  <c:v>0.74446683519508761</c:v>
                </c:pt>
                <c:pt idx="19">
                  <c:v>0.74442800557062294</c:v>
                </c:pt>
                <c:pt idx="20">
                  <c:v>0.74432192106374651</c:v>
                </c:pt>
                <c:pt idx="21">
                  <c:v>0.7441770069324054</c:v>
                </c:pt>
                <c:pt idx="22">
                  <c:v>0.7440320928010643</c:v>
                </c:pt>
                <c:pt idx="23">
                  <c:v>0.74392600829418787</c:v>
                </c:pt>
                <c:pt idx="24">
                  <c:v>0.74388717866972309</c:v>
                </c:pt>
                <c:pt idx="25">
                  <c:v>0.74392600829418787</c:v>
                </c:pt>
                <c:pt idx="26">
                  <c:v>0.7440320928010643</c:v>
                </c:pt>
                <c:pt idx="27">
                  <c:v>0.7441770069324054</c:v>
                </c:pt>
                <c:pt idx="28">
                  <c:v>0.74432192106374651</c:v>
                </c:pt>
                <c:pt idx="29">
                  <c:v>0.74442800557062294</c:v>
                </c:pt>
                <c:pt idx="30">
                  <c:v>0.74446683519508761</c:v>
                </c:pt>
                <c:pt idx="31">
                  <c:v>0.74442800557062294</c:v>
                </c:pt>
                <c:pt idx="32">
                  <c:v>0.74432192106374651</c:v>
                </c:pt>
                <c:pt idx="33">
                  <c:v>0.7441770069324054</c:v>
                </c:pt>
                <c:pt idx="34">
                  <c:v>0.7440320928010643</c:v>
                </c:pt>
                <c:pt idx="35">
                  <c:v>0.74392600829418787</c:v>
                </c:pt>
                <c:pt idx="36">
                  <c:v>0.74388717866972309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378-4B29-BCA9-9233AAC4D78D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ADLD_model!$G$22:$AQ$22</c:f>
              <c:numCache>
                <c:formatCode>General</c:formatCode>
                <c:ptCount val="37"/>
                <c:pt idx="0">
                  <c:v>2.9860829706993983</c:v>
                </c:pt>
                <c:pt idx="1">
                  <c:v>2.9863982407444327</c:v>
                </c:pt>
                <c:pt idx="2">
                  <c:v>2.987259574525571</c:v>
                </c:pt>
                <c:pt idx="3">
                  <c:v>2.9884361783517432</c:v>
                </c:pt>
                <c:pt idx="4">
                  <c:v>2.9896127821779159</c:v>
                </c:pt>
                <c:pt idx="5">
                  <c:v>2.9904741159590538</c:v>
                </c:pt>
                <c:pt idx="6">
                  <c:v>2.9907893860040882</c:v>
                </c:pt>
                <c:pt idx="7">
                  <c:v>2.9904741159590538</c:v>
                </c:pt>
                <c:pt idx="8">
                  <c:v>2.9896127821779159</c:v>
                </c:pt>
                <c:pt idx="9">
                  <c:v>2.9884361783517432</c:v>
                </c:pt>
                <c:pt idx="10">
                  <c:v>2.987259574525571</c:v>
                </c:pt>
                <c:pt idx="11">
                  <c:v>2.9863982407444327</c:v>
                </c:pt>
                <c:pt idx="12">
                  <c:v>2.9860829706993983</c:v>
                </c:pt>
                <c:pt idx="13">
                  <c:v>2.9863982407444327</c:v>
                </c:pt>
                <c:pt idx="14">
                  <c:v>2.987259574525571</c:v>
                </c:pt>
                <c:pt idx="15">
                  <c:v>2.9884361783517432</c:v>
                </c:pt>
                <c:pt idx="16">
                  <c:v>2.9896127821779159</c:v>
                </c:pt>
                <c:pt idx="17">
                  <c:v>2.9904741159590538</c:v>
                </c:pt>
                <c:pt idx="18">
                  <c:v>2.9907893860040882</c:v>
                </c:pt>
                <c:pt idx="19">
                  <c:v>2.9904741159590538</c:v>
                </c:pt>
                <c:pt idx="20">
                  <c:v>2.9896127821779159</c:v>
                </c:pt>
                <c:pt idx="21">
                  <c:v>2.9884361783517432</c:v>
                </c:pt>
                <c:pt idx="22">
                  <c:v>2.987259574525571</c:v>
                </c:pt>
                <c:pt idx="23">
                  <c:v>2.9863982407444327</c:v>
                </c:pt>
                <c:pt idx="24">
                  <c:v>2.9860829706993983</c:v>
                </c:pt>
                <c:pt idx="25">
                  <c:v>2.9863982407444327</c:v>
                </c:pt>
                <c:pt idx="26">
                  <c:v>2.987259574525571</c:v>
                </c:pt>
                <c:pt idx="27">
                  <c:v>2.9884361783517432</c:v>
                </c:pt>
                <c:pt idx="28">
                  <c:v>2.9896127821779159</c:v>
                </c:pt>
                <c:pt idx="29">
                  <c:v>2.9904741159590538</c:v>
                </c:pt>
                <c:pt idx="30">
                  <c:v>2.9907893860040882</c:v>
                </c:pt>
                <c:pt idx="31">
                  <c:v>2.9904741159590538</c:v>
                </c:pt>
                <c:pt idx="32">
                  <c:v>2.9896127821779159</c:v>
                </c:pt>
                <c:pt idx="33">
                  <c:v>2.9884361783517432</c:v>
                </c:pt>
                <c:pt idx="34">
                  <c:v>2.987259574525571</c:v>
                </c:pt>
                <c:pt idx="35">
                  <c:v>2.9863982407444327</c:v>
                </c:pt>
                <c:pt idx="36">
                  <c:v>2.9860829706993983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378-4B29-BCA9-9233AAC4D78D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ADLD_model!$G$23:$AQ$23</c:f>
              <c:numCache>
                <c:formatCode>General</c:formatCode>
                <c:ptCount val="37"/>
                <c:pt idx="0">
                  <c:v>6.7602016679107715</c:v>
                </c:pt>
                <c:pt idx="1">
                  <c:v>6.7612910538239417</c:v>
                </c:pt>
                <c:pt idx="2">
                  <c:v>6.7642673114877718</c:v>
                </c:pt>
                <c:pt idx="3">
                  <c:v>6.7683329550647722</c:v>
                </c:pt>
                <c:pt idx="4">
                  <c:v>6.7723985986417734</c:v>
                </c:pt>
                <c:pt idx="5">
                  <c:v>6.7753748563056035</c:v>
                </c:pt>
                <c:pt idx="6">
                  <c:v>6.7764642422187737</c:v>
                </c:pt>
                <c:pt idx="7">
                  <c:v>6.7753748563056035</c:v>
                </c:pt>
                <c:pt idx="8">
                  <c:v>6.7723985986417734</c:v>
                </c:pt>
                <c:pt idx="9">
                  <c:v>6.7683329550647722</c:v>
                </c:pt>
                <c:pt idx="10">
                  <c:v>6.7642673114877718</c:v>
                </c:pt>
                <c:pt idx="11">
                  <c:v>6.7612910538239417</c:v>
                </c:pt>
                <c:pt idx="12">
                  <c:v>6.7602016679107715</c:v>
                </c:pt>
                <c:pt idx="13">
                  <c:v>6.7612910538239417</c:v>
                </c:pt>
                <c:pt idx="14">
                  <c:v>6.7642673114877718</c:v>
                </c:pt>
                <c:pt idx="15">
                  <c:v>6.7683329550647722</c:v>
                </c:pt>
                <c:pt idx="16">
                  <c:v>6.7723985986417734</c:v>
                </c:pt>
                <c:pt idx="17">
                  <c:v>6.7753748563056035</c:v>
                </c:pt>
                <c:pt idx="18">
                  <c:v>6.7764642422187737</c:v>
                </c:pt>
                <c:pt idx="19">
                  <c:v>6.7753748563056035</c:v>
                </c:pt>
                <c:pt idx="20">
                  <c:v>6.7723985986417734</c:v>
                </c:pt>
                <c:pt idx="21">
                  <c:v>6.7683329550647722</c:v>
                </c:pt>
                <c:pt idx="22">
                  <c:v>6.7642673114877718</c:v>
                </c:pt>
                <c:pt idx="23">
                  <c:v>6.7612910538239417</c:v>
                </c:pt>
                <c:pt idx="24">
                  <c:v>6.7602016679107715</c:v>
                </c:pt>
                <c:pt idx="25">
                  <c:v>6.7612910538239417</c:v>
                </c:pt>
                <c:pt idx="26">
                  <c:v>6.7642673114877718</c:v>
                </c:pt>
                <c:pt idx="27">
                  <c:v>6.7683329550647722</c:v>
                </c:pt>
                <c:pt idx="28">
                  <c:v>6.7723985986417734</c:v>
                </c:pt>
                <c:pt idx="29">
                  <c:v>6.7753748563056035</c:v>
                </c:pt>
                <c:pt idx="30">
                  <c:v>6.7764642422187737</c:v>
                </c:pt>
                <c:pt idx="31">
                  <c:v>6.7753748563056035</c:v>
                </c:pt>
                <c:pt idx="32">
                  <c:v>6.7723985986417734</c:v>
                </c:pt>
                <c:pt idx="33">
                  <c:v>6.7683329550647722</c:v>
                </c:pt>
                <c:pt idx="34">
                  <c:v>6.7642673114877718</c:v>
                </c:pt>
                <c:pt idx="35">
                  <c:v>6.7612910538239417</c:v>
                </c:pt>
                <c:pt idx="36">
                  <c:v>6.7602016679107715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378-4B29-BCA9-9233AAC4D78D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ADLD_model!$G$24:$AQ$24</c:f>
              <c:numCache>
                <c:formatCode>General</c:formatCode>
                <c:ptCount val="37"/>
                <c:pt idx="0">
                  <c:v>12.124501628405202</c:v>
                </c:pt>
                <c:pt idx="1">
                  <c:v>12.127164325504994</c:v>
                </c:pt>
                <c:pt idx="2">
                  <c:v>12.134438949266793</c:v>
                </c:pt>
                <c:pt idx="3">
                  <c:v>12.144376270128385</c:v>
                </c:pt>
                <c:pt idx="4">
                  <c:v>12.154313590989975</c:v>
                </c:pt>
                <c:pt idx="5">
                  <c:v>12.161588214751774</c:v>
                </c:pt>
                <c:pt idx="6">
                  <c:v>12.164250911851566</c:v>
                </c:pt>
                <c:pt idx="7">
                  <c:v>12.161588214751774</c:v>
                </c:pt>
                <c:pt idx="8">
                  <c:v>12.154313590989975</c:v>
                </c:pt>
                <c:pt idx="9">
                  <c:v>12.144376270128385</c:v>
                </c:pt>
                <c:pt idx="10">
                  <c:v>12.134438949266793</c:v>
                </c:pt>
                <c:pt idx="11">
                  <c:v>12.127164325504994</c:v>
                </c:pt>
                <c:pt idx="12">
                  <c:v>12.124501628405202</c:v>
                </c:pt>
                <c:pt idx="13">
                  <c:v>12.127164325504994</c:v>
                </c:pt>
                <c:pt idx="14">
                  <c:v>12.134438949266793</c:v>
                </c:pt>
                <c:pt idx="15">
                  <c:v>12.144376270128385</c:v>
                </c:pt>
                <c:pt idx="16">
                  <c:v>12.154313590989975</c:v>
                </c:pt>
                <c:pt idx="17">
                  <c:v>12.161588214751774</c:v>
                </c:pt>
                <c:pt idx="18">
                  <c:v>12.164250911851566</c:v>
                </c:pt>
                <c:pt idx="19">
                  <c:v>12.161588214751774</c:v>
                </c:pt>
                <c:pt idx="20">
                  <c:v>12.154313590989975</c:v>
                </c:pt>
                <c:pt idx="21">
                  <c:v>12.144376270128385</c:v>
                </c:pt>
                <c:pt idx="22">
                  <c:v>12.134438949266793</c:v>
                </c:pt>
                <c:pt idx="23">
                  <c:v>12.127164325504994</c:v>
                </c:pt>
                <c:pt idx="24">
                  <c:v>12.124501628405202</c:v>
                </c:pt>
                <c:pt idx="25">
                  <c:v>12.127164325504994</c:v>
                </c:pt>
                <c:pt idx="26">
                  <c:v>12.134438949266793</c:v>
                </c:pt>
                <c:pt idx="27">
                  <c:v>12.144376270128385</c:v>
                </c:pt>
                <c:pt idx="28">
                  <c:v>12.154313590989975</c:v>
                </c:pt>
                <c:pt idx="29">
                  <c:v>12.161588214751774</c:v>
                </c:pt>
                <c:pt idx="30">
                  <c:v>12.164250911851566</c:v>
                </c:pt>
                <c:pt idx="31">
                  <c:v>12.161588214751774</c:v>
                </c:pt>
                <c:pt idx="32">
                  <c:v>12.154313590989975</c:v>
                </c:pt>
                <c:pt idx="33">
                  <c:v>12.144376270128385</c:v>
                </c:pt>
                <c:pt idx="34">
                  <c:v>12.134438949266793</c:v>
                </c:pt>
                <c:pt idx="35">
                  <c:v>12.127164325504994</c:v>
                </c:pt>
                <c:pt idx="36">
                  <c:v>12.124501628405202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78-4B29-BCA9-9233AAC4D78D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ADLD_model!$G$25:$AQ$25</c:f>
              <c:numCache>
                <c:formatCode>General</c:formatCode>
                <c:ptCount val="37"/>
                <c:pt idx="0">
                  <c:v>19.163722329939212</c:v>
                </c:pt>
                <c:pt idx="1">
                  <c:v>19.169112066790721</c:v>
                </c:pt>
                <c:pt idx="2">
                  <c:v>19.183837101708477</c:v>
                </c:pt>
                <c:pt idx="3">
                  <c:v>19.203951873477742</c:v>
                </c:pt>
                <c:pt idx="4">
                  <c:v>19.224066645247007</c:v>
                </c:pt>
                <c:pt idx="5">
                  <c:v>19.238791680164763</c:v>
                </c:pt>
                <c:pt idx="6">
                  <c:v>19.244181417016271</c:v>
                </c:pt>
                <c:pt idx="7">
                  <c:v>19.238791680164763</c:v>
                </c:pt>
                <c:pt idx="8">
                  <c:v>19.224066645247007</c:v>
                </c:pt>
                <c:pt idx="9">
                  <c:v>19.203951873477742</c:v>
                </c:pt>
                <c:pt idx="10">
                  <c:v>19.183837101708477</c:v>
                </c:pt>
                <c:pt idx="11">
                  <c:v>19.169112066790721</c:v>
                </c:pt>
                <c:pt idx="12">
                  <c:v>19.163722329939212</c:v>
                </c:pt>
                <c:pt idx="13">
                  <c:v>19.169112066790721</c:v>
                </c:pt>
                <c:pt idx="14">
                  <c:v>19.183837101708477</c:v>
                </c:pt>
                <c:pt idx="15">
                  <c:v>19.203951873477742</c:v>
                </c:pt>
                <c:pt idx="16">
                  <c:v>19.224066645247007</c:v>
                </c:pt>
                <c:pt idx="17">
                  <c:v>19.238791680164763</c:v>
                </c:pt>
                <c:pt idx="18">
                  <c:v>19.244181417016271</c:v>
                </c:pt>
                <c:pt idx="19">
                  <c:v>19.238791680164763</c:v>
                </c:pt>
                <c:pt idx="20">
                  <c:v>19.224066645247007</c:v>
                </c:pt>
                <c:pt idx="21">
                  <c:v>19.203951873477742</c:v>
                </c:pt>
                <c:pt idx="22">
                  <c:v>19.183837101708477</c:v>
                </c:pt>
                <c:pt idx="23">
                  <c:v>19.169112066790721</c:v>
                </c:pt>
                <c:pt idx="24">
                  <c:v>19.163722329939212</c:v>
                </c:pt>
                <c:pt idx="25">
                  <c:v>19.169112066790721</c:v>
                </c:pt>
                <c:pt idx="26">
                  <c:v>19.183837101708477</c:v>
                </c:pt>
                <c:pt idx="27">
                  <c:v>19.203951873477742</c:v>
                </c:pt>
                <c:pt idx="28">
                  <c:v>19.224066645247007</c:v>
                </c:pt>
                <c:pt idx="29">
                  <c:v>19.238791680164763</c:v>
                </c:pt>
                <c:pt idx="30">
                  <c:v>19.244181417016271</c:v>
                </c:pt>
                <c:pt idx="31">
                  <c:v>19.238791680164763</c:v>
                </c:pt>
                <c:pt idx="32">
                  <c:v>19.224066645247007</c:v>
                </c:pt>
                <c:pt idx="33">
                  <c:v>19.203951873477742</c:v>
                </c:pt>
                <c:pt idx="34">
                  <c:v>19.183837101708477</c:v>
                </c:pt>
                <c:pt idx="35">
                  <c:v>19.169112066790721</c:v>
                </c:pt>
                <c:pt idx="36">
                  <c:v>19.163722329939212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378-4B29-BCA9-9233AAC4D78D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ADLD_model!$G$26:$AQ$26</c:f>
              <c:numCache>
                <c:formatCode>General</c:formatCode>
                <c:ptCount val="37"/>
                <c:pt idx="0">
                  <c:v>27.99188809385906</c:v>
                </c:pt>
                <c:pt idx="1">
                  <c:v>28.001565472187277</c:v>
                </c:pt>
                <c:pt idx="2">
                  <c:v>28.028004561464037</c:v>
                </c:pt>
                <c:pt idx="3">
                  <c:v>28.06412102906901</c:v>
                </c:pt>
                <c:pt idx="4">
                  <c:v>28.100237496673987</c:v>
                </c:pt>
                <c:pt idx="5">
                  <c:v>28.126676585950744</c:v>
                </c:pt>
                <c:pt idx="6">
                  <c:v>28.136353964278964</c:v>
                </c:pt>
                <c:pt idx="7">
                  <c:v>28.126676585950744</c:v>
                </c:pt>
                <c:pt idx="8">
                  <c:v>28.100237496673987</c:v>
                </c:pt>
                <c:pt idx="9">
                  <c:v>28.06412102906901</c:v>
                </c:pt>
                <c:pt idx="10">
                  <c:v>28.028004561464037</c:v>
                </c:pt>
                <c:pt idx="11">
                  <c:v>28.001565472187277</c:v>
                </c:pt>
                <c:pt idx="12">
                  <c:v>27.99188809385906</c:v>
                </c:pt>
                <c:pt idx="13">
                  <c:v>28.001565472187277</c:v>
                </c:pt>
                <c:pt idx="14">
                  <c:v>28.028004561464037</c:v>
                </c:pt>
                <c:pt idx="15">
                  <c:v>28.06412102906901</c:v>
                </c:pt>
                <c:pt idx="16">
                  <c:v>28.100237496673987</c:v>
                </c:pt>
                <c:pt idx="17">
                  <c:v>28.126676585950744</c:v>
                </c:pt>
                <c:pt idx="18">
                  <c:v>28.136353964278964</c:v>
                </c:pt>
                <c:pt idx="19">
                  <c:v>28.126676585950744</c:v>
                </c:pt>
                <c:pt idx="20">
                  <c:v>28.100237496673987</c:v>
                </c:pt>
                <c:pt idx="21">
                  <c:v>28.06412102906901</c:v>
                </c:pt>
                <c:pt idx="22">
                  <c:v>28.028004561464037</c:v>
                </c:pt>
                <c:pt idx="23">
                  <c:v>28.001565472187277</c:v>
                </c:pt>
                <c:pt idx="24">
                  <c:v>27.99188809385906</c:v>
                </c:pt>
                <c:pt idx="25">
                  <c:v>28.001565472187277</c:v>
                </c:pt>
                <c:pt idx="26">
                  <c:v>28.028004561464037</c:v>
                </c:pt>
                <c:pt idx="27">
                  <c:v>28.06412102906901</c:v>
                </c:pt>
                <c:pt idx="28">
                  <c:v>28.100237496673987</c:v>
                </c:pt>
                <c:pt idx="29">
                  <c:v>28.126676585950744</c:v>
                </c:pt>
                <c:pt idx="30">
                  <c:v>28.136353964278964</c:v>
                </c:pt>
                <c:pt idx="31">
                  <c:v>28.126676585950744</c:v>
                </c:pt>
                <c:pt idx="32">
                  <c:v>28.100237496673987</c:v>
                </c:pt>
                <c:pt idx="33">
                  <c:v>28.06412102906901</c:v>
                </c:pt>
                <c:pt idx="34">
                  <c:v>28.028004561464037</c:v>
                </c:pt>
                <c:pt idx="35">
                  <c:v>28.001565472187277</c:v>
                </c:pt>
                <c:pt idx="36">
                  <c:v>27.99188809385906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378-4B29-BCA9-9233AAC4D78D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ADLD_model!$G$27:$AQ$27</c:f>
              <c:numCache>
                <c:formatCode>General</c:formatCode>
                <c:ptCount val="37"/>
                <c:pt idx="0">
                  <c:v>38.75624820339192</c:v>
                </c:pt>
                <c:pt idx="1">
                  <c:v>38.772214910275601</c:v>
                </c:pt>
                <c:pt idx="2">
                  <c:v>38.815836764711392</c:v>
                </c:pt>
                <c:pt idx="3">
                  <c:v>38.875425326030857</c:v>
                </c:pt>
                <c:pt idx="4">
                  <c:v>38.93501388735033</c:v>
                </c:pt>
                <c:pt idx="5">
                  <c:v>38.978635741786114</c:v>
                </c:pt>
                <c:pt idx="6">
                  <c:v>38.994602448669802</c:v>
                </c:pt>
                <c:pt idx="7">
                  <c:v>38.978635741786114</c:v>
                </c:pt>
                <c:pt idx="8">
                  <c:v>38.93501388735033</c:v>
                </c:pt>
                <c:pt idx="9">
                  <c:v>38.875425326030857</c:v>
                </c:pt>
                <c:pt idx="10">
                  <c:v>38.815836764711392</c:v>
                </c:pt>
                <c:pt idx="11">
                  <c:v>38.772214910275601</c:v>
                </c:pt>
                <c:pt idx="12">
                  <c:v>38.75624820339192</c:v>
                </c:pt>
                <c:pt idx="13">
                  <c:v>38.772214910275601</c:v>
                </c:pt>
                <c:pt idx="14">
                  <c:v>38.815836764711392</c:v>
                </c:pt>
                <c:pt idx="15">
                  <c:v>38.875425326030857</c:v>
                </c:pt>
                <c:pt idx="16">
                  <c:v>38.93501388735033</c:v>
                </c:pt>
                <c:pt idx="17">
                  <c:v>38.978635741786114</c:v>
                </c:pt>
                <c:pt idx="18">
                  <c:v>38.994602448669802</c:v>
                </c:pt>
                <c:pt idx="19">
                  <c:v>38.978635741786114</c:v>
                </c:pt>
                <c:pt idx="20">
                  <c:v>38.93501388735033</c:v>
                </c:pt>
                <c:pt idx="21">
                  <c:v>38.875425326030857</c:v>
                </c:pt>
                <c:pt idx="22">
                  <c:v>38.815836764711392</c:v>
                </c:pt>
                <c:pt idx="23">
                  <c:v>38.772214910275601</c:v>
                </c:pt>
                <c:pt idx="24">
                  <c:v>38.75624820339192</c:v>
                </c:pt>
                <c:pt idx="25">
                  <c:v>38.772214910275601</c:v>
                </c:pt>
                <c:pt idx="26">
                  <c:v>38.815836764711392</c:v>
                </c:pt>
                <c:pt idx="27">
                  <c:v>38.875425326030857</c:v>
                </c:pt>
                <c:pt idx="28">
                  <c:v>38.93501388735033</c:v>
                </c:pt>
                <c:pt idx="29">
                  <c:v>38.978635741786114</c:v>
                </c:pt>
                <c:pt idx="30">
                  <c:v>38.994602448669802</c:v>
                </c:pt>
                <c:pt idx="31">
                  <c:v>38.978635741786114</c:v>
                </c:pt>
                <c:pt idx="32">
                  <c:v>38.93501388735033</c:v>
                </c:pt>
                <c:pt idx="33">
                  <c:v>38.875425326030857</c:v>
                </c:pt>
                <c:pt idx="34">
                  <c:v>38.815836764711392</c:v>
                </c:pt>
                <c:pt idx="35">
                  <c:v>38.772214910275601</c:v>
                </c:pt>
                <c:pt idx="36">
                  <c:v>38.75624820339192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378-4B29-BCA9-9233AAC4D78D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ADLD_model!$G$28:$AQ$28</c:f>
              <c:numCache>
                <c:formatCode>General</c:formatCode>
                <c:ptCount val="37"/>
                <c:pt idx="0">
                  <c:v>51.642597608450266</c:v>
                </c:pt>
                <c:pt idx="1">
                  <c:v>51.667290752476525</c:v>
                </c:pt>
                <c:pt idx="2">
                  <c:v>51.734753676554888</c:v>
                </c:pt>
                <c:pt idx="3">
                  <c:v>51.826909744659517</c:v>
                </c:pt>
                <c:pt idx="4">
                  <c:v>51.919065812764138</c:v>
                </c:pt>
                <c:pt idx="5">
                  <c:v>51.986528736842502</c:v>
                </c:pt>
                <c:pt idx="6">
                  <c:v>52.01122188086876</c:v>
                </c:pt>
                <c:pt idx="7">
                  <c:v>51.986528736842502</c:v>
                </c:pt>
                <c:pt idx="8">
                  <c:v>51.919065812764138</c:v>
                </c:pt>
                <c:pt idx="9">
                  <c:v>51.826909744659517</c:v>
                </c:pt>
                <c:pt idx="10">
                  <c:v>51.734753676554888</c:v>
                </c:pt>
                <c:pt idx="11">
                  <c:v>51.667290752476525</c:v>
                </c:pt>
                <c:pt idx="12">
                  <c:v>51.642597608450266</c:v>
                </c:pt>
                <c:pt idx="13">
                  <c:v>51.667290752476525</c:v>
                </c:pt>
                <c:pt idx="14">
                  <c:v>51.734753676554888</c:v>
                </c:pt>
                <c:pt idx="15">
                  <c:v>51.826909744659517</c:v>
                </c:pt>
                <c:pt idx="16">
                  <c:v>51.919065812764138</c:v>
                </c:pt>
                <c:pt idx="17">
                  <c:v>51.986528736842502</c:v>
                </c:pt>
                <c:pt idx="18">
                  <c:v>52.01122188086876</c:v>
                </c:pt>
                <c:pt idx="19">
                  <c:v>51.986528736842502</c:v>
                </c:pt>
                <c:pt idx="20">
                  <c:v>51.919065812764138</c:v>
                </c:pt>
                <c:pt idx="21">
                  <c:v>51.826909744659517</c:v>
                </c:pt>
                <c:pt idx="22">
                  <c:v>51.734753676554888</c:v>
                </c:pt>
                <c:pt idx="23">
                  <c:v>51.667290752476525</c:v>
                </c:pt>
                <c:pt idx="24">
                  <c:v>51.642597608450266</c:v>
                </c:pt>
                <c:pt idx="25">
                  <c:v>51.667290752476525</c:v>
                </c:pt>
                <c:pt idx="26">
                  <c:v>51.734753676554888</c:v>
                </c:pt>
                <c:pt idx="27">
                  <c:v>51.826909744659517</c:v>
                </c:pt>
                <c:pt idx="28">
                  <c:v>51.919065812764138</c:v>
                </c:pt>
                <c:pt idx="29">
                  <c:v>51.986528736842502</c:v>
                </c:pt>
                <c:pt idx="30">
                  <c:v>52.01122188086876</c:v>
                </c:pt>
                <c:pt idx="31">
                  <c:v>51.986528736842502</c:v>
                </c:pt>
                <c:pt idx="32">
                  <c:v>51.919065812764138</c:v>
                </c:pt>
                <c:pt idx="33">
                  <c:v>51.826909744659517</c:v>
                </c:pt>
                <c:pt idx="34">
                  <c:v>51.734753676554888</c:v>
                </c:pt>
                <c:pt idx="35">
                  <c:v>51.667290752476525</c:v>
                </c:pt>
                <c:pt idx="36">
                  <c:v>51.642597608450266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378-4B29-BCA9-9233AAC4D78D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ADLD_model!$G$29:$AQ$29</c:f>
              <c:numCache>
                <c:formatCode>General</c:formatCode>
                <c:ptCount val="37"/>
                <c:pt idx="0">
                  <c:v>66.882323184108586</c:v>
                </c:pt>
                <c:pt idx="1">
                  <c:v>66.918547182292102</c:v>
                </c:pt>
                <c:pt idx="2">
                  <c:v>67.017512985782744</c:v>
                </c:pt>
                <c:pt idx="3">
                  <c:v>67.152702787456889</c:v>
                </c:pt>
                <c:pt idx="4">
                  <c:v>67.287892589131047</c:v>
                </c:pt>
                <c:pt idx="5">
                  <c:v>67.38685839262169</c:v>
                </c:pt>
                <c:pt idx="6">
                  <c:v>67.423082390805206</c:v>
                </c:pt>
                <c:pt idx="7">
                  <c:v>67.38685839262169</c:v>
                </c:pt>
                <c:pt idx="8">
                  <c:v>67.287892589131047</c:v>
                </c:pt>
                <c:pt idx="9">
                  <c:v>67.152702787456889</c:v>
                </c:pt>
                <c:pt idx="10">
                  <c:v>67.017512985782744</c:v>
                </c:pt>
                <c:pt idx="11">
                  <c:v>66.918547182292102</c:v>
                </c:pt>
                <c:pt idx="12">
                  <c:v>66.882323184108586</c:v>
                </c:pt>
                <c:pt idx="13">
                  <c:v>66.918547182292102</c:v>
                </c:pt>
                <c:pt idx="14">
                  <c:v>67.017512985782744</c:v>
                </c:pt>
                <c:pt idx="15">
                  <c:v>67.152702787456889</c:v>
                </c:pt>
                <c:pt idx="16">
                  <c:v>67.287892589131047</c:v>
                </c:pt>
                <c:pt idx="17">
                  <c:v>67.38685839262169</c:v>
                </c:pt>
                <c:pt idx="18">
                  <c:v>67.423082390805206</c:v>
                </c:pt>
                <c:pt idx="19">
                  <c:v>67.38685839262169</c:v>
                </c:pt>
                <c:pt idx="20">
                  <c:v>67.287892589131047</c:v>
                </c:pt>
                <c:pt idx="21">
                  <c:v>67.152702787456889</c:v>
                </c:pt>
                <c:pt idx="22">
                  <c:v>67.017512985782744</c:v>
                </c:pt>
                <c:pt idx="23">
                  <c:v>66.918547182292102</c:v>
                </c:pt>
                <c:pt idx="24">
                  <c:v>66.882323184108586</c:v>
                </c:pt>
                <c:pt idx="25">
                  <c:v>66.918547182292102</c:v>
                </c:pt>
                <c:pt idx="26">
                  <c:v>67.017512985782744</c:v>
                </c:pt>
                <c:pt idx="27">
                  <c:v>67.152702787456889</c:v>
                </c:pt>
                <c:pt idx="28">
                  <c:v>67.287892589131047</c:v>
                </c:pt>
                <c:pt idx="29">
                  <c:v>67.38685839262169</c:v>
                </c:pt>
                <c:pt idx="30">
                  <c:v>67.423082390805206</c:v>
                </c:pt>
                <c:pt idx="31">
                  <c:v>67.38685839262169</c:v>
                </c:pt>
                <c:pt idx="32">
                  <c:v>67.287892589131047</c:v>
                </c:pt>
                <c:pt idx="33">
                  <c:v>67.152702787456889</c:v>
                </c:pt>
                <c:pt idx="34">
                  <c:v>67.017512985782744</c:v>
                </c:pt>
                <c:pt idx="35">
                  <c:v>66.918547182292102</c:v>
                </c:pt>
                <c:pt idx="36">
                  <c:v>66.882323184108586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378-4B29-BCA9-9233AAC4D78D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ADLD_model!$G$30:$AQ$30</c:f>
              <c:numCache>
                <c:formatCode>General</c:formatCode>
                <c:ptCount val="37"/>
                <c:pt idx="0">
                  <c:v>84.76165837624697</c:v>
                </c:pt>
                <c:pt idx="1">
                  <c:v>84.812437711509006</c:v>
                </c:pt>
                <c:pt idx="2">
                  <c:v>84.951169435419445</c:v>
                </c:pt>
                <c:pt idx="3">
                  <c:v>85.140680494591919</c:v>
                </c:pt>
                <c:pt idx="4">
                  <c:v>85.330191553764394</c:v>
                </c:pt>
                <c:pt idx="5">
                  <c:v>85.468923277674847</c:v>
                </c:pt>
                <c:pt idx="6">
                  <c:v>85.519702612936882</c:v>
                </c:pt>
                <c:pt idx="7">
                  <c:v>85.468923277674847</c:v>
                </c:pt>
                <c:pt idx="8">
                  <c:v>85.330191553764394</c:v>
                </c:pt>
                <c:pt idx="9">
                  <c:v>85.140680494591919</c:v>
                </c:pt>
                <c:pt idx="10">
                  <c:v>84.951169435419445</c:v>
                </c:pt>
                <c:pt idx="11">
                  <c:v>84.812437711509006</c:v>
                </c:pt>
                <c:pt idx="12">
                  <c:v>84.76165837624697</c:v>
                </c:pt>
                <c:pt idx="13">
                  <c:v>84.812437711509006</c:v>
                </c:pt>
                <c:pt idx="14">
                  <c:v>84.951169435419445</c:v>
                </c:pt>
                <c:pt idx="15">
                  <c:v>85.140680494591919</c:v>
                </c:pt>
                <c:pt idx="16">
                  <c:v>85.330191553764394</c:v>
                </c:pt>
                <c:pt idx="17">
                  <c:v>85.468923277674847</c:v>
                </c:pt>
                <c:pt idx="18">
                  <c:v>85.519702612936882</c:v>
                </c:pt>
                <c:pt idx="19">
                  <c:v>85.468923277674847</c:v>
                </c:pt>
                <c:pt idx="20">
                  <c:v>85.330191553764394</c:v>
                </c:pt>
                <c:pt idx="21">
                  <c:v>85.140680494591919</c:v>
                </c:pt>
                <c:pt idx="22">
                  <c:v>84.951169435419445</c:v>
                </c:pt>
                <c:pt idx="23">
                  <c:v>84.812437711509006</c:v>
                </c:pt>
                <c:pt idx="24">
                  <c:v>84.76165837624697</c:v>
                </c:pt>
                <c:pt idx="25">
                  <c:v>84.812437711509006</c:v>
                </c:pt>
                <c:pt idx="26">
                  <c:v>84.951169435419445</c:v>
                </c:pt>
                <c:pt idx="27">
                  <c:v>85.140680494591919</c:v>
                </c:pt>
                <c:pt idx="28">
                  <c:v>85.330191553764394</c:v>
                </c:pt>
                <c:pt idx="29">
                  <c:v>85.468923277674847</c:v>
                </c:pt>
                <c:pt idx="30">
                  <c:v>85.519702612936882</c:v>
                </c:pt>
                <c:pt idx="31">
                  <c:v>85.468923277674847</c:v>
                </c:pt>
                <c:pt idx="32">
                  <c:v>85.330191553764394</c:v>
                </c:pt>
                <c:pt idx="33">
                  <c:v>85.140680494591919</c:v>
                </c:pt>
                <c:pt idx="34">
                  <c:v>84.951169435419445</c:v>
                </c:pt>
                <c:pt idx="35">
                  <c:v>84.812437711509006</c:v>
                </c:pt>
                <c:pt idx="36">
                  <c:v>84.76165837624697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378-4B29-BCA9-9233AAC4D78D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974921576"/>
        <c:axId val="974931376"/>
        <c:axId val="979514640"/>
      </c:surface3DChart>
      <c:catAx>
        <c:axId val="974921576"/>
        <c:scaling>
          <c:orientation val="minMax"/>
        </c:scaling>
        <c:delete val="1"/>
        <c:axPos val="b"/>
        <c:majorTickMark val="out"/>
        <c:minorTickMark val="none"/>
        <c:tickLblPos val="nextTo"/>
        <c:crossAx val="974931376"/>
        <c:crosses val="autoZero"/>
        <c:auto val="1"/>
        <c:lblAlgn val="ctr"/>
        <c:lblOffset val="100"/>
        <c:noMultiLvlLbl val="0"/>
      </c:catAx>
      <c:valAx>
        <c:axId val="97493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E-E</a:t>
                </a:r>
                <a:r>
                  <a:rPr lang="en-US" sz="2400" baseline="-25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</a:p>
            </c:rich>
          </c:tx>
          <c:layout>
            <c:manualLayout>
              <c:xMode val="edge"/>
              <c:yMode val="edge"/>
              <c:x val="2.1342216838279832E-2"/>
              <c:y val="0.3576014252582994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4921576"/>
        <c:crosses val="autoZero"/>
        <c:crossBetween val="midCat"/>
      </c:valAx>
      <c:serAx>
        <c:axId val="979514640"/>
        <c:scaling>
          <c:orientation val="minMax"/>
        </c:scaling>
        <c:delete val="1"/>
        <c:axPos val="b"/>
        <c:majorTickMark val="out"/>
        <c:minorTickMark val="none"/>
        <c:tickLblPos val="nextTo"/>
        <c:crossAx val="974931376"/>
        <c:crosses val="autoZero"/>
      </c:serAx>
      <c:spPr>
        <a:ln>
          <a:noFill/>
        </a:ln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US" sz="2800" b="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acetonitrile (</a:t>
            </a:r>
            <a:r>
              <a:rPr lang="en-US" sz="28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</a:t>
            </a:r>
            <a:r>
              <a:rPr lang="en-US" sz="2800" b="0" i="0" u="none" strike="noStrike" kern="1200" spc="0" baseline="-25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28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CCN</a:t>
            </a:r>
            <a:r>
              <a:rPr lang="en-US" sz="2800" b="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parity_plot_data!$A$4:$A$25</c:f>
              <c:numCache>
                <c:formatCode>General</c:formatCode>
                <c:ptCount val="22"/>
                <c:pt idx="0">
                  <c:v>85.055592980006125</c:v>
                </c:pt>
                <c:pt idx="1">
                  <c:v>84.925525710027074</c:v>
                </c:pt>
                <c:pt idx="2">
                  <c:v>84.572343449981531</c:v>
                </c:pt>
                <c:pt idx="3">
                  <c:v>84.0959202199994</c:v>
                </c:pt>
                <c:pt idx="4">
                  <c:v>83.629237594983721</c:v>
                </c:pt>
                <c:pt idx="5">
                  <c:v>83.300472484981</c:v>
                </c:pt>
                <c:pt idx="6">
                  <c:v>83.197999220027796</c:v>
                </c:pt>
                <c:pt idx="7">
                  <c:v>41.24909922499738</c:v>
                </c:pt>
                <c:pt idx="8">
                  <c:v>41.196247910008438</c:v>
                </c:pt>
                <c:pt idx="9">
                  <c:v>41.051924174987775</c:v>
                </c:pt>
                <c:pt idx="10">
                  <c:v>40.855169205012928</c:v>
                </c:pt>
                <c:pt idx="11">
                  <c:v>40.660042044986213</c:v>
                </c:pt>
                <c:pt idx="12">
                  <c:v>40.520838034997396</c:v>
                </c:pt>
                <c:pt idx="13">
                  <c:v>40.476283300023326</c:v>
                </c:pt>
                <c:pt idx="14">
                  <c:v>13.241499209980816</c:v>
                </c:pt>
                <c:pt idx="15">
                  <c:v>13.229763224998507</c:v>
                </c:pt>
                <c:pt idx="16">
                  <c:v>13.19319001001324</c:v>
                </c:pt>
                <c:pt idx="17">
                  <c:v>13.148871570002754</c:v>
                </c:pt>
                <c:pt idx="18">
                  <c:v>13.104815679976682</c:v>
                </c:pt>
                <c:pt idx="19">
                  <c:v>13.073047129997192</c:v>
                </c:pt>
                <c:pt idx="20">
                  <c:v>13.062308834985501</c:v>
                </c:pt>
                <c:pt idx="21">
                  <c:v>0</c:v>
                </c:pt>
              </c:numCache>
            </c:numRef>
          </c:xVal>
          <c:yVal>
            <c:numRef>
              <c:f>parity_plot_data!$B$4:$B$25</c:f>
              <c:numCache>
                <c:formatCode>General</c:formatCode>
                <c:ptCount val="22"/>
                <c:pt idx="0">
                  <c:v>85.519702612936882</c:v>
                </c:pt>
                <c:pt idx="1">
                  <c:v>85.468923277674847</c:v>
                </c:pt>
                <c:pt idx="2">
                  <c:v>85.330191553764394</c:v>
                </c:pt>
                <c:pt idx="3">
                  <c:v>85.140680494591919</c:v>
                </c:pt>
                <c:pt idx="4">
                  <c:v>84.951169435419445</c:v>
                </c:pt>
                <c:pt idx="5">
                  <c:v>84.812437711509006</c:v>
                </c:pt>
                <c:pt idx="6">
                  <c:v>84.76165837624697</c:v>
                </c:pt>
                <c:pt idx="7">
                  <c:v>38.994602448669802</c:v>
                </c:pt>
                <c:pt idx="8">
                  <c:v>38.978635741786114</c:v>
                </c:pt>
                <c:pt idx="9">
                  <c:v>38.93501388735033</c:v>
                </c:pt>
                <c:pt idx="10">
                  <c:v>38.875425326030857</c:v>
                </c:pt>
                <c:pt idx="11">
                  <c:v>38.815836764711392</c:v>
                </c:pt>
                <c:pt idx="12">
                  <c:v>38.772214910275601</c:v>
                </c:pt>
                <c:pt idx="13">
                  <c:v>38.75624820339192</c:v>
                </c:pt>
                <c:pt idx="14">
                  <c:v>12.164250911851566</c:v>
                </c:pt>
                <c:pt idx="15">
                  <c:v>12.161588214751774</c:v>
                </c:pt>
                <c:pt idx="16">
                  <c:v>12.154313590989975</c:v>
                </c:pt>
                <c:pt idx="17">
                  <c:v>12.144376270128385</c:v>
                </c:pt>
                <c:pt idx="18">
                  <c:v>12.134438949266793</c:v>
                </c:pt>
                <c:pt idx="19">
                  <c:v>12.127164325504994</c:v>
                </c:pt>
                <c:pt idx="20">
                  <c:v>12.124501628405202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6B-46D0-BA58-5D72648723D6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parity_plot_data!$G$2:$G$3</c:f>
              <c:numCache>
                <c:formatCode>General</c:formatCode>
                <c:ptCount val="2"/>
                <c:pt idx="0">
                  <c:v>0</c:v>
                </c:pt>
                <c:pt idx="1">
                  <c:v>90</c:v>
                </c:pt>
              </c:numCache>
            </c:numRef>
          </c:xVal>
          <c:yVal>
            <c:numRef>
              <c:f>parity_plot_data!$G$2:$G$3</c:f>
              <c:numCache>
                <c:formatCode>General</c:formatCode>
                <c:ptCount val="2"/>
                <c:pt idx="0">
                  <c:v>0</c:v>
                </c:pt>
                <c:pt idx="1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6B-46D0-BA58-5D7264872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783144"/>
        <c:axId val="410783536"/>
      </c:scatterChart>
      <c:valAx>
        <c:axId val="410783144"/>
        <c:scaling>
          <c:orientation val="minMax"/>
          <c:max val="9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QM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E-E</a:t>
                </a:r>
                <a:r>
                  <a:rPr lang="en-US" sz="2800" baseline="-25000">
                    <a:solidFill>
                      <a:schemeClr val="tx1"/>
                    </a:solidFill>
                    <a:latin typeface="Calibri" panose="020F0502020204030204" pitchFamily="34" charset="0"/>
                  </a:rPr>
                  <a:t>opt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</a:rPr>
                  <a:t> (kJ/mol)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10783536"/>
        <c:crosses val="autoZero"/>
        <c:crossBetween val="midCat"/>
      </c:valAx>
      <c:valAx>
        <c:axId val="410783536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model  E-E</a:t>
                </a:r>
                <a:r>
                  <a:rPr lang="en-US" sz="2800" b="0" i="0" kern="1200" baseline="-2500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opt</a:t>
                </a:r>
                <a:r>
                  <a:rPr lang="en-US" sz="2800" b="0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</a:rPr>
                  <a:t> (kJ/mol)</a:t>
                </a:r>
                <a:endParaRPr lang="en-US" sz="2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10783144"/>
        <c:crosses val="autoZero"/>
        <c:crossBetween val="midCat"/>
        <c:majorUnit val="2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F1607D-3F3C-45E3-B614-4E6B30B22AD7}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73D3EC-3C7F-D632-0EE9-02ACD7B6C7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0.3887</cdr:x>
      <cdr:y>0.84871</cdr:y>
    </cdr:from>
    <cdr:to>
      <cdr:x>0.55641</cdr:x>
      <cdr:y>0.92033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4725C8-98F4-194D-5B96-39194BDA0A14}"/>
            </a:ext>
          </a:extLst>
        </cdr:cNvPr>
        <cdr:cNvSpPr txBox="1"/>
      </cdr:nvSpPr>
      <cdr:spPr>
        <a:xfrm xmlns:a="http://schemas.openxmlformats.org/drawingml/2006/main" rot="361507">
          <a:off x="3367887" y="5339695"/>
          <a:ext cx="1453087" cy="450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0.86507</cdr:x>
      <cdr:y>0.71449</cdr:y>
    </cdr:from>
    <cdr:to>
      <cdr:x>0.92197</cdr:x>
      <cdr:y>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84D8586-B507-F0ED-5CBB-52BCFF7ED8FA}"/>
            </a:ext>
          </a:extLst>
        </cdr:cNvPr>
        <cdr:cNvSpPr txBox="1"/>
      </cdr:nvSpPr>
      <cdr:spPr>
        <a:xfrm xmlns:a="http://schemas.openxmlformats.org/drawingml/2006/main" rot="18867704">
          <a:off x="6843628" y="5231325"/>
          <a:ext cx="1796305" cy="493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CCN 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0.79564</cdr:x>
      <cdr:y>0.74911</cdr:y>
    </cdr:from>
    <cdr:to>
      <cdr:x>0.88042</cdr:x>
      <cdr:y>0.82337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1B3141D1-98BE-11A1-92CA-DCB373C1E2BE}"/>
            </a:ext>
          </a:extLst>
        </cdr:cNvPr>
        <cdr:cNvSpPr txBox="1"/>
      </cdr:nvSpPr>
      <cdr:spPr>
        <a:xfrm xmlns:a="http://schemas.openxmlformats.org/drawingml/2006/main">
          <a:off x="6893761" y="4713036"/>
          <a:ext cx="734569" cy="467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0.86604</cdr:x>
      <cdr:y>0.23384</cdr:y>
    </cdr:from>
    <cdr:to>
      <cdr:x>0.95082</cdr:x>
      <cdr:y>0.3081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E4F13D9-3E04-1C5F-1E2E-EC8E473326B2}"/>
            </a:ext>
          </a:extLst>
        </cdr:cNvPr>
        <cdr:cNvSpPr txBox="1"/>
      </cdr:nvSpPr>
      <cdr:spPr>
        <a:xfrm xmlns:a="http://schemas.openxmlformats.org/drawingml/2006/main">
          <a:off x="7503695" y="1471195"/>
          <a:ext cx="734568" cy="467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0.16401</cdr:x>
      <cdr:y>0.71458</cdr:y>
    </cdr:from>
    <cdr:to>
      <cdr:x>0.24879</cdr:x>
      <cdr:y>0.78884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B5B6E5F3-0D56-F33B-AB5D-22062B896C8F}"/>
            </a:ext>
          </a:extLst>
        </cdr:cNvPr>
        <cdr:cNvSpPr txBox="1"/>
      </cdr:nvSpPr>
      <cdr:spPr>
        <a:xfrm xmlns:a="http://schemas.openxmlformats.org/drawingml/2006/main">
          <a:off x="1421063" y="4495800"/>
          <a:ext cx="734569" cy="467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0.17848</cdr:x>
      <cdr:y>0.15416</cdr:y>
    </cdr:from>
    <cdr:to>
      <cdr:x>0.26326</cdr:x>
      <cdr:y>0.22842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05CA617C-C362-3F58-40F4-8731CAE1A578}"/>
            </a:ext>
          </a:extLst>
        </cdr:cNvPr>
        <cdr:cNvSpPr txBox="1"/>
      </cdr:nvSpPr>
      <cdr:spPr>
        <a:xfrm xmlns:a="http://schemas.openxmlformats.org/drawingml/2006/main">
          <a:off x="1546392" y="969879"/>
          <a:ext cx="734568" cy="467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0.5131</cdr:x>
      <cdr:y>0.13025</cdr:y>
    </cdr:from>
    <cdr:to>
      <cdr:x>0.59788</cdr:x>
      <cdr:y>0.20451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516D7ED6-55AE-1D52-9F93-D0BAE6BECCF7}"/>
            </a:ext>
          </a:extLst>
        </cdr:cNvPr>
        <cdr:cNvSpPr txBox="1"/>
      </cdr:nvSpPr>
      <cdr:spPr>
        <a:xfrm xmlns:a="http://schemas.openxmlformats.org/drawingml/2006/main">
          <a:off x="4445669" y="819484"/>
          <a:ext cx="734568" cy="467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0A6EFE-523C-D8DE-9685-AF79484340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0.34103</cdr:x>
      <cdr:y>0.83657</cdr:y>
    </cdr:from>
    <cdr:to>
      <cdr:x>0.50874</cdr:x>
      <cdr:y>0.90819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4725C8-98F4-194D-5B96-39194BDA0A14}"/>
            </a:ext>
          </a:extLst>
        </cdr:cNvPr>
        <cdr:cNvSpPr txBox="1"/>
      </cdr:nvSpPr>
      <cdr:spPr>
        <a:xfrm xmlns:a="http://schemas.openxmlformats.org/drawingml/2006/main" rot="361507">
          <a:off x="2955925" y="5265738"/>
          <a:ext cx="1453669" cy="450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0.85934</cdr:x>
      <cdr:y>0.71298</cdr:y>
    </cdr:from>
    <cdr:to>
      <cdr:x>0.91624</cdr:x>
      <cdr:y>0.99849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84D8586-B507-F0ED-5CBB-52BCFF7ED8FA}"/>
            </a:ext>
          </a:extLst>
        </cdr:cNvPr>
        <cdr:cNvSpPr txBox="1"/>
      </cdr:nvSpPr>
      <cdr:spPr>
        <a:xfrm xmlns:a="http://schemas.openxmlformats.org/drawingml/2006/main" rot="18867704">
          <a:off x="6796611" y="5139800"/>
          <a:ext cx="1797125" cy="493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CCN 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0.15879</cdr:x>
      <cdr:y>0.72308</cdr:y>
    </cdr:from>
    <cdr:to>
      <cdr:x>0.24357</cdr:x>
      <cdr:y>0.79734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5B6E5F3-0D56-F33B-AB5D-22062B896C8F}"/>
            </a:ext>
          </a:extLst>
        </cdr:cNvPr>
        <cdr:cNvSpPr txBox="1"/>
      </cdr:nvSpPr>
      <cdr:spPr>
        <a:xfrm xmlns:a="http://schemas.openxmlformats.org/drawingml/2006/main">
          <a:off x="1376362" y="4551362"/>
          <a:ext cx="734852" cy="467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0.18352</cdr:x>
      <cdr:y>0.143</cdr:y>
    </cdr:from>
    <cdr:to>
      <cdr:x>0.2683</cdr:x>
      <cdr:y>0.21726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5CA617C-C362-3F58-40F4-8731CAE1A578}"/>
            </a:ext>
          </a:extLst>
        </cdr:cNvPr>
        <cdr:cNvSpPr txBox="1"/>
      </cdr:nvSpPr>
      <cdr:spPr>
        <a:xfrm xmlns:a="http://schemas.openxmlformats.org/drawingml/2006/main">
          <a:off x="1590675" y="900113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0.49212</cdr:x>
      <cdr:y>0.13165</cdr:y>
    </cdr:from>
    <cdr:to>
      <cdr:x>0.5769</cdr:x>
      <cdr:y>0.20591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516D7ED6-55AE-1D52-9F93-D0BAE6BECCF7}"/>
            </a:ext>
          </a:extLst>
        </cdr:cNvPr>
        <cdr:cNvSpPr txBox="1"/>
      </cdr:nvSpPr>
      <cdr:spPr>
        <a:xfrm xmlns:a="http://schemas.openxmlformats.org/drawingml/2006/main">
          <a:off x="4265612" y="828675"/>
          <a:ext cx="734851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0.8511</cdr:x>
      <cdr:y>0.22623</cdr:y>
    </cdr:from>
    <cdr:to>
      <cdr:x>0.93588</cdr:x>
      <cdr:y>0.30049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7E4F13D9-3E04-1C5F-1E2E-EC8E473326B2}"/>
            </a:ext>
          </a:extLst>
        </cdr:cNvPr>
        <cdr:cNvSpPr txBox="1"/>
      </cdr:nvSpPr>
      <cdr:spPr>
        <a:xfrm xmlns:a="http://schemas.openxmlformats.org/drawingml/2006/main">
          <a:off x="7377112" y="1423987"/>
          <a:ext cx="734852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=130°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0.78791</cdr:x>
      <cdr:y>0.74578</cdr:y>
    </cdr:from>
    <cdr:to>
      <cdr:x>0.87269</cdr:x>
      <cdr:y>0.82004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1B3141D1-98BE-11A1-92CA-DCB373C1E2BE}"/>
            </a:ext>
          </a:extLst>
        </cdr:cNvPr>
        <cdr:cNvSpPr txBox="1"/>
      </cdr:nvSpPr>
      <cdr:spPr>
        <a:xfrm xmlns:a="http://schemas.openxmlformats.org/drawingml/2006/main">
          <a:off x="6829425" y="4694237"/>
          <a:ext cx="734851" cy="467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DD46D4-C7DE-DD0D-145F-D35E52C479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45"/>
  <sheetViews>
    <sheetView workbookViewId="0">
      <selection activeCell="I39" sqref="I39"/>
    </sheetView>
  </sheetViews>
  <sheetFormatPr defaultRowHeight="15" x14ac:dyDescent="0.25"/>
  <cols>
    <col min="7" max="7" width="12" bestFit="1" customWidth="1"/>
    <col min="18" max="18" width="10.140625" customWidth="1"/>
  </cols>
  <sheetData>
    <row r="1" spans="1:43" x14ac:dyDescent="0.25">
      <c r="B1" t="s">
        <v>5</v>
      </c>
      <c r="J1" s="2" t="s">
        <v>17</v>
      </c>
      <c r="K1" s="2" t="s">
        <v>18</v>
      </c>
      <c r="L1" s="2"/>
      <c r="M1" s="2"/>
      <c r="N1" s="2"/>
      <c r="O1" s="2"/>
      <c r="P1" s="2" t="s">
        <v>6</v>
      </c>
      <c r="R1" s="2"/>
      <c r="S1" s="2" t="s">
        <v>3</v>
      </c>
      <c r="T1" s="2" t="s">
        <v>4</v>
      </c>
      <c r="U1" s="2" t="s">
        <v>11</v>
      </c>
      <c r="V1" s="2" t="s">
        <v>12</v>
      </c>
    </row>
    <row r="2" spans="1:43" x14ac:dyDescent="0.25">
      <c r="B2">
        <v>2.8158916161173799</v>
      </c>
      <c r="I2" s="1"/>
      <c r="J2" s="2">
        <v>0</v>
      </c>
      <c r="K2" s="8">
        <v>5.2489019677252715</v>
      </c>
      <c r="L2" s="2"/>
      <c r="M2" s="2">
        <v>180</v>
      </c>
      <c r="N2" s="2">
        <f>M2*PI()/180</f>
        <v>3.1415926535897931</v>
      </c>
      <c r="O2" s="2"/>
      <c r="P2" s="7">
        <v>194.90193089884471</v>
      </c>
      <c r="R2" s="2" t="s">
        <v>13</v>
      </c>
      <c r="S2" s="2">
        <v>109.90479999999999</v>
      </c>
      <c r="T2" s="2">
        <f>S2*PI()/180</f>
        <v>1.9182006237458638</v>
      </c>
      <c r="U2" s="2">
        <f>TANH($B$2*((1/4)*COS(T2/2)+(3/4)*COS(T2/2)^3))/TANH($B$2)</f>
        <v>0.67117064908873447</v>
      </c>
      <c r="V2" s="2">
        <f>TANH($B$2*((3/4)*COS(T2/2)^2+(1/4)*COS(T2/2)^4))/TANH($B$2)</f>
        <v>0.65333769257875962</v>
      </c>
    </row>
    <row r="3" spans="1:43" x14ac:dyDescent="0.25">
      <c r="J3" s="2" t="s">
        <v>0</v>
      </c>
      <c r="K3" s="2" t="s">
        <v>0</v>
      </c>
      <c r="L3" s="2"/>
      <c r="M3" s="2" t="s">
        <v>3</v>
      </c>
      <c r="N3" s="2" t="s">
        <v>4</v>
      </c>
      <c r="O3" s="2"/>
      <c r="P3" s="2" t="s">
        <v>0</v>
      </c>
    </row>
    <row r="7" spans="1:43" x14ac:dyDescent="0.25">
      <c r="A7" t="s">
        <v>7</v>
      </c>
    </row>
    <row r="8" spans="1:43" x14ac:dyDescent="0.25">
      <c r="A8" t="s">
        <v>8</v>
      </c>
      <c r="B8" t="s">
        <v>1</v>
      </c>
      <c r="F8" t="s">
        <v>4</v>
      </c>
      <c r="G8">
        <f>G9*PI()/180</f>
        <v>-3.1415926535897931</v>
      </c>
      <c r="H8">
        <f t="shared" ref="H8:AQ8" si="0">H9*PI()/180</f>
        <v>-2.9670597283903604</v>
      </c>
      <c r="I8">
        <f t="shared" si="0"/>
        <v>-2.7925268031909272</v>
      </c>
      <c r="J8">
        <f t="shared" si="0"/>
        <v>-2.6179938779914944</v>
      </c>
      <c r="K8">
        <f t="shared" si="0"/>
        <v>-2.4434609527920612</v>
      </c>
      <c r="L8">
        <f t="shared" si="0"/>
        <v>-2.2689280275926285</v>
      </c>
      <c r="M8">
        <f t="shared" si="0"/>
        <v>-2.0943951023931953</v>
      </c>
      <c r="N8">
        <f t="shared" si="0"/>
        <v>-1.9198621771937625</v>
      </c>
      <c r="O8">
        <f t="shared" si="0"/>
        <v>-1.7453292519943295</v>
      </c>
      <c r="P8">
        <f t="shared" si="0"/>
        <v>-1.5707963267948966</v>
      </c>
      <c r="Q8">
        <f t="shared" si="0"/>
        <v>-1.3962634015954636</v>
      </c>
      <c r="R8">
        <f t="shared" si="0"/>
        <v>-1.2217304763960306</v>
      </c>
      <c r="S8">
        <f t="shared" si="0"/>
        <v>-1.0471975511965976</v>
      </c>
      <c r="T8">
        <f t="shared" si="0"/>
        <v>-0.87266462599716477</v>
      </c>
      <c r="U8">
        <f t="shared" si="0"/>
        <v>-0.69813170079773179</v>
      </c>
      <c r="V8">
        <f t="shared" si="0"/>
        <v>-0.52359877559829882</v>
      </c>
      <c r="W8">
        <f t="shared" si="0"/>
        <v>-0.3490658503988659</v>
      </c>
      <c r="X8">
        <f t="shared" si="0"/>
        <v>-0.17453292519943295</v>
      </c>
      <c r="Y8">
        <f t="shared" si="0"/>
        <v>0</v>
      </c>
      <c r="Z8">
        <f t="shared" si="0"/>
        <v>0.17453292519943295</v>
      </c>
      <c r="AA8">
        <f t="shared" si="0"/>
        <v>0.3490658503988659</v>
      </c>
      <c r="AB8">
        <f t="shared" si="0"/>
        <v>0.52359877559829882</v>
      </c>
      <c r="AC8">
        <f t="shared" si="0"/>
        <v>0.69813170079773179</v>
      </c>
      <c r="AD8">
        <f t="shared" si="0"/>
        <v>0.87266462599716477</v>
      </c>
      <c r="AE8">
        <f t="shared" si="0"/>
        <v>1.0471975511965976</v>
      </c>
      <c r="AF8">
        <f t="shared" si="0"/>
        <v>1.2217304763960306</v>
      </c>
      <c r="AG8">
        <f t="shared" si="0"/>
        <v>1.3962634015954636</v>
      </c>
      <c r="AH8">
        <f t="shared" si="0"/>
        <v>1.5707963267948966</v>
      </c>
      <c r="AI8">
        <f t="shared" si="0"/>
        <v>1.7453292519943295</v>
      </c>
      <c r="AJ8">
        <f t="shared" si="0"/>
        <v>1.9198621771937625</v>
      </c>
      <c r="AK8">
        <f t="shared" si="0"/>
        <v>2.0943951023931953</v>
      </c>
      <c r="AL8">
        <f t="shared" si="0"/>
        <v>2.2689280275926285</v>
      </c>
      <c r="AM8">
        <f t="shared" si="0"/>
        <v>2.4434609527920612</v>
      </c>
      <c r="AN8">
        <f t="shared" si="0"/>
        <v>2.6179938779914944</v>
      </c>
      <c r="AO8">
        <f t="shared" si="0"/>
        <v>2.7925268031909272</v>
      </c>
      <c r="AP8">
        <f t="shared" si="0"/>
        <v>2.9670597283903604</v>
      </c>
      <c r="AQ8">
        <f t="shared" si="0"/>
        <v>3.1415926535897931</v>
      </c>
    </row>
    <row r="9" spans="1:43" x14ac:dyDescent="0.25">
      <c r="A9" t="s">
        <v>2</v>
      </c>
      <c r="B9" t="s">
        <v>2</v>
      </c>
      <c r="C9" t="s">
        <v>11</v>
      </c>
      <c r="D9" t="s">
        <v>12</v>
      </c>
      <c r="E9" t="s">
        <v>4</v>
      </c>
      <c r="G9">
        <f>-180</f>
        <v>-180</v>
      </c>
      <c r="H9">
        <f>G9+10</f>
        <v>-170</v>
      </c>
      <c r="I9">
        <f t="shared" ref="I9:AJ9" si="1">H9+10</f>
        <v>-160</v>
      </c>
      <c r="J9">
        <f t="shared" si="1"/>
        <v>-150</v>
      </c>
      <c r="K9">
        <f t="shared" si="1"/>
        <v>-140</v>
      </c>
      <c r="L9">
        <f t="shared" si="1"/>
        <v>-130</v>
      </c>
      <c r="M9">
        <f t="shared" si="1"/>
        <v>-120</v>
      </c>
      <c r="N9">
        <f t="shared" si="1"/>
        <v>-110</v>
      </c>
      <c r="O9">
        <f t="shared" si="1"/>
        <v>-100</v>
      </c>
      <c r="P9">
        <f t="shared" si="1"/>
        <v>-90</v>
      </c>
      <c r="Q9">
        <f t="shared" si="1"/>
        <v>-80</v>
      </c>
      <c r="R9">
        <f t="shared" si="1"/>
        <v>-70</v>
      </c>
      <c r="S9">
        <f t="shared" si="1"/>
        <v>-60</v>
      </c>
      <c r="T9">
        <f t="shared" si="1"/>
        <v>-50</v>
      </c>
      <c r="U9">
        <f t="shared" si="1"/>
        <v>-40</v>
      </c>
      <c r="V9">
        <f t="shared" si="1"/>
        <v>-30</v>
      </c>
      <c r="W9">
        <f t="shared" si="1"/>
        <v>-20</v>
      </c>
      <c r="X9">
        <f t="shared" si="1"/>
        <v>-10</v>
      </c>
      <c r="Y9">
        <f t="shared" si="1"/>
        <v>0</v>
      </c>
      <c r="Z9">
        <f t="shared" si="1"/>
        <v>10</v>
      </c>
      <c r="AA9">
        <f>Z9+10</f>
        <v>20</v>
      </c>
      <c r="AB9">
        <f t="shared" si="1"/>
        <v>30</v>
      </c>
      <c r="AC9">
        <f t="shared" si="1"/>
        <v>40</v>
      </c>
      <c r="AD9">
        <f>AC9+10</f>
        <v>50</v>
      </c>
      <c r="AE9">
        <f t="shared" si="1"/>
        <v>60</v>
      </c>
      <c r="AF9">
        <f t="shared" si="1"/>
        <v>70</v>
      </c>
      <c r="AG9">
        <f t="shared" si="1"/>
        <v>80</v>
      </c>
      <c r="AH9">
        <f>AG9+10</f>
        <v>90</v>
      </c>
      <c r="AI9">
        <f t="shared" si="1"/>
        <v>100</v>
      </c>
      <c r="AJ9">
        <f t="shared" si="1"/>
        <v>110</v>
      </c>
      <c r="AK9">
        <f>AJ9+10</f>
        <v>120</v>
      </c>
      <c r="AL9">
        <f>AK9+10</f>
        <v>130</v>
      </c>
      <c r="AM9">
        <f t="shared" ref="AM9:AQ9" si="2">AL9+10</f>
        <v>140</v>
      </c>
      <c r="AN9">
        <f t="shared" si="2"/>
        <v>150</v>
      </c>
      <c r="AO9">
        <f t="shared" si="2"/>
        <v>160</v>
      </c>
      <c r="AP9">
        <f t="shared" si="2"/>
        <v>170</v>
      </c>
      <c r="AQ9">
        <f t="shared" si="2"/>
        <v>180</v>
      </c>
    </row>
    <row r="10" spans="1:43" x14ac:dyDescent="0.25">
      <c r="A10">
        <f>$P$2*2*((COS($E10)-COS($N$2))^2)/(SIN($E10)^2)</f>
        <v>84.760055654875188</v>
      </c>
      <c r="B10">
        <f>(($J$2+$K$2)/2)*((C10*$V$2)^2+(D10*$U$2)^2)</f>
        <v>0.3806248397167068</v>
      </c>
      <c r="C10">
        <f>TANH($B$2*((1/4)*COS(E10/2)+(3/4)*COS(E10/2)^3))/TANH($B$2)</f>
        <v>-0.43064831218879485</v>
      </c>
      <c r="D10">
        <f>TANH($B$2*((3/4)*COS(E10/2)^2+(1/4)*COS(E10/2)^4))/TANH($B$2)</f>
        <v>0.382386607106042</v>
      </c>
      <c r="E10">
        <f>F10*PI()/180</f>
        <v>4.0142572795869578</v>
      </c>
      <c r="F10">
        <v>230</v>
      </c>
      <c r="G10">
        <f>($K$2-$J$2)*$C10*$D10*$U$2*$V$2*COS(3*G$8)+$B10+$A10</f>
        <v>85.51970261293684</v>
      </c>
      <c r="H10">
        <f t="shared" ref="H10:AQ17" si="3">($K$2-$J$2)*$C10*$D10*$U$2*$V$2*COS(3*H$8)+$B10+$A10</f>
        <v>85.468923277674818</v>
      </c>
      <c r="I10">
        <f t="shared" si="3"/>
        <v>85.330191553764365</v>
      </c>
      <c r="J10">
        <f t="shared" si="3"/>
        <v>85.140680494591891</v>
      </c>
      <c r="K10">
        <f t="shared" si="3"/>
        <v>84.951169435419416</v>
      </c>
      <c r="L10">
        <f t="shared" si="3"/>
        <v>84.812437711508977</v>
      </c>
      <c r="M10">
        <f t="shared" si="3"/>
        <v>84.761658376246942</v>
      </c>
      <c r="N10">
        <f t="shared" si="3"/>
        <v>84.812437711508977</v>
      </c>
      <c r="O10">
        <f t="shared" si="3"/>
        <v>84.951169435419416</v>
      </c>
      <c r="P10">
        <f t="shared" si="3"/>
        <v>85.140680494591891</v>
      </c>
      <c r="Q10">
        <f t="shared" si="3"/>
        <v>85.330191553764365</v>
      </c>
      <c r="R10">
        <f t="shared" si="3"/>
        <v>85.468923277674818</v>
      </c>
      <c r="S10">
        <f t="shared" si="3"/>
        <v>85.51970261293684</v>
      </c>
      <c r="T10">
        <f t="shared" si="3"/>
        <v>85.468923277674818</v>
      </c>
      <c r="U10">
        <f t="shared" si="3"/>
        <v>85.330191553764365</v>
      </c>
      <c r="V10">
        <f t="shared" si="3"/>
        <v>85.140680494591891</v>
      </c>
      <c r="W10">
        <f t="shared" si="3"/>
        <v>84.951169435419416</v>
      </c>
      <c r="X10">
        <f t="shared" si="3"/>
        <v>84.812437711508977</v>
      </c>
      <c r="Y10">
        <f t="shared" si="3"/>
        <v>84.761658376246942</v>
      </c>
      <c r="Z10">
        <f t="shared" si="3"/>
        <v>84.812437711508977</v>
      </c>
      <c r="AA10">
        <f t="shared" si="3"/>
        <v>84.951169435419416</v>
      </c>
      <c r="AB10">
        <f t="shared" si="3"/>
        <v>85.140680494591891</v>
      </c>
      <c r="AC10">
        <f t="shared" si="3"/>
        <v>85.330191553764365</v>
      </c>
      <c r="AD10">
        <f t="shared" si="3"/>
        <v>85.468923277674818</v>
      </c>
      <c r="AE10">
        <f t="shared" si="3"/>
        <v>85.51970261293684</v>
      </c>
      <c r="AF10">
        <f t="shared" si="3"/>
        <v>85.468923277674818</v>
      </c>
      <c r="AG10">
        <f t="shared" si="3"/>
        <v>85.330191553764365</v>
      </c>
      <c r="AH10">
        <f t="shared" si="3"/>
        <v>85.140680494591891</v>
      </c>
      <c r="AI10">
        <f t="shared" si="3"/>
        <v>84.951169435419416</v>
      </c>
      <c r="AJ10">
        <f t="shared" si="3"/>
        <v>84.812437711508977</v>
      </c>
      <c r="AK10">
        <f t="shared" si="3"/>
        <v>84.761658376246942</v>
      </c>
      <c r="AL10">
        <f t="shared" si="3"/>
        <v>84.812437711508977</v>
      </c>
      <c r="AM10">
        <f t="shared" si="3"/>
        <v>84.951169435419416</v>
      </c>
      <c r="AN10">
        <f t="shared" si="3"/>
        <v>85.140680494591891</v>
      </c>
      <c r="AO10">
        <f t="shared" si="3"/>
        <v>85.330191553764365</v>
      </c>
      <c r="AP10">
        <f t="shared" si="3"/>
        <v>85.468923277674818</v>
      </c>
      <c r="AQ10">
        <f t="shared" si="3"/>
        <v>85.51970261293684</v>
      </c>
    </row>
    <row r="11" spans="1:43" x14ac:dyDescent="0.25">
      <c r="A11">
        <f t="shared" ref="A11:A30" si="4">$P$2*2*((COS($E11)-COS($N$2))^2)/(SIN($E11)^2)</f>
        <v>66.879769353668266</v>
      </c>
      <c r="B11">
        <f t="shared" ref="B11:B30" si="5">(($J$2+$K$2)/2)*((C11*$V$2)^2+(D11*$U$2)^2)</f>
        <v>0.27293343378855811</v>
      </c>
      <c r="C11">
        <f t="shared" ref="C11:C30" si="6">TANH($B$2*((1/4)*COS(E11/2)+(3/4)*COS(E11/2)^3))/TANH($B$2)</f>
        <v>-0.37208061403001641</v>
      </c>
      <c r="D11">
        <f t="shared" ref="D11:D30" si="7">TANH($B$2*((3/4)*COS(E11/2)^2+(1/4)*COS(E11/2)^4))/TANH($B$2)</f>
        <v>0.31571684284352686</v>
      </c>
      <c r="E11">
        <f t="shared" ref="E11:E30" si="8">F11*PI()/180</f>
        <v>3.9269908169872414</v>
      </c>
      <c r="F11">
        <f>F10-5</f>
        <v>225</v>
      </c>
      <c r="G11">
        <f t="shared" ref="G11:V29" si="9">($K$2-$J$2)*$C11*$D11*$U$2*$V$2*COS(3*G$8)+$B11+$A11</f>
        <v>67.423082390805135</v>
      </c>
      <c r="H11">
        <f t="shared" si="3"/>
        <v>67.386858392621619</v>
      </c>
      <c r="I11">
        <f t="shared" si="3"/>
        <v>67.287892589130976</v>
      </c>
      <c r="J11">
        <f t="shared" si="3"/>
        <v>67.152702787456818</v>
      </c>
      <c r="K11">
        <f t="shared" si="3"/>
        <v>67.017512985782673</v>
      </c>
      <c r="L11">
        <f t="shared" si="3"/>
        <v>66.918547182292031</v>
      </c>
      <c r="M11">
        <f t="shared" si="3"/>
        <v>66.882323184108515</v>
      </c>
      <c r="N11">
        <f t="shared" si="3"/>
        <v>66.918547182292031</v>
      </c>
      <c r="O11">
        <f t="shared" si="3"/>
        <v>67.017512985782673</v>
      </c>
      <c r="P11">
        <f t="shared" si="3"/>
        <v>67.152702787456818</v>
      </c>
      <c r="Q11">
        <f t="shared" si="3"/>
        <v>67.287892589130976</v>
      </c>
      <c r="R11">
        <f t="shared" si="3"/>
        <v>67.386858392621619</v>
      </c>
      <c r="S11">
        <f t="shared" si="3"/>
        <v>67.423082390805135</v>
      </c>
      <c r="T11">
        <f t="shared" si="3"/>
        <v>67.386858392621619</v>
      </c>
      <c r="U11">
        <f t="shared" si="3"/>
        <v>67.287892589130976</v>
      </c>
      <c r="V11">
        <f t="shared" si="3"/>
        <v>67.152702787456818</v>
      </c>
      <c r="W11">
        <f t="shared" si="3"/>
        <v>67.017512985782673</v>
      </c>
      <c r="X11">
        <f t="shared" si="3"/>
        <v>66.918547182292031</v>
      </c>
      <c r="Y11">
        <f t="shared" si="3"/>
        <v>66.882323184108515</v>
      </c>
      <c r="Z11">
        <f t="shared" si="3"/>
        <v>66.918547182292031</v>
      </c>
      <c r="AA11">
        <f t="shared" si="3"/>
        <v>67.017512985782673</v>
      </c>
      <c r="AB11">
        <f t="shared" si="3"/>
        <v>67.152702787456818</v>
      </c>
      <c r="AC11">
        <f t="shared" si="3"/>
        <v>67.287892589130976</v>
      </c>
      <c r="AD11">
        <f t="shared" si="3"/>
        <v>67.386858392621619</v>
      </c>
      <c r="AE11">
        <f t="shared" si="3"/>
        <v>67.423082390805135</v>
      </c>
      <c r="AF11">
        <f t="shared" si="3"/>
        <v>67.386858392621619</v>
      </c>
      <c r="AG11">
        <f t="shared" si="3"/>
        <v>67.287892589130976</v>
      </c>
      <c r="AH11">
        <f t="shared" si="3"/>
        <v>67.152702787456818</v>
      </c>
      <c r="AI11">
        <f t="shared" si="3"/>
        <v>67.017512985782673</v>
      </c>
      <c r="AJ11">
        <f t="shared" si="3"/>
        <v>66.918547182292031</v>
      </c>
      <c r="AK11">
        <f t="shared" si="3"/>
        <v>66.882323184108515</v>
      </c>
      <c r="AL11">
        <f t="shared" si="3"/>
        <v>66.918547182292031</v>
      </c>
      <c r="AM11">
        <f t="shared" si="3"/>
        <v>67.017512985782673</v>
      </c>
      <c r="AN11">
        <f t="shared" si="3"/>
        <v>67.152702787456818</v>
      </c>
      <c r="AO11">
        <f t="shared" si="3"/>
        <v>67.287892589130976</v>
      </c>
      <c r="AP11">
        <f t="shared" si="3"/>
        <v>67.386858392621619</v>
      </c>
      <c r="AQ11">
        <f t="shared" si="3"/>
        <v>67.423082390805135</v>
      </c>
    </row>
    <row r="12" spans="1:43" x14ac:dyDescent="0.25">
      <c r="A12">
        <f t="shared" si="4"/>
        <v>51.639005981180439</v>
      </c>
      <c r="B12">
        <f t="shared" si="5"/>
        <v>0.18790376347906049</v>
      </c>
      <c r="C12">
        <f t="shared" si="6"/>
        <v>-0.31652220346089266</v>
      </c>
      <c r="D12">
        <f t="shared" si="7"/>
        <v>0.25299423217741834</v>
      </c>
      <c r="E12">
        <f t="shared" si="8"/>
        <v>3.839724354387525</v>
      </c>
      <c r="F12">
        <f t="shared" ref="F12:F29" si="10">F11-5</f>
        <v>220</v>
      </c>
      <c r="G12">
        <f t="shared" si="9"/>
        <v>52.011221880868746</v>
      </c>
      <c r="H12">
        <f t="shared" si="3"/>
        <v>51.986528736842487</v>
      </c>
      <c r="I12">
        <f t="shared" si="3"/>
        <v>51.919065812764124</v>
      </c>
      <c r="J12">
        <f t="shared" si="3"/>
        <v>51.826909744659503</v>
      </c>
      <c r="K12">
        <f t="shared" si="3"/>
        <v>51.734753676554874</v>
      </c>
      <c r="L12">
        <f t="shared" si="3"/>
        <v>51.667290752476511</v>
      </c>
      <c r="M12">
        <f t="shared" si="3"/>
        <v>51.642597608450252</v>
      </c>
      <c r="N12">
        <f t="shared" si="3"/>
        <v>51.667290752476511</v>
      </c>
      <c r="O12">
        <f t="shared" si="3"/>
        <v>51.734753676554874</v>
      </c>
      <c r="P12">
        <f t="shared" si="3"/>
        <v>51.826909744659503</v>
      </c>
      <c r="Q12">
        <f t="shared" si="3"/>
        <v>51.919065812764124</v>
      </c>
      <c r="R12">
        <f t="shared" si="3"/>
        <v>51.986528736842487</v>
      </c>
      <c r="S12">
        <f t="shared" si="3"/>
        <v>52.011221880868746</v>
      </c>
      <c r="T12">
        <f t="shared" si="3"/>
        <v>51.986528736842487</v>
      </c>
      <c r="U12">
        <f t="shared" si="3"/>
        <v>51.919065812764124</v>
      </c>
      <c r="V12">
        <f t="shared" si="3"/>
        <v>51.826909744659503</v>
      </c>
      <c r="W12">
        <f t="shared" si="3"/>
        <v>51.734753676554874</v>
      </c>
      <c r="X12">
        <f t="shared" si="3"/>
        <v>51.667290752476511</v>
      </c>
      <c r="Y12">
        <f t="shared" si="3"/>
        <v>51.642597608450252</v>
      </c>
      <c r="Z12">
        <f t="shared" si="3"/>
        <v>51.667290752476511</v>
      </c>
      <c r="AA12">
        <f t="shared" si="3"/>
        <v>51.734753676554874</v>
      </c>
      <c r="AB12">
        <f t="shared" si="3"/>
        <v>51.826909744659503</v>
      </c>
      <c r="AC12">
        <f t="shared" si="3"/>
        <v>51.919065812764124</v>
      </c>
      <c r="AD12">
        <f t="shared" si="3"/>
        <v>51.986528736842487</v>
      </c>
      <c r="AE12">
        <f t="shared" si="3"/>
        <v>52.011221880868746</v>
      </c>
      <c r="AF12">
        <f t="shared" si="3"/>
        <v>51.986528736842487</v>
      </c>
      <c r="AG12">
        <f t="shared" si="3"/>
        <v>51.919065812764124</v>
      </c>
      <c r="AH12">
        <f t="shared" si="3"/>
        <v>51.826909744659503</v>
      </c>
      <c r="AI12">
        <f t="shared" si="3"/>
        <v>51.734753676554874</v>
      </c>
      <c r="AJ12">
        <f t="shared" si="3"/>
        <v>51.667290752476511</v>
      </c>
      <c r="AK12">
        <f t="shared" si="3"/>
        <v>51.642597608450252</v>
      </c>
      <c r="AL12">
        <f t="shared" si="3"/>
        <v>51.667290752476511</v>
      </c>
      <c r="AM12">
        <f t="shared" si="3"/>
        <v>51.734753676554874</v>
      </c>
      <c r="AN12">
        <f t="shared" si="3"/>
        <v>51.826909744659503</v>
      </c>
      <c r="AO12">
        <f t="shared" si="3"/>
        <v>51.919065812764124</v>
      </c>
      <c r="AP12">
        <f t="shared" si="3"/>
        <v>51.986528736842487</v>
      </c>
      <c r="AQ12">
        <f t="shared" si="3"/>
        <v>52.011221880868746</v>
      </c>
    </row>
    <row r="13" spans="1:43" x14ac:dyDescent="0.25">
      <c r="A13">
        <f t="shared" si="4"/>
        <v>38.751698493635899</v>
      </c>
      <c r="B13">
        <f t="shared" si="5"/>
        <v>0.1237268323948458</v>
      </c>
      <c r="C13">
        <f t="shared" si="6"/>
        <v>-0.26468973408080476</v>
      </c>
      <c r="D13">
        <f t="shared" si="7"/>
        <v>0.19562153662223561</v>
      </c>
      <c r="E13">
        <f t="shared" si="8"/>
        <v>3.7524578917878082</v>
      </c>
      <c r="F13">
        <f t="shared" si="10"/>
        <v>215</v>
      </c>
      <c r="G13">
        <f t="shared" si="9"/>
        <v>38.994602448669681</v>
      </c>
      <c r="H13">
        <f t="shared" si="3"/>
        <v>38.978635741786</v>
      </c>
      <c r="I13">
        <f t="shared" si="3"/>
        <v>38.935013887350216</v>
      </c>
      <c r="J13">
        <f t="shared" si="3"/>
        <v>38.875425326030744</v>
      </c>
      <c r="K13">
        <f t="shared" si="3"/>
        <v>38.815836764711278</v>
      </c>
      <c r="L13">
        <f t="shared" si="3"/>
        <v>38.772214910275487</v>
      </c>
      <c r="M13">
        <f t="shared" si="3"/>
        <v>38.756248203391806</v>
      </c>
      <c r="N13">
        <f t="shared" si="3"/>
        <v>38.772214910275487</v>
      </c>
      <c r="O13">
        <f t="shared" si="3"/>
        <v>38.815836764711278</v>
      </c>
      <c r="P13">
        <f t="shared" si="3"/>
        <v>38.875425326030744</v>
      </c>
      <c r="Q13">
        <f t="shared" si="3"/>
        <v>38.935013887350216</v>
      </c>
      <c r="R13">
        <f t="shared" si="3"/>
        <v>38.978635741786</v>
      </c>
      <c r="S13">
        <f t="shared" si="3"/>
        <v>38.994602448669681</v>
      </c>
      <c r="T13">
        <f t="shared" si="3"/>
        <v>38.978635741786</v>
      </c>
      <c r="U13">
        <f t="shared" si="3"/>
        <v>38.935013887350216</v>
      </c>
      <c r="V13">
        <f t="shared" si="3"/>
        <v>38.875425326030744</v>
      </c>
      <c r="W13">
        <f t="shared" si="3"/>
        <v>38.815836764711278</v>
      </c>
      <c r="X13">
        <f t="shared" si="3"/>
        <v>38.772214910275487</v>
      </c>
      <c r="Y13">
        <f t="shared" si="3"/>
        <v>38.756248203391806</v>
      </c>
      <c r="Z13">
        <f t="shared" si="3"/>
        <v>38.772214910275487</v>
      </c>
      <c r="AA13">
        <f t="shared" si="3"/>
        <v>38.815836764711278</v>
      </c>
      <c r="AB13">
        <f t="shared" si="3"/>
        <v>38.875425326030744</v>
      </c>
      <c r="AC13">
        <f t="shared" si="3"/>
        <v>38.935013887350216</v>
      </c>
      <c r="AD13">
        <f t="shared" si="3"/>
        <v>38.978635741786</v>
      </c>
      <c r="AE13">
        <f t="shared" si="3"/>
        <v>38.994602448669681</v>
      </c>
      <c r="AF13">
        <f t="shared" si="3"/>
        <v>38.978635741786</v>
      </c>
      <c r="AG13">
        <f t="shared" si="3"/>
        <v>38.935013887350216</v>
      </c>
      <c r="AH13">
        <f t="shared" si="3"/>
        <v>38.875425326030744</v>
      </c>
      <c r="AI13">
        <f t="shared" si="3"/>
        <v>38.815836764711278</v>
      </c>
      <c r="AJ13">
        <f t="shared" si="3"/>
        <v>38.772214910275487</v>
      </c>
      <c r="AK13">
        <f t="shared" si="3"/>
        <v>38.756248203391806</v>
      </c>
      <c r="AL13">
        <f t="shared" si="3"/>
        <v>38.772214910275487</v>
      </c>
      <c r="AM13">
        <f t="shared" si="3"/>
        <v>38.815836764711278</v>
      </c>
      <c r="AN13">
        <f t="shared" si="3"/>
        <v>38.875425326030744</v>
      </c>
      <c r="AO13">
        <f t="shared" si="3"/>
        <v>38.935013887350216</v>
      </c>
      <c r="AP13">
        <f t="shared" si="3"/>
        <v>38.978635741786</v>
      </c>
      <c r="AQ13">
        <f t="shared" si="3"/>
        <v>38.994602448669681</v>
      </c>
    </row>
    <row r="14" spans="1:43" x14ac:dyDescent="0.25">
      <c r="A14">
        <f t="shared" si="4"/>
        <v>27.986658103205965</v>
      </c>
      <c r="B14">
        <f t="shared" si="5"/>
        <v>7.7462925863078916E-2</v>
      </c>
      <c r="C14">
        <f t="shared" si="6"/>
        <v>-0.21693907946505328</v>
      </c>
      <c r="D14">
        <f t="shared" si="7"/>
        <v>0.14466328999080752</v>
      </c>
      <c r="E14">
        <f t="shared" si="8"/>
        <v>3.6651914291880923</v>
      </c>
      <c r="F14">
        <f t="shared" si="10"/>
        <v>210</v>
      </c>
      <c r="G14">
        <f t="shared" si="9"/>
        <v>28.136353964278996</v>
      </c>
      <c r="H14">
        <f t="shared" si="3"/>
        <v>28.126676585950776</v>
      </c>
      <c r="I14">
        <f t="shared" si="3"/>
        <v>28.100237496674019</v>
      </c>
      <c r="J14">
        <f t="shared" si="3"/>
        <v>28.064121029069042</v>
      </c>
      <c r="K14">
        <f t="shared" si="3"/>
        <v>28.028004561464069</v>
      </c>
      <c r="L14">
        <f t="shared" si="3"/>
        <v>28.001565472187309</v>
      </c>
      <c r="M14">
        <f t="shared" si="3"/>
        <v>27.991888093859092</v>
      </c>
      <c r="N14">
        <f t="shared" si="3"/>
        <v>28.001565472187309</v>
      </c>
      <c r="O14">
        <f t="shared" si="3"/>
        <v>28.028004561464069</v>
      </c>
      <c r="P14">
        <f t="shared" si="3"/>
        <v>28.064121029069042</v>
      </c>
      <c r="Q14">
        <f t="shared" si="3"/>
        <v>28.100237496674019</v>
      </c>
      <c r="R14">
        <f t="shared" si="3"/>
        <v>28.126676585950776</v>
      </c>
      <c r="S14">
        <f t="shared" si="3"/>
        <v>28.136353964278996</v>
      </c>
      <c r="T14">
        <f t="shared" si="3"/>
        <v>28.126676585950776</v>
      </c>
      <c r="U14">
        <f t="shared" si="3"/>
        <v>28.100237496674019</v>
      </c>
      <c r="V14">
        <f t="shared" si="3"/>
        <v>28.064121029069042</v>
      </c>
      <c r="W14">
        <f t="shared" si="3"/>
        <v>28.028004561464069</v>
      </c>
      <c r="X14">
        <f t="shared" si="3"/>
        <v>28.001565472187309</v>
      </c>
      <c r="Y14">
        <f t="shared" si="3"/>
        <v>27.991888093859092</v>
      </c>
      <c r="Z14">
        <f t="shared" si="3"/>
        <v>28.001565472187309</v>
      </c>
      <c r="AA14">
        <f t="shared" si="3"/>
        <v>28.028004561464069</v>
      </c>
      <c r="AB14">
        <f t="shared" si="3"/>
        <v>28.064121029069042</v>
      </c>
      <c r="AC14">
        <f t="shared" si="3"/>
        <v>28.100237496674019</v>
      </c>
      <c r="AD14">
        <f t="shared" si="3"/>
        <v>28.126676585950776</v>
      </c>
      <c r="AE14">
        <f t="shared" si="3"/>
        <v>28.136353964278996</v>
      </c>
      <c r="AF14">
        <f t="shared" si="3"/>
        <v>28.126676585950776</v>
      </c>
      <c r="AG14">
        <f t="shared" si="3"/>
        <v>28.100237496674019</v>
      </c>
      <c r="AH14">
        <f t="shared" si="3"/>
        <v>28.064121029069042</v>
      </c>
      <c r="AI14">
        <f t="shared" si="3"/>
        <v>28.028004561464069</v>
      </c>
      <c r="AJ14">
        <f t="shared" si="3"/>
        <v>28.001565472187309</v>
      </c>
      <c r="AK14">
        <f t="shared" si="3"/>
        <v>27.991888093859092</v>
      </c>
      <c r="AL14">
        <f t="shared" si="3"/>
        <v>28.001565472187309</v>
      </c>
      <c r="AM14">
        <f t="shared" si="3"/>
        <v>28.028004561464069</v>
      </c>
      <c r="AN14">
        <f t="shared" si="3"/>
        <v>28.064121029069042</v>
      </c>
      <c r="AO14">
        <f t="shared" si="3"/>
        <v>28.100237496674019</v>
      </c>
      <c r="AP14">
        <f t="shared" si="3"/>
        <v>28.126676585950776</v>
      </c>
      <c r="AQ14">
        <f t="shared" si="3"/>
        <v>28.136353964278996</v>
      </c>
    </row>
    <row r="15" spans="1:43" x14ac:dyDescent="0.25">
      <c r="A15">
        <f t="shared" si="4"/>
        <v>19.158284240268486</v>
      </c>
      <c r="B15">
        <f t="shared" si="5"/>
        <v>4.5667633209230576E-2</v>
      </c>
      <c r="C15">
        <f t="shared" si="6"/>
        <v>-0.17328968016917057</v>
      </c>
      <c r="D15">
        <f t="shared" si="7"/>
        <v>0.10086332310212304</v>
      </c>
      <c r="E15">
        <f t="shared" si="8"/>
        <v>3.5779249665883754</v>
      </c>
      <c r="F15">
        <f t="shared" si="10"/>
        <v>205</v>
      </c>
      <c r="G15">
        <f t="shared" si="9"/>
        <v>19.244181417016247</v>
      </c>
      <c r="H15">
        <f t="shared" si="3"/>
        <v>19.238791680164738</v>
      </c>
      <c r="I15">
        <f t="shared" si="3"/>
        <v>19.224066645246982</v>
      </c>
      <c r="J15">
        <f t="shared" si="3"/>
        <v>19.203951873477717</v>
      </c>
      <c r="K15">
        <f t="shared" si="3"/>
        <v>19.183837101708452</v>
      </c>
      <c r="L15">
        <f t="shared" si="3"/>
        <v>19.169112066790696</v>
      </c>
      <c r="M15">
        <f t="shared" si="3"/>
        <v>19.163722329939187</v>
      </c>
      <c r="N15">
        <f t="shared" si="3"/>
        <v>19.169112066790696</v>
      </c>
      <c r="O15">
        <f t="shared" si="3"/>
        <v>19.183837101708452</v>
      </c>
      <c r="P15">
        <f t="shared" si="3"/>
        <v>19.203951873477717</v>
      </c>
      <c r="Q15">
        <f t="shared" si="3"/>
        <v>19.224066645246982</v>
      </c>
      <c r="R15">
        <f t="shared" si="3"/>
        <v>19.238791680164738</v>
      </c>
      <c r="S15">
        <f t="shared" si="3"/>
        <v>19.244181417016247</v>
      </c>
      <c r="T15">
        <f t="shared" si="3"/>
        <v>19.238791680164738</v>
      </c>
      <c r="U15">
        <f t="shared" si="3"/>
        <v>19.224066645246982</v>
      </c>
      <c r="V15">
        <f t="shared" si="3"/>
        <v>19.203951873477717</v>
      </c>
      <c r="W15">
        <f t="shared" si="3"/>
        <v>19.183837101708452</v>
      </c>
      <c r="X15">
        <f t="shared" si="3"/>
        <v>19.169112066790696</v>
      </c>
      <c r="Y15">
        <f t="shared" si="3"/>
        <v>19.163722329939187</v>
      </c>
      <c r="Z15">
        <f t="shared" si="3"/>
        <v>19.169112066790696</v>
      </c>
      <c r="AA15">
        <f t="shared" si="3"/>
        <v>19.183837101708452</v>
      </c>
      <c r="AB15">
        <f t="shared" si="3"/>
        <v>19.203951873477717</v>
      </c>
      <c r="AC15">
        <f t="shared" si="3"/>
        <v>19.224066645246982</v>
      </c>
      <c r="AD15">
        <f t="shared" si="3"/>
        <v>19.238791680164738</v>
      </c>
      <c r="AE15">
        <f t="shared" si="3"/>
        <v>19.244181417016247</v>
      </c>
      <c r="AF15">
        <f t="shared" si="3"/>
        <v>19.238791680164738</v>
      </c>
      <c r="AG15">
        <f t="shared" si="3"/>
        <v>19.224066645246982</v>
      </c>
      <c r="AH15">
        <f t="shared" si="3"/>
        <v>19.203951873477717</v>
      </c>
      <c r="AI15">
        <f t="shared" si="3"/>
        <v>19.183837101708452</v>
      </c>
      <c r="AJ15">
        <f t="shared" si="3"/>
        <v>19.169112066790696</v>
      </c>
      <c r="AK15">
        <f t="shared" si="3"/>
        <v>19.163722329939187</v>
      </c>
      <c r="AL15">
        <f t="shared" si="3"/>
        <v>19.169112066790696</v>
      </c>
      <c r="AM15">
        <f t="shared" si="3"/>
        <v>19.183837101708452</v>
      </c>
      <c r="AN15">
        <f t="shared" si="3"/>
        <v>19.203951873477717</v>
      </c>
      <c r="AO15">
        <f t="shared" si="3"/>
        <v>19.224066645246982</v>
      </c>
      <c r="AP15">
        <f t="shared" si="3"/>
        <v>19.238791680164738</v>
      </c>
      <c r="AQ15">
        <f t="shared" si="3"/>
        <v>19.244181417016247</v>
      </c>
    </row>
    <row r="16" spans="1:43" x14ac:dyDescent="0.25">
      <c r="A16">
        <f t="shared" si="4"/>
        <v>12.119471436162808</v>
      </c>
      <c r="B16">
        <f t="shared" si="5"/>
        <v>2.490483396554764E-2</v>
      </c>
      <c r="C16">
        <f t="shared" si="6"/>
        <v>-0.13347072652644779</v>
      </c>
      <c r="D16">
        <f t="shared" si="7"/>
        <v>6.4695511639176181E-2</v>
      </c>
      <c r="E16">
        <f t="shared" si="8"/>
        <v>3.4906585039886591</v>
      </c>
      <c r="F16">
        <f t="shared" si="10"/>
        <v>200</v>
      </c>
      <c r="G16">
        <f t="shared" si="9"/>
        <v>12.164250911851537</v>
      </c>
      <c r="H16">
        <f t="shared" si="3"/>
        <v>12.161588214751745</v>
      </c>
      <c r="I16">
        <f t="shared" si="3"/>
        <v>12.154313590989947</v>
      </c>
      <c r="J16">
        <f t="shared" si="3"/>
        <v>12.144376270128356</v>
      </c>
      <c r="K16">
        <f t="shared" si="3"/>
        <v>12.134438949266764</v>
      </c>
      <c r="L16">
        <f t="shared" si="3"/>
        <v>12.127164325504966</v>
      </c>
      <c r="M16">
        <f t="shared" si="3"/>
        <v>12.124501628405174</v>
      </c>
      <c r="N16">
        <f t="shared" si="3"/>
        <v>12.127164325504966</v>
      </c>
      <c r="O16">
        <f t="shared" si="3"/>
        <v>12.134438949266764</v>
      </c>
      <c r="P16">
        <f t="shared" si="3"/>
        <v>12.144376270128356</v>
      </c>
      <c r="Q16">
        <f t="shared" si="3"/>
        <v>12.154313590989947</v>
      </c>
      <c r="R16">
        <f t="shared" si="3"/>
        <v>12.161588214751745</v>
      </c>
      <c r="S16">
        <f t="shared" si="3"/>
        <v>12.164250911851537</v>
      </c>
      <c r="T16">
        <f t="shared" si="3"/>
        <v>12.161588214751745</v>
      </c>
      <c r="U16">
        <f t="shared" si="3"/>
        <v>12.154313590989947</v>
      </c>
      <c r="V16">
        <f t="shared" si="3"/>
        <v>12.144376270128356</v>
      </c>
      <c r="W16">
        <f t="shared" si="3"/>
        <v>12.134438949266764</v>
      </c>
      <c r="X16">
        <f t="shared" si="3"/>
        <v>12.127164325504966</v>
      </c>
      <c r="Y16">
        <f t="shared" si="3"/>
        <v>12.124501628405174</v>
      </c>
      <c r="Z16">
        <f t="shared" si="3"/>
        <v>12.127164325504966</v>
      </c>
      <c r="AA16">
        <f t="shared" si="3"/>
        <v>12.134438949266764</v>
      </c>
      <c r="AB16">
        <f t="shared" si="3"/>
        <v>12.144376270128356</v>
      </c>
      <c r="AC16">
        <f t="shared" si="3"/>
        <v>12.154313590989947</v>
      </c>
      <c r="AD16">
        <f t="shared" si="3"/>
        <v>12.161588214751745</v>
      </c>
      <c r="AE16">
        <f t="shared" si="3"/>
        <v>12.164250911851537</v>
      </c>
      <c r="AF16">
        <f t="shared" si="3"/>
        <v>12.161588214751745</v>
      </c>
      <c r="AG16">
        <f t="shared" si="3"/>
        <v>12.154313590989947</v>
      </c>
      <c r="AH16">
        <f t="shared" si="3"/>
        <v>12.144376270128356</v>
      </c>
      <c r="AI16">
        <f t="shared" si="3"/>
        <v>12.134438949266764</v>
      </c>
      <c r="AJ16">
        <f t="shared" si="3"/>
        <v>12.127164325504966</v>
      </c>
      <c r="AK16">
        <f t="shared" si="3"/>
        <v>12.124501628405174</v>
      </c>
      <c r="AL16">
        <f t="shared" si="3"/>
        <v>12.127164325504966</v>
      </c>
      <c r="AM16">
        <f t="shared" si="3"/>
        <v>12.134438949266764</v>
      </c>
      <c r="AN16">
        <f t="shared" si="3"/>
        <v>12.144376270128356</v>
      </c>
      <c r="AO16">
        <f t="shared" si="3"/>
        <v>12.154313590989947</v>
      </c>
      <c r="AP16">
        <f t="shared" si="3"/>
        <v>12.161588214751745</v>
      </c>
      <c r="AQ16">
        <f t="shared" si="3"/>
        <v>12.164250911851537</v>
      </c>
    </row>
    <row r="17" spans="1:43" x14ac:dyDescent="0.25">
      <c r="A17">
        <f t="shared" si="4"/>
        <v>6.7562287053109866</v>
      </c>
      <c r="B17">
        <f t="shared" si="5"/>
        <v>1.210424975373349E-2</v>
      </c>
      <c r="C17">
        <f t="shared" si="6"/>
        <v>-9.6976448033469484E-2</v>
      </c>
      <c r="D17">
        <f t="shared" si="7"/>
        <v>3.6429557249827278E-2</v>
      </c>
      <c r="E17">
        <f t="shared" si="8"/>
        <v>3.4033920413889422</v>
      </c>
      <c r="F17">
        <f t="shared" si="10"/>
        <v>195</v>
      </c>
      <c r="G17">
        <f t="shared" si="9"/>
        <v>6.7764642422187213</v>
      </c>
      <c r="H17">
        <f t="shared" si="3"/>
        <v>6.7753748563055511</v>
      </c>
      <c r="I17">
        <f t="shared" si="3"/>
        <v>6.772398598641721</v>
      </c>
      <c r="J17">
        <f t="shared" si="3"/>
        <v>6.7683329550647198</v>
      </c>
      <c r="K17">
        <f t="shared" ref="K17:Z17" si="11">($K$2-$J$2)*$C17*$D17*$U$2*$V$2*COS(3*K$8)+$B17+$A17</f>
        <v>6.7642673114877194</v>
      </c>
      <c r="L17">
        <f t="shared" si="11"/>
        <v>6.7612910538238893</v>
      </c>
      <c r="M17">
        <f t="shared" si="11"/>
        <v>6.7602016679107191</v>
      </c>
      <c r="N17">
        <f t="shared" si="11"/>
        <v>6.7612910538238893</v>
      </c>
      <c r="O17">
        <f t="shared" si="11"/>
        <v>6.7642673114877194</v>
      </c>
      <c r="P17">
        <f t="shared" si="11"/>
        <v>6.7683329550647198</v>
      </c>
      <c r="Q17">
        <f t="shared" si="11"/>
        <v>6.772398598641721</v>
      </c>
      <c r="R17">
        <f t="shared" si="11"/>
        <v>6.7753748563055511</v>
      </c>
      <c r="S17">
        <f t="shared" si="11"/>
        <v>6.7764642422187213</v>
      </c>
      <c r="T17">
        <f t="shared" si="11"/>
        <v>6.7753748563055511</v>
      </c>
      <c r="U17">
        <f t="shared" si="11"/>
        <v>6.772398598641721</v>
      </c>
      <c r="V17">
        <f t="shared" si="11"/>
        <v>6.7683329550647198</v>
      </c>
      <c r="W17">
        <f t="shared" si="11"/>
        <v>6.7642673114877194</v>
      </c>
      <c r="X17">
        <f t="shared" si="11"/>
        <v>6.7612910538238893</v>
      </c>
      <c r="Y17">
        <f t="shared" si="11"/>
        <v>6.7602016679107191</v>
      </c>
      <c r="Z17">
        <f t="shared" si="11"/>
        <v>6.7612910538238893</v>
      </c>
      <c r="AA17">
        <f t="shared" ref="AA17:AP17" si="12">($K$2-$J$2)*$C17*$D17*$U$2*$V$2*COS(3*AA$8)+$B17+$A17</f>
        <v>6.7642673114877194</v>
      </c>
      <c r="AB17">
        <f t="shared" si="12"/>
        <v>6.7683329550647198</v>
      </c>
      <c r="AC17">
        <f t="shared" si="12"/>
        <v>6.772398598641721</v>
      </c>
      <c r="AD17">
        <f t="shared" si="12"/>
        <v>6.7753748563055511</v>
      </c>
      <c r="AE17">
        <f t="shared" si="12"/>
        <v>6.7764642422187213</v>
      </c>
      <c r="AF17">
        <f t="shared" si="12"/>
        <v>6.7753748563055511</v>
      </c>
      <c r="AG17">
        <f t="shared" si="12"/>
        <v>6.772398598641721</v>
      </c>
      <c r="AH17">
        <f t="shared" si="12"/>
        <v>6.7683329550647198</v>
      </c>
      <c r="AI17">
        <f t="shared" si="12"/>
        <v>6.7642673114877194</v>
      </c>
      <c r="AJ17">
        <f t="shared" si="12"/>
        <v>6.7612910538238893</v>
      </c>
      <c r="AK17">
        <f t="shared" si="12"/>
        <v>6.7602016679107191</v>
      </c>
      <c r="AL17">
        <f t="shared" si="12"/>
        <v>6.7612910538238893</v>
      </c>
      <c r="AM17">
        <f t="shared" si="12"/>
        <v>6.7642673114877194</v>
      </c>
      <c r="AN17">
        <f t="shared" si="12"/>
        <v>6.7683329550647198</v>
      </c>
      <c r="AO17">
        <f t="shared" si="12"/>
        <v>6.772398598641721</v>
      </c>
      <c r="AP17">
        <f t="shared" si="12"/>
        <v>6.7753748563055511</v>
      </c>
      <c r="AQ17">
        <f t="shared" ref="H17:AQ25" si="13">($K$2-$J$2)*$C17*$D17*$U$2*$V$2*COS(3*AQ$8)+$B17+$A17</f>
        <v>6.7764642422187213</v>
      </c>
    </row>
    <row r="18" spans="1:43" x14ac:dyDescent="0.25">
      <c r="A18">
        <f t="shared" si="4"/>
        <v>2.9836625417440166</v>
      </c>
      <c r="B18">
        <f t="shared" si="5"/>
        <v>4.7736366077201541E-3</v>
      </c>
      <c r="C18">
        <f t="shared" si="6"/>
        <v>-6.3121837024362817E-2</v>
      </c>
      <c r="D18">
        <f t="shared" si="7"/>
        <v>1.6197257637662024E-2</v>
      </c>
      <c r="E18">
        <f t="shared" si="8"/>
        <v>3.3161255787892263</v>
      </c>
      <c r="F18">
        <f t="shared" si="10"/>
        <v>190</v>
      </c>
      <c r="G18">
        <f t="shared" si="9"/>
        <v>2.9907893860040815</v>
      </c>
      <c r="H18">
        <f t="shared" si="13"/>
        <v>2.9904741159590471</v>
      </c>
      <c r="I18">
        <f t="shared" si="13"/>
        <v>2.9896127821779093</v>
      </c>
      <c r="J18">
        <f t="shared" si="13"/>
        <v>2.9884361783517366</v>
      </c>
      <c r="K18">
        <f t="shared" si="13"/>
        <v>2.9872595745255643</v>
      </c>
      <c r="L18">
        <f t="shared" si="13"/>
        <v>2.9863982407444261</v>
      </c>
      <c r="M18">
        <f t="shared" si="13"/>
        <v>2.9860829706993917</v>
      </c>
      <c r="N18">
        <f t="shared" si="13"/>
        <v>2.9863982407444261</v>
      </c>
      <c r="O18">
        <f t="shared" si="13"/>
        <v>2.9872595745255643</v>
      </c>
      <c r="P18">
        <f t="shared" si="13"/>
        <v>2.9884361783517366</v>
      </c>
      <c r="Q18">
        <f t="shared" si="13"/>
        <v>2.9896127821779093</v>
      </c>
      <c r="R18">
        <f t="shared" si="13"/>
        <v>2.9904741159590471</v>
      </c>
      <c r="S18">
        <f t="shared" si="13"/>
        <v>2.9907893860040815</v>
      </c>
      <c r="T18">
        <f t="shared" si="13"/>
        <v>2.9904741159590471</v>
      </c>
      <c r="U18">
        <f t="shared" si="13"/>
        <v>2.9896127821779093</v>
      </c>
      <c r="V18">
        <f t="shared" si="13"/>
        <v>2.9884361783517366</v>
      </c>
      <c r="W18">
        <f t="shared" si="13"/>
        <v>2.9872595745255643</v>
      </c>
      <c r="X18">
        <f t="shared" si="13"/>
        <v>2.9863982407444261</v>
      </c>
      <c r="Y18">
        <f t="shared" si="13"/>
        <v>2.9860829706993917</v>
      </c>
      <c r="Z18">
        <f t="shared" si="13"/>
        <v>2.9863982407444261</v>
      </c>
      <c r="AA18">
        <f t="shared" si="13"/>
        <v>2.9872595745255643</v>
      </c>
      <c r="AB18">
        <f t="shared" si="13"/>
        <v>2.9884361783517366</v>
      </c>
      <c r="AC18">
        <f t="shared" si="13"/>
        <v>2.9896127821779093</v>
      </c>
      <c r="AD18">
        <f t="shared" si="13"/>
        <v>2.9904741159590471</v>
      </c>
      <c r="AE18">
        <f t="shared" si="13"/>
        <v>2.9907893860040815</v>
      </c>
      <c r="AF18">
        <f t="shared" si="13"/>
        <v>2.9904741159590471</v>
      </c>
      <c r="AG18">
        <f t="shared" si="13"/>
        <v>2.9896127821779093</v>
      </c>
      <c r="AH18">
        <f t="shared" si="13"/>
        <v>2.9884361783517366</v>
      </c>
      <c r="AI18">
        <f t="shared" si="13"/>
        <v>2.9872595745255643</v>
      </c>
      <c r="AJ18">
        <f t="shared" si="13"/>
        <v>2.9863982407444261</v>
      </c>
      <c r="AK18">
        <f t="shared" si="13"/>
        <v>2.9860829706993917</v>
      </c>
      <c r="AL18">
        <f t="shared" si="13"/>
        <v>2.9863982407444261</v>
      </c>
      <c r="AM18">
        <f t="shared" si="13"/>
        <v>2.9872595745255643</v>
      </c>
      <c r="AN18">
        <f t="shared" si="13"/>
        <v>2.9884361783517366</v>
      </c>
      <c r="AO18">
        <f t="shared" si="13"/>
        <v>2.9896127821779093</v>
      </c>
      <c r="AP18">
        <f t="shared" si="13"/>
        <v>2.9904741159590471</v>
      </c>
      <c r="AQ18">
        <f t="shared" si="13"/>
        <v>2.9907893860040815</v>
      </c>
    </row>
    <row r="19" spans="1:43" x14ac:dyDescent="0.25">
      <c r="A19">
        <f t="shared" si="4"/>
        <v>0.74307450098013061</v>
      </c>
      <c r="B19">
        <f t="shared" si="5"/>
        <v>1.1025059522866399E-3</v>
      </c>
      <c r="C19">
        <f t="shared" si="6"/>
        <v>-3.1094302114197999E-2</v>
      </c>
      <c r="D19">
        <f t="shared" si="7"/>
        <v>4.049680748503641E-3</v>
      </c>
      <c r="E19">
        <f t="shared" si="8"/>
        <v>3.2288591161895095</v>
      </c>
      <c r="F19">
        <f t="shared" si="10"/>
        <v>185</v>
      </c>
      <c r="G19">
        <f t="shared" si="9"/>
        <v>0.74446683519509949</v>
      </c>
      <c r="H19">
        <f t="shared" si="13"/>
        <v>0.74442800557063482</v>
      </c>
      <c r="I19">
        <f t="shared" si="13"/>
        <v>0.74432192106375838</v>
      </c>
      <c r="J19">
        <f t="shared" si="13"/>
        <v>0.74417700693241728</v>
      </c>
      <c r="K19">
        <f t="shared" si="13"/>
        <v>0.74403209280107607</v>
      </c>
      <c r="L19">
        <f t="shared" si="13"/>
        <v>0.74392600829419975</v>
      </c>
      <c r="M19">
        <f t="shared" si="13"/>
        <v>0.74388717866973497</v>
      </c>
      <c r="N19">
        <f t="shared" si="13"/>
        <v>0.74392600829419975</v>
      </c>
      <c r="O19">
        <f t="shared" si="13"/>
        <v>0.74403209280107607</v>
      </c>
      <c r="P19">
        <f t="shared" si="13"/>
        <v>0.74417700693241728</v>
      </c>
      <c r="Q19">
        <f t="shared" si="13"/>
        <v>0.74432192106375838</v>
      </c>
      <c r="R19">
        <f t="shared" si="13"/>
        <v>0.74442800557063482</v>
      </c>
      <c r="S19">
        <f t="shared" si="13"/>
        <v>0.74446683519509949</v>
      </c>
      <c r="T19">
        <f t="shared" si="13"/>
        <v>0.74442800557063482</v>
      </c>
      <c r="U19">
        <f t="shared" si="13"/>
        <v>0.74432192106375838</v>
      </c>
      <c r="V19">
        <f t="shared" si="13"/>
        <v>0.74417700693241728</v>
      </c>
      <c r="W19">
        <f t="shared" si="13"/>
        <v>0.74403209280107607</v>
      </c>
      <c r="X19">
        <f t="shared" si="13"/>
        <v>0.74392600829419975</v>
      </c>
      <c r="Y19">
        <f t="shared" si="13"/>
        <v>0.74388717866973497</v>
      </c>
      <c r="Z19">
        <f t="shared" si="13"/>
        <v>0.74392600829419975</v>
      </c>
      <c r="AA19">
        <f t="shared" si="13"/>
        <v>0.74403209280107607</v>
      </c>
      <c r="AB19">
        <f t="shared" si="13"/>
        <v>0.74417700693241728</v>
      </c>
      <c r="AC19">
        <f t="shared" si="13"/>
        <v>0.74432192106375838</v>
      </c>
      <c r="AD19">
        <f t="shared" si="13"/>
        <v>0.74442800557063482</v>
      </c>
      <c r="AE19">
        <f t="shared" si="13"/>
        <v>0.74446683519509949</v>
      </c>
      <c r="AF19">
        <f t="shared" si="13"/>
        <v>0.74442800557063482</v>
      </c>
      <c r="AG19">
        <f t="shared" si="13"/>
        <v>0.74432192106375838</v>
      </c>
      <c r="AH19">
        <f t="shared" si="13"/>
        <v>0.74417700693241728</v>
      </c>
      <c r="AI19">
        <f t="shared" si="13"/>
        <v>0.74403209280107607</v>
      </c>
      <c r="AJ19">
        <f t="shared" si="13"/>
        <v>0.74392600829419975</v>
      </c>
      <c r="AK19">
        <f t="shared" si="13"/>
        <v>0.74388717866973497</v>
      </c>
      <c r="AL19">
        <f t="shared" si="13"/>
        <v>0.74392600829419975</v>
      </c>
      <c r="AM19">
        <f t="shared" si="13"/>
        <v>0.74403209280107607</v>
      </c>
      <c r="AN19">
        <f t="shared" si="13"/>
        <v>0.74417700693241728</v>
      </c>
      <c r="AO19">
        <f t="shared" si="13"/>
        <v>0.74432192106375838</v>
      </c>
      <c r="AP19">
        <f t="shared" si="13"/>
        <v>0.74442800557063482</v>
      </c>
      <c r="AQ19">
        <f t="shared" si="13"/>
        <v>0.74446683519509949</v>
      </c>
    </row>
    <row r="20" spans="1:43" x14ac:dyDescent="0.25">
      <c r="A20">
        <f t="shared" si="4"/>
        <v>0</v>
      </c>
      <c r="B20">
        <f t="shared" si="5"/>
        <v>2.1133242538293006E-33</v>
      </c>
      <c r="C20">
        <f t="shared" si="6"/>
        <v>4.3433629389756898E-17</v>
      </c>
      <c r="D20">
        <f t="shared" si="7"/>
        <v>7.9818965906901445E-33</v>
      </c>
      <c r="E20">
        <f t="shared" si="8"/>
        <v>3.1415926535897931</v>
      </c>
      <c r="F20" s="2">
        <f t="shared" si="10"/>
        <v>180</v>
      </c>
      <c r="G20">
        <f t="shared" si="9"/>
        <v>2.1133242538292999E-33</v>
      </c>
      <c r="H20">
        <f t="shared" si="13"/>
        <v>2.1133242538292999E-33</v>
      </c>
      <c r="I20">
        <f t="shared" si="13"/>
        <v>2.1133242538293003E-33</v>
      </c>
      <c r="J20">
        <f t="shared" si="13"/>
        <v>2.1133242538293006E-33</v>
      </c>
      <c r="K20">
        <f t="shared" si="13"/>
        <v>2.1133242538293009E-33</v>
      </c>
      <c r="L20">
        <f t="shared" si="13"/>
        <v>2.1133242538293013E-33</v>
      </c>
      <c r="M20">
        <f t="shared" si="13"/>
        <v>2.1133242538293013E-33</v>
      </c>
      <c r="N20">
        <f t="shared" si="13"/>
        <v>2.1133242538293013E-33</v>
      </c>
      <c r="O20">
        <f t="shared" si="13"/>
        <v>2.1133242538293009E-33</v>
      </c>
      <c r="P20">
        <f t="shared" si="13"/>
        <v>2.1133242538293006E-33</v>
      </c>
      <c r="Q20">
        <f t="shared" si="13"/>
        <v>2.1133242538293003E-33</v>
      </c>
      <c r="R20">
        <f t="shared" si="13"/>
        <v>2.1133242538292999E-33</v>
      </c>
      <c r="S20">
        <f t="shared" si="13"/>
        <v>2.1133242538292999E-33</v>
      </c>
      <c r="T20">
        <f t="shared" si="13"/>
        <v>2.1133242538292999E-33</v>
      </c>
      <c r="U20">
        <f t="shared" si="13"/>
        <v>2.1133242538293003E-33</v>
      </c>
      <c r="V20">
        <f t="shared" si="13"/>
        <v>2.1133242538293006E-33</v>
      </c>
      <c r="W20">
        <f t="shared" si="13"/>
        <v>2.1133242538293009E-33</v>
      </c>
      <c r="X20">
        <f t="shared" si="13"/>
        <v>2.1133242538293013E-33</v>
      </c>
      <c r="Y20">
        <f t="shared" si="13"/>
        <v>2.1133242538293013E-33</v>
      </c>
      <c r="Z20">
        <f t="shared" si="13"/>
        <v>2.1133242538293013E-33</v>
      </c>
      <c r="AA20">
        <f t="shared" si="13"/>
        <v>2.1133242538293009E-33</v>
      </c>
      <c r="AB20">
        <f t="shared" si="13"/>
        <v>2.1133242538293006E-33</v>
      </c>
      <c r="AC20">
        <f t="shared" si="13"/>
        <v>2.1133242538293003E-33</v>
      </c>
      <c r="AD20">
        <f t="shared" si="13"/>
        <v>2.1133242538292999E-33</v>
      </c>
      <c r="AE20">
        <f t="shared" si="13"/>
        <v>2.1133242538292999E-33</v>
      </c>
      <c r="AF20">
        <f t="shared" si="13"/>
        <v>2.1133242538292999E-33</v>
      </c>
      <c r="AG20">
        <f t="shared" si="13"/>
        <v>2.1133242538293003E-33</v>
      </c>
      <c r="AH20">
        <f t="shared" si="13"/>
        <v>2.1133242538293006E-33</v>
      </c>
      <c r="AI20">
        <f t="shared" si="13"/>
        <v>2.1133242538293009E-33</v>
      </c>
      <c r="AJ20">
        <f t="shared" si="13"/>
        <v>2.1133242538293013E-33</v>
      </c>
      <c r="AK20">
        <f t="shared" si="13"/>
        <v>2.1133242538293013E-33</v>
      </c>
      <c r="AL20">
        <f t="shared" si="13"/>
        <v>2.1133242538293013E-33</v>
      </c>
      <c r="AM20">
        <f t="shared" si="13"/>
        <v>2.1133242538293009E-33</v>
      </c>
      <c r="AN20">
        <f t="shared" si="13"/>
        <v>2.1133242538293006E-33</v>
      </c>
      <c r="AO20">
        <f t="shared" si="13"/>
        <v>2.1133242538293003E-33</v>
      </c>
      <c r="AP20">
        <f t="shared" si="13"/>
        <v>2.1133242538292999E-33</v>
      </c>
      <c r="AQ20">
        <f t="shared" si="13"/>
        <v>2.1133242538292999E-33</v>
      </c>
    </row>
    <row r="21" spans="1:43" x14ac:dyDescent="0.25">
      <c r="A21">
        <f t="shared" si="4"/>
        <v>0.74307450098011874</v>
      </c>
      <c r="B21">
        <f t="shared" si="5"/>
        <v>1.1025059522866575E-3</v>
      </c>
      <c r="C21">
        <f t="shared" si="6"/>
        <v>3.1094302114198242E-2</v>
      </c>
      <c r="D21">
        <f t="shared" si="7"/>
        <v>4.0496807485037043E-3</v>
      </c>
      <c r="E21">
        <f t="shared" si="8"/>
        <v>3.0543261909900763</v>
      </c>
      <c r="F21">
        <f t="shared" si="10"/>
        <v>175</v>
      </c>
      <c r="G21">
        <f t="shared" si="9"/>
        <v>0.74388717866972309</v>
      </c>
      <c r="H21">
        <f t="shared" si="13"/>
        <v>0.74392600829418787</v>
      </c>
      <c r="I21">
        <f t="shared" si="13"/>
        <v>0.7440320928010643</v>
      </c>
      <c r="J21">
        <f t="shared" si="13"/>
        <v>0.7441770069324054</v>
      </c>
      <c r="K21">
        <f t="shared" si="13"/>
        <v>0.74432192106374651</v>
      </c>
      <c r="L21">
        <f t="shared" si="13"/>
        <v>0.74442800557062294</v>
      </c>
      <c r="M21">
        <f t="shared" si="13"/>
        <v>0.74446683519508761</v>
      </c>
      <c r="N21">
        <f t="shared" si="13"/>
        <v>0.74442800557062294</v>
      </c>
      <c r="O21">
        <f t="shared" si="13"/>
        <v>0.74432192106374651</v>
      </c>
      <c r="P21">
        <f t="shared" si="13"/>
        <v>0.7441770069324054</v>
      </c>
      <c r="Q21">
        <f t="shared" si="13"/>
        <v>0.7440320928010643</v>
      </c>
      <c r="R21">
        <f t="shared" si="13"/>
        <v>0.74392600829418787</v>
      </c>
      <c r="S21">
        <f t="shared" si="13"/>
        <v>0.74388717866972309</v>
      </c>
      <c r="T21">
        <f t="shared" si="13"/>
        <v>0.74392600829418787</v>
      </c>
      <c r="U21">
        <f t="shared" si="13"/>
        <v>0.7440320928010643</v>
      </c>
      <c r="V21">
        <f t="shared" si="13"/>
        <v>0.7441770069324054</v>
      </c>
      <c r="W21">
        <f t="shared" si="13"/>
        <v>0.74432192106374651</v>
      </c>
      <c r="X21">
        <f t="shared" si="13"/>
        <v>0.74442800557062294</v>
      </c>
      <c r="Y21">
        <f t="shared" si="13"/>
        <v>0.74446683519508761</v>
      </c>
      <c r="Z21">
        <f t="shared" si="13"/>
        <v>0.74442800557062294</v>
      </c>
      <c r="AA21">
        <f t="shared" si="13"/>
        <v>0.74432192106374651</v>
      </c>
      <c r="AB21">
        <f t="shared" si="13"/>
        <v>0.7441770069324054</v>
      </c>
      <c r="AC21">
        <f t="shared" si="13"/>
        <v>0.7440320928010643</v>
      </c>
      <c r="AD21">
        <f t="shared" si="13"/>
        <v>0.74392600829418787</v>
      </c>
      <c r="AE21">
        <f t="shared" si="13"/>
        <v>0.74388717866972309</v>
      </c>
      <c r="AF21">
        <f t="shared" si="13"/>
        <v>0.74392600829418787</v>
      </c>
      <c r="AG21">
        <f t="shared" si="13"/>
        <v>0.7440320928010643</v>
      </c>
      <c r="AH21">
        <f t="shared" si="13"/>
        <v>0.7441770069324054</v>
      </c>
      <c r="AI21">
        <f t="shared" si="13"/>
        <v>0.74432192106374651</v>
      </c>
      <c r="AJ21">
        <f t="shared" si="13"/>
        <v>0.74442800557062294</v>
      </c>
      <c r="AK21">
        <f t="shared" si="13"/>
        <v>0.74446683519508761</v>
      </c>
      <c r="AL21">
        <f t="shared" si="13"/>
        <v>0.74442800557062294</v>
      </c>
      <c r="AM21">
        <f t="shared" si="13"/>
        <v>0.74432192106374651</v>
      </c>
      <c r="AN21">
        <f t="shared" si="13"/>
        <v>0.7441770069324054</v>
      </c>
      <c r="AO21">
        <f t="shared" si="13"/>
        <v>0.7440320928010643</v>
      </c>
      <c r="AP21">
        <f t="shared" si="13"/>
        <v>0.74392600829418787</v>
      </c>
      <c r="AQ21">
        <f t="shared" si="13"/>
        <v>0.74388717866972309</v>
      </c>
    </row>
    <row r="22" spans="1:43" x14ac:dyDescent="0.25">
      <c r="A22">
        <f t="shared" si="4"/>
        <v>2.9836625417440232</v>
      </c>
      <c r="B22">
        <f t="shared" si="5"/>
        <v>4.7736366077201402E-3</v>
      </c>
      <c r="C22">
        <f t="shared" si="6"/>
        <v>6.3121837024362734E-2</v>
      </c>
      <c r="D22">
        <f t="shared" si="7"/>
        <v>1.6197257637661989E-2</v>
      </c>
      <c r="E22">
        <f t="shared" si="8"/>
        <v>2.9670597283903604</v>
      </c>
      <c r="F22">
        <f t="shared" si="10"/>
        <v>170</v>
      </c>
      <c r="G22">
        <f t="shared" si="9"/>
        <v>2.9860829706993983</v>
      </c>
      <c r="H22">
        <f t="shared" si="13"/>
        <v>2.9863982407444327</v>
      </c>
      <c r="I22">
        <f t="shared" si="13"/>
        <v>2.987259574525571</v>
      </c>
      <c r="J22">
        <f t="shared" si="13"/>
        <v>2.9884361783517432</v>
      </c>
      <c r="K22">
        <f t="shared" si="13"/>
        <v>2.9896127821779159</v>
      </c>
      <c r="L22">
        <f t="shared" si="13"/>
        <v>2.9904741159590538</v>
      </c>
      <c r="M22">
        <f t="shared" si="13"/>
        <v>2.9907893860040882</v>
      </c>
      <c r="N22">
        <f t="shared" si="13"/>
        <v>2.9904741159590538</v>
      </c>
      <c r="O22">
        <f t="shared" si="13"/>
        <v>2.9896127821779159</v>
      </c>
      <c r="P22">
        <f t="shared" si="13"/>
        <v>2.9884361783517432</v>
      </c>
      <c r="Q22">
        <f t="shared" si="13"/>
        <v>2.987259574525571</v>
      </c>
      <c r="R22">
        <f t="shared" si="13"/>
        <v>2.9863982407444327</v>
      </c>
      <c r="S22">
        <f t="shared" si="13"/>
        <v>2.9860829706993983</v>
      </c>
      <c r="T22">
        <f t="shared" si="13"/>
        <v>2.9863982407444327</v>
      </c>
      <c r="U22">
        <f t="shared" si="13"/>
        <v>2.987259574525571</v>
      </c>
      <c r="V22">
        <f t="shared" si="13"/>
        <v>2.9884361783517432</v>
      </c>
      <c r="W22">
        <f t="shared" si="13"/>
        <v>2.9896127821779159</v>
      </c>
      <c r="X22">
        <f t="shared" si="13"/>
        <v>2.9904741159590538</v>
      </c>
      <c r="Y22">
        <f t="shared" si="13"/>
        <v>2.9907893860040882</v>
      </c>
      <c r="Z22">
        <f t="shared" si="13"/>
        <v>2.9904741159590538</v>
      </c>
      <c r="AA22">
        <f t="shared" si="13"/>
        <v>2.9896127821779159</v>
      </c>
      <c r="AB22">
        <f t="shared" si="13"/>
        <v>2.9884361783517432</v>
      </c>
      <c r="AC22">
        <f t="shared" si="13"/>
        <v>2.987259574525571</v>
      </c>
      <c r="AD22">
        <f t="shared" si="13"/>
        <v>2.9863982407444327</v>
      </c>
      <c r="AE22">
        <f t="shared" si="13"/>
        <v>2.9860829706993983</v>
      </c>
      <c r="AF22">
        <f t="shared" si="13"/>
        <v>2.9863982407444327</v>
      </c>
      <c r="AG22">
        <f t="shared" si="13"/>
        <v>2.987259574525571</v>
      </c>
      <c r="AH22">
        <f t="shared" si="13"/>
        <v>2.9884361783517432</v>
      </c>
      <c r="AI22">
        <f t="shared" si="13"/>
        <v>2.9896127821779159</v>
      </c>
      <c r="AJ22">
        <f t="shared" si="13"/>
        <v>2.9904741159590538</v>
      </c>
      <c r="AK22">
        <f t="shared" si="13"/>
        <v>2.9907893860040882</v>
      </c>
      <c r="AL22">
        <f t="shared" si="13"/>
        <v>2.9904741159590538</v>
      </c>
      <c r="AM22">
        <f t="shared" si="13"/>
        <v>2.9896127821779159</v>
      </c>
      <c r="AN22">
        <f t="shared" si="13"/>
        <v>2.9884361783517432</v>
      </c>
      <c r="AO22">
        <f t="shared" si="13"/>
        <v>2.987259574525571</v>
      </c>
      <c r="AP22">
        <f t="shared" si="13"/>
        <v>2.9863982407444327</v>
      </c>
      <c r="AQ22">
        <f t="shared" si="13"/>
        <v>2.9860829706993983</v>
      </c>
    </row>
    <row r="23" spans="1:43" x14ac:dyDescent="0.25">
      <c r="A23">
        <f t="shared" si="4"/>
        <v>6.756228705311039</v>
      </c>
      <c r="B23">
        <f t="shared" si="5"/>
        <v>1.2104249753733566E-2</v>
      </c>
      <c r="C23">
        <f t="shared" si="6"/>
        <v>9.6976448033469748E-2</v>
      </c>
      <c r="D23">
        <f t="shared" si="7"/>
        <v>3.6429557249827473E-2</v>
      </c>
      <c r="E23">
        <f t="shared" si="8"/>
        <v>2.8797932657906435</v>
      </c>
      <c r="F23">
        <f t="shared" si="10"/>
        <v>165</v>
      </c>
      <c r="G23">
        <f t="shared" si="9"/>
        <v>6.7602016679107715</v>
      </c>
      <c r="H23">
        <f t="shared" si="13"/>
        <v>6.7612910538239417</v>
      </c>
      <c r="I23">
        <f t="shared" si="13"/>
        <v>6.7642673114877718</v>
      </c>
      <c r="J23">
        <f t="shared" si="13"/>
        <v>6.7683329550647722</v>
      </c>
      <c r="K23">
        <f t="shared" si="13"/>
        <v>6.7723985986417734</v>
      </c>
      <c r="L23">
        <f t="shared" si="13"/>
        <v>6.7753748563056035</v>
      </c>
      <c r="M23">
        <f t="shared" si="13"/>
        <v>6.7764642422187737</v>
      </c>
      <c r="N23">
        <f t="shared" si="13"/>
        <v>6.7753748563056035</v>
      </c>
      <c r="O23">
        <f t="shared" si="13"/>
        <v>6.7723985986417734</v>
      </c>
      <c r="P23">
        <f t="shared" si="13"/>
        <v>6.7683329550647722</v>
      </c>
      <c r="Q23">
        <f t="shared" si="13"/>
        <v>6.7642673114877718</v>
      </c>
      <c r="R23">
        <f t="shared" si="13"/>
        <v>6.7612910538239417</v>
      </c>
      <c r="S23">
        <f t="shared" si="13"/>
        <v>6.7602016679107715</v>
      </c>
      <c r="T23">
        <f t="shared" si="13"/>
        <v>6.7612910538239417</v>
      </c>
      <c r="U23">
        <f t="shared" si="13"/>
        <v>6.7642673114877718</v>
      </c>
      <c r="V23">
        <f t="shared" si="13"/>
        <v>6.7683329550647722</v>
      </c>
      <c r="W23">
        <f t="shared" si="13"/>
        <v>6.7723985986417734</v>
      </c>
      <c r="X23">
        <f t="shared" si="13"/>
        <v>6.7753748563056035</v>
      </c>
      <c r="Y23">
        <f t="shared" si="13"/>
        <v>6.7764642422187737</v>
      </c>
      <c r="Z23">
        <f t="shared" si="13"/>
        <v>6.7753748563056035</v>
      </c>
      <c r="AA23">
        <f t="shared" si="13"/>
        <v>6.7723985986417734</v>
      </c>
      <c r="AB23">
        <f t="shared" si="13"/>
        <v>6.7683329550647722</v>
      </c>
      <c r="AC23">
        <f t="shared" si="13"/>
        <v>6.7642673114877718</v>
      </c>
      <c r="AD23">
        <f t="shared" si="13"/>
        <v>6.7612910538239417</v>
      </c>
      <c r="AE23">
        <f t="shared" si="13"/>
        <v>6.7602016679107715</v>
      </c>
      <c r="AF23">
        <f t="shared" si="13"/>
        <v>6.7612910538239417</v>
      </c>
      <c r="AG23">
        <f t="shared" si="13"/>
        <v>6.7642673114877718</v>
      </c>
      <c r="AH23">
        <f t="shared" si="13"/>
        <v>6.7683329550647722</v>
      </c>
      <c r="AI23">
        <f t="shared" si="13"/>
        <v>6.7723985986417734</v>
      </c>
      <c r="AJ23">
        <f t="shared" si="13"/>
        <v>6.7753748563056035</v>
      </c>
      <c r="AK23">
        <f t="shared" si="13"/>
        <v>6.7764642422187737</v>
      </c>
      <c r="AL23">
        <f t="shared" si="13"/>
        <v>6.7753748563056035</v>
      </c>
      <c r="AM23">
        <f t="shared" si="13"/>
        <v>6.7723985986417734</v>
      </c>
      <c r="AN23">
        <f t="shared" si="13"/>
        <v>6.7683329550647722</v>
      </c>
      <c r="AO23">
        <f t="shared" si="13"/>
        <v>6.7642673114877718</v>
      </c>
      <c r="AP23">
        <f t="shared" si="13"/>
        <v>6.7612910538239417</v>
      </c>
      <c r="AQ23">
        <f t="shared" si="13"/>
        <v>6.7602016679107715</v>
      </c>
    </row>
    <row r="24" spans="1:43" x14ac:dyDescent="0.25">
      <c r="A24">
        <f t="shared" si="4"/>
        <v>12.119471436162836</v>
      </c>
      <c r="B24">
        <f t="shared" si="5"/>
        <v>2.4904833965547678E-2</v>
      </c>
      <c r="C24">
        <f t="shared" si="6"/>
        <v>0.13347072652644787</v>
      </c>
      <c r="D24">
        <f t="shared" si="7"/>
        <v>6.4695511639176265E-2</v>
      </c>
      <c r="E24">
        <f t="shared" si="8"/>
        <v>2.7925268031909272</v>
      </c>
      <c r="F24" s="2">
        <f t="shared" si="10"/>
        <v>160</v>
      </c>
      <c r="G24">
        <f t="shared" si="9"/>
        <v>12.124501628405202</v>
      </c>
      <c r="H24">
        <f t="shared" si="13"/>
        <v>12.127164325504994</v>
      </c>
      <c r="I24">
        <f t="shared" si="13"/>
        <v>12.134438949266793</v>
      </c>
      <c r="J24">
        <f t="shared" si="13"/>
        <v>12.144376270128385</v>
      </c>
      <c r="K24">
        <f t="shared" si="13"/>
        <v>12.154313590989975</v>
      </c>
      <c r="L24">
        <f t="shared" si="13"/>
        <v>12.161588214751774</v>
      </c>
      <c r="M24">
        <f t="shared" si="13"/>
        <v>12.164250911851566</v>
      </c>
      <c r="N24">
        <f t="shared" si="13"/>
        <v>12.161588214751774</v>
      </c>
      <c r="O24">
        <f t="shared" si="13"/>
        <v>12.154313590989975</v>
      </c>
      <c r="P24">
        <f t="shared" si="13"/>
        <v>12.144376270128385</v>
      </c>
      <c r="Q24">
        <f t="shared" si="13"/>
        <v>12.134438949266793</v>
      </c>
      <c r="R24">
        <f t="shared" si="13"/>
        <v>12.127164325504994</v>
      </c>
      <c r="S24">
        <f t="shared" si="13"/>
        <v>12.124501628405202</v>
      </c>
      <c r="T24">
        <f t="shared" si="13"/>
        <v>12.127164325504994</v>
      </c>
      <c r="U24">
        <f t="shared" si="13"/>
        <v>12.134438949266793</v>
      </c>
      <c r="V24">
        <f t="shared" si="13"/>
        <v>12.144376270128385</v>
      </c>
      <c r="W24">
        <f t="shared" si="13"/>
        <v>12.154313590989975</v>
      </c>
      <c r="X24">
        <f t="shared" si="13"/>
        <v>12.161588214751774</v>
      </c>
      <c r="Y24">
        <f t="shared" si="13"/>
        <v>12.164250911851566</v>
      </c>
      <c r="Z24">
        <f t="shared" si="13"/>
        <v>12.161588214751774</v>
      </c>
      <c r="AA24">
        <f t="shared" si="13"/>
        <v>12.154313590989975</v>
      </c>
      <c r="AB24">
        <f t="shared" si="13"/>
        <v>12.144376270128385</v>
      </c>
      <c r="AC24">
        <f t="shared" si="13"/>
        <v>12.134438949266793</v>
      </c>
      <c r="AD24">
        <f t="shared" si="13"/>
        <v>12.127164325504994</v>
      </c>
      <c r="AE24">
        <f t="shared" si="13"/>
        <v>12.124501628405202</v>
      </c>
      <c r="AF24">
        <f t="shared" si="13"/>
        <v>12.127164325504994</v>
      </c>
      <c r="AG24">
        <f t="shared" si="13"/>
        <v>12.134438949266793</v>
      </c>
      <c r="AH24">
        <f t="shared" si="13"/>
        <v>12.144376270128385</v>
      </c>
      <c r="AI24">
        <f t="shared" si="13"/>
        <v>12.154313590989975</v>
      </c>
      <c r="AJ24">
        <f t="shared" si="13"/>
        <v>12.161588214751774</v>
      </c>
      <c r="AK24">
        <f t="shared" si="13"/>
        <v>12.164250911851566</v>
      </c>
      <c r="AL24">
        <f t="shared" si="13"/>
        <v>12.161588214751774</v>
      </c>
      <c r="AM24">
        <f t="shared" si="13"/>
        <v>12.154313590989975</v>
      </c>
      <c r="AN24">
        <f t="shared" si="13"/>
        <v>12.144376270128385</v>
      </c>
      <c r="AO24">
        <f t="shared" si="13"/>
        <v>12.134438949266793</v>
      </c>
      <c r="AP24">
        <f t="shared" si="13"/>
        <v>12.127164325504994</v>
      </c>
      <c r="AQ24">
        <f t="shared" si="13"/>
        <v>12.124501628405202</v>
      </c>
    </row>
    <row r="25" spans="1:43" x14ac:dyDescent="0.25">
      <c r="A25">
        <f t="shared" si="4"/>
        <v>19.158284240268511</v>
      </c>
      <c r="B25">
        <f t="shared" si="5"/>
        <v>4.5667633209230639E-2</v>
      </c>
      <c r="C25">
        <f t="shared" si="6"/>
        <v>0.17328968016917071</v>
      </c>
      <c r="D25">
        <f t="shared" si="7"/>
        <v>0.10086332310212313</v>
      </c>
      <c r="E25">
        <f t="shared" si="8"/>
        <v>2.7052603405912108</v>
      </c>
      <c r="F25">
        <f t="shared" si="10"/>
        <v>155</v>
      </c>
      <c r="G25">
        <f t="shared" si="9"/>
        <v>19.163722329939212</v>
      </c>
      <c r="H25">
        <f t="shared" si="13"/>
        <v>19.169112066790721</v>
      </c>
      <c r="I25">
        <f t="shared" si="13"/>
        <v>19.183837101708477</v>
      </c>
      <c r="J25">
        <f t="shared" ref="J25:Y29" si="14">($K$2-$J$2)*$C25*$D25*$U$2*$V$2*COS(3*J$8)+$B25+$A25</f>
        <v>19.203951873477742</v>
      </c>
      <c r="K25">
        <f t="shared" si="14"/>
        <v>19.224066645247007</v>
      </c>
      <c r="L25">
        <f t="shared" si="14"/>
        <v>19.238791680164763</v>
      </c>
      <c r="M25">
        <f t="shared" si="14"/>
        <v>19.244181417016271</v>
      </c>
      <c r="N25">
        <f t="shared" si="14"/>
        <v>19.238791680164763</v>
      </c>
      <c r="O25">
        <f t="shared" si="14"/>
        <v>19.224066645247007</v>
      </c>
      <c r="P25">
        <f t="shared" si="14"/>
        <v>19.203951873477742</v>
      </c>
      <c r="Q25">
        <f t="shared" si="14"/>
        <v>19.183837101708477</v>
      </c>
      <c r="R25">
        <f t="shared" si="14"/>
        <v>19.169112066790721</v>
      </c>
      <c r="S25">
        <f t="shared" si="14"/>
        <v>19.163722329939212</v>
      </c>
      <c r="T25">
        <f t="shared" si="14"/>
        <v>19.169112066790721</v>
      </c>
      <c r="U25">
        <f t="shared" si="14"/>
        <v>19.183837101708477</v>
      </c>
      <c r="V25">
        <f t="shared" si="14"/>
        <v>19.203951873477742</v>
      </c>
      <c r="W25">
        <f t="shared" si="14"/>
        <v>19.224066645247007</v>
      </c>
      <c r="X25">
        <f t="shared" si="14"/>
        <v>19.238791680164763</v>
      </c>
      <c r="Y25">
        <f t="shared" si="14"/>
        <v>19.244181417016271</v>
      </c>
      <c r="Z25">
        <f t="shared" ref="Z25:AO29" si="15">($K$2-$J$2)*$C25*$D25*$U$2*$V$2*COS(3*Z$8)+$B25+$A25</f>
        <v>19.238791680164763</v>
      </c>
      <c r="AA25">
        <f t="shared" si="15"/>
        <v>19.224066645247007</v>
      </c>
      <c r="AB25">
        <f t="shared" si="15"/>
        <v>19.203951873477742</v>
      </c>
      <c r="AC25">
        <f t="shared" si="15"/>
        <v>19.183837101708477</v>
      </c>
      <c r="AD25">
        <f t="shared" si="15"/>
        <v>19.169112066790721</v>
      </c>
      <c r="AE25">
        <f t="shared" si="15"/>
        <v>19.163722329939212</v>
      </c>
      <c r="AF25">
        <f t="shared" si="15"/>
        <v>19.169112066790721</v>
      </c>
      <c r="AG25">
        <f t="shared" si="15"/>
        <v>19.183837101708477</v>
      </c>
      <c r="AH25">
        <f t="shared" si="15"/>
        <v>19.203951873477742</v>
      </c>
      <c r="AI25">
        <f t="shared" si="15"/>
        <v>19.224066645247007</v>
      </c>
      <c r="AJ25">
        <f t="shared" si="15"/>
        <v>19.238791680164763</v>
      </c>
      <c r="AK25">
        <f t="shared" si="15"/>
        <v>19.244181417016271</v>
      </c>
      <c r="AL25">
        <f t="shared" si="15"/>
        <v>19.238791680164763</v>
      </c>
      <c r="AM25">
        <f t="shared" si="15"/>
        <v>19.224066645247007</v>
      </c>
      <c r="AN25">
        <f t="shared" si="15"/>
        <v>19.203951873477742</v>
      </c>
      <c r="AO25">
        <f t="shared" si="15"/>
        <v>19.183837101708477</v>
      </c>
      <c r="AP25">
        <f t="shared" ref="AP25:AQ29" si="16">($K$2-$J$2)*$C25*$D25*$U$2*$V$2*COS(3*AP$8)+$B25+$A25</f>
        <v>19.169112066790721</v>
      </c>
      <c r="AQ25">
        <f t="shared" si="16"/>
        <v>19.163722329939212</v>
      </c>
    </row>
    <row r="26" spans="1:43" x14ac:dyDescent="0.25">
      <c r="A26">
        <f t="shared" si="4"/>
        <v>27.986658103205933</v>
      </c>
      <c r="B26">
        <f t="shared" si="5"/>
        <v>7.7462925863078791E-2</v>
      </c>
      <c r="C26">
        <f t="shared" si="6"/>
        <v>0.21693907946505314</v>
      </c>
      <c r="D26">
        <f t="shared" si="7"/>
        <v>0.14466328999080741</v>
      </c>
      <c r="E26">
        <f t="shared" si="8"/>
        <v>2.6179938779914944</v>
      </c>
      <c r="F26">
        <f t="shared" si="10"/>
        <v>150</v>
      </c>
      <c r="G26">
        <f t="shared" si="9"/>
        <v>27.99188809385906</v>
      </c>
      <c r="H26">
        <f t="shared" si="9"/>
        <v>28.001565472187277</v>
      </c>
      <c r="I26">
        <f t="shared" si="9"/>
        <v>28.028004561464037</v>
      </c>
      <c r="J26">
        <f t="shared" si="9"/>
        <v>28.06412102906901</v>
      </c>
      <c r="K26">
        <f t="shared" si="9"/>
        <v>28.100237496673987</v>
      </c>
      <c r="L26">
        <f t="shared" si="9"/>
        <v>28.126676585950744</v>
      </c>
      <c r="M26">
        <f t="shared" si="9"/>
        <v>28.136353964278964</v>
      </c>
      <c r="N26">
        <f t="shared" si="9"/>
        <v>28.126676585950744</v>
      </c>
      <c r="O26">
        <f t="shared" si="9"/>
        <v>28.100237496673987</v>
      </c>
      <c r="P26">
        <f t="shared" si="9"/>
        <v>28.06412102906901</v>
      </c>
      <c r="Q26">
        <f t="shared" si="9"/>
        <v>28.028004561464037</v>
      </c>
      <c r="R26">
        <f t="shared" si="9"/>
        <v>28.001565472187277</v>
      </c>
      <c r="S26">
        <f t="shared" si="9"/>
        <v>27.99188809385906</v>
      </c>
      <c r="T26">
        <f t="shared" si="9"/>
        <v>28.001565472187277</v>
      </c>
      <c r="U26">
        <f t="shared" si="9"/>
        <v>28.028004561464037</v>
      </c>
      <c r="V26">
        <f t="shared" si="9"/>
        <v>28.06412102906901</v>
      </c>
      <c r="W26">
        <f t="shared" si="14"/>
        <v>28.100237496673987</v>
      </c>
      <c r="X26">
        <f t="shared" si="14"/>
        <v>28.126676585950744</v>
      </c>
      <c r="Y26">
        <f t="shared" si="14"/>
        <v>28.136353964278964</v>
      </c>
      <c r="Z26">
        <f t="shared" si="15"/>
        <v>28.126676585950744</v>
      </c>
      <c r="AA26">
        <f t="shared" si="15"/>
        <v>28.100237496673987</v>
      </c>
      <c r="AB26">
        <f t="shared" si="15"/>
        <v>28.06412102906901</v>
      </c>
      <c r="AC26">
        <f t="shared" si="15"/>
        <v>28.028004561464037</v>
      </c>
      <c r="AD26">
        <f t="shared" si="15"/>
        <v>28.001565472187277</v>
      </c>
      <c r="AE26">
        <f t="shared" si="15"/>
        <v>27.99188809385906</v>
      </c>
      <c r="AF26">
        <f t="shared" si="15"/>
        <v>28.001565472187277</v>
      </c>
      <c r="AG26">
        <f t="shared" si="15"/>
        <v>28.028004561464037</v>
      </c>
      <c r="AH26">
        <f t="shared" si="15"/>
        <v>28.06412102906901</v>
      </c>
      <c r="AI26">
        <f t="shared" si="15"/>
        <v>28.100237496673987</v>
      </c>
      <c r="AJ26">
        <f t="shared" si="15"/>
        <v>28.126676585950744</v>
      </c>
      <c r="AK26">
        <f t="shared" si="15"/>
        <v>28.136353964278964</v>
      </c>
      <c r="AL26">
        <f t="shared" si="15"/>
        <v>28.126676585950744</v>
      </c>
      <c r="AM26">
        <f t="shared" si="15"/>
        <v>28.100237496673987</v>
      </c>
      <c r="AN26">
        <f t="shared" si="15"/>
        <v>28.06412102906901</v>
      </c>
      <c r="AO26">
        <f t="shared" si="15"/>
        <v>28.028004561464037</v>
      </c>
      <c r="AP26">
        <f t="shared" si="16"/>
        <v>28.001565472187277</v>
      </c>
      <c r="AQ26">
        <f t="shared" si="16"/>
        <v>27.99188809385906</v>
      </c>
    </row>
    <row r="27" spans="1:43" x14ac:dyDescent="0.25">
      <c r="A27">
        <f t="shared" si="4"/>
        <v>38.751698493636013</v>
      </c>
      <c r="B27">
        <f t="shared" si="5"/>
        <v>0.12372683239484625</v>
      </c>
      <c r="C27">
        <f t="shared" si="6"/>
        <v>0.26468973408080521</v>
      </c>
      <c r="D27">
        <f t="shared" si="7"/>
        <v>0.19562153662223603</v>
      </c>
      <c r="E27">
        <f t="shared" si="8"/>
        <v>2.5307274153917776</v>
      </c>
      <c r="F27" s="2">
        <f t="shared" si="10"/>
        <v>145</v>
      </c>
      <c r="G27">
        <f t="shared" si="9"/>
        <v>38.75624820339192</v>
      </c>
      <c r="H27">
        <f t="shared" si="9"/>
        <v>38.772214910275601</v>
      </c>
      <c r="I27">
        <f t="shared" si="9"/>
        <v>38.815836764711392</v>
      </c>
      <c r="J27">
        <f t="shared" si="9"/>
        <v>38.875425326030857</v>
      </c>
      <c r="K27">
        <f t="shared" si="9"/>
        <v>38.93501388735033</v>
      </c>
      <c r="L27">
        <f t="shared" si="9"/>
        <v>38.978635741786114</v>
      </c>
      <c r="M27">
        <f t="shared" si="9"/>
        <v>38.994602448669802</v>
      </c>
      <c r="N27">
        <f t="shared" si="9"/>
        <v>38.978635741786114</v>
      </c>
      <c r="O27">
        <f t="shared" si="9"/>
        <v>38.93501388735033</v>
      </c>
      <c r="P27">
        <f t="shared" si="9"/>
        <v>38.875425326030857</v>
      </c>
      <c r="Q27">
        <f t="shared" si="9"/>
        <v>38.815836764711392</v>
      </c>
      <c r="R27">
        <f t="shared" si="9"/>
        <v>38.772214910275601</v>
      </c>
      <c r="S27">
        <f t="shared" si="9"/>
        <v>38.75624820339192</v>
      </c>
      <c r="T27">
        <f t="shared" si="9"/>
        <v>38.772214910275601</v>
      </c>
      <c r="U27">
        <f t="shared" si="9"/>
        <v>38.815836764711392</v>
      </c>
      <c r="V27">
        <f t="shared" si="9"/>
        <v>38.875425326030857</v>
      </c>
      <c r="W27">
        <f t="shared" si="14"/>
        <v>38.93501388735033</v>
      </c>
      <c r="X27">
        <f t="shared" si="14"/>
        <v>38.978635741786114</v>
      </c>
      <c r="Y27">
        <f t="shared" si="14"/>
        <v>38.994602448669802</v>
      </c>
      <c r="Z27">
        <f t="shared" si="15"/>
        <v>38.978635741786114</v>
      </c>
      <c r="AA27">
        <f t="shared" si="15"/>
        <v>38.93501388735033</v>
      </c>
      <c r="AB27">
        <f t="shared" si="15"/>
        <v>38.875425326030857</v>
      </c>
      <c r="AC27">
        <f t="shared" si="15"/>
        <v>38.815836764711392</v>
      </c>
      <c r="AD27">
        <f t="shared" si="15"/>
        <v>38.772214910275601</v>
      </c>
      <c r="AE27">
        <f t="shared" si="15"/>
        <v>38.75624820339192</v>
      </c>
      <c r="AF27">
        <f t="shared" si="15"/>
        <v>38.772214910275601</v>
      </c>
      <c r="AG27">
        <f t="shared" si="15"/>
        <v>38.815836764711392</v>
      </c>
      <c r="AH27">
        <f t="shared" si="15"/>
        <v>38.875425326030857</v>
      </c>
      <c r="AI27">
        <f t="shared" si="15"/>
        <v>38.93501388735033</v>
      </c>
      <c r="AJ27">
        <f t="shared" si="15"/>
        <v>38.978635741786114</v>
      </c>
      <c r="AK27">
        <f t="shared" si="15"/>
        <v>38.994602448669802</v>
      </c>
      <c r="AL27">
        <f t="shared" si="15"/>
        <v>38.978635741786114</v>
      </c>
      <c r="AM27">
        <f t="shared" si="15"/>
        <v>38.93501388735033</v>
      </c>
      <c r="AN27">
        <f t="shared" si="15"/>
        <v>38.875425326030857</v>
      </c>
      <c r="AO27">
        <f t="shared" si="15"/>
        <v>38.815836764711392</v>
      </c>
      <c r="AP27">
        <f t="shared" si="16"/>
        <v>38.772214910275601</v>
      </c>
      <c r="AQ27">
        <f t="shared" si="16"/>
        <v>38.75624820339192</v>
      </c>
    </row>
    <row r="28" spans="1:43" x14ac:dyDescent="0.25">
      <c r="A28">
        <f t="shared" si="4"/>
        <v>51.639005981180453</v>
      </c>
      <c r="B28">
        <f t="shared" si="5"/>
        <v>0.18790376347906065</v>
      </c>
      <c r="C28">
        <f t="shared" si="6"/>
        <v>0.31652220346089283</v>
      </c>
      <c r="D28">
        <f t="shared" si="7"/>
        <v>0.25299423217741851</v>
      </c>
      <c r="E28">
        <f t="shared" si="8"/>
        <v>2.4434609527920612</v>
      </c>
      <c r="F28">
        <f t="shared" si="10"/>
        <v>140</v>
      </c>
      <c r="G28">
        <f t="shared" si="9"/>
        <v>51.642597608450266</v>
      </c>
      <c r="H28">
        <f t="shared" si="9"/>
        <v>51.667290752476525</v>
      </c>
      <c r="I28">
        <f t="shared" si="9"/>
        <v>51.734753676554888</v>
      </c>
      <c r="J28">
        <f t="shared" si="9"/>
        <v>51.826909744659517</v>
      </c>
      <c r="K28">
        <f t="shared" si="9"/>
        <v>51.919065812764138</v>
      </c>
      <c r="L28">
        <f t="shared" si="9"/>
        <v>51.986528736842502</v>
      </c>
      <c r="M28">
        <f t="shared" si="9"/>
        <v>52.01122188086876</v>
      </c>
      <c r="N28">
        <f t="shared" si="9"/>
        <v>51.986528736842502</v>
      </c>
      <c r="O28">
        <f t="shared" si="9"/>
        <v>51.919065812764138</v>
      </c>
      <c r="P28">
        <f t="shared" si="9"/>
        <v>51.826909744659517</v>
      </c>
      <c r="Q28">
        <f t="shared" si="9"/>
        <v>51.734753676554888</v>
      </c>
      <c r="R28">
        <f t="shared" si="9"/>
        <v>51.667290752476525</v>
      </c>
      <c r="S28">
        <f t="shared" si="9"/>
        <v>51.642597608450266</v>
      </c>
      <c r="T28">
        <f t="shared" si="9"/>
        <v>51.667290752476525</v>
      </c>
      <c r="U28">
        <f t="shared" si="9"/>
        <v>51.734753676554888</v>
      </c>
      <c r="V28">
        <f t="shared" si="9"/>
        <v>51.826909744659517</v>
      </c>
      <c r="W28">
        <f t="shared" si="14"/>
        <v>51.919065812764138</v>
      </c>
      <c r="X28">
        <f t="shared" si="14"/>
        <v>51.986528736842502</v>
      </c>
      <c r="Y28">
        <f t="shared" si="14"/>
        <v>52.01122188086876</v>
      </c>
      <c r="Z28">
        <f t="shared" si="15"/>
        <v>51.986528736842502</v>
      </c>
      <c r="AA28">
        <f t="shared" si="15"/>
        <v>51.919065812764138</v>
      </c>
      <c r="AB28">
        <f t="shared" si="15"/>
        <v>51.826909744659517</v>
      </c>
      <c r="AC28">
        <f t="shared" si="15"/>
        <v>51.734753676554888</v>
      </c>
      <c r="AD28">
        <f t="shared" si="15"/>
        <v>51.667290752476525</v>
      </c>
      <c r="AE28">
        <f t="shared" si="15"/>
        <v>51.642597608450266</v>
      </c>
      <c r="AF28">
        <f t="shared" si="15"/>
        <v>51.667290752476525</v>
      </c>
      <c r="AG28">
        <f t="shared" si="15"/>
        <v>51.734753676554888</v>
      </c>
      <c r="AH28">
        <f t="shared" si="15"/>
        <v>51.826909744659517</v>
      </c>
      <c r="AI28">
        <f t="shared" si="15"/>
        <v>51.919065812764138</v>
      </c>
      <c r="AJ28">
        <f t="shared" si="15"/>
        <v>51.986528736842502</v>
      </c>
      <c r="AK28">
        <f t="shared" si="15"/>
        <v>52.01122188086876</v>
      </c>
      <c r="AL28">
        <f t="shared" si="15"/>
        <v>51.986528736842502</v>
      </c>
      <c r="AM28">
        <f t="shared" si="15"/>
        <v>51.919065812764138</v>
      </c>
      <c r="AN28">
        <f t="shared" si="15"/>
        <v>51.826909744659517</v>
      </c>
      <c r="AO28">
        <f t="shared" si="15"/>
        <v>51.734753676554888</v>
      </c>
      <c r="AP28">
        <f t="shared" si="16"/>
        <v>51.667290752476525</v>
      </c>
      <c r="AQ28">
        <f t="shared" si="16"/>
        <v>51.642597608450266</v>
      </c>
    </row>
    <row r="29" spans="1:43" x14ac:dyDescent="0.25">
      <c r="A29">
        <f t="shared" si="4"/>
        <v>66.879769353668337</v>
      </c>
      <c r="B29">
        <f t="shared" si="5"/>
        <v>0.27293343378855844</v>
      </c>
      <c r="C29">
        <f t="shared" si="6"/>
        <v>0.37208061403001658</v>
      </c>
      <c r="D29">
        <f t="shared" si="7"/>
        <v>0.31571684284352708</v>
      </c>
      <c r="E29">
        <f t="shared" si="8"/>
        <v>2.3561944901923448</v>
      </c>
      <c r="F29">
        <f t="shared" si="10"/>
        <v>135</v>
      </c>
      <c r="G29">
        <f t="shared" si="9"/>
        <v>66.882323184108586</v>
      </c>
      <c r="H29">
        <f t="shared" si="9"/>
        <v>66.918547182292102</v>
      </c>
      <c r="I29">
        <f t="shared" si="9"/>
        <v>67.017512985782744</v>
      </c>
      <c r="J29">
        <f t="shared" si="9"/>
        <v>67.152702787456889</v>
      </c>
      <c r="K29">
        <f t="shared" si="9"/>
        <v>67.287892589131047</v>
      </c>
      <c r="L29">
        <f t="shared" si="9"/>
        <v>67.38685839262169</v>
      </c>
      <c r="M29">
        <f t="shared" si="9"/>
        <v>67.423082390805206</v>
      </c>
      <c r="N29">
        <f t="shared" si="9"/>
        <v>67.38685839262169</v>
      </c>
      <c r="O29">
        <f t="shared" si="9"/>
        <v>67.287892589131047</v>
      </c>
      <c r="P29">
        <f t="shared" si="9"/>
        <v>67.152702787456889</v>
      </c>
      <c r="Q29">
        <f t="shared" si="9"/>
        <v>67.017512985782744</v>
      </c>
      <c r="R29">
        <f t="shared" si="9"/>
        <v>66.918547182292102</v>
      </c>
      <c r="S29">
        <f t="shared" si="9"/>
        <v>66.882323184108586</v>
      </c>
      <c r="T29">
        <f t="shared" si="9"/>
        <v>66.918547182292102</v>
      </c>
      <c r="U29">
        <f t="shared" si="9"/>
        <v>67.017512985782744</v>
      </c>
      <c r="V29">
        <f t="shared" si="9"/>
        <v>67.152702787456889</v>
      </c>
      <c r="W29">
        <f t="shared" si="14"/>
        <v>67.287892589131047</v>
      </c>
      <c r="X29">
        <f t="shared" si="14"/>
        <v>67.38685839262169</v>
      </c>
      <c r="Y29">
        <f t="shared" si="14"/>
        <v>67.423082390805206</v>
      </c>
      <c r="Z29">
        <f t="shared" si="15"/>
        <v>67.38685839262169</v>
      </c>
      <c r="AA29">
        <f t="shared" si="15"/>
        <v>67.287892589131047</v>
      </c>
      <c r="AB29">
        <f t="shared" si="15"/>
        <v>67.152702787456889</v>
      </c>
      <c r="AC29">
        <f t="shared" si="15"/>
        <v>67.017512985782744</v>
      </c>
      <c r="AD29">
        <f t="shared" si="15"/>
        <v>66.918547182292102</v>
      </c>
      <c r="AE29">
        <f t="shared" si="15"/>
        <v>66.882323184108586</v>
      </c>
      <c r="AF29">
        <f t="shared" si="15"/>
        <v>66.918547182292102</v>
      </c>
      <c r="AG29">
        <f t="shared" si="15"/>
        <v>67.017512985782744</v>
      </c>
      <c r="AH29">
        <f t="shared" si="15"/>
        <v>67.152702787456889</v>
      </c>
      <c r="AI29">
        <f t="shared" si="15"/>
        <v>67.287892589131047</v>
      </c>
      <c r="AJ29">
        <f t="shared" si="15"/>
        <v>67.38685839262169</v>
      </c>
      <c r="AK29">
        <f t="shared" si="15"/>
        <v>67.423082390805206</v>
      </c>
      <c r="AL29">
        <f t="shared" si="15"/>
        <v>67.38685839262169</v>
      </c>
      <c r="AM29">
        <f t="shared" si="15"/>
        <v>67.287892589131047</v>
      </c>
      <c r="AN29">
        <f t="shared" si="15"/>
        <v>67.152702787456889</v>
      </c>
      <c r="AO29">
        <f t="shared" si="15"/>
        <v>67.017512985782744</v>
      </c>
      <c r="AP29">
        <f t="shared" si="16"/>
        <v>66.918547182292102</v>
      </c>
      <c r="AQ29">
        <f t="shared" si="16"/>
        <v>66.882323184108586</v>
      </c>
    </row>
    <row r="30" spans="1:43" x14ac:dyDescent="0.25">
      <c r="A30">
        <f t="shared" si="4"/>
        <v>84.760055654875217</v>
      </c>
      <c r="B30">
        <f t="shared" si="5"/>
        <v>0.38062483971670708</v>
      </c>
      <c r="C30">
        <f t="shared" si="6"/>
        <v>0.43064831218879501</v>
      </c>
      <c r="D30">
        <f t="shared" si="7"/>
        <v>0.38238660710604216</v>
      </c>
      <c r="E30">
        <f t="shared" si="8"/>
        <v>2.2689280275926285</v>
      </c>
      <c r="F30" s="2">
        <f>F29-5</f>
        <v>130</v>
      </c>
      <c r="G30">
        <f>($K$2-$J$2)*$C30*$D30*$U$2*$V$2*COS(3*G$8)+$B30+$A30</f>
        <v>84.76165837624697</v>
      </c>
      <c r="H30">
        <f t="shared" ref="H30:AQ30" si="17">($K$2-$J$2)*$C30*$D30*$U$2*$V$2*COS(3*H$8)+$B30+$A30</f>
        <v>84.812437711509006</v>
      </c>
      <c r="I30">
        <f t="shared" si="17"/>
        <v>84.951169435419445</v>
      </c>
      <c r="J30">
        <f t="shared" si="17"/>
        <v>85.140680494591919</v>
      </c>
      <c r="K30">
        <f t="shared" si="17"/>
        <v>85.330191553764394</v>
      </c>
      <c r="L30">
        <f t="shared" si="17"/>
        <v>85.468923277674847</v>
      </c>
      <c r="M30">
        <f t="shared" si="17"/>
        <v>85.519702612936882</v>
      </c>
      <c r="N30">
        <f t="shared" si="17"/>
        <v>85.468923277674847</v>
      </c>
      <c r="O30">
        <f t="shared" si="17"/>
        <v>85.330191553764394</v>
      </c>
      <c r="P30">
        <f t="shared" si="17"/>
        <v>85.140680494591919</v>
      </c>
      <c r="Q30">
        <f t="shared" si="17"/>
        <v>84.951169435419445</v>
      </c>
      <c r="R30">
        <f t="shared" si="17"/>
        <v>84.812437711509006</v>
      </c>
      <c r="S30">
        <f t="shared" si="17"/>
        <v>84.76165837624697</v>
      </c>
      <c r="T30">
        <f t="shared" si="17"/>
        <v>84.812437711509006</v>
      </c>
      <c r="U30">
        <f t="shared" si="17"/>
        <v>84.951169435419445</v>
      </c>
      <c r="V30">
        <f t="shared" si="17"/>
        <v>85.140680494591919</v>
      </c>
      <c r="W30">
        <f t="shared" si="17"/>
        <v>85.330191553764394</v>
      </c>
      <c r="X30">
        <f t="shared" si="17"/>
        <v>85.468923277674847</v>
      </c>
      <c r="Y30">
        <f t="shared" si="17"/>
        <v>85.519702612936882</v>
      </c>
      <c r="Z30">
        <f t="shared" si="17"/>
        <v>85.468923277674847</v>
      </c>
      <c r="AA30">
        <f t="shared" si="17"/>
        <v>85.330191553764394</v>
      </c>
      <c r="AB30">
        <f t="shared" si="17"/>
        <v>85.140680494591919</v>
      </c>
      <c r="AC30">
        <f t="shared" si="17"/>
        <v>84.951169435419445</v>
      </c>
      <c r="AD30">
        <f t="shared" si="17"/>
        <v>84.812437711509006</v>
      </c>
      <c r="AE30">
        <f t="shared" si="17"/>
        <v>84.76165837624697</v>
      </c>
      <c r="AF30">
        <f t="shared" si="17"/>
        <v>84.812437711509006</v>
      </c>
      <c r="AG30">
        <f t="shared" si="17"/>
        <v>84.951169435419445</v>
      </c>
      <c r="AH30">
        <f t="shared" si="17"/>
        <v>85.140680494591919</v>
      </c>
      <c r="AI30">
        <f t="shared" si="17"/>
        <v>85.330191553764394</v>
      </c>
      <c r="AJ30">
        <f t="shared" si="17"/>
        <v>85.468923277674847</v>
      </c>
      <c r="AK30">
        <f t="shared" si="17"/>
        <v>85.519702612936882</v>
      </c>
      <c r="AL30">
        <f t="shared" si="17"/>
        <v>85.468923277674847</v>
      </c>
      <c r="AM30">
        <f t="shared" si="17"/>
        <v>85.330191553764394</v>
      </c>
      <c r="AN30">
        <f t="shared" si="17"/>
        <v>85.140680494591919</v>
      </c>
      <c r="AO30">
        <f t="shared" si="17"/>
        <v>84.951169435419445</v>
      </c>
      <c r="AP30">
        <f t="shared" si="17"/>
        <v>84.812437711509006</v>
      </c>
      <c r="AQ30">
        <f t="shared" si="17"/>
        <v>84.76165837624697</v>
      </c>
    </row>
    <row r="32" spans="1:43" x14ac:dyDescent="0.25">
      <c r="I32" s="2" t="s">
        <v>14</v>
      </c>
      <c r="J32" s="2">
        <f>SUM(G35:AQ38)</f>
        <v>229.53330920758717</v>
      </c>
      <c r="L32" s="2" t="s">
        <v>16</v>
      </c>
      <c r="M32" s="6">
        <f>(1-J32/J40)</f>
        <v>0.99930390428940186</v>
      </c>
    </row>
    <row r="34" spans="6:43" x14ac:dyDescent="0.25">
      <c r="G34">
        <f>-180</f>
        <v>-180</v>
      </c>
      <c r="H34">
        <f>G34+10</f>
        <v>-170</v>
      </c>
      <c r="I34">
        <f t="shared" ref="I34:AJ34" si="18">H34+10</f>
        <v>-160</v>
      </c>
      <c r="J34">
        <f t="shared" si="18"/>
        <v>-150</v>
      </c>
      <c r="K34">
        <f t="shared" si="18"/>
        <v>-140</v>
      </c>
      <c r="L34">
        <f t="shared" si="18"/>
        <v>-130</v>
      </c>
      <c r="M34">
        <f t="shared" si="18"/>
        <v>-120</v>
      </c>
      <c r="N34">
        <f t="shared" si="18"/>
        <v>-110</v>
      </c>
      <c r="O34">
        <f t="shared" si="18"/>
        <v>-100</v>
      </c>
      <c r="P34">
        <f t="shared" si="18"/>
        <v>-90</v>
      </c>
      <c r="Q34">
        <f t="shared" si="18"/>
        <v>-80</v>
      </c>
      <c r="R34">
        <f t="shared" si="18"/>
        <v>-70</v>
      </c>
      <c r="S34">
        <f t="shared" si="18"/>
        <v>-60</v>
      </c>
      <c r="T34">
        <f t="shared" si="18"/>
        <v>-50</v>
      </c>
      <c r="U34">
        <f t="shared" si="18"/>
        <v>-40</v>
      </c>
      <c r="V34">
        <f t="shared" si="18"/>
        <v>-30</v>
      </c>
      <c r="W34">
        <f t="shared" si="18"/>
        <v>-20</v>
      </c>
      <c r="X34">
        <f t="shared" si="18"/>
        <v>-10</v>
      </c>
      <c r="Y34">
        <f t="shared" si="18"/>
        <v>0</v>
      </c>
      <c r="Z34">
        <f t="shared" si="18"/>
        <v>10</v>
      </c>
      <c r="AA34">
        <f>Z34+10</f>
        <v>20</v>
      </c>
      <c r="AB34">
        <f t="shared" si="18"/>
        <v>30</v>
      </c>
      <c r="AC34">
        <f t="shared" si="18"/>
        <v>40</v>
      </c>
      <c r="AD34">
        <f>AC34+10</f>
        <v>50</v>
      </c>
      <c r="AE34">
        <f t="shared" si="18"/>
        <v>60</v>
      </c>
      <c r="AF34">
        <f t="shared" si="18"/>
        <v>70</v>
      </c>
      <c r="AG34">
        <f t="shared" si="18"/>
        <v>80</v>
      </c>
      <c r="AH34">
        <f>AG34+10</f>
        <v>90</v>
      </c>
      <c r="AI34">
        <f t="shared" si="18"/>
        <v>100</v>
      </c>
      <c r="AJ34">
        <f t="shared" si="18"/>
        <v>110</v>
      </c>
      <c r="AK34">
        <f>AJ34+10</f>
        <v>120</v>
      </c>
      <c r="AL34">
        <f>AK34+10</f>
        <v>130</v>
      </c>
      <c r="AM34">
        <f t="shared" ref="AM34:AQ34" si="19">AL34+10</f>
        <v>140</v>
      </c>
      <c r="AN34">
        <f t="shared" si="19"/>
        <v>150</v>
      </c>
      <c r="AO34">
        <f t="shared" si="19"/>
        <v>160</v>
      </c>
      <c r="AP34">
        <f t="shared" si="19"/>
        <v>170</v>
      </c>
      <c r="AQ34">
        <f t="shared" si="19"/>
        <v>180</v>
      </c>
    </row>
    <row r="35" spans="6:43" x14ac:dyDescent="0.25">
      <c r="F35" s="2">
        <v>180</v>
      </c>
      <c r="G35">
        <f>(G20-CCSD!D41)^2</f>
        <v>4.4661394018231672E-66</v>
      </c>
      <c r="H35">
        <f>(H20-CCSD!E41)^2</f>
        <v>4.4661394018231672E-66</v>
      </c>
      <c r="I35">
        <f>(I20-CCSD!F41)^2</f>
        <v>4.4661394018231688E-66</v>
      </c>
      <c r="J35">
        <f>(J20-CCSD!G41)^2</f>
        <v>4.4661394018231704E-66</v>
      </c>
      <c r="K35">
        <f>(K20-CCSD!H41)^2</f>
        <v>4.4661394018231714E-66</v>
      </c>
      <c r="L35">
        <f>(L20-CCSD!I41)^2</f>
        <v>4.466139401823173E-66</v>
      </c>
      <c r="M35">
        <f>(M20-CCSD!J41)^2</f>
        <v>4.466139401823173E-66</v>
      </c>
      <c r="N35">
        <f>(N20-CCSD!K41)^2</f>
        <v>4.466139401823173E-66</v>
      </c>
      <c r="O35">
        <f>(O20-CCSD!L41)^2</f>
        <v>4.4661394018231714E-66</v>
      </c>
      <c r="P35">
        <f>(P20-CCSD!M41)^2</f>
        <v>4.4661394018231704E-66</v>
      </c>
      <c r="Q35">
        <f>(Q20-CCSD!N41)^2</f>
        <v>4.4661394018231688E-66</v>
      </c>
      <c r="R35">
        <f>(R20-CCSD!O41)^2</f>
        <v>4.4661394018231672E-66</v>
      </c>
      <c r="S35">
        <f>(S20-CCSD!P41)^2</f>
        <v>4.4661394018231672E-66</v>
      </c>
      <c r="T35">
        <f>(T20-CCSD!Q41)^2</f>
        <v>4.4661394018231672E-66</v>
      </c>
      <c r="U35">
        <f>(U20-CCSD!R41)^2</f>
        <v>4.4661394018231688E-66</v>
      </c>
      <c r="V35">
        <f>(V20-CCSD!S41)^2</f>
        <v>4.4661394018231704E-66</v>
      </c>
      <c r="W35">
        <f>(W20-CCSD!T41)^2</f>
        <v>4.4661394018231714E-66</v>
      </c>
      <c r="X35">
        <f>(X20-CCSD!U41)^2</f>
        <v>4.466139401823173E-66</v>
      </c>
      <c r="Y35">
        <f>(Y20-CCSD!V41)^2</f>
        <v>4.466139401823173E-66</v>
      </c>
      <c r="Z35">
        <f>(Z20-CCSD!W41)^2</f>
        <v>4.466139401823173E-66</v>
      </c>
      <c r="AA35">
        <f>(AA20-CCSD!X41)^2</f>
        <v>4.4661394018231714E-66</v>
      </c>
      <c r="AB35">
        <f>(AB20-CCSD!Y41)^2</f>
        <v>4.4661394018231704E-66</v>
      </c>
      <c r="AC35">
        <f>(AC20-CCSD!Z41)^2</f>
        <v>4.4661394018231688E-66</v>
      </c>
      <c r="AD35">
        <f>(AD20-CCSD!AA41)^2</f>
        <v>4.4661394018231672E-66</v>
      </c>
      <c r="AE35">
        <f>(AE20-CCSD!AB41)^2</f>
        <v>4.4661394018231672E-66</v>
      </c>
      <c r="AF35">
        <f>(AF20-CCSD!AC41)^2</f>
        <v>4.4661394018231672E-66</v>
      </c>
      <c r="AG35">
        <f>(AG20-CCSD!AD41)^2</f>
        <v>4.4661394018231688E-66</v>
      </c>
      <c r="AH35">
        <f>(AH20-CCSD!AE41)^2</f>
        <v>4.4661394018231704E-66</v>
      </c>
      <c r="AI35">
        <f>(AI20-CCSD!AF41)^2</f>
        <v>4.4661394018231714E-66</v>
      </c>
      <c r="AJ35">
        <f>(AJ20-CCSD!AG41)^2</f>
        <v>4.466139401823173E-66</v>
      </c>
      <c r="AK35">
        <f>(AK20-CCSD!AH41)^2</f>
        <v>4.466139401823173E-66</v>
      </c>
      <c r="AL35">
        <f>(AL20-CCSD!AI41)^2</f>
        <v>4.466139401823173E-66</v>
      </c>
      <c r="AM35">
        <f>(AM20-CCSD!AJ41)^2</f>
        <v>4.4661394018231714E-66</v>
      </c>
      <c r="AN35">
        <f>(AN20-CCSD!AK41)^2</f>
        <v>4.4661394018231704E-66</v>
      </c>
      <c r="AO35">
        <f>(AO20-CCSD!AL41)^2</f>
        <v>4.4661394018231688E-66</v>
      </c>
      <c r="AP35">
        <f>(AP20-CCSD!AM41)^2</f>
        <v>4.4661394018231672E-66</v>
      </c>
      <c r="AQ35">
        <f>(AQ20-CCSD!AN41)^2</f>
        <v>4.4661394018231672E-66</v>
      </c>
    </row>
    <row r="36" spans="6:43" x14ac:dyDescent="0.25">
      <c r="F36" s="2">
        <v>160</v>
      </c>
      <c r="G36">
        <f>(G24-CCSD!D45)^2</f>
        <v>0.87948235671394348</v>
      </c>
      <c r="H36">
        <f>(H24-CCSD!E45)^2</f>
        <v>0.89469427983402627</v>
      </c>
      <c r="I36">
        <f>(I24-CCSD!F45)^2</f>
        <v>0.94163099950321227</v>
      </c>
      <c r="J36">
        <f>(J24-CCSD!G45)^2</f>
        <v>1.0090108074696991</v>
      </c>
      <c r="K36">
        <f>(K24-CCSD!H45)^2</f>
        <v>1.0792642140026008</v>
      </c>
      <c r="L36">
        <f>(L24-CCSD!I45)^2</f>
        <v>1.1409978525156088</v>
      </c>
      <c r="M36">
        <f>(M24-CCSD!J45)^2</f>
        <v>1.1604638958223659</v>
      </c>
      <c r="N36">
        <f>(N24-CCSD!K45)^2</f>
        <v>1.1409978525156088</v>
      </c>
      <c r="O36">
        <f>(O24-CCSD!L45)^2</f>
        <v>1.0792642140026008</v>
      </c>
      <c r="P36">
        <f>(P24-CCSD!M45)^2</f>
        <v>1.0090108074696991</v>
      </c>
      <c r="Q36">
        <f>(Q24-CCSD!N45)^2</f>
        <v>0.94163099950321227</v>
      </c>
      <c r="R36">
        <f>(R24-CCSD!O45)^2</f>
        <v>0.89469427983402627</v>
      </c>
      <c r="S36">
        <f>(S24-CCSD!P45)^2</f>
        <v>0.87948235671394348</v>
      </c>
      <c r="T36">
        <f>(T24-CCSD!Q45)^2</f>
        <v>0.89469427983402627</v>
      </c>
      <c r="U36">
        <f>(U24-CCSD!R45)^2</f>
        <v>0.94163099950321227</v>
      </c>
      <c r="V36">
        <f>(V24-CCSD!S45)^2</f>
        <v>1.0090108074696991</v>
      </c>
      <c r="W36">
        <f>(W24-CCSD!T45)^2</f>
        <v>1.0792642140026008</v>
      </c>
      <c r="X36">
        <f>(X24-CCSD!U45)^2</f>
        <v>1.1409978525156088</v>
      </c>
      <c r="Y36">
        <f>(Y24-CCSD!V45)^2</f>
        <v>1.1604638958223659</v>
      </c>
      <c r="Z36">
        <f>(Z24-CCSD!W45)^2</f>
        <v>1.1409978525156088</v>
      </c>
      <c r="AA36">
        <f>(AA24-CCSD!X45)^2</f>
        <v>1.0792642140026008</v>
      </c>
      <c r="AB36">
        <f>(AB24-CCSD!Y45)^2</f>
        <v>1.0090108074696991</v>
      </c>
      <c r="AC36">
        <f>(AC24-CCSD!Z45)^2</f>
        <v>0.94163099950321227</v>
      </c>
      <c r="AD36">
        <f>(AD24-CCSD!AA45)^2</f>
        <v>0.89469427983402627</v>
      </c>
      <c r="AE36">
        <f>(AE24-CCSD!AB45)^2</f>
        <v>0.87948235671394348</v>
      </c>
      <c r="AF36">
        <f>(AF24-CCSD!AC45)^2</f>
        <v>0.89469427983402627</v>
      </c>
      <c r="AG36">
        <f>(AG24-CCSD!AD45)^2</f>
        <v>0.94163099950321227</v>
      </c>
      <c r="AH36">
        <f>(AH24-CCSD!AE45)^2</f>
        <v>1.0090108074696991</v>
      </c>
      <c r="AI36">
        <f>(AI24-CCSD!AF45)^2</f>
        <v>1.0792642140026008</v>
      </c>
      <c r="AJ36">
        <f>(AJ24-CCSD!AG45)^2</f>
        <v>1.1409978525156088</v>
      </c>
      <c r="AK36">
        <f>(AK24-CCSD!AH45)^2</f>
        <v>1.1604638958223659</v>
      </c>
      <c r="AL36">
        <f>(AL24-CCSD!AI45)^2</f>
        <v>1.1409978525156088</v>
      </c>
      <c r="AM36">
        <f>(AM24-CCSD!AJ45)^2</f>
        <v>1.0792642140026008</v>
      </c>
      <c r="AN36">
        <f>(AN24-CCSD!AK45)^2</f>
        <v>1.0090108074696991</v>
      </c>
      <c r="AO36">
        <f>(AO24-CCSD!AL45)^2</f>
        <v>0.94163099950321227</v>
      </c>
      <c r="AP36">
        <f>(AP24-CCSD!AM45)^2</f>
        <v>0.89469427983402627</v>
      </c>
      <c r="AQ36">
        <f>(AQ24-CCSD!AN45)^2</f>
        <v>0.87948235671394348</v>
      </c>
    </row>
    <row r="37" spans="6:43" x14ac:dyDescent="0.25">
      <c r="F37" s="2">
        <v>145</v>
      </c>
      <c r="G37">
        <f>(G27-CCSD!D48)^2</f>
        <v>2.9585207336438106</v>
      </c>
      <c r="H37">
        <f>(H27-CCSD!E48)^2</f>
        <v>3.057682832311817</v>
      </c>
      <c r="I37">
        <f>(I27-CCSD!F48)^2</f>
        <v>3.4010931157935302</v>
      </c>
      <c r="J37">
        <f>(J27-CCSD!G48)^2</f>
        <v>3.9193858263669741</v>
      </c>
      <c r="K37">
        <f>(K27-CCSD!H48)^2</f>
        <v>4.4813091659052509</v>
      </c>
      <c r="L37">
        <f>(L27-CCSD!I48)^2</f>
        <v>4.9178037286477174</v>
      </c>
      <c r="M37">
        <f>(M27-CCSD!J48)^2</f>
        <v>5.0827557144714408</v>
      </c>
      <c r="N37">
        <f>(N27-CCSD!K48)^2</f>
        <v>4.9178037286477174</v>
      </c>
      <c r="O37">
        <f>(O27-CCSD!L48)^2</f>
        <v>4.4813091659052509</v>
      </c>
      <c r="P37">
        <f>(P27-CCSD!M48)^2</f>
        <v>3.9193858263669741</v>
      </c>
      <c r="Q37">
        <f>(Q27-CCSD!N48)^2</f>
        <v>3.4010931157935302</v>
      </c>
      <c r="R37">
        <f>(R27-CCSD!O48)^2</f>
        <v>3.057682832311817</v>
      </c>
      <c r="S37">
        <f>(S27-CCSD!P48)^2</f>
        <v>2.9585207336438106</v>
      </c>
      <c r="T37">
        <f>(T27-CCSD!Q48)^2</f>
        <v>3.057682832311817</v>
      </c>
      <c r="U37">
        <f>(U27-CCSD!R48)^2</f>
        <v>3.4010931157935302</v>
      </c>
      <c r="V37">
        <f>(V27-CCSD!S48)^2</f>
        <v>3.9193858263669741</v>
      </c>
      <c r="W37">
        <f>(W27-CCSD!T48)^2</f>
        <v>4.4813091659052509</v>
      </c>
      <c r="X37">
        <f>(X27-CCSD!U48)^2</f>
        <v>4.9178037286477174</v>
      </c>
      <c r="Y37">
        <f>(Y27-CCSD!V48)^2</f>
        <v>5.0827557144714408</v>
      </c>
      <c r="Z37">
        <f>(Z27-CCSD!W48)^2</f>
        <v>4.9178037286477174</v>
      </c>
      <c r="AA37">
        <f>(AA27-CCSD!X48)^2</f>
        <v>4.4813091659052509</v>
      </c>
      <c r="AB37">
        <f>(AB27-CCSD!Y48)^2</f>
        <v>3.9193858263669741</v>
      </c>
      <c r="AC37">
        <f>(AC27-CCSD!Z48)^2</f>
        <v>3.4010931157935302</v>
      </c>
      <c r="AD37">
        <f>(AD27-CCSD!AA48)^2</f>
        <v>3.057682832311817</v>
      </c>
      <c r="AE37">
        <f>(AE27-CCSD!AB48)^2</f>
        <v>2.9585207336438106</v>
      </c>
      <c r="AF37">
        <f>(AF27-CCSD!AC48)^2</f>
        <v>3.057682832311817</v>
      </c>
      <c r="AG37">
        <f>(AG27-CCSD!AD48)^2</f>
        <v>3.4010931157935302</v>
      </c>
      <c r="AH37">
        <f>(AH27-CCSD!AE48)^2</f>
        <v>3.9193858263669741</v>
      </c>
      <c r="AI37">
        <f>(AI27-CCSD!AF48)^2</f>
        <v>4.4813091659052509</v>
      </c>
      <c r="AJ37">
        <f>(AJ27-CCSD!AG48)^2</f>
        <v>4.9178037286477174</v>
      </c>
      <c r="AK37">
        <f>(AK27-CCSD!AH48)^2</f>
        <v>5.0827557144714408</v>
      </c>
      <c r="AL37">
        <f>(AL27-CCSD!AI48)^2</f>
        <v>4.9178037286477174</v>
      </c>
      <c r="AM37">
        <f>(AM27-CCSD!AJ48)^2</f>
        <v>4.4813091659052509</v>
      </c>
      <c r="AN37">
        <f>(AN27-CCSD!AK48)^2</f>
        <v>3.9193858263669741</v>
      </c>
      <c r="AO37">
        <f>(AO27-CCSD!AL48)^2</f>
        <v>3.4010931157935302</v>
      </c>
      <c r="AP37">
        <f>(AP27-CCSD!AM48)^2</f>
        <v>3.057682832311817</v>
      </c>
      <c r="AQ37">
        <f>(AQ27-CCSD!AN48)^2</f>
        <v>2.9585207336438106</v>
      </c>
    </row>
    <row r="38" spans="6:43" x14ac:dyDescent="0.25">
      <c r="F38" s="2">
        <v>130</v>
      </c>
      <c r="G38">
        <f>(G30-CCSD!D51)^2</f>
        <v>2.4450299568280589</v>
      </c>
      <c r="H38">
        <f>(H30-CCSD!E51)^2</f>
        <v>2.2860388462298822</v>
      </c>
      <c r="I38">
        <f>(I30-CCSD!F51)^2</f>
        <v>1.7475037907577802</v>
      </c>
      <c r="J38">
        <f>(J30-CCSD!G51)^2</f>
        <v>1.0915240313666368</v>
      </c>
      <c r="K38">
        <f>(K30-CCSD!H51)^2</f>
        <v>0.57433374840728013</v>
      </c>
      <c r="L38">
        <f>(L30-CCSD!I51)^2</f>
        <v>0.29528091652551597</v>
      </c>
      <c r="M38">
        <f>(M30-CCSD!J51)^2</f>
        <v>0.21539775137912223</v>
      </c>
      <c r="N38">
        <f>(N30-CCSD!K51)^2</f>
        <v>0.29528091652551597</v>
      </c>
      <c r="O38">
        <f>(O30-CCSD!L51)^2</f>
        <v>0.57433374840728013</v>
      </c>
      <c r="P38">
        <f>(P30-CCSD!M51)^2</f>
        <v>1.0915240313666368</v>
      </c>
      <c r="Q38">
        <f>(Q30-CCSD!N51)^2</f>
        <v>1.7475037907577802</v>
      </c>
      <c r="R38">
        <f>(R30-CCSD!O51)^2</f>
        <v>2.2860388462298822</v>
      </c>
      <c r="S38">
        <f>(S30-CCSD!P51)^2</f>
        <v>2.4450299568280589</v>
      </c>
      <c r="T38">
        <f>(T30-CCSD!Q51)^2</f>
        <v>2.2860388462298822</v>
      </c>
      <c r="U38">
        <f>(U30-CCSD!R51)^2</f>
        <v>1.7475037907577802</v>
      </c>
      <c r="V38">
        <f>(V30-CCSD!S51)^2</f>
        <v>1.0915240313666368</v>
      </c>
      <c r="W38">
        <f>(W30-CCSD!T51)^2</f>
        <v>0.57433374840728013</v>
      </c>
      <c r="X38">
        <f>(X30-CCSD!U51)^2</f>
        <v>0.29528091652551597</v>
      </c>
      <c r="Y38">
        <f>(Y30-CCSD!V51)^2</f>
        <v>0.21539775137912223</v>
      </c>
      <c r="Z38">
        <f>(Z30-CCSD!W51)^2</f>
        <v>0.29528091652551597</v>
      </c>
      <c r="AA38">
        <f>(AA30-CCSD!X51)^2</f>
        <v>0.57433374840728013</v>
      </c>
      <c r="AB38">
        <f>(AB30-CCSD!Y51)^2</f>
        <v>1.0915240313666368</v>
      </c>
      <c r="AC38">
        <f>(AC30-CCSD!Z51)^2</f>
        <v>1.7475037907577802</v>
      </c>
      <c r="AD38">
        <f>(AD30-CCSD!AA51)^2</f>
        <v>2.2860388462298822</v>
      </c>
      <c r="AE38">
        <f>(AE30-CCSD!AB51)^2</f>
        <v>2.4450299568280589</v>
      </c>
      <c r="AF38">
        <f>(AF30-CCSD!AC51)^2</f>
        <v>2.2860388462298822</v>
      </c>
      <c r="AG38">
        <f>(AG30-CCSD!AD51)^2</f>
        <v>1.7475037907577802</v>
      </c>
      <c r="AH38">
        <f>(AH30-CCSD!AE51)^2</f>
        <v>1.0915240313666368</v>
      </c>
      <c r="AI38">
        <f>(AI30-CCSD!AF51)^2</f>
        <v>0.57433374840728013</v>
      </c>
      <c r="AJ38">
        <f>(AJ30-CCSD!AG51)^2</f>
        <v>0.29528091652551597</v>
      </c>
      <c r="AK38">
        <f>(AK30-CCSD!AH51)^2</f>
        <v>0.21539775137912223</v>
      </c>
      <c r="AL38">
        <f>(AL30-CCSD!AI51)^2</f>
        <v>0.29528091652551597</v>
      </c>
      <c r="AM38">
        <f>(AM30-CCSD!AJ51)^2</f>
        <v>0.57433374840728013</v>
      </c>
      <c r="AN38">
        <f>(AN30-CCSD!AK51)^2</f>
        <v>1.0915240313666368</v>
      </c>
      <c r="AO38">
        <f>(AO30-CCSD!AL51)^2</f>
        <v>1.7475037907577802</v>
      </c>
      <c r="AP38">
        <f>(AP30-CCSD!AM51)^2</f>
        <v>2.2860388462298822</v>
      </c>
      <c r="AQ38">
        <f>(AQ30-CCSD!AN51)^2</f>
        <v>2.4450299568280589</v>
      </c>
    </row>
    <row r="40" spans="6:43" x14ac:dyDescent="0.25">
      <c r="I40" s="2" t="s">
        <v>15</v>
      </c>
      <c r="J40" s="2">
        <f>SUM(G42:AQ45)</f>
        <v>329743.89256089478</v>
      </c>
    </row>
    <row r="42" spans="6:43" x14ac:dyDescent="0.25">
      <c r="F42" s="2">
        <v>180</v>
      </c>
      <c r="G42">
        <f>CCSD!D41^2</f>
        <v>0</v>
      </c>
      <c r="H42">
        <f>CCSD!E41^2</f>
        <v>0</v>
      </c>
      <c r="I42">
        <f>CCSD!F41^2</f>
        <v>0</v>
      </c>
      <c r="J42">
        <f>CCSD!G41^2</f>
        <v>0</v>
      </c>
      <c r="K42">
        <f>CCSD!H41^2</f>
        <v>0</v>
      </c>
      <c r="L42">
        <f>CCSD!I41^2</f>
        <v>0</v>
      </c>
      <c r="M42">
        <f>CCSD!J41^2</f>
        <v>0</v>
      </c>
      <c r="N42">
        <f>CCSD!K41^2</f>
        <v>0</v>
      </c>
      <c r="O42">
        <f>CCSD!L41^2</f>
        <v>0</v>
      </c>
      <c r="P42">
        <f>CCSD!M41^2</f>
        <v>0</v>
      </c>
      <c r="Q42">
        <f>CCSD!N41^2</f>
        <v>0</v>
      </c>
      <c r="R42">
        <f>CCSD!O41^2</f>
        <v>0</v>
      </c>
      <c r="S42">
        <f>CCSD!P41^2</f>
        <v>0</v>
      </c>
      <c r="T42">
        <f>CCSD!Q41^2</f>
        <v>0</v>
      </c>
      <c r="U42">
        <f>CCSD!R41^2</f>
        <v>0</v>
      </c>
      <c r="V42">
        <f>CCSD!S41^2</f>
        <v>0</v>
      </c>
      <c r="W42">
        <f>CCSD!T41^2</f>
        <v>0</v>
      </c>
      <c r="X42">
        <f>CCSD!U41^2</f>
        <v>0</v>
      </c>
      <c r="Y42">
        <f>CCSD!V41^2</f>
        <v>0</v>
      </c>
      <c r="Z42">
        <f>CCSD!W41^2</f>
        <v>0</v>
      </c>
      <c r="AA42">
        <f>CCSD!X41^2</f>
        <v>0</v>
      </c>
      <c r="AB42">
        <f>CCSD!Y41^2</f>
        <v>0</v>
      </c>
      <c r="AC42">
        <f>CCSD!Z41^2</f>
        <v>0</v>
      </c>
      <c r="AD42">
        <f>CCSD!AA41^2</f>
        <v>0</v>
      </c>
      <c r="AE42">
        <f>CCSD!AB41^2</f>
        <v>0</v>
      </c>
      <c r="AF42">
        <f>CCSD!AC41^2</f>
        <v>0</v>
      </c>
      <c r="AG42">
        <f>CCSD!AD41^2</f>
        <v>0</v>
      </c>
      <c r="AH42">
        <f>CCSD!AE41^2</f>
        <v>0</v>
      </c>
      <c r="AI42">
        <f>CCSD!AF41^2</f>
        <v>0</v>
      </c>
      <c r="AJ42">
        <f>CCSD!AG41^2</f>
        <v>0</v>
      </c>
      <c r="AK42">
        <f>CCSD!AH41^2</f>
        <v>0</v>
      </c>
      <c r="AL42">
        <f>CCSD!AI41^2</f>
        <v>0</v>
      </c>
      <c r="AM42">
        <f>CCSD!AJ41^2</f>
        <v>0</v>
      </c>
      <c r="AN42">
        <f>CCSD!AK41^2</f>
        <v>0</v>
      </c>
      <c r="AO42">
        <f>CCSD!AL41^2</f>
        <v>0</v>
      </c>
      <c r="AP42">
        <f>CCSD!AM41^2</f>
        <v>0</v>
      </c>
      <c r="AQ42">
        <f>CCSD!AN41^2</f>
        <v>0</v>
      </c>
    </row>
    <row r="43" spans="6:43" x14ac:dyDescent="0.25">
      <c r="F43" s="2">
        <v>160</v>
      </c>
      <c r="G43">
        <f>CCSD!D45^2</f>
        <v>170.62391210054028</v>
      </c>
      <c r="H43">
        <f>CCSD!E45^2</f>
        <v>170.90456126312782</v>
      </c>
      <c r="I43">
        <f>CCSD!F45^2</f>
        <v>171.73619400616269</v>
      </c>
      <c r="J43">
        <f>CCSD!G45^2</f>
        <v>172.89282356442669</v>
      </c>
      <c r="K43">
        <f>CCSD!H45^2</f>
        <v>174.06026264031314</v>
      </c>
      <c r="L43">
        <f>CCSD!I45^2</f>
        <v>175.0266349895229</v>
      </c>
      <c r="M43">
        <f>CCSD!J45^2</f>
        <v>175.33730132792257</v>
      </c>
      <c r="N43">
        <f>CCSD!K45^2</f>
        <v>175.0266349895229</v>
      </c>
      <c r="O43">
        <f>CCSD!L45^2</f>
        <v>174.06026264031314</v>
      </c>
      <c r="P43">
        <f>CCSD!M45^2</f>
        <v>172.89282356442669</v>
      </c>
      <c r="Q43">
        <f>CCSD!N45^2</f>
        <v>171.73619400616269</v>
      </c>
      <c r="R43">
        <f>CCSD!O45^2</f>
        <v>170.90456126312782</v>
      </c>
      <c r="S43">
        <f>CCSD!P45^2</f>
        <v>170.62391210054028</v>
      </c>
      <c r="T43">
        <f>CCSD!Q45^2</f>
        <v>170.90456126312782</v>
      </c>
      <c r="U43">
        <f>CCSD!R45^2</f>
        <v>171.73619400616269</v>
      </c>
      <c r="V43">
        <f>CCSD!S45^2</f>
        <v>172.89282356442669</v>
      </c>
      <c r="W43">
        <f>CCSD!T45^2</f>
        <v>174.06026264031314</v>
      </c>
      <c r="X43">
        <f>CCSD!U45^2</f>
        <v>175.0266349895229</v>
      </c>
      <c r="Y43">
        <f>CCSD!V45^2</f>
        <v>175.33730132792257</v>
      </c>
      <c r="Z43">
        <f>CCSD!W45^2</f>
        <v>175.0266349895229</v>
      </c>
      <c r="AA43">
        <f>CCSD!X45^2</f>
        <v>174.06026264031314</v>
      </c>
      <c r="AB43">
        <f>CCSD!Y45^2</f>
        <v>172.89282356442669</v>
      </c>
      <c r="AC43">
        <f>CCSD!Z45^2</f>
        <v>171.73619400616269</v>
      </c>
      <c r="AD43">
        <f>CCSD!AA45^2</f>
        <v>170.90456126312782</v>
      </c>
      <c r="AE43">
        <f>CCSD!AB45^2</f>
        <v>170.62391210054028</v>
      </c>
      <c r="AF43">
        <f>CCSD!AC45^2</f>
        <v>170.90456126312782</v>
      </c>
      <c r="AG43">
        <f>CCSD!AD45^2</f>
        <v>171.73619400616269</v>
      </c>
      <c r="AH43">
        <f>CCSD!AE45^2</f>
        <v>172.89282356442669</v>
      </c>
      <c r="AI43">
        <f>CCSD!AF45^2</f>
        <v>174.06026264031314</v>
      </c>
      <c r="AJ43">
        <f>CCSD!AG45^2</f>
        <v>175.0266349895229</v>
      </c>
      <c r="AK43">
        <f>CCSD!AH45^2</f>
        <v>175.33730132792257</v>
      </c>
      <c r="AL43">
        <f>CCSD!AI45^2</f>
        <v>175.0266349895229</v>
      </c>
      <c r="AM43">
        <f>CCSD!AJ45^2</f>
        <v>174.06026264031314</v>
      </c>
      <c r="AN43">
        <f>CCSD!AK45^2</f>
        <v>172.89282356442669</v>
      </c>
      <c r="AO43">
        <f>CCSD!AL45^2</f>
        <v>171.73619400616269</v>
      </c>
      <c r="AP43">
        <f>CCSD!AM45^2</f>
        <v>170.90456126312782</v>
      </c>
      <c r="AQ43">
        <f>CCSD!AN45^2</f>
        <v>170.62391210054028</v>
      </c>
    </row>
    <row r="44" spans="6:43" x14ac:dyDescent="0.25">
      <c r="F44" s="2">
        <v>145</v>
      </c>
      <c r="G44">
        <f>CCSD!D48^2</f>
        <v>1638.3295097837472</v>
      </c>
      <c r="H44">
        <f>CCSD!E48^2</f>
        <v>1641.9383150584918</v>
      </c>
      <c r="I44">
        <f>CCSD!F48^2</f>
        <v>1653.2390191000466</v>
      </c>
      <c r="J44">
        <f>CCSD!G48^2</f>
        <v>1669.1448507702366</v>
      </c>
      <c r="K44">
        <f>CCSD!H48^2</f>
        <v>1685.2604784689456</v>
      </c>
      <c r="L44">
        <f>CCSD!I48^2</f>
        <v>1697.1308418628746</v>
      </c>
      <c r="M44">
        <f>CCSD!J48^2</f>
        <v>1701.4881868736795</v>
      </c>
      <c r="N44">
        <f>CCSD!K48^2</f>
        <v>1697.1308418628746</v>
      </c>
      <c r="O44">
        <f>CCSD!L48^2</f>
        <v>1685.2604784689456</v>
      </c>
      <c r="P44">
        <f>CCSD!M48^2</f>
        <v>1669.1448507702366</v>
      </c>
      <c r="Q44">
        <f>CCSD!N48^2</f>
        <v>1653.2390191000466</v>
      </c>
      <c r="R44">
        <f>CCSD!O48^2</f>
        <v>1641.9383150584918</v>
      </c>
      <c r="S44">
        <f>CCSD!P48^2</f>
        <v>1638.3295097837472</v>
      </c>
      <c r="T44">
        <f>CCSD!Q48^2</f>
        <v>1641.9383150584918</v>
      </c>
      <c r="U44">
        <f>CCSD!R48^2</f>
        <v>1653.2390191000466</v>
      </c>
      <c r="V44">
        <f>CCSD!S48^2</f>
        <v>1669.1448507702366</v>
      </c>
      <c r="W44">
        <f>CCSD!T48^2</f>
        <v>1685.2604784689456</v>
      </c>
      <c r="X44">
        <f>CCSD!U48^2</f>
        <v>1697.1308418628746</v>
      </c>
      <c r="Y44">
        <f>CCSD!V48^2</f>
        <v>1701.4881868736795</v>
      </c>
      <c r="Z44">
        <f>CCSD!W48^2</f>
        <v>1697.1308418628746</v>
      </c>
      <c r="AA44">
        <f>CCSD!X48^2</f>
        <v>1685.2604784689456</v>
      </c>
      <c r="AB44">
        <f>CCSD!Y48^2</f>
        <v>1669.1448507702366</v>
      </c>
      <c r="AC44">
        <f>CCSD!Z48^2</f>
        <v>1653.2390191000466</v>
      </c>
      <c r="AD44">
        <f>CCSD!AA48^2</f>
        <v>1641.9383150584918</v>
      </c>
      <c r="AE44">
        <f>CCSD!AB48^2</f>
        <v>1638.3295097837472</v>
      </c>
      <c r="AF44">
        <f>CCSD!AC48^2</f>
        <v>1641.9383150584918</v>
      </c>
      <c r="AG44">
        <f>CCSD!AD48^2</f>
        <v>1653.2390191000466</v>
      </c>
      <c r="AH44">
        <f>CCSD!AE48^2</f>
        <v>1669.1448507702366</v>
      </c>
      <c r="AI44">
        <f>CCSD!AF48^2</f>
        <v>1685.2604784689456</v>
      </c>
      <c r="AJ44">
        <f>CCSD!AG48^2</f>
        <v>1697.1308418628746</v>
      </c>
      <c r="AK44">
        <f>CCSD!AH48^2</f>
        <v>1701.4881868736795</v>
      </c>
      <c r="AL44">
        <f>CCSD!AI48^2</f>
        <v>1697.1308418628746</v>
      </c>
      <c r="AM44">
        <f>CCSD!AJ48^2</f>
        <v>1685.2604784689456</v>
      </c>
      <c r="AN44">
        <f>CCSD!AK48^2</f>
        <v>1669.1448507702366</v>
      </c>
      <c r="AO44">
        <f>CCSD!AL48^2</f>
        <v>1653.2390191000466</v>
      </c>
      <c r="AP44">
        <f>CCSD!AM48^2</f>
        <v>1641.9383150584918</v>
      </c>
      <c r="AQ44">
        <f>CCSD!AN48^2</f>
        <v>1638.3295097837472</v>
      </c>
    </row>
    <row r="45" spans="6:43" x14ac:dyDescent="0.25">
      <c r="F45" s="2">
        <v>130</v>
      </c>
      <c r="G45">
        <f>CCSD!D51^2</f>
        <v>6921.9070742157455</v>
      </c>
      <c r="H45">
        <f>CCSD!E51^2</f>
        <v>6938.9687162210766</v>
      </c>
      <c r="I45">
        <f>CCSD!F51^2</f>
        <v>6993.8493807182385</v>
      </c>
      <c r="J45">
        <f>CCSD!G51^2</f>
        <v>7072.1237976485036</v>
      </c>
      <c r="K45">
        <f>CCSD!H51^2</f>
        <v>7152.4812766216337</v>
      </c>
      <c r="L45">
        <f>CCSD!I51^2</f>
        <v>7212.3449171244692</v>
      </c>
      <c r="M45">
        <f>CCSD!J51^2</f>
        <v>7234.4538971804668</v>
      </c>
      <c r="N45">
        <f>CCSD!K51^2</f>
        <v>7212.3449171244692</v>
      </c>
      <c r="O45">
        <f>CCSD!L51^2</f>
        <v>7152.4812766216337</v>
      </c>
      <c r="P45">
        <f>CCSD!M51^2</f>
        <v>7072.1237976485036</v>
      </c>
      <c r="Q45">
        <f>CCSD!N51^2</f>
        <v>6993.8493807182385</v>
      </c>
      <c r="R45">
        <f>CCSD!O51^2</f>
        <v>6938.9687162210766</v>
      </c>
      <c r="S45">
        <f>CCSD!P51^2</f>
        <v>6921.9070742157455</v>
      </c>
      <c r="T45">
        <f>CCSD!Q51^2</f>
        <v>6938.9687162210766</v>
      </c>
      <c r="U45">
        <f>CCSD!R51^2</f>
        <v>6993.8493807182385</v>
      </c>
      <c r="V45">
        <f>CCSD!S51^2</f>
        <v>7072.1237976485036</v>
      </c>
      <c r="W45">
        <f>CCSD!T51^2</f>
        <v>7152.4812766216337</v>
      </c>
      <c r="X45">
        <f>CCSD!U51^2</f>
        <v>7212.3449171244692</v>
      </c>
      <c r="Y45">
        <f>CCSD!V51^2</f>
        <v>7234.4538971804668</v>
      </c>
      <c r="Z45">
        <f>CCSD!W51^2</f>
        <v>7212.3449171244692</v>
      </c>
      <c r="AA45">
        <f>CCSD!X51^2</f>
        <v>7152.4812766216337</v>
      </c>
      <c r="AB45">
        <f>CCSD!Y51^2</f>
        <v>7072.1237976485036</v>
      </c>
      <c r="AC45">
        <f>CCSD!Z51^2</f>
        <v>6993.8493807182385</v>
      </c>
      <c r="AD45">
        <f>CCSD!AA51^2</f>
        <v>6938.9687162210766</v>
      </c>
      <c r="AE45">
        <f>CCSD!AB51^2</f>
        <v>6921.9070742157455</v>
      </c>
      <c r="AF45">
        <f>CCSD!AC51^2</f>
        <v>6938.9687162210766</v>
      </c>
      <c r="AG45">
        <f>CCSD!AD51^2</f>
        <v>6993.8493807182385</v>
      </c>
      <c r="AH45">
        <f>CCSD!AE51^2</f>
        <v>7072.1237976485036</v>
      </c>
      <c r="AI45">
        <f>CCSD!AF51^2</f>
        <v>7152.4812766216337</v>
      </c>
      <c r="AJ45">
        <f>CCSD!AG51^2</f>
        <v>7212.3449171244692</v>
      </c>
      <c r="AK45">
        <f>CCSD!AH51^2</f>
        <v>7234.4538971804668</v>
      </c>
      <c r="AL45">
        <f>CCSD!AI51^2</f>
        <v>7212.3449171244692</v>
      </c>
      <c r="AM45">
        <f>CCSD!AJ51^2</f>
        <v>7152.4812766216337</v>
      </c>
      <c r="AN45">
        <f>CCSD!AK51^2</f>
        <v>7072.1237976485036</v>
      </c>
      <c r="AO45">
        <f>CCSD!AL51^2</f>
        <v>6993.8493807182385</v>
      </c>
      <c r="AP45">
        <f>CCSD!AM51^2</f>
        <v>6938.9687162210766</v>
      </c>
      <c r="AQ45">
        <f>CCSD!AN51^2</f>
        <v>6921.9070742157455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5:AN51"/>
  <sheetViews>
    <sheetView workbookViewId="0">
      <selection activeCell="C6" sqref="C6"/>
    </sheetView>
  </sheetViews>
  <sheetFormatPr defaultRowHeight="15" x14ac:dyDescent="0.25"/>
  <sheetData>
    <row r="5" spans="3:40" x14ac:dyDescent="0.25">
      <c r="C5" t="s">
        <v>9</v>
      </c>
      <c r="F5" s="4">
        <v>-132.5585566</v>
      </c>
      <c r="G5" s="9"/>
      <c r="J5" t="s">
        <v>10</v>
      </c>
      <c r="P5">
        <v>2625.5</v>
      </c>
    </row>
    <row r="7" spans="3:40" x14ac:dyDescent="0.25">
      <c r="D7">
        <v>-180</v>
      </c>
      <c r="E7">
        <v>-170</v>
      </c>
      <c r="F7">
        <f>D7+20</f>
        <v>-160</v>
      </c>
      <c r="G7">
        <v>-150</v>
      </c>
      <c r="H7">
        <f t="shared" ref="H7" si="0">F7+20</f>
        <v>-140</v>
      </c>
      <c r="I7">
        <v>-130</v>
      </c>
      <c r="J7">
        <f>H7+20</f>
        <v>-120</v>
      </c>
      <c r="K7">
        <v>-110</v>
      </c>
      <c r="L7">
        <f>J7+20</f>
        <v>-100</v>
      </c>
      <c r="M7">
        <v>-90</v>
      </c>
      <c r="N7">
        <f>L7+20</f>
        <v>-80</v>
      </c>
      <c r="O7">
        <v>-70</v>
      </c>
      <c r="P7">
        <f>N7+20</f>
        <v>-60</v>
      </c>
      <c r="Q7">
        <v>-50</v>
      </c>
      <c r="R7">
        <f>P7+20</f>
        <v>-40</v>
      </c>
      <c r="S7">
        <v>-30</v>
      </c>
      <c r="T7">
        <f>R7+20</f>
        <v>-20</v>
      </c>
      <c r="U7">
        <v>-10</v>
      </c>
      <c r="V7">
        <f>T7+20</f>
        <v>0</v>
      </c>
      <c r="W7">
        <v>10</v>
      </c>
      <c r="X7">
        <f>V7+20</f>
        <v>20</v>
      </c>
      <c r="Y7">
        <v>30</v>
      </c>
      <c r="Z7">
        <f>X7+20</f>
        <v>40</v>
      </c>
      <c r="AA7">
        <v>50</v>
      </c>
      <c r="AB7">
        <f>Z7+20</f>
        <v>60</v>
      </c>
      <c r="AC7">
        <v>70</v>
      </c>
      <c r="AD7">
        <f>AB7+20</f>
        <v>80</v>
      </c>
      <c r="AE7">
        <v>90</v>
      </c>
      <c r="AF7">
        <f>AD7+20</f>
        <v>100</v>
      </c>
      <c r="AG7">
        <v>110</v>
      </c>
      <c r="AH7">
        <f>AF7+20</f>
        <v>120</v>
      </c>
      <c r="AI7">
        <v>130</v>
      </c>
      <c r="AJ7">
        <f>AH7+20</f>
        <v>140</v>
      </c>
      <c r="AK7">
        <v>150</v>
      </c>
      <c r="AL7">
        <f>AJ7+20</f>
        <v>160</v>
      </c>
      <c r="AM7">
        <v>170</v>
      </c>
      <c r="AN7">
        <f>AL7+20</f>
        <v>180</v>
      </c>
    </row>
    <row r="8" spans="3:40" x14ac:dyDescent="0.25">
      <c r="C8" s="2">
        <v>230</v>
      </c>
      <c r="D8" s="5">
        <f>V28</f>
        <v>-132.52616064</v>
      </c>
      <c r="E8">
        <f>K28</f>
        <v>-132.52621017999999</v>
      </c>
      <c r="F8">
        <f>X28</f>
        <v>-132.52634470000001</v>
      </c>
      <c r="G8">
        <f>M28</f>
        <v>-132.52652616</v>
      </c>
      <c r="H8">
        <f>Z28</f>
        <v>-132.52670391000001</v>
      </c>
      <c r="I8">
        <f>AA28</f>
        <v>-132.52682913000001</v>
      </c>
      <c r="J8">
        <f>AB28</f>
        <v>-132.52686815999999</v>
      </c>
      <c r="K8">
        <f>E28</f>
        <v>-132.52682913000001</v>
      </c>
      <c r="L8">
        <f t="shared" ref="L8:O8" si="1">F28</f>
        <v>-132.52670391000001</v>
      </c>
      <c r="M8">
        <f t="shared" si="1"/>
        <v>-132.52652616</v>
      </c>
      <c r="N8">
        <f t="shared" si="1"/>
        <v>-132.52634470000001</v>
      </c>
      <c r="O8">
        <f t="shared" si="1"/>
        <v>-132.52621017999999</v>
      </c>
      <c r="P8" s="5">
        <f t="shared" ref="P8:V8" si="2">V28</f>
        <v>-132.52616064</v>
      </c>
      <c r="Q8">
        <f t="shared" si="2"/>
        <v>-132.52621017999999</v>
      </c>
      <c r="R8">
        <f t="shared" si="2"/>
        <v>-132.52634470000001</v>
      </c>
      <c r="S8">
        <f t="shared" si="2"/>
        <v>-132.52652616</v>
      </c>
      <c r="T8">
        <f t="shared" si="2"/>
        <v>-132.52670391000001</v>
      </c>
      <c r="U8">
        <f t="shared" si="2"/>
        <v>-132.52682913000001</v>
      </c>
      <c r="V8">
        <f t="shared" si="2"/>
        <v>-132.52686815999999</v>
      </c>
      <c r="W8">
        <f>E28</f>
        <v>-132.52682913000001</v>
      </c>
      <c r="X8">
        <f t="shared" ref="X8:AA8" si="3">F28</f>
        <v>-132.52670391000001</v>
      </c>
      <c r="Y8">
        <f t="shared" si="3"/>
        <v>-132.52652616</v>
      </c>
      <c r="Z8">
        <f t="shared" si="3"/>
        <v>-132.52634470000001</v>
      </c>
      <c r="AA8">
        <f t="shared" si="3"/>
        <v>-132.52621017999999</v>
      </c>
      <c r="AB8" s="5">
        <f t="shared" ref="AB8:AH8" si="4">V28</f>
        <v>-132.52616064</v>
      </c>
      <c r="AC8">
        <f t="shared" si="4"/>
        <v>-132.52621017999999</v>
      </c>
      <c r="AD8">
        <f t="shared" si="4"/>
        <v>-132.52634470000001</v>
      </c>
      <c r="AE8">
        <f t="shared" si="4"/>
        <v>-132.52652616</v>
      </c>
      <c r="AF8">
        <f t="shared" si="4"/>
        <v>-132.52670391000001</v>
      </c>
      <c r="AG8">
        <f t="shared" si="4"/>
        <v>-132.52682913000001</v>
      </c>
      <c r="AH8">
        <f t="shared" si="4"/>
        <v>-132.52686815999999</v>
      </c>
      <c r="AI8">
        <f>E28</f>
        <v>-132.52682913000001</v>
      </c>
      <c r="AJ8">
        <f t="shared" ref="AJ8:AM8" si="5">F28</f>
        <v>-132.52670391000001</v>
      </c>
      <c r="AK8">
        <f t="shared" si="5"/>
        <v>-132.52652616</v>
      </c>
      <c r="AL8">
        <f t="shared" si="5"/>
        <v>-132.52634470000001</v>
      </c>
      <c r="AM8">
        <f t="shared" si="5"/>
        <v>-132.52621017999999</v>
      </c>
      <c r="AN8" s="5">
        <f>V28</f>
        <v>-132.52616064</v>
      </c>
    </row>
    <row r="9" spans="3:40" x14ac:dyDescent="0.25">
      <c r="C9">
        <v>225</v>
      </c>
      <c r="D9">
        <f>(2/3)*D8+(1/3)*D11</f>
        <v>-132.53172230999999</v>
      </c>
      <c r="E9">
        <f t="shared" ref="E9:AD9" si="6">(2/3)*E8+(1/3)*E11</f>
        <v>-132.53176204666664</v>
      </c>
      <c r="F9">
        <f t="shared" si="6"/>
        <v>-132.53187005000001</v>
      </c>
      <c r="G9">
        <f t="shared" si="6"/>
        <v>-132.53201600333333</v>
      </c>
      <c r="H9">
        <f t="shared" si="6"/>
        <v>-132.53215927666668</v>
      </c>
      <c r="I9">
        <f t="shared" si="6"/>
        <v>-132.53226043000001</v>
      </c>
      <c r="J9">
        <f t="shared" si="6"/>
        <v>-132.53229210666666</v>
      </c>
      <c r="K9">
        <f t="shared" si="6"/>
        <v>-132.53226043000001</v>
      </c>
      <c r="L9">
        <f t="shared" si="6"/>
        <v>-132.53215927666668</v>
      </c>
      <c r="M9">
        <f t="shared" si="6"/>
        <v>-132.53201600333333</v>
      </c>
      <c r="N9">
        <f t="shared" si="6"/>
        <v>-132.53187005000001</v>
      </c>
      <c r="O9">
        <f t="shared" si="6"/>
        <v>-132.53176204666664</v>
      </c>
      <c r="P9">
        <f t="shared" si="6"/>
        <v>-132.53172230999999</v>
      </c>
      <c r="Q9">
        <f t="shared" si="6"/>
        <v>-132.53175533666666</v>
      </c>
      <c r="R9">
        <f t="shared" si="6"/>
        <v>-132.53187005000001</v>
      </c>
      <c r="S9">
        <f t="shared" si="6"/>
        <v>-132.53204077666666</v>
      </c>
      <c r="T9">
        <f t="shared" si="6"/>
        <v>-132.53215927666668</v>
      </c>
      <c r="U9">
        <f t="shared" si="6"/>
        <v>-132.53226043000001</v>
      </c>
      <c r="V9">
        <f t="shared" si="6"/>
        <v>-132.53229210666666</v>
      </c>
      <c r="W9">
        <f t="shared" si="6"/>
        <v>-132.53226043000001</v>
      </c>
      <c r="X9">
        <f t="shared" si="6"/>
        <v>-132.53215927666668</v>
      </c>
      <c r="Y9">
        <f t="shared" si="6"/>
        <v>-132.53201600333333</v>
      </c>
      <c r="Z9">
        <f t="shared" si="6"/>
        <v>-132.53187005000001</v>
      </c>
      <c r="AA9">
        <f t="shared" si="6"/>
        <v>-132.53176204666664</v>
      </c>
      <c r="AB9">
        <f t="shared" si="6"/>
        <v>-132.53172230999999</v>
      </c>
      <c r="AC9">
        <f t="shared" si="6"/>
        <v>-132.53176204666664</v>
      </c>
      <c r="AD9">
        <f t="shared" si="6"/>
        <v>-132.53187005000001</v>
      </c>
      <c r="AE9">
        <f>(2/3)*AE8+(1/3)*AE11</f>
        <v>-132.53201600333333</v>
      </c>
      <c r="AF9">
        <f t="shared" ref="AF9" si="7">(2/3)*AF8+(1/3)*AF11</f>
        <v>-132.53215927666668</v>
      </c>
      <c r="AG9">
        <f t="shared" ref="AG9" si="8">(2/3)*AG8+(1/3)*AG11</f>
        <v>-132.53226043000001</v>
      </c>
      <c r="AH9">
        <f t="shared" ref="AH9" si="9">(2/3)*AH8+(1/3)*AH11</f>
        <v>-132.53229210666666</v>
      </c>
      <c r="AI9">
        <f t="shared" ref="AI9" si="10">(2/3)*AI8+(1/3)*AI11</f>
        <v>-132.53226043000001</v>
      </c>
      <c r="AJ9">
        <f t="shared" ref="AJ9" si="11">(2/3)*AJ8+(1/3)*AJ11</f>
        <v>-132.53215927666668</v>
      </c>
      <c r="AK9">
        <f t="shared" ref="AK9" si="12">(2/3)*AK8+(1/3)*AK11</f>
        <v>-132.53201600333333</v>
      </c>
      <c r="AL9">
        <f t="shared" ref="AL9" si="13">(2/3)*AL8+(1/3)*AL11</f>
        <v>-132.53187005000001</v>
      </c>
      <c r="AM9">
        <f t="shared" ref="AM9" si="14">(2/3)*AM8+(1/3)*AM11</f>
        <v>-132.53176204666664</v>
      </c>
      <c r="AN9">
        <f t="shared" ref="AN9" si="15">(2/3)*AN8+(1/3)*AN11</f>
        <v>-132.53172230999999</v>
      </c>
    </row>
    <row r="10" spans="3:40" x14ac:dyDescent="0.25">
      <c r="C10">
        <v>220</v>
      </c>
      <c r="D10">
        <f>(2/3)*D11+(1/3)*D8</f>
        <v>-132.53728397999998</v>
      </c>
      <c r="E10">
        <f t="shared" ref="E10:AD10" si="16">(2/3)*E11+(1/3)*E8</f>
        <v>-132.53731391333332</v>
      </c>
      <c r="F10">
        <f t="shared" si="16"/>
        <v>-132.53739540000001</v>
      </c>
      <c r="G10">
        <f t="shared" si="16"/>
        <v>-132.53750584666665</v>
      </c>
      <c r="H10">
        <f t="shared" si="16"/>
        <v>-132.53761464333334</v>
      </c>
      <c r="I10">
        <f t="shared" si="16"/>
        <v>-132.53769173000001</v>
      </c>
      <c r="J10">
        <f t="shared" si="16"/>
        <v>-132.53771605333333</v>
      </c>
      <c r="K10">
        <f t="shared" si="16"/>
        <v>-132.53769173000001</v>
      </c>
      <c r="L10">
        <f t="shared" si="16"/>
        <v>-132.53761464333334</v>
      </c>
      <c r="M10">
        <f t="shared" si="16"/>
        <v>-132.53750584666665</v>
      </c>
      <c r="N10">
        <f t="shared" si="16"/>
        <v>-132.53739540000001</v>
      </c>
      <c r="O10">
        <f t="shared" si="16"/>
        <v>-132.53731391333332</v>
      </c>
      <c r="P10">
        <f t="shared" si="16"/>
        <v>-132.53728397999998</v>
      </c>
      <c r="Q10">
        <f t="shared" si="16"/>
        <v>-132.5373004933333</v>
      </c>
      <c r="R10">
        <f t="shared" si="16"/>
        <v>-132.53739540000001</v>
      </c>
      <c r="S10">
        <f t="shared" si="16"/>
        <v>-132.53755539333332</v>
      </c>
      <c r="T10">
        <f t="shared" si="16"/>
        <v>-132.53761464333334</v>
      </c>
      <c r="U10">
        <f t="shared" si="16"/>
        <v>-132.53769173000001</v>
      </c>
      <c r="V10">
        <f t="shared" si="16"/>
        <v>-132.53771605333333</v>
      </c>
      <c r="W10">
        <f t="shared" si="16"/>
        <v>-132.53769173000001</v>
      </c>
      <c r="X10">
        <f t="shared" si="16"/>
        <v>-132.53761464333334</v>
      </c>
      <c r="Y10">
        <f t="shared" si="16"/>
        <v>-132.53750584666665</v>
      </c>
      <c r="Z10">
        <f t="shared" si="16"/>
        <v>-132.53739540000001</v>
      </c>
      <c r="AA10">
        <f t="shared" si="16"/>
        <v>-132.53731391333332</v>
      </c>
      <c r="AB10">
        <f t="shared" si="16"/>
        <v>-132.53728397999998</v>
      </c>
      <c r="AC10">
        <f t="shared" si="16"/>
        <v>-132.53731391333332</v>
      </c>
      <c r="AD10">
        <f t="shared" si="16"/>
        <v>-132.53739540000001</v>
      </c>
      <c r="AE10">
        <f>(2/3)*AE11+(1/3)*AE8</f>
        <v>-132.53750584666665</v>
      </c>
      <c r="AF10">
        <f t="shared" ref="AF10" si="17">(2/3)*AF11+(1/3)*AF8</f>
        <v>-132.53761464333334</v>
      </c>
      <c r="AG10">
        <f t="shared" ref="AG10" si="18">(2/3)*AG11+(1/3)*AG8</f>
        <v>-132.53769173000001</v>
      </c>
      <c r="AH10">
        <f t="shared" ref="AH10" si="19">(2/3)*AH11+(1/3)*AH8</f>
        <v>-132.53771605333333</v>
      </c>
      <c r="AI10">
        <f t="shared" ref="AI10" si="20">(2/3)*AI11+(1/3)*AI8</f>
        <v>-132.53769173000001</v>
      </c>
      <c r="AJ10">
        <f t="shared" ref="AJ10" si="21">(2/3)*AJ11+(1/3)*AJ8</f>
        <v>-132.53761464333334</v>
      </c>
      <c r="AK10">
        <f t="shared" ref="AK10" si="22">(2/3)*AK11+(1/3)*AK8</f>
        <v>-132.53750584666665</v>
      </c>
      <c r="AL10">
        <f t="shared" ref="AL10" si="23">(2/3)*AL11+(1/3)*AL8</f>
        <v>-132.53739540000001</v>
      </c>
      <c r="AM10">
        <f t="shared" ref="AM10" si="24">(2/3)*AM11+(1/3)*AM8</f>
        <v>-132.53731391333332</v>
      </c>
      <c r="AN10">
        <f t="shared" ref="AN10" si="25">(2/3)*AN11+(1/3)*AN8</f>
        <v>-132.53728397999998</v>
      </c>
    </row>
    <row r="11" spans="3:40" x14ac:dyDescent="0.25">
      <c r="C11" s="2">
        <v>215</v>
      </c>
      <c r="D11" s="5">
        <f>V25</f>
        <v>-132.54284565</v>
      </c>
      <c r="E11">
        <f>K25</f>
        <v>-132.54286578</v>
      </c>
      <c r="F11">
        <f>X25</f>
        <v>-132.54292075000001</v>
      </c>
      <c r="G11">
        <f>M25</f>
        <v>-132.54299569</v>
      </c>
      <c r="H11">
        <f>Z25</f>
        <v>-132.54307001000001</v>
      </c>
      <c r="I11">
        <f>AA25</f>
        <v>-132.54312303</v>
      </c>
      <c r="J11">
        <f>AB25</f>
        <v>-132.54313999999999</v>
      </c>
      <c r="K11">
        <f>E25</f>
        <v>-132.54312303</v>
      </c>
      <c r="L11">
        <f t="shared" ref="L11:O11" si="26">F25</f>
        <v>-132.54307001000001</v>
      </c>
      <c r="M11">
        <f t="shared" si="26"/>
        <v>-132.54299569</v>
      </c>
      <c r="N11">
        <f t="shared" si="26"/>
        <v>-132.54292075000001</v>
      </c>
      <c r="O11">
        <f t="shared" si="26"/>
        <v>-132.54286578</v>
      </c>
      <c r="P11" s="5">
        <f>V25</f>
        <v>-132.54284565</v>
      </c>
      <c r="Q11">
        <f>V25</f>
        <v>-132.54284565</v>
      </c>
      <c r="R11">
        <f>X25</f>
        <v>-132.54292075000001</v>
      </c>
      <c r="S11">
        <f>Z25</f>
        <v>-132.54307001000001</v>
      </c>
      <c r="T11">
        <f>Z25</f>
        <v>-132.54307001000001</v>
      </c>
      <c r="U11">
        <f>AA25</f>
        <v>-132.54312303</v>
      </c>
      <c r="V11">
        <f>AB25</f>
        <v>-132.54313999999999</v>
      </c>
      <c r="W11">
        <f>E25</f>
        <v>-132.54312303</v>
      </c>
      <c r="X11">
        <f t="shared" ref="X11:AA11" si="27">F25</f>
        <v>-132.54307001000001</v>
      </c>
      <c r="Y11">
        <f t="shared" si="27"/>
        <v>-132.54299569</v>
      </c>
      <c r="Z11">
        <f t="shared" si="27"/>
        <v>-132.54292075000001</v>
      </c>
      <c r="AA11">
        <f t="shared" si="27"/>
        <v>-132.54286578</v>
      </c>
      <c r="AB11" s="5">
        <f t="shared" ref="AB11:AH11" si="28">V25</f>
        <v>-132.54284565</v>
      </c>
      <c r="AC11">
        <f t="shared" si="28"/>
        <v>-132.54286578</v>
      </c>
      <c r="AD11">
        <f t="shared" si="28"/>
        <v>-132.54292075000001</v>
      </c>
      <c r="AE11">
        <f t="shared" si="28"/>
        <v>-132.54299569</v>
      </c>
      <c r="AF11">
        <f t="shared" si="28"/>
        <v>-132.54307001000001</v>
      </c>
      <c r="AG11">
        <f t="shared" si="28"/>
        <v>-132.54312303</v>
      </c>
      <c r="AH11">
        <f t="shared" si="28"/>
        <v>-132.54313999999999</v>
      </c>
      <c r="AI11">
        <f>E25</f>
        <v>-132.54312303</v>
      </c>
      <c r="AJ11">
        <f t="shared" ref="AJ11:AM11" si="29">F25</f>
        <v>-132.54307001000001</v>
      </c>
      <c r="AK11">
        <f t="shared" si="29"/>
        <v>-132.54299569</v>
      </c>
      <c r="AL11">
        <f t="shared" si="29"/>
        <v>-132.54292075000001</v>
      </c>
      <c r="AM11">
        <f t="shared" si="29"/>
        <v>-132.54286578</v>
      </c>
      <c r="AN11" s="5">
        <f>V25</f>
        <v>-132.54284565</v>
      </c>
    </row>
    <row r="12" spans="3:40" x14ac:dyDescent="0.25">
      <c r="C12">
        <v>210</v>
      </c>
      <c r="D12">
        <f>(2/3)*D11+(1/3)*D14</f>
        <v>-132.54640149333332</v>
      </c>
      <c r="E12">
        <f t="shared" ref="E12:AN12" si="30">(2/3)*E11+(1/3)*E14</f>
        <v>-132.54641640333332</v>
      </c>
      <c r="F12">
        <f t="shared" si="30"/>
        <v>-132.54645769333334</v>
      </c>
      <c r="G12">
        <f t="shared" si="30"/>
        <v>-132.54651328</v>
      </c>
      <c r="H12">
        <f t="shared" si="30"/>
        <v>-132.54656842</v>
      </c>
      <c r="I12">
        <f t="shared" si="30"/>
        <v>-132.5466078</v>
      </c>
      <c r="J12">
        <f t="shared" si="30"/>
        <v>-132.54662047666665</v>
      </c>
      <c r="K12">
        <f t="shared" si="30"/>
        <v>-132.5466078</v>
      </c>
      <c r="L12">
        <f t="shared" si="30"/>
        <v>-132.54656842</v>
      </c>
      <c r="M12">
        <f t="shared" si="30"/>
        <v>-132.54651328</v>
      </c>
      <c r="N12">
        <f t="shared" si="30"/>
        <v>-132.54645769333334</v>
      </c>
      <c r="O12">
        <f t="shared" si="30"/>
        <v>-132.54641640333332</v>
      </c>
      <c r="P12">
        <f t="shared" si="30"/>
        <v>-132.54640149333332</v>
      </c>
      <c r="Q12">
        <f t="shared" si="30"/>
        <v>-132.54640298333334</v>
      </c>
      <c r="R12">
        <f t="shared" si="30"/>
        <v>-132.54645769333334</v>
      </c>
      <c r="S12">
        <f t="shared" si="30"/>
        <v>-132.54656282666667</v>
      </c>
      <c r="T12">
        <f t="shared" si="30"/>
        <v>-132.54656842</v>
      </c>
      <c r="U12">
        <f t="shared" si="30"/>
        <v>-132.5466078</v>
      </c>
      <c r="V12">
        <f t="shared" si="30"/>
        <v>-132.54662047666665</v>
      </c>
      <c r="W12">
        <f t="shared" si="30"/>
        <v>-132.5466078</v>
      </c>
      <c r="X12">
        <f t="shared" si="30"/>
        <v>-132.54656842</v>
      </c>
      <c r="Y12">
        <f t="shared" si="30"/>
        <v>-132.54651328</v>
      </c>
      <c r="Z12">
        <f t="shared" si="30"/>
        <v>-132.54645769333334</v>
      </c>
      <c r="AA12">
        <f t="shared" si="30"/>
        <v>-132.54641640333332</v>
      </c>
      <c r="AB12">
        <f t="shared" si="30"/>
        <v>-132.54640149333332</v>
      </c>
      <c r="AC12">
        <f t="shared" si="30"/>
        <v>-132.54641640333332</v>
      </c>
      <c r="AD12">
        <f t="shared" si="30"/>
        <v>-132.54645769333334</v>
      </c>
      <c r="AE12">
        <f t="shared" si="30"/>
        <v>-132.54651328</v>
      </c>
      <c r="AF12">
        <f t="shared" si="30"/>
        <v>-132.54656842</v>
      </c>
      <c r="AG12">
        <f t="shared" si="30"/>
        <v>-132.5466078</v>
      </c>
      <c r="AH12">
        <f t="shared" si="30"/>
        <v>-132.54662047666665</v>
      </c>
      <c r="AI12">
        <f t="shared" si="30"/>
        <v>-132.5466078</v>
      </c>
      <c r="AJ12">
        <f t="shared" si="30"/>
        <v>-132.54656842</v>
      </c>
      <c r="AK12">
        <f t="shared" si="30"/>
        <v>-132.54651328</v>
      </c>
      <c r="AL12">
        <f t="shared" si="30"/>
        <v>-132.54645769333334</v>
      </c>
      <c r="AM12">
        <f t="shared" si="30"/>
        <v>-132.54641640333332</v>
      </c>
      <c r="AN12">
        <f t="shared" si="30"/>
        <v>-132.54640149333332</v>
      </c>
    </row>
    <row r="13" spans="3:40" x14ac:dyDescent="0.25">
      <c r="C13">
        <v>205</v>
      </c>
      <c r="D13">
        <f>(2/3)*D14+(1/3)*D11</f>
        <v>-132.54995733666667</v>
      </c>
      <c r="E13">
        <f t="shared" ref="E13:AN13" si="31">(2/3)*E14+(1/3)*E11</f>
        <v>-132.54996702666665</v>
      </c>
      <c r="F13">
        <f t="shared" si="31"/>
        <v>-132.54999463666667</v>
      </c>
      <c r="G13">
        <f t="shared" si="31"/>
        <v>-132.55003087</v>
      </c>
      <c r="H13">
        <f t="shared" si="31"/>
        <v>-132.55006682999999</v>
      </c>
      <c r="I13">
        <f t="shared" si="31"/>
        <v>-132.55009257</v>
      </c>
      <c r="J13">
        <f t="shared" si="31"/>
        <v>-132.55010095333333</v>
      </c>
      <c r="K13">
        <f t="shared" si="31"/>
        <v>-132.55009257</v>
      </c>
      <c r="L13">
        <f t="shared" si="31"/>
        <v>-132.55006682999999</v>
      </c>
      <c r="M13">
        <f t="shared" si="31"/>
        <v>-132.55003087</v>
      </c>
      <c r="N13">
        <f t="shared" si="31"/>
        <v>-132.54999463666667</v>
      </c>
      <c r="O13">
        <f t="shared" si="31"/>
        <v>-132.54996702666665</v>
      </c>
      <c r="P13">
        <f t="shared" si="31"/>
        <v>-132.54995733666667</v>
      </c>
      <c r="Q13">
        <f t="shared" si="31"/>
        <v>-132.54996031666667</v>
      </c>
      <c r="R13">
        <f t="shared" si="31"/>
        <v>-132.54999463666667</v>
      </c>
      <c r="S13">
        <f t="shared" si="31"/>
        <v>-132.55005564333334</v>
      </c>
      <c r="T13">
        <f t="shared" si="31"/>
        <v>-132.55006682999999</v>
      </c>
      <c r="U13">
        <f t="shared" si="31"/>
        <v>-132.55009257</v>
      </c>
      <c r="V13">
        <f t="shared" si="31"/>
        <v>-132.55010095333333</v>
      </c>
      <c r="W13">
        <f t="shared" si="31"/>
        <v>-132.55009257</v>
      </c>
      <c r="X13">
        <f t="shared" si="31"/>
        <v>-132.55006682999999</v>
      </c>
      <c r="Y13">
        <f t="shared" si="31"/>
        <v>-132.55003087</v>
      </c>
      <c r="Z13">
        <f t="shared" si="31"/>
        <v>-132.54999463666667</v>
      </c>
      <c r="AA13">
        <f t="shared" si="31"/>
        <v>-132.54996702666665</v>
      </c>
      <c r="AB13">
        <f t="shared" si="31"/>
        <v>-132.54995733666667</v>
      </c>
      <c r="AC13">
        <f t="shared" si="31"/>
        <v>-132.54996702666665</v>
      </c>
      <c r="AD13">
        <f t="shared" si="31"/>
        <v>-132.54999463666667</v>
      </c>
      <c r="AE13">
        <f t="shared" si="31"/>
        <v>-132.55003087</v>
      </c>
      <c r="AF13">
        <f t="shared" si="31"/>
        <v>-132.55006682999999</v>
      </c>
      <c r="AG13">
        <f t="shared" si="31"/>
        <v>-132.55009257</v>
      </c>
      <c r="AH13">
        <f t="shared" si="31"/>
        <v>-132.55010095333333</v>
      </c>
      <c r="AI13">
        <f t="shared" si="31"/>
        <v>-132.55009257</v>
      </c>
      <c r="AJ13">
        <f t="shared" si="31"/>
        <v>-132.55006682999999</v>
      </c>
      <c r="AK13">
        <f t="shared" si="31"/>
        <v>-132.55003087</v>
      </c>
      <c r="AL13">
        <f t="shared" si="31"/>
        <v>-132.54999463666667</v>
      </c>
      <c r="AM13">
        <f t="shared" si="31"/>
        <v>-132.54996702666665</v>
      </c>
      <c r="AN13">
        <f t="shared" si="31"/>
        <v>-132.54995733666667</v>
      </c>
    </row>
    <row r="14" spans="3:40" x14ac:dyDescent="0.25">
      <c r="C14" s="2">
        <v>200</v>
      </c>
      <c r="D14" s="5">
        <f>V22</f>
        <v>-132.55351318000001</v>
      </c>
      <c r="E14">
        <f>K22</f>
        <v>-132.55351765</v>
      </c>
      <c r="F14">
        <f>X22</f>
        <v>-132.55353158</v>
      </c>
      <c r="G14">
        <f>M22</f>
        <v>-132.55354846</v>
      </c>
      <c r="H14">
        <f>Z22</f>
        <v>-132.55356524000001</v>
      </c>
      <c r="I14">
        <f>AA22</f>
        <v>-132.55357734</v>
      </c>
      <c r="J14">
        <f>AB22</f>
        <v>-132.55358143000001</v>
      </c>
      <c r="K14">
        <f>E22</f>
        <v>-132.55357734</v>
      </c>
      <c r="L14">
        <f t="shared" ref="L14:O14" si="32">F22</f>
        <v>-132.55356524000001</v>
      </c>
      <c r="M14">
        <f t="shared" si="32"/>
        <v>-132.55354846</v>
      </c>
      <c r="N14">
        <f t="shared" si="32"/>
        <v>-132.55353158</v>
      </c>
      <c r="O14">
        <f t="shared" si="32"/>
        <v>-132.55351765</v>
      </c>
      <c r="P14" s="5">
        <f t="shared" ref="P14:V14" si="33">V22</f>
        <v>-132.55351318000001</v>
      </c>
      <c r="Q14">
        <f t="shared" si="33"/>
        <v>-132.55351765</v>
      </c>
      <c r="R14">
        <f t="shared" si="33"/>
        <v>-132.55353158</v>
      </c>
      <c r="S14">
        <f t="shared" si="33"/>
        <v>-132.55354846</v>
      </c>
      <c r="T14">
        <f t="shared" si="33"/>
        <v>-132.55356524000001</v>
      </c>
      <c r="U14">
        <f t="shared" si="33"/>
        <v>-132.55357734</v>
      </c>
      <c r="V14">
        <f t="shared" si="33"/>
        <v>-132.55358143000001</v>
      </c>
      <c r="W14">
        <f>E22</f>
        <v>-132.55357734</v>
      </c>
      <c r="X14">
        <f t="shared" ref="X14:AA14" si="34">F22</f>
        <v>-132.55356524000001</v>
      </c>
      <c r="Y14">
        <f t="shared" si="34"/>
        <v>-132.55354846</v>
      </c>
      <c r="Z14">
        <f t="shared" si="34"/>
        <v>-132.55353158</v>
      </c>
      <c r="AA14">
        <f t="shared" si="34"/>
        <v>-132.55351765</v>
      </c>
      <c r="AB14" s="5">
        <f t="shared" ref="AB14:AH14" si="35">V22</f>
        <v>-132.55351318000001</v>
      </c>
      <c r="AC14">
        <f t="shared" si="35"/>
        <v>-132.55351765</v>
      </c>
      <c r="AD14">
        <f t="shared" si="35"/>
        <v>-132.55353158</v>
      </c>
      <c r="AE14">
        <f t="shared" si="35"/>
        <v>-132.55354846</v>
      </c>
      <c r="AF14">
        <f t="shared" si="35"/>
        <v>-132.55356524000001</v>
      </c>
      <c r="AG14">
        <f t="shared" si="35"/>
        <v>-132.55357734</v>
      </c>
      <c r="AH14">
        <f t="shared" si="35"/>
        <v>-132.55358143000001</v>
      </c>
      <c r="AI14">
        <f>E22</f>
        <v>-132.55357734</v>
      </c>
      <c r="AJ14">
        <f t="shared" ref="AJ14:AM14" si="36">F22</f>
        <v>-132.55356524000001</v>
      </c>
      <c r="AK14">
        <f t="shared" si="36"/>
        <v>-132.55354846</v>
      </c>
      <c r="AL14">
        <f t="shared" si="36"/>
        <v>-132.55353158</v>
      </c>
      <c r="AM14">
        <f t="shared" si="36"/>
        <v>-132.55351765</v>
      </c>
      <c r="AN14" s="5">
        <f>V22</f>
        <v>-132.55351318000001</v>
      </c>
    </row>
    <row r="15" spans="3:40" x14ac:dyDescent="0.25">
      <c r="C15">
        <v>195</v>
      </c>
      <c r="D15">
        <f>(3/4)*D14+(1/4)*D18</f>
        <v>-132.55477403500001</v>
      </c>
      <c r="E15">
        <f t="shared" ref="E15:AN15" si="37">(3/4)*E14+(1/4)*E18</f>
        <v>-132.5547773875</v>
      </c>
      <c r="F15">
        <f t="shared" si="37"/>
        <v>-132.55478783499998</v>
      </c>
      <c r="G15">
        <f t="shared" si="37"/>
        <v>-132.55480049499999</v>
      </c>
      <c r="H15">
        <f t="shared" si="37"/>
        <v>-132.55481308</v>
      </c>
      <c r="I15">
        <f t="shared" si="37"/>
        <v>-132.55482215500001</v>
      </c>
      <c r="J15">
        <f t="shared" si="37"/>
        <v>-132.5548252225</v>
      </c>
      <c r="K15">
        <f t="shared" si="37"/>
        <v>-132.55482215500001</v>
      </c>
      <c r="L15">
        <f t="shared" si="37"/>
        <v>-132.55481308</v>
      </c>
      <c r="M15">
        <f t="shared" si="37"/>
        <v>-132.55480049499999</v>
      </c>
      <c r="N15">
        <f t="shared" si="37"/>
        <v>-132.55478783499998</v>
      </c>
      <c r="O15">
        <f t="shared" si="37"/>
        <v>-132.5547773875</v>
      </c>
      <c r="P15">
        <f t="shared" si="37"/>
        <v>-132.55477403500001</v>
      </c>
      <c r="Q15">
        <f t="shared" si="37"/>
        <v>-132.5547773875</v>
      </c>
      <c r="R15">
        <f t="shared" si="37"/>
        <v>-132.55478783499998</v>
      </c>
      <c r="S15">
        <f t="shared" si="37"/>
        <v>-132.55480049499999</v>
      </c>
      <c r="T15">
        <f t="shared" si="37"/>
        <v>-132.55481308</v>
      </c>
      <c r="U15">
        <f t="shared" si="37"/>
        <v>-132.55482215500001</v>
      </c>
      <c r="V15">
        <f t="shared" si="37"/>
        <v>-132.5548252225</v>
      </c>
      <c r="W15">
        <f t="shared" si="37"/>
        <v>-132.55482215500001</v>
      </c>
      <c r="X15">
        <f t="shared" si="37"/>
        <v>-132.55481308</v>
      </c>
      <c r="Y15">
        <f t="shared" si="37"/>
        <v>-132.55480049499999</v>
      </c>
      <c r="Z15">
        <f t="shared" si="37"/>
        <v>-132.55478783499998</v>
      </c>
      <c r="AA15">
        <f t="shared" si="37"/>
        <v>-132.5547773875</v>
      </c>
      <c r="AB15">
        <f t="shared" si="37"/>
        <v>-132.55477403500001</v>
      </c>
      <c r="AC15">
        <f t="shared" si="37"/>
        <v>-132.5547773875</v>
      </c>
      <c r="AD15">
        <f t="shared" si="37"/>
        <v>-132.55478783499998</v>
      </c>
      <c r="AE15">
        <f t="shared" si="37"/>
        <v>-132.55480049499999</v>
      </c>
      <c r="AF15">
        <f t="shared" si="37"/>
        <v>-132.55481308</v>
      </c>
      <c r="AG15">
        <f t="shared" si="37"/>
        <v>-132.55482215500001</v>
      </c>
      <c r="AH15">
        <f t="shared" si="37"/>
        <v>-132.5548252225</v>
      </c>
      <c r="AI15">
        <f t="shared" si="37"/>
        <v>-132.55482215500001</v>
      </c>
      <c r="AJ15">
        <f t="shared" si="37"/>
        <v>-132.55481308</v>
      </c>
      <c r="AK15">
        <f t="shared" si="37"/>
        <v>-132.55480049499999</v>
      </c>
      <c r="AL15">
        <f t="shared" si="37"/>
        <v>-132.55478783499998</v>
      </c>
      <c r="AM15">
        <f t="shared" si="37"/>
        <v>-132.5547773875</v>
      </c>
      <c r="AN15">
        <f t="shared" si="37"/>
        <v>-132.55477403500001</v>
      </c>
    </row>
    <row r="16" spans="3:40" x14ac:dyDescent="0.25">
      <c r="C16">
        <v>190</v>
      </c>
      <c r="D16">
        <f>(D14+D18)/2</f>
        <v>-132.55603489000001</v>
      </c>
      <c r="E16">
        <f t="shared" ref="E16:AN16" si="38">(E14+E18)/2</f>
        <v>-132.55603712499999</v>
      </c>
      <c r="F16">
        <f t="shared" si="38"/>
        <v>-132.55604409</v>
      </c>
      <c r="G16">
        <f t="shared" si="38"/>
        <v>-132.55605252999999</v>
      </c>
      <c r="H16">
        <f t="shared" si="38"/>
        <v>-132.55606091999999</v>
      </c>
      <c r="I16">
        <f t="shared" si="38"/>
        <v>-132.55606697000002</v>
      </c>
      <c r="J16">
        <f t="shared" si="38"/>
        <v>-132.55606901499999</v>
      </c>
      <c r="K16">
        <f t="shared" si="38"/>
        <v>-132.55606697000002</v>
      </c>
      <c r="L16">
        <f t="shared" si="38"/>
        <v>-132.55606091999999</v>
      </c>
      <c r="M16">
        <f t="shared" si="38"/>
        <v>-132.55605252999999</v>
      </c>
      <c r="N16">
        <f t="shared" si="38"/>
        <v>-132.55604409</v>
      </c>
      <c r="O16">
        <f t="shared" si="38"/>
        <v>-132.55603712499999</v>
      </c>
      <c r="P16">
        <f t="shared" si="38"/>
        <v>-132.55603489000001</v>
      </c>
      <c r="Q16">
        <f t="shared" si="38"/>
        <v>-132.55603712499999</v>
      </c>
      <c r="R16">
        <f t="shared" si="38"/>
        <v>-132.55604409</v>
      </c>
      <c r="S16">
        <f t="shared" si="38"/>
        <v>-132.55605252999999</v>
      </c>
      <c r="T16">
        <f t="shared" si="38"/>
        <v>-132.55606091999999</v>
      </c>
      <c r="U16">
        <f t="shared" si="38"/>
        <v>-132.55606697000002</v>
      </c>
      <c r="V16">
        <f t="shared" si="38"/>
        <v>-132.55606901499999</v>
      </c>
      <c r="W16">
        <f t="shared" si="38"/>
        <v>-132.55606697000002</v>
      </c>
      <c r="X16">
        <f t="shared" si="38"/>
        <v>-132.55606091999999</v>
      </c>
      <c r="Y16">
        <f t="shared" si="38"/>
        <v>-132.55605252999999</v>
      </c>
      <c r="Z16">
        <f t="shared" si="38"/>
        <v>-132.55604409</v>
      </c>
      <c r="AA16">
        <f t="shared" si="38"/>
        <v>-132.55603712499999</v>
      </c>
      <c r="AB16">
        <f t="shared" si="38"/>
        <v>-132.55603489000001</v>
      </c>
      <c r="AC16">
        <f t="shared" si="38"/>
        <v>-132.55603712499999</v>
      </c>
      <c r="AD16">
        <f t="shared" si="38"/>
        <v>-132.55604409</v>
      </c>
      <c r="AE16">
        <f t="shared" si="38"/>
        <v>-132.55605252999999</v>
      </c>
      <c r="AF16">
        <f t="shared" si="38"/>
        <v>-132.55606091999999</v>
      </c>
      <c r="AG16">
        <f t="shared" si="38"/>
        <v>-132.55606697000002</v>
      </c>
      <c r="AH16">
        <f t="shared" si="38"/>
        <v>-132.55606901499999</v>
      </c>
      <c r="AI16">
        <f t="shared" si="38"/>
        <v>-132.55606697000002</v>
      </c>
      <c r="AJ16">
        <f t="shared" si="38"/>
        <v>-132.55606091999999</v>
      </c>
      <c r="AK16">
        <f t="shared" si="38"/>
        <v>-132.55605252999999</v>
      </c>
      <c r="AL16">
        <f t="shared" si="38"/>
        <v>-132.55604409</v>
      </c>
      <c r="AM16">
        <f t="shared" si="38"/>
        <v>-132.55603712499999</v>
      </c>
      <c r="AN16">
        <f t="shared" si="38"/>
        <v>-132.55603489000001</v>
      </c>
    </row>
    <row r="17" spans="3:40" x14ac:dyDescent="0.25">
      <c r="C17">
        <v>185</v>
      </c>
      <c r="D17">
        <f>(3/4)*D18+(1/4)*D14</f>
        <v>-132.557295745</v>
      </c>
      <c r="E17">
        <f t="shared" ref="E17:AN17" si="39">(3/4)*E18+(1/4)*E14</f>
        <v>-132.55729686250001</v>
      </c>
      <c r="F17">
        <f t="shared" si="39"/>
        <v>-132.55730034500002</v>
      </c>
      <c r="G17">
        <f t="shared" si="39"/>
        <v>-132.55730456500001</v>
      </c>
      <c r="H17">
        <f t="shared" si="39"/>
        <v>-132.55730876000001</v>
      </c>
      <c r="I17">
        <f t="shared" si="39"/>
        <v>-132.55731178500002</v>
      </c>
      <c r="J17">
        <f t="shared" si="39"/>
        <v>-132.55731280750001</v>
      </c>
      <c r="K17">
        <f t="shared" si="39"/>
        <v>-132.55731178500002</v>
      </c>
      <c r="L17">
        <f t="shared" si="39"/>
        <v>-132.55730876000001</v>
      </c>
      <c r="M17">
        <f t="shared" si="39"/>
        <v>-132.55730456500001</v>
      </c>
      <c r="N17">
        <f t="shared" si="39"/>
        <v>-132.55730034500002</v>
      </c>
      <c r="O17">
        <f t="shared" si="39"/>
        <v>-132.55729686250001</v>
      </c>
      <c r="P17">
        <f t="shared" si="39"/>
        <v>-132.557295745</v>
      </c>
      <c r="Q17">
        <f t="shared" si="39"/>
        <v>-132.55729686250001</v>
      </c>
      <c r="R17">
        <f t="shared" si="39"/>
        <v>-132.55730034500002</v>
      </c>
      <c r="S17">
        <f t="shared" si="39"/>
        <v>-132.55730456500001</v>
      </c>
      <c r="T17">
        <f t="shared" si="39"/>
        <v>-132.55730876000001</v>
      </c>
      <c r="U17">
        <f t="shared" si="39"/>
        <v>-132.55731178500002</v>
      </c>
      <c r="V17">
        <f t="shared" si="39"/>
        <v>-132.55731280750001</v>
      </c>
      <c r="W17">
        <f t="shared" si="39"/>
        <v>-132.55731178500002</v>
      </c>
      <c r="X17">
        <f t="shared" si="39"/>
        <v>-132.55730876000001</v>
      </c>
      <c r="Y17">
        <f t="shared" si="39"/>
        <v>-132.55730456500001</v>
      </c>
      <c r="Z17">
        <f t="shared" si="39"/>
        <v>-132.55730034500002</v>
      </c>
      <c r="AA17">
        <f t="shared" si="39"/>
        <v>-132.55729686250001</v>
      </c>
      <c r="AB17">
        <f t="shared" si="39"/>
        <v>-132.557295745</v>
      </c>
      <c r="AC17">
        <f t="shared" si="39"/>
        <v>-132.55729686250001</v>
      </c>
      <c r="AD17">
        <f t="shared" si="39"/>
        <v>-132.55730034500002</v>
      </c>
      <c r="AE17">
        <f t="shared" si="39"/>
        <v>-132.55730456500001</v>
      </c>
      <c r="AF17">
        <f t="shared" si="39"/>
        <v>-132.55730876000001</v>
      </c>
      <c r="AG17">
        <f t="shared" si="39"/>
        <v>-132.55731178500002</v>
      </c>
      <c r="AH17">
        <f t="shared" si="39"/>
        <v>-132.55731280750001</v>
      </c>
      <c r="AI17">
        <f t="shared" si="39"/>
        <v>-132.55731178500002</v>
      </c>
      <c r="AJ17">
        <f t="shared" si="39"/>
        <v>-132.55730876000001</v>
      </c>
      <c r="AK17">
        <f t="shared" si="39"/>
        <v>-132.55730456500001</v>
      </c>
      <c r="AL17">
        <f t="shared" si="39"/>
        <v>-132.55730034500002</v>
      </c>
      <c r="AM17">
        <f t="shared" si="39"/>
        <v>-132.55729686250001</v>
      </c>
      <c r="AN17">
        <f t="shared" si="39"/>
        <v>-132.557295745</v>
      </c>
    </row>
    <row r="18" spans="3:40" x14ac:dyDescent="0.25">
      <c r="C18" s="2">
        <v>180</v>
      </c>
      <c r="D18" s="4">
        <f>$F$5</f>
        <v>-132.5585566</v>
      </c>
      <c r="E18" s="4">
        <f t="shared" ref="E18:AN18" si="40">$F$5</f>
        <v>-132.5585566</v>
      </c>
      <c r="F18" s="4">
        <f t="shared" si="40"/>
        <v>-132.5585566</v>
      </c>
      <c r="G18" s="4">
        <f t="shared" si="40"/>
        <v>-132.5585566</v>
      </c>
      <c r="H18" s="4">
        <f t="shared" si="40"/>
        <v>-132.5585566</v>
      </c>
      <c r="I18" s="4">
        <f t="shared" si="40"/>
        <v>-132.5585566</v>
      </c>
      <c r="J18" s="4">
        <f t="shared" si="40"/>
        <v>-132.5585566</v>
      </c>
      <c r="K18" s="4">
        <f t="shared" si="40"/>
        <v>-132.5585566</v>
      </c>
      <c r="L18" s="4">
        <f t="shared" si="40"/>
        <v>-132.5585566</v>
      </c>
      <c r="M18" s="4">
        <f t="shared" si="40"/>
        <v>-132.5585566</v>
      </c>
      <c r="N18" s="4">
        <f t="shared" si="40"/>
        <v>-132.5585566</v>
      </c>
      <c r="O18" s="4">
        <f t="shared" si="40"/>
        <v>-132.5585566</v>
      </c>
      <c r="P18" s="4">
        <f t="shared" si="40"/>
        <v>-132.5585566</v>
      </c>
      <c r="Q18" s="4">
        <f t="shared" si="40"/>
        <v>-132.5585566</v>
      </c>
      <c r="R18" s="4">
        <f t="shared" si="40"/>
        <v>-132.5585566</v>
      </c>
      <c r="S18" s="4">
        <f t="shared" si="40"/>
        <v>-132.5585566</v>
      </c>
      <c r="T18" s="4">
        <f t="shared" si="40"/>
        <v>-132.5585566</v>
      </c>
      <c r="U18" s="4">
        <f t="shared" si="40"/>
        <v>-132.5585566</v>
      </c>
      <c r="V18" s="4">
        <f t="shared" si="40"/>
        <v>-132.5585566</v>
      </c>
      <c r="W18" s="4">
        <f t="shared" si="40"/>
        <v>-132.5585566</v>
      </c>
      <c r="X18" s="4">
        <f t="shared" si="40"/>
        <v>-132.5585566</v>
      </c>
      <c r="Y18" s="4">
        <f t="shared" si="40"/>
        <v>-132.5585566</v>
      </c>
      <c r="Z18" s="4">
        <f t="shared" si="40"/>
        <v>-132.5585566</v>
      </c>
      <c r="AA18" s="4">
        <f t="shared" si="40"/>
        <v>-132.5585566</v>
      </c>
      <c r="AB18" s="4">
        <f t="shared" si="40"/>
        <v>-132.5585566</v>
      </c>
      <c r="AC18" s="4">
        <f t="shared" si="40"/>
        <v>-132.5585566</v>
      </c>
      <c r="AD18" s="4">
        <f t="shared" si="40"/>
        <v>-132.5585566</v>
      </c>
      <c r="AE18" s="4">
        <f t="shared" si="40"/>
        <v>-132.5585566</v>
      </c>
      <c r="AF18" s="4">
        <f t="shared" si="40"/>
        <v>-132.5585566</v>
      </c>
      <c r="AG18" s="4">
        <f t="shared" si="40"/>
        <v>-132.5585566</v>
      </c>
      <c r="AH18" s="4">
        <f t="shared" si="40"/>
        <v>-132.5585566</v>
      </c>
      <c r="AI18" s="4">
        <f t="shared" si="40"/>
        <v>-132.5585566</v>
      </c>
      <c r="AJ18" s="4">
        <f t="shared" si="40"/>
        <v>-132.5585566</v>
      </c>
      <c r="AK18" s="4">
        <f t="shared" si="40"/>
        <v>-132.5585566</v>
      </c>
      <c r="AL18" s="4">
        <f t="shared" si="40"/>
        <v>-132.5585566</v>
      </c>
      <c r="AM18" s="4">
        <f t="shared" si="40"/>
        <v>-132.5585566</v>
      </c>
      <c r="AN18" s="4">
        <f t="shared" si="40"/>
        <v>-132.5585566</v>
      </c>
    </row>
    <row r="19" spans="3:40" x14ac:dyDescent="0.25">
      <c r="C19">
        <v>175</v>
      </c>
      <c r="D19">
        <f>(3/4)*D18+(1/4)*D22</f>
        <v>-132.55731280750001</v>
      </c>
      <c r="E19">
        <f t="shared" ref="E19:AN19" si="41">(3/4)*E18+(1/4)*E22</f>
        <v>-132.55731178500002</v>
      </c>
      <c r="F19">
        <f t="shared" si="41"/>
        <v>-132.55730876000001</v>
      </c>
      <c r="G19">
        <f t="shared" si="41"/>
        <v>-132.55730456500001</v>
      </c>
      <c r="H19">
        <f t="shared" si="41"/>
        <v>-132.55730034500002</v>
      </c>
      <c r="I19">
        <f t="shared" si="41"/>
        <v>-132.55729686250001</v>
      </c>
      <c r="J19">
        <f t="shared" si="41"/>
        <v>-132.557295745</v>
      </c>
      <c r="K19">
        <f t="shared" si="41"/>
        <v>-132.55729686250001</v>
      </c>
      <c r="L19">
        <f t="shared" si="41"/>
        <v>-132.55730034500002</v>
      </c>
      <c r="M19">
        <f t="shared" si="41"/>
        <v>-132.55730456500001</v>
      </c>
      <c r="N19">
        <f t="shared" si="41"/>
        <v>-132.55730876000001</v>
      </c>
      <c r="O19">
        <f t="shared" si="41"/>
        <v>-132.55731178500002</v>
      </c>
      <c r="P19">
        <f t="shared" si="41"/>
        <v>-132.55731280750001</v>
      </c>
      <c r="Q19">
        <f t="shared" si="41"/>
        <v>-132.55731178500002</v>
      </c>
      <c r="R19">
        <f t="shared" si="41"/>
        <v>-132.55730876000001</v>
      </c>
      <c r="S19">
        <f t="shared" si="41"/>
        <v>-132.55730456500001</v>
      </c>
      <c r="T19">
        <f t="shared" si="41"/>
        <v>-132.55730034500002</v>
      </c>
      <c r="U19">
        <f t="shared" si="41"/>
        <v>-132.55729686250001</v>
      </c>
      <c r="V19">
        <f t="shared" si="41"/>
        <v>-132.557295745</v>
      </c>
      <c r="W19">
        <f t="shared" si="41"/>
        <v>-132.55729686250001</v>
      </c>
      <c r="X19">
        <f t="shared" si="41"/>
        <v>-132.55730034500002</v>
      </c>
      <c r="Y19">
        <f t="shared" si="41"/>
        <v>-132.55730456500001</v>
      </c>
      <c r="Z19">
        <f t="shared" si="41"/>
        <v>-132.55730876000001</v>
      </c>
      <c r="AA19">
        <f t="shared" si="41"/>
        <v>-132.55731178500002</v>
      </c>
      <c r="AB19">
        <f t="shared" si="41"/>
        <v>-132.55731280750001</v>
      </c>
      <c r="AC19">
        <f t="shared" si="41"/>
        <v>-132.55731178500002</v>
      </c>
      <c r="AD19">
        <f t="shared" si="41"/>
        <v>-132.55730876000001</v>
      </c>
      <c r="AE19">
        <f t="shared" si="41"/>
        <v>-132.55730456500001</v>
      </c>
      <c r="AF19">
        <f t="shared" si="41"/>
        <v>-132.55730034500002</v>
      </c>
      <c r="AG19">
        <f t="shared" si="41"/>
        <v>-132.55729686250001</v>
      </c>
      <c r="AH19">
        <f t="shared" si="41"/>
        <v>-132.557295745</v>
      </c>
      <c r="AI19">
        <f t="shared" si="41"/>
        <v>-132.55729686250001</v>
      </c>
      <c r="AJ19">
        <f t="shared" si="41"/>
        <v>-132.55730034500002</v>
      </c>
      <c r="AK19">
        <f t="shared" si="41"/>
        <v>-132.55730456500001</v>
      </c>
      <c r="AL19">
        <f t="shared" si="41"/>
        <v>-132.55730876000001</v>
      </c>
      <c r="AM19">
        <f t="shared" si="41"/>
        <v>-132.55731178500002</v>
      </c>
      <c r="AN19">
        <f t="shared" si="41"/>
        <v>-132.55731280750001</v>
      </c>
    </row>
    <row r="20" spans="3:40" x14ac:dyDescent="0.25">
      <c r="C20">
        <v>170</v>
      </c>
      <c r="D20">
        <f>(D18+D22)/2</f>
        <v>-132.55606901499999</v>
      </c>
      <c r="E20">
        <f t="shared" ref="E20:AN20" si="42">(E18+E22)/2</f>
        <v>-132.55606697000002</v>
      </c>
      <c r="F20">
        <f t="shared" si="42"/>
        <v>-132.55606091999999</v>
      </c>
      <c r="G20">
        <f t="shared" si="42"/>
        <v>-132.55605252999999</v>
      </c>
      <c r="H20">
        <f t="shared" si="42"/>
        <v>-132.55604409</v>
      </c>
      <c r="I20">
        <f t="shared" si="42"/>
        <v>-132.55603712499999</v>
      </c>
      <c r="J20">
        <f t="shared" si="42"/>
        <v>-132.55603489000001</v>
      </c>
      <c r="K20">
        <f t="shared" si="42"/>
        <v>-132.55603712499999</v>
      </c>
      <c r="L20">
        <f t="shared" si="42"/>
        <v>-132.55604409</v>
      </c>
      <c r="M20">
        <f t="shared" si="42"/>
        <v>-132.55605252999999</v>
      </c>
      <c r="N20">
        <f t="shared" si="42"/>
        <v>-132.55606091999999</v>
      </c>
      <c r="O20">
        <f t="shared" si="42"/>
        <v>-132.55606697000002</v>
      </c>
      <c r="P20">
        <f t="shared" si="42"/>
        <v>-132.55606901499999</v>
      </c>
      <c r="Q20">
        <f t="shared" si="42"/>
        <v>-132.55606697000002</v>
      </c>
      <c r="R20">
        <f t="shared" si="42"/>
        <v>-132.55606091999999</v>
      </c>
      <c r="S20">
        <f t="shared" si="42"/>
        <v>-132.55605252999999</v>
      </c>
      <c r="T20">
        <f t="shared" si="42"/>
        <v>-132.55604409</v>
      </c>
      <c r="U20">
        <f t="shared" si="42"/>
        <v>-132.55603712499999</v>
      </c>
      <c r="V20">
        <f t="shared" si="42"/>
        <v>-132.55603489000001</v>
      </c>
      <c r="W20">
        <f t="shared" si="42"/>
        <v>-132.55603712499999</v>
      </c>
      <c r="X20">
        <f t="shared" si="42"/>
        <v>-132.55604409</v>
      </c>
      <c r="Y20">
        <f t="shared" si="42"/>
        <v>-132.55605252999999</v>
      </c>
      <c r="Z20">
        <f t="shared" si="42"/>
        <v>-132.55606091999999</v>
      </c>
      <c r="AA20">
        <f t="shared" si="42"/>
        <v>-132.55606697000002</v>
      </c>
      <c r="AB20">
        <f t="shared" si="42"/>
        <v>-132.55606901499999</v>
      </c>
      <c r="AC20">
        <f t="shared" si="42"/>
        <v>-132.55606697000002</v>
      </c>
      <c r="AD20">
        <f t="shared" si="42"/>
        <v>-132.55606091999999</v>
      </c>
      <c r="AE20">
        <f t="shared" si="42"/>
        <v>-132.55605252999999</v>
      </c>
      <c r="AF20">
        <f t="shared" si="42"/>
        <v>-132.55604409</v>
      </c>
      <c r="AG20">
        <f t="shared" si="42"/>
        <v>-132.55603712499999</v>
      </c>
      <c r="AH20">
        <f t="shared" si="42"/>
        <v>-132.55603489000001</v>
      </c>
      <c r="AI20">
        <f t="shared" si="42"/>
        <v>-132.55603712499999</v>
      </c>
      <c r="AJ20">
        <f t="shared" si="42"/>
        <v>-132.55604409</v>
      </c>
      <c r="AK20">
        <f t="shared" si="42"/>
        <v>-132.55605252999999</v>
      </c>
      <c r="AL20">
        <f t="shared" si="42"/>
        <v>-132.55606091999999</v>
      </c>
      <c r="AM20">
        <f t="shared" si="42"/>
        <v>-132.55606697000002</v>
      </c>
      <c r="AN20">
        <f t="shared" si="42"/>
        <v>-132.55606901499999</v>
      </c>
    </row>
    <row r="21" spans="3:40" x14ac:dyDescent="0.25">
      <c r="C21">
        <v>165</v>
      </c>
      <c r="D21">
        <f>(3/4)*D22+(1/4)*D18</f>
        <v>-132.5548252225</v>
      </c>
      <c r="E21">
        <f t="shared" ref="E21:AN21" si="43">(3/4)*E22+(1/4)*E18</f>
        <v>-132.55482215500001</v>
      </c>
      <c r="F21">
        <f t="shared" si="43"/>
        <v>-132.55481308</v>
      </c>
      <c r="G21">
        <f t="shared" si="43"/>
        <v>-132.55480049499999</v>
      </c>
      <c r="H21">
        <f t="shared" si="43"/>
        <v>-132.55478783499998</v>
      </c>
      <c r="I21">
        <f t="shared" si="43"/>
        <v>-132.5547773875</v>
      </c>
      <c r="J21">
        <f t="shared" si="43"/>
        <v>-132.55477403500001</v>
      </c>
      <c r="K21">
        <f t="shared" si="43"/>
        <v>-132.5547773875</v>
      </c>
      <c r="L21">
        <f t="shared" si="43"/>
        <v>-132.55478783499998</v>
      </c>
      <c r="M21">
        <f t="shared" si="43"/>
        <v>-132.55480049499999</v>
      </c>
      <c r="N21">
        <f t="shared" si="43"/>
        <v>-132.55481308</v>
      </c>
      <c r="O21">
        <f t="shared" si="43"/>
        <v>-132.55482215500001</v>
      </c>
      <c r="P21">
        <f t="shared" si="43"/>
        <v>-132.5548252225</v>
      </c>
      <c r="Q21">
        <f t="shared" si="43"/>
        <v>-132.55482215500001</v>
      </c>
      <c r="R21">
        <f t="shared" si="43"/>
        <v>-132.55481308</v>
      </c>
      <c r="S21">
        <f t="shared" si="43"/>
        <v>-132.55480049499999</v>
      </c>
      <c r="T21">
        <f t="shared" si="43"/>
        <v>-132.55478783499998</v>
      </c>
      <c r="U21">
        <f t="shared" si="43"/>
        <v>-132.5547773875</v>
      </c>
      <c r="V21">
        <f t="shared" si="43"/>
        <v>-132.55477403500001</v>
      </c>
      <c r="W21">
        <f t="shared" si="43"/>
        <v>-132.5547773875</v>
      </c>
      <c r="X21">
        <f t="shared" si="43"/>
        <v>-132.55478783499998</v>
      </c>
      <c r="Y21">
        <f t="shared" si="43"/>
        <v>-132.55480049499999</v>
      </c>
      <c r="Z21">
        <f t="shared" si="43"/>
        <v>-132.55481308</v>
      </c>
      <c r="AA21">
        <f t="shared" si="43"/>
        <v>-132.55482215500001</v>
      </c>
      <c r="AB21">
        <f t="shared" si="43"/>
        <v>-132.5548252225</v>
      </c>
      <c r="AC21">
        <f t="shared" si="43"/>
        <v>-132.55482215500001</v>
      </c>
      <c r="AD21">
        <f t="shared" si="43"/>
        <v>-132.55481308</v>
      </c>
      <c r="AE21">
        <f t="shared" si="43"/>
        <v>-132.55480049499999</v>
      </c>
      <c r="AF21">
        <f t="shared" si="43"/>
        <v>-132.55478783499998</v>
      </c>
      <c r="AG21">
        <f t="shared" si="43"/>
        <v>-132.5547773875</v>
      </c>
      <c r="AH21">
        <f t="shared" si="43"/>
        <v>-132.55477403500001</v>
      </c>
      <c r="AI21">
        <f t="shared" si="43"/>
        <v>-132.5547773875</v>
      </c>
      <c r="AJ21">
        <f t="shared" si="43"/>
        <v>-132.55478783499998</v>
      </c>
      <c r="AK21">
        <f t="shared" si="43"/>
        <v>-132.55480049499999</v>
      </c>
      <c r="AL21">
        <f t="shared" si="43"/>
        <v>-132.55481308</v>
      </c>
      <c r="AM21">
        <f t="shared" si="43"/>
        <v>-132.55482215500001</v>
      </c>
      <c r="AN21">
        <f t="shared" si="43"/>
        <v>-132.5548252225</v>
      </c>
    </row>
    <row r="22" spans="3:40" x14ac:dyDescent="0.25">
      <c r="C22" s="2">
        <v>160</v>
      </c>
      <c r="D22">
        <f>J14</f>
        <v>-132.55358143000001</v>
      </c>
      <c r="E22">
        <f>O22</f>
        <v>-132.55357734</v>
      </c>
      <c r="F22">
        <f>N22</f>
        <v>-132.55356524000001</v>
      </c>
      <c r="G22">
        <f>M22</f>
        <v>-132.55354846</v>
      </c>
      <c r="H22">
        <f>L22</f>
        <v>-132.55353158</v>
      </c>
      <c r="I22">
        <f>K22</f>
        <v>-132.55351765</v>
      </c>
      <c r="J22" s="5">
        <f t="shared" ref="J22:P22" si="44">V22</f>
        <v>-132.55351318000001</v>
      </c>
      <c r="K22">
        <f t="shared" si="44"/>
        <v>-132.55351765</v>
      </c>
      <c r="L22">
        <f t="shared" si="44"/>
        <v>-132.55353158</v>
      </c>
      <c r="M22">
        <f t="shared" si="44"/>
        <v>-132.55354846</v>
      </c>
      <c r="N22">
        <f t="shared" si="44"/>
        <v>-132.55356524000001</v>
      </c>
      <c r="O22">
        <f t="shared" si="44"/>
        <v>-132.55357734</v>
      </c>
      <c r="P22">
        <f t="shared" si="44"/>
        <v>-132.55358143000001</v>
      </c>
      <c r="Q22">
        <f>E22</f>
        <v>-132.55357734</v>
      </c>
      <c r="R22">
        <f t="shared" ref="R22:U22" si="45">F22</f>
        <v>-132.55356524000001</v>
      </c>
      <c r="S22">
        <f t="shared" si="45"/>
        <v>-132.55354846</v>
      </c>
      <c r="T22">
        <f t="shared" si="45"/>
        <v>-132.55353158</v>
      </c>
      <c r="U22">
        <f t="shared" si="45"/>
        <v>-132.55351765</v>
      </c>
      <c r="V22" s="3">
        <v>-132.55351318000001</v>
      </c>
      <c r="W22">
        <v>-132.55351765</v>
      </c>
      <c r="X22">
        <v>-132.55353158</v>
      </c>
      <c r="Y22">
        <v>-132.55354846</v>
      </c>
      <c r="Z22">
        <v>-132.55356524000001</v>
      </c>
      <c r="AA22">
        <v>-132.55357734</v>
      </c>
      <c r="AB22">
        <v>-132.55358143000001</v>
      </c>
      <c r="AC22">
        <f>E22</f>
        <v>-132.55357734</v>
      </c>
      <c r="AD22">
        <f t="shared" ref="AD22:AG22" si="46">F22</f>
        <v>-132.55356524000001</v>
      </c>
      <c r="AE22">
        <f t="shared" si="46"/>
        <v>-132.55354846</v>
      </c>
      <c r="AF22">
        <f t="shared" si="46"/>
        <v>-132.55353158</v>
      </c>
      <c r="AG22">
        <f t="shared" si="46"/>
        <v>-132.55351765</v>
      </c>
      <c r="AH22" s="5">
        <f t="shared" ref="AH22:AN22" si="47">V22</f>
        <v>-132.55351318000001</v>
      </c>
      <c r="AI22">
        <f t="shared" si="47"/>
        <v>-132.55351765</v>
      </c>
      <c r="AJ22">
        <f t="shared" si="47"/>
        <v>-132.55353158</v>
      </c>
      <c r="AK22">
        <f t="shared" si="47"/>
        <v>-132.55354846</v>
      </c>
      <c r="AL22">
        <f t="shared" si="47"/>
        <v>-132.55356524000001</v>
      </c>
      <c r="AM22">
        <f t="shared" si="47"/>
        <v>-132.55357734</v>
      </c>
      <c r="AN22">
        <f t="shared" si="47"/>
        <v>-132.55358143000001</v>
      </c>
    </row>
    <row r="23" spans="3:40" x14ac:dyDescent="0.25">
      <c r="C23">
        <v>155</v>
      </c>
      <c r="D23">
        <f>(2/3)*D22+(1/3)*D25</f>
        <v>-132.55010095333333</v>
      </c>
      <c r="E23">
        <f t="shared" ref="E23:AN23" si="48">(2/3)*E22+(1/3)*E25</f>
        <v>-132.55009257</v>
      </c>
      <c r="F23">
        <f t="shared" si="48"/>
        <v>-132.55006682999999</v>
      </c>
      <c r="G23">
        <f t="shared" si="48"/>
        <v>-132.55003087</v>
      </c>
      <c r="H23">
        <f t="shared" si="48"/>
        <v>-132.54999463666667</v>
      </c>
      <c r="I23">
        <f t="shared" si="48"/>
        <v>-132.54996702666665</v>
      </c>
      <c r="J23">
        <f t="shared" si="48"/>
        <v>-132.54995733666667</v>
      </c>
      <c r="K23">
        <f t="shared" si="48"/>
        <v>-132.54996702666665</v>
      </c>
      <c r="L23">
        <f t="shared" si="48"/>
        <v>-132.54999463666667</v>
      </c>
      <c r="M23">
        <f t="shared" si="48"/>
        <v>-132.55003087</v>
      </c>
      <c r="N23">
        <f t="shared" si="48"/>
        <v>-132.55006682999999</v>
      </c>
      <c r="O23">
        <f t="shared" si="48"/>
        <v>-132.55009257</v>
      </c>
      <c r="P23">
        <f t="shared" si="48"/>
        <v>-132.55010095333333</v>
      </c>
      <c r="Q23">
        <f t="shared" si="48"/>
        <v>-132.55009257</v>
      </c>
      <c r="R23">
        <f t="shared" si="48"/>
        <v>-132.55006682999999</v>
      </c>
      <c r="S23">
        <f t="shared" si="48"/>
        <v>-132.55003087</v>
      </c>
      <c r="T23">
        <f t="shared" si="48"/>
        <v>-132.54999463666667</v>
      </c>
      <c r="U23">
        <f t="shared" si="48"/>
        <v>-132.54996702666665</v>
      </c>
      <c r="V23">
        <f t="shared" si="48"/>
        <v>-132.54995733666667</v>
      </c>
      <c r="W23">
        <f t="shared" si="48"/>
        <v>-132.54996702666665</v>
      </c>
      <c r="X23">
        <f t="shared" si="48"/>
        <v>-132.54999463666667</v>
      </c>
      <c r="Y23">
        <f t="shared" si="48"/>
        <v>-132.55003087</v>
      </c>
      <c r="Z23">
        <f t="shared" si="48"/>
        <v>-132.55006682999999</v>
      </c>
      <c r="AA23">
        <f t="shared" si="48"/>
        <v>-132.55009257</v>
      </c>
      <c r="AB23">
        <f t="shared" si="48"/>
        <v>-132.55010095333333</v>
      </c>
      <c r="AC23">
        <f t="shared" si="48"/>
        <v>-132.55009257</v>
      </c>
      <c r="AD23">
        <f t="shared" si="48"/>
        <v>-132.55006682999999</v>
      </c>
      <c r="AE23">
        <f t="shared" si="48"/>
        <v>-132.55003087</v>
      </c>
      <c r="AF23">
        <f t="shared" si="48"/>
        <v>-132.54999463666667</v>
      </c>
      <c r="AG23">
        <f t="shared" si="48"/>
        <v>-132.54996702666665</v>
      </c>
      <c r="AH23">
        <f t="shared" si="48"/>
        <v>-132.54995733666667</v>
      </c>
      <c r="AI23">
        <f t="shared" si="48"/>
        <v>-132.54996702666665</v>
      </c>
      <c r="AJ23">
        <f t="shared" si="48"/>
        <v>-132.54999463666667</v>
      </c>
      <c r="AK23">
        <f t="shared" si="48"/>
        <v>-132.55003087</v>
      </c>
      <c r="AL23">
        <f t="shared" si="48"/>
        <v>-132.55006682999999</v>
      </c>
      <c r="AM23">
        <f t="shared" si="48"/>
        <v>-132.55009257</v>
      </c>
      <c r="AN23">
        <f t="shared" si="48"/>
        <v>-132.55010095333333</v>
      </c>
    </row>
    <row r="24" spans="3:40" x14ac:dyDescent="0.25">
      <c r="C24">
        <v>150</v>
      </c>
      <c r="D24">
        <f>(2/3)*D25+(1/3)*D22</f>
        <v>-132.54662047666665</v>
      </c>
      <c r="E24">
        <f t="shared" ref="E24:AN24" si="49">(2/3)*E25+(1/3)*E22</f>
        <v>-132.5466078</v>
      </c>
      <c r="F24">
        <f t="shared" si="49"/>
        <v>-132.54656842</v>
      </c>
      <c r="G24">
        <f t="shared" si="49"/>
        <v>-132.54651328</v>
      </c>
      <c r="H24">
        <f t="shared" si="49"/>
        <v>-132.54645769333334</v>
      </c>
      <c r="I24">
        <f t="shared" si="49"/>
        <v>-132.54641640333332</v>
      </c>
      <c r="J24">
        <f t="shared" si="49"/>
        <v>-132.54640149333332</v>
      </c>
      <c r="K24">
        <f t="shared" si="49"/>
        <v>-132.54641640333332</v>
      </c>
      <c r="L24">
        <f t="shared" si="49"/>
        <v>-132.54645769333334</v>
      </c>
      <c r="M24">
        <f t="shared" si="49"/>
        <v>-132.54651328</v>
      </c>
      <c r="N24">
        <f t="shared" si="49"/>
        <v>-132.54656842</v>
      </c>
      <c r="O24">
        <f t="shared" si="49"/>
        <v>-132.5466078</v>
      </c>
      <c r="P24">
        <f t="shared" si="49"/>
        <v>-132.54662047666665</v>
      </c>
      <c r="Q24">
        <f t="shared" si="49"/>
        <v>-132.5466078</v>
      </c>
      <c r="R24">
        <f t="shared" si="49"/>
        <v>-132.54656842</v>
      </c>
      <c r="S24">
        <f t="shared" si="49"/>
        <v>-132.54651328</v>
      </c>
      <c r="T24">
        <f t="shared" si="49"/>
        <v>-132.54645769333334</v>
      </c>
      <c r="U24">
        <f t="shared" si="49"/>
        <v>-132.54641640333332</v>
      </c>
      <c r="V24">
        <f t="shared" si="49"/>
        <v>-132.54640149333332</v>
      </c>
      <c r="W24">
        <f t="shared" si="49"/>
        <v>-132.54641640333332</v>
      </c>
      <c r="X24">
        <f t="shared" si="49"/>
        <v>-132.54645769333334</v>
      </c>
      <c r="Y24">
        <f t="shared" si="49"/>
        <v>-132.54651328</v>
      </c>
      <c r="Z24">
        <f t="shared" si="49"/>
        <v>-132.54656842</v>
      </c>
      <c r="AA24">
        <f t="shared" si="49"/>
        <v>-132.5466078</v>
      </c>
      <c r="AB24">
        <f t="shared" si="49"/>
        <v>-132.54662047666665</v>
      </c>
      <c r="AC24">
        <f t="shared" si="49"/>
        <v>-132.5466078</v>
      </c>
      <c r="AD24">
        <f t="shared" si="49"/>
        <v>-132.54656842</v>
      </c>
      <c r="AE24">
        <f t="shared" si="49"/>
        <v>-132.54651328</v>
      </c>
      <c r="AF24">
        <f t="shared" si="49"/>
        <v>-132.54645769333334</v>
      </c>
      <c r="AG24">
        <f t="shared" si="49"/>
        <v>-132.54641640333332</v>
      </c>
      <c r="AH24">
        <f t="shared" si="49"/>
        <v>-132.54640149333332</v>
      </c>
      <c r="AI24">
        <f t="shared" si="49"/>
        <v>-132.54641640333332</v>
      </c>
      <c r="AJ24">
        <f t="shared" si="49"/>
        <v>-132.54645769333334</v>
      </c>
      <c r="AK24">
        <f t="shared" si="49"/>
        <v>-132.54651328</v>
      </c>
      <c r="AL24">
        <f t="shared" si="49"/>
        <v>-132.54656842</v>
      </c>
      <c r="AM24">
        <f t="shared" si="49"/>
        <v>-132.5466078</v>
      </c>
      <c r="AN24">
        <f t="shared" si="49"/>
        <v>-132.54662047666665</v>
      </c>
    </row>
    <row r="25" spans="3:40" x14ac:dyDescent="0.25">
      <c r="C25" s="2">
        <v>145</v>
      </c>
      <c r="D25">
        <f>J11</f>
        <v>-132.54313999999999</v>
      </c>
      <c r="E25">
        <f>O25</f>
        <v>-132.54312303</v>
      </c>
      <c r="F25">
        <f>N25</f>
        <v>-132.54307001000001</v>
      </c>
      <c r="G25">
        <f>M25</f>
        <v>-132.54299569</v>
      </c>
      <c r="H25">
        <f>L25</f>
        <v>-132.54292075000001</v>
      </c>
      <c r="I25">
        <f>K25</f>
        <v>-132.54286578</v>
      </c>
      <c r="J25" s="5">
        <f t="shared" ref="J25:P25" si="50">V25</f>
        <v>-132.54284565</v>
      </c>
      <c r="K25">
        <f t="shared" si="50"/>
        <v>-132.54286578</v>
      </c>
      <c r="L25">
        <f t="shared" si="50"/>
        <v>-132.54292075000001</v>
      </c>
      <c r="M25">
        <f t="shared" si="50"/>
        <v>-132.54299569</v>
      </c>
      <c r="N25">
        <f t="shared" si="50"/>
        <v>-132.54307001000001</v>
      </c>
      <c r="O25">
        <f t="shared" si="50"/>
        <v>-132.54312303</v>
      </c>
      <c r="P25">
        <f t="shared" si="50"/>
        <v>-132.54313999999999</v>
      </c>
      <c r="Q25">
        <f>E25</f>
        <v>-132.54312303</v>
      </c>
      <c r="R25">
        <f t="shared" ref="R25:U25" si="51">F25</f>
        <v>-132.54307001000001</v>
      </c>
      <c r="S25">
        <f t="shared" si="51"/>
        <v>-132.54299569</v>
      </c>
      <c r="T25">
        <f t="shared" si="51"/>
        <v>-132.54292075000001</v>
      </c>
      <c r="U25">
        <f t="shared" si="51"/>
        <v>-132.54286578</v>
      </c>
      <c r="V25" s="3">
        <v>-132.54284565</v>
      </c>
      <c r="W25">
        <v>-132.54286578</v>
      </c>
      <c r="X25">
        <v>-132.54292075000001</v>
      </c>
      <c r="Y25">
        <v>-132.54299569</v>
      </c>
      <c r="Z25">
        <v>-132.54307001000001</v>
      </c>
      <c r="AA25">
        <v>-132.54312303</v>
      </c>
      <c r="AB25">
        <v>-132.54313999999999</v>
      </c>
      <c r="AC25">
        <f>E25</f>
        <v>-132.54312303</v>
      </c>
      <c r="AD25">
        <f t="shared" ref="AD25:AG25" si="52">F25</f>
        <v>-132.54307001000001</v>
      </c>
      <c r="AE25">
        <f t="shared" si="52"/>
        <v>-132.54299569</v>
      </c>
      <c r="AF25">
        <f t="shared" si="52"/>
        <v>-132.54292075000001</v>
      </c>
      <c r="AG25">
        <f t="shared" si="52"/>
        <v>-132.54286578</v>
      </c>
      <c r="AH25" s="5">
        <f t="shared" ref="AH25:AN25" si="53">V25</f>
        <v>-132.54284565</v>
      </c>
      <c r="AI25">
        <f t="shared" si="53"/>
        <v>-132.54286578</v>
      </c>
      <c r="AJ25">
        <f t="shared" si="53"/>
        <v>-132.54292075000001</v>
      </c>
      <c r="AK25">
        <f t="shared" si="53"/>
        <v>-132.54299569</v>
      </c>
      <c r="AL25">
        <f t="shared" si="53"/>
        <v>-132.54307001000001</v>
      </c>
      <c r="AM25">
        <f t="shared" si="53"/>
        <v>-132.54312303</v>
      </c>
      <c r="AN25">
        <f t="shared" si="53"/>
        <v>-132.54313999999999</v>
      </c>
    </row>
    <row r="26" spans="3:40" x14ac:dyDescent="0.25">
      <c r="C26">
        <v>140</v>
      </c>
      <c r="D26">
        <f>(2/3)*D25+(1/3)*D28</f>
        <v>-132.53771605333333</v>
      </c>
      <c r="E26">
        <f t="shared" ref="E26:AN26" si="54">(2/3)*E25+(1/3)*E28</f>
        <v>-132.53769173000001</v>
      </c>
      <c r="F26">
        <f t="shared" si="54"/>
        <v>-132.53761464333334</v>
      </c>
      <c r="G26">
        <f t="shared" si="54"/>
        <v>-132.53750584666665</v>
      </c>
      <c r="H26">
        <f t="shared" si="54"/>
        <v>-132.53739540000001</v>
      </c>
      <c r="I26">
        <f t="shared" si="54"/>
        <v>-132.53731391333332</v>
      </c>
      <c r="J26">
        <f t="shared" si="54"/>
        <v>-132.53728397999998</v>
      </c>
      <c r="K26">
        <f t="shared" si="54"/>
        <v>-132.53731391333332</v>
      </c>
      <c r="L26">
        <f t="shared" si="54"/>
        <v>-132.53739540000001</v>
      </c>
      <c r="M26">
        <f t="shared" si="54"/>
        <v>-132.53750584666665</v>
      </c>
      <c r="N26">
        <f t="shared" si="54"/>
        <v>-132.53761464333334</v>
      </c>
      <c r="O26">
        <f t="shared" si="54"/>
        <v>-132.53769173000001</v>
      </c>
      <c r="P26">
        <f t="shared" si="54"/>
        <v>-132.53771605333333</v>
      </c>
      <c r="Q26">
        <f t="shared" si="54"/>
        <v>-132.53769173000001</v>
      </c>
      <c r="R26">
        <f t="shared" si="54"/>
        <v>-132.53761464333334</v>
      </c>
      <c r="S26">
        <f t="shared" si="54"/>
        <v>-132.53750584666665</v>
      </c>
      <c r="T26">
        <f t="shared" si="54"/>
        <v>-132.53739540000001</v>
      </c>
      <c r="U26">
        <f t="shared" si="54"/>
        <v>-132.53731391333332</v>
      </c>
      <c r="V26">
        <f t="shared" si="54"/>
        <v>-132.53728397999998</v>
      </c>
      <c r="W26">
        <f t="shared" si="54"/>
        <v>-132.53731391333332</v>
      </c>
      <c r="X26">
        <f t="shared" si="54"/>
        <v>-132.53739540000001</v>
      </c>
      <c r="Y26">
        <f t="shared" si="54"/>
        <v>-132.53750584666665</v>
      </c>
      <c r="Z26">
        <f t="shared" si="54"/>
        <v>-132.53761464333334</v>
      </c>
      <c r="AA26">
        <f t="shared" si="54"/>
        <v>-132.53769173000001</v>
      </c>
      <c r="AB26">
        <f t="shared" si="54"/>
        <v>-132.53771605333333</v>
      </c>
      <c r="AC26">
        <f t="shared" si="54"/>
        <v>-132.53769173000001</v>
      </c>
      <c r="AD26">
        <f t="shared" si="54"/>
        <v>-132.53761464333334</v>
      </c>
      <c r="AE26">
        <f t="shared" si="54"/>
        <v>-132.53750584666665</v>
      </c>
      <c r="AF26">
        <f t="shared" si="54"/>
        <v>-132.53739540000001</v>
      </c>
      <c r="AG26">
        <f t="shared" si="54"/>
        <v>-132.53731391333332</v>
      </c>
      <c r="AH26">
        <f t="shared" si="54"/>
        <v>-132.53728397999998</v>
      </c>
      <c r="AI26">
        <f t="shared" si="54"/>
        <v>-132.53731391333332</v>
      </c>
      <c r="AJ26">
        <f t="shared" si="54"/>
        <v>-132.53739540000001</v>
      </c>
      <c r="AK26">
        <f t="shared" si="54"/>
        <v>-132.53750584666665</v>
      </c>
      <c r="AL26">
        <f t="shared" si="54"/>
        <v>-132.53761464333334</v>
      </c>
      <c r="AM26">
        <f t="shared" si="54"/>
        <v>-132.53769173000001</v>
      </c>
      <c r="AN26">
        <f t="shared" si="54"/>
        <v>-132.53771605333333</v>
      </c>
    </row>
    <row r="27" spans="3:40" x14ac:dyDescent="0.25">
      <c r="C27">
        <v>135</v>
      </c>
      <c r="D27">
        <f>(2/3)*D28+(1/3)*D25</f>
        <v>-132.53229210666666</v>
      </c>
      <c r="E27">
        <f t="shared" ref="E27:AN27" si="55">(2/3)*E28+(1/3)*E25</f>
        <v>-132.53226043000001</v>
      </c>
      <c r="F27">
        <f t="shared" si="55"/>
        <v>-132.53215927666668</v>
      </c>
      <c r="G27">
        <f t="shared" si="55"/>
        <v>-132.53201600333333</v>
      </c>
      <c r="H27">
        <f t="shared" si="55"/>
        <v>-132.53187005000001</v>
      </c>
      <c r="I27">
        <f t="shared" si="55"/>
        <v>-132.53176204666664</v>
      </c>
      <c r="J27">
        <f t="shared" si="55"/>
        <v>-132.53172230999999</v>
      </c>
      <c r="K27">
        <f t="shared" si="55"/>
        <v>-132.53176204666664</v>
      </c>
      <c r="L27">
        <f t="shared" si="55"/>
        <v>-132.53187005000001</v>
      </c>
      <c r="M27">
        <f t="shared" si="55"/>
        <v>-132.53201600333333</v>
      </c>
      <c r="N27">
        <f t="shared" si="55"/>
        <v>-132.53215927666668</v>
      </c>
      <c r="O27">
        <f t="shared" si="55"/>
        <v>-132.53226043000001</v>
      </c>
      <c r="P27">
        <f t="shared" si="55"/>
        <v>-132.53229210666666</v>
      </c>
      <c r="Q27">
        <f t="shared" si="55"/>
        <v>-132.53226043000001</v>
      </c>
      <c r="R27">
        <f t="shared" si="55"/>
        <v>-132.53215927666668</v>
      </c>
      <c r="S27">
        <f t="shared" si="55"/>
        <v>-132.53201600333333</v>
      </c>
      <c r="T27">
        <f t="shared" si="55"/>
        <v>-132.53187005000001</v>
      </c>
      <c r="U27">
        <f t="shared" si="55"/>
        <v>-132.53176204666664</v>
      </c>
      <c r="V27">
        <f t="shared" si="55"/>
        <v>-132.53172230999999</v>
      </c>
      <c r="W27">
        <f t="shared" si="55"/>
        <v>-132.53176204666664</v>
      </c>
      <c r="X27">
        <f t="shared" si="55"/>
        <v>-132.53187005000001</v>
      </c>
      <c r="Y27">
        <f t="shared" si="55"/>
        <v>-132.53201600333333</v>
      </c>
      <c r="Z27">
        <f t="shared" si="55"/>
        <v>-132.53215927666668</v>
      </c>
      <c r="AA27">
        <f t="shared" si="55"/>
        <v>-132.53226043000001</v>
      </c>
      <c r="AB27">
        <f t="shared" si="55"/>
        <v>-132.53229210666666</v>
      </c>
      <c r="AC27">
        <f t="shared" si="55"/>
        <v>-132.53226043000001</v>
      </c>
      <c r="AD27">
        <f t="shared" si="55"/>
        <v>-132.53215927666668</v>
      </c>
      <c r="AE27">
        <f t="shared" si="55"/>
        <v>-132.53201600333333</v>
      </c>
      <c r="AF27">
        <f t="shared" si="55"/>
        <v>-132.53187005000001</v>
      </c>
      <c r="AG27">
        <f t="shared" si="55"/>
        <v>-132.53176204666664</v>
      </c>
      <c r="AH27">
        <f t="shared" si="55"/>
        <v>-132.53172230999999</v>
      </c>
      <c r="AI27">
        <f t="shared" si="55"/>
        <v>-132.53176204666664</v>
      </c>
      <c r="AJ27">
        <f t="shared" si="55"/>
        <v>-132.53187005000001</v>
      </c>
      <c r="AK27">
        <f t="shared" si="55"/>
        <v>-132.53201600333333</v>
      </c>
      <c r="AL27">
        <f t="shared" si="55"/>
        <v>-132.53215927666668</v>
      </c>
      <c r="AM27">
        <f t="shared" si="55"/>
        <v>-132.53226043000001</v>
      </c>
      <c r="AN27">
        <f t="shared" si="55"/>
        <v>-132.53229210666666</v>
      </c>
    </row>
    <row r="28" spans="3:40" x14ac:dyDescent="0.25">
      <c r="C28" s="2">
        <v>130</v>
      </c>
      <c r="D28">
        <f>J8</f>
        <v>-132.52686815999999</v>
      </c>
      <c r="E28">
        <f>O28</f>
        <v>-132.52682913000001</v>
      </c>
      <c r="F28">
        <f>N28</f>
        <v>-132.52670391000001</v>
      </c>
      <c r="G28">
        <f>M28</f>
        <v>-132.52652616</v>
      </c>
      <c r="H28">
        <f>L28</f>
        <v>-132.52634470000001</v>
      </c>
      <c r="I28">
        <f>K28</f>
        <v>-132.52621017999999</v>
      </c>
      <c r="J28" s="5">
        <f t="shared" ref="J28:P28" si="56">V28</f>
        <v>-132.52616064</v>
      </c>
      <c r="K28">
        <f t="shared" si="56"/>
        <v>-132.52621017999999</v>
      </c>
      <c r="L28">
        <f t="shared" si="56"/>
        <v>-132.52634470000001</v>
      </c>
      <c r="M28">
        <f t="shared" si="56"/>
        <v>-132.52652616</v>
      </c>
      <c r="N28">
        <f t="shared" si="56"/>
        <v>-132.52670391000001</v>
      </c>
      <c r="O28">
        <f t="shared" si="56"/>
        <v>-132.52682913000001</v>
      </c>
      <c r="P28">
        <f t="shared" si="56"/>
        <v>-132.52686815999999</v>
      </c>
      <c r="Q28">
        <f>E28</f>
        <v>-132.52682913000001</v>
      </c>
      <c r="R28">
        <f t="shared" ref="R28:U28" si="57">F28</f>
        <v>-132.52670391000001</v>
      </c>
      <c r="S28">
        <f t="shared" si="57"/>
        <v>-132.52652616</v>
      </c>
      <c r="T28">
        <f t="shared" si="57"/>
        <v>-132.52634470000001</v>
      </c>
      <c r="U28">
        <f t="shared" si="57"/>
        <v>-132.52621017999999</v>
      </c>
      <c r="V28" s="3">
        <v>-132.52616064</v>
      </c>
      <c r="W28">
        <v>-132.52621017999999</v>
      </c>
      <c r="X28">
        <v>-132.52634470000001</v>
      </c>
      <c r="Y28">
        <v>-132.52652616</v>
      </c>
      <c r="Z28">
        <v>-132.52670391000001</v>
      </c>
      <c r="AA28">
        <v>-132.52682913000001</v>
      </c>
      <c r="AB28">
        <v>-132.52686815999999</v>
      </c>
      <c r="AC28">
        <f>E28</f>
        <v>-132.52682913000001</v>
      </c>
      <c r="AD28">
        <f t="shared" ref="AD28:AG28" si="58">F28</f>
        <v>-132.52670391000001</v>
      </c>
      <c r="AE28">
        <f t="shared" si="58"/>
        <v>-132.52652616</v>
      </c>
      <c r="AF28">
        <f t="shared" si="58"/>
        <v>-132.52634470000001</v>
      </c>
      <c r="AG28">
        <f t="shared" si="58"/>
        <v>-132.52621017999999</v>
      </c>
      <c r="AH28" s="5">
        <f t="shared" ref="AH28:AN28" si="59">V28</f>
        <v>-132.52616064</v>
      </c>
      <c r="AI28">
        <f t="shared" si="59"/>
        <v>-132.52621017999999</v>
      </c>
      <c r="AJ28">
        <f t="shared" si="59"/>
        <v>-132.52634470000001</v>
      </c>
      <c r="AK28">
        <f t="shared" si="59"/>
        <v>-132.52652616</v>
      </c>
      <c r="AL28">
        <f t="shared" si="59"/>
        <v>-132.52670391000001</v>
      </c>
      <c r="AM28">
        <f t="shared" si="59"/>
        <v>-132.52682913000001</v>
      </c>
      <c r="AN28">
        <f t="shared" si="59"/>
        <v>-132.52686815999999</v>
      </c>
    </row>
    <row r="30" spans="3:40" x14ac:dyDescent="0.25">
      <c r="D30">
        <v>-180</v>
      </c>
      <c r="E30">
        <v>-170</v>
      </c>
      <c r="F30">
        <f>D30+20</f>
        <v>-160</v>
      </c>
      <c r="G30">
        <v>-150</v>
      </c>
      <c r="H30">
        <f t="shared" ref="H30" si="60">F30+20</f>
        <v>-140</v>
      </c>
      <c r="I30">
        <v>-130</v>
      </c>
      <c r="J30">
        <f>H30+20</f>
        <v>-120</v>
      </c>
      <c r="K30">
        <v>-110</v>
      </c>
      <c r="L30">
        <f>J30+20</f>
        <v>-100</v>
      </c>
      <c r="M30">
        <v>-90</v>
      </c>
      <c r="N30">
        <f>L30+20</f>
        <v>-80</v>
      </c>
      <c r="O30">
        <v>-70</v>
      </c>
      <c r="P30">
        <f>N30+20</f>
        <v>-60</v>
      </c>
      <c r="Q30">
        <v>-50</v>
      </c>
      <c r="R30">
        <f>P30+20</f>
        <v>-40</v>
      </c>
      <c r="S30">
        <v>-30</v>
      </c>
      <c r="T30">
        <f>R30+20</f>
        <v>-20</v>
      </c>
      <c r="U30">
        <v>-10</v>
      </c>
      <c r="V30">
        <f>T30+20</f>
        <v>0</v>
      </c>
      <c r="W30">
        <v>10</v>
      </c>
      <c r="X30">
        <f>V30+20</f>
        <v>20</v>
      </c>
      <c r="Y30">
        <v>30</v>
      </c>
      <c r="Z30">
        <f>X30+20</f>
        <v>40</v>
      </c>
      <c r="AA30">
        <v>50</v>
      </c>
      <c r="AB30">
        <f>Z30+20</f>
        <v>60</v>
      </c>
      <c r="AC30">
        <v>70</v>
      </c>
      <c r="AD30">
        <f>AB30+20</f>
        <v>80</v>
      </c>
      <c r="AE30">
        <v>90</v>
      </c>
      <c r="AF30">
        <f>AD30+20</f>
        <v>100</v>
      </c>
      <c r="AG30">
        <v>110</v>
      </c>
      <c r="AH30">
        <f>AF30+20</f>
        <v>120</v>
      </c>
      <c r="AI30">
        <v>130</v>
      </c>
      <c r="AJ30">
        <f>AH30+20</f>
        <v>140</v>
      </c>
      <c r="AK30">
        <v>150</v>
      </c>
      <c r="AL30">
        <f>AJ30+20</f>
        <v>160</v>
      </c>
      <c r="AM30">
        <v>170</v>
      </c>
      <c r="AN30">
        <f>AL30+20</f>
        <v>180</v>
      </c>
    </row>
    <row r="31" spans="3:40" x14ac:dyDescent="0.25">
      <c r="C31" s="2">
        <v>230</v>
      </c>
      <c r="D31">
        <f>(D8-$F$5)*$P$5</f>
        <v>85.055592980006125</v>
      </c>
      <c r="E31">
        <f t="shared" ref="E31:AN31" si="61">(E8-$F$5)*$P$5</f>
        <v>84.925525710027074</v>
      </c>
      <c r="F31">
        <f t="shared" si="61"/>
        <v>84.572343449981531</v>
      </c>
      <c r="G31">
        <f t="shared" si="61"/>
        <v>84.0959202199994</v>
      </c>
      <c r="H31">
        <f t="shared" si="61"/>
        <v>83.629237594983721</v>
      </c>
      <c r="I31">
        <f t="shared" si="61"/>
        <v>83.300472484981</v>
      </c>
      <c r="J31">
        <f t="shared" si="61"/>
        <v>83.197999220027796</v>
      </c>
      <c r="K31">
        <f t="shared" si="61"/>
        <v>83.300472484981</v>
      </c>
      <c r="L31">
        <f t="shared" si="61"/>
        <v>83.629237594983721</v>
      </c>
      <c r="M31">
        <f t="shared" si="61"/>
        <v>84.0959202199994</v>
      </c>
      <c r="N31">
        <f t="shared" si="61"/>
        <v>84.572343449981531</v>
      </c>
      <c r="O31">
        <f t="shared" si="61"/>
        <v>84.925525710027074</v>
      </c>
      <c r="P31">
        <f t="shared" si="61"/>
        <v>85.055592980006125</v>
      </c>
      <c r="Q31">
        <f t="shared" si="61"/>
        <v>84.925525710027074</v>
      </c>
      <c r="R31">
        <f t="shared" si="61"/>
        <v>84.572343449981531</v>
      </c>
      <c r="S31">
        <f t="shared" si="61"/>
        <v>84.0959202199994</v>
      </c>
      <c r="T31">
        <f t="shared" si="61"/>
        <v>83.629237594983721</v>
      </c>
      <c r="U31">
        <f t="shared" si="61"/>
        <v>83.300472484981</v>
      </c>
      <c r="V31">
        <f t="shared" si="61"/>
        <v>83.197999220027796</v>
      </c>
      <c r="W31">
        <f t="shared" si="61"/>
        <v>83.300472484981</v>
      </c>
      <c r="X31">
        <f t="shared" si="61"/>
        <v>83.629237594983721</v>
      </c>
      <c r="Y31">
        <f t="shared" si="61"/>
        <v>84.0959202199994</v>
      </c>
      <c r="Z31">
        <f t="shared" si="61"/>
        <v>84.572343449981531</v>
      </c>
      <c r="AA31">
        <f t="shared" si="61"/>
        <v>84.925525710027074</v>
      </c>
      <c r="AB31">
        <f t="shared" si="61"/>
        <v>85.055592980006125</v>
      </c>
      <c r="AC31">
        <f t="shared" si="61"/>
        <v>84.925525710027074</v>
      </c>
      <c r="AD31">
        <f t="shared" si="61"/>
        <v>84.572343449981531</v>
      </c>
      <c r="AE31">
        <f t="shared" si="61"/>
        <v>84.0959202199994</v>
      </c>
      <c r="AF31">
        <f t="shared" si="61"/>
        <v>83.629237594983721</v>
      </c>
      <c r="AG31">
        <f t="shared" si="61"/>
        <v>83.300472484981</v>
      </c>
      <c r="AH31">
        <f t="shared" si="61"/>
        <v>83.197999220027796</v>
      </c>
      <c r="AI31">
        <f t="shared" si="61"/>
        <v>83.300472484981</v>
      </c>
      <c r="AJ31">
        <f t="shared" si="61"/>
        <v>83.629237594983721</v>
      </c>
      <c r="AK31">
        <f t="shared" si="61"/>
        <v>84.0959202199994</v>
      </c>
      <c r="AL31">
        <f t="shared" si="61"/>
        <v>84.572343449981531</v>
      </c>
      <c r="AM31">
        <f t="shared" si="61"/>
        <v>84.925525710027074</v>
      </c>
      <c r="AN31">
        <f t="shared" si="61"/>
        <v>85.055592980006125</v>
      </c>
    </row>
    <row r="32" spans="3:40" x14ac:dyDescent="0.25">
      <c r="C32">
        <v>225</v>
      </c>
      <c r="D32">
        <f t="shared" ref="D32:AN32" si="62">(D9-$F$5)*$P$5</f>
        <v>70.453428395028084</v>
      </c>
      <c r="E32">
        <f t="shared" si="62"/>
        <v>70.349099776737276</v>
      </c>
      <c r="F32">
        <f t="shared" si="62"/>
        <v>70.065537024983612</v>
      </c>
      <c r="G32">
        <f t="shared" si="62"/>
        <v>69.682336548362116</v>
      </c>
      <c r="H32">
        <f t="shared" si="62"/>
        <v>69.306172411651218</v>
      </c>
      <c r="I32">
        <f t="shared" si="62"/>
        <v>69.040594334986466</v>
      </c>
      <c r="J32">
        <f t="shared" si="62"/>
        <v>68.957427246692973</v>
      </c>
      <c r="K32">
        <f t="shared" si="62"/>
        <v>69.040594334986466</v>
      </c>
      <c r="L32">
        <f t="shared" si="62"/>
        <v>69.306172411651218</v>
      </c>
      <c r="M32">
        <f t="shared" si="62"/>
        <v>69.682336548362116</v>
      </c>
      <c r="N32">
        <f t="shared" si="62"/>
        <v>70.065537024983612</v>
      </c>
      <c r="O32">
        <f t="shared" si="62"/>
        <v>70.349099776737276</v>
      </c>
      <c r="P32">
        <f t="shared" si="62"/>
        <v>70.453428395028084</v>
      </c>
      <c r="Q32">
        <f t="shared" si="62"/>
        <v>70.366716881683843</v>
      </c>
      <c r="R32">
        <f t="shared" si="62"/>
        <v>70.065537024983612</v>
      </c>
      <c r="S32">
        <f t="shared" si="62"/>
        <v>69.617294161686544</v>
      </c>
      <c r="T32">
        <f t="shared" si="62"/>
        <v>69.306172411651218</v>
      </c>
      <c r="U32">
        <f t="shared" si="62"/>
        <v>69.040594334986466</v>
      </c>
      <c r="V32">
        <f t="shared" si="62"/>
        <v>68.957427246692973</v>
      </c>
      <c r="W32">
        <f t="shared" si="62"/>
        <v>69.040594334986466</v>
      </c>
      <c r="X32">
        <f t="shared" si="62"/>
        <v>69.306172411651218</v>
      </c>
      <c r="Y32">
        <f t="shared" si="62"/>
        <v>69.682336548362116</v>
      </c>
      <c r="Z32">
        <f t="shared" si="62"/>
        <v>70.065537024983612</v>
      </c>
      <c r="AA32">
        <f t="shared" si="62"/>
        <v>70.349099776737276</v>
      </c>
      <c r="AB32">
        <f t="shared" si="62"/>
        <v>70.453428395028084</v>
      </c>
      <c r="AC32">
        <f t="shared" si="62"/>
        <v>70.349099776737276</v>
      </c>
      <c r="AD32">
        <f t="shared" si="62"/>
        <v>70.065537024983612</v>
      </c>
      <c r="AE32">
        <f t="shared" si="62"/>
        <v>69.682336548362116</v>
      </c>
      <c r="AF32">
        <f t="shared" si="62"/>
        <v>69.306172411651218</v>
      </c>
      <c r="AG32">
        <f t="shared" si="62"/>
        <v>69.040594334986466</v>
      </c>
      <c r="AH32">
        <f t="shared" si="62"/>
        <v>68.957427246692973</v>
      </c>
      <c r="AI32">
        <f t="shared" si="62"/>
        <v>69.040594334986466</v>
      </c>
      <c r="AJ32">
        <f t="shared" si="62"/>
        <v>69.306172411651218</v>
      </c>
      <c r="AK32">
        <f t="shared" si="62"/>
        <v>69.682336548362116</v>
      </c>
      <c r="AL32">
        <f t="shared" si="62"/>
        <v>70.065537024983612</v>
      </c>
      <c r="AM32">
        <f t="shared" si="62"/>
        <v>70.349099776737276</v>
      </c>
      <c r="AN32">
        <f t="shared" si="62"/>
        <v>70.453428395028084</v>
      </c>
    </row>
    <row r="33" spans="3:40" x14ac:dyDescent="0.25">
      <c r="C33">
        <v>220</v>
      </c>
      <c r="D33">
        <f t="shared" ref="D33:AN33" si="63">(D10-$F$5)*$P$5</f>
        <v>55.851263810050042</v>
      </c>
      <c r="E33">
        <f t="shared" si="63"/>
        <v>55.772673843372857</v>
      </c>
      <c r="F33">
        <f t="shared" si="63"/>
        <v>55.558730599985694</v>
      </c>
      <c r="G33">
        <f t="shared" si="63"/>
        <v>55.268752876724832</v>
      </c>
      <c r="H33">
        <f t="shared" si="63"/>
        <v>54.983107228318715</v>
      </c>
      <c r="I33">
        <f t="shared" si="63"/>
        <v>54.780716184991931</v>
      </c>
      <c r="J33">
        <f t="shared" si="63"/>
        <v>54.716855273358149</v>
      </c>
      <c r="K33">
        <f t="shared" si="63"/>
        <v>54.780716184991931</v>
      </c>
      <c r="L33">
        <f t="shared" si="63"/>
        <v>54.983107228318715</v>
      </c>
      <c r="M33">
        <f t="shared" si="63"/>
        <v>55.268752876724832</v>
      </c>
      <c r="N33">
        <f t="shared" si="63"/>
        <v>55.558730599985694</v>
      </c>
      <c r="O33">
        <f t="shared" si="63"/>
        <v>55.772673843372857</v>
      </c>
      <c r="P33">
        <f t="shared" si="63"/>
        <v>55.851263810050042</v>
      </c>
      <c r="Q33">
        <f t="shared" si="63"/>
        <v>55.807908053415233</v>
      </c>
      <c r="R33">
        <f t="shared" si="63"/>
        <v>55.558730599985694</v>
      </c>
      <c r="S33">
        <f t="shared" si="63"/>
        <v>55.138668103373689</v>
      </c>
      <c r="T33">
        <f t="shared" si="63"/>
        <v>54.983107228318715</v>
      </c>
      <c r="U33">
        <f t="shared" si="63"/>
        <v>54.780716184991931</v>
      </c>
      <c r="V33">
        <f t="shared" si="63"/>
        <v>54.716855273358149</v>
      </c>
      <c r="W33">
        <f t="shared" si="63"/>
        <v>54.780716184991931</v>
      </c>
      <c r="X33">
        <f t="shared" si="63"/>
        <v>54.983107228318715</v>
      </c>
      <c r="Y33">
        <f t="shared" si="63"/>
        <v>55.268752876724832</v>
      </c>
      <c r="Z33">
        <f t="shared" si="63"/>
        <v>55.558730599985694</v>
      </c>
      <c r="AA33">
        <f t="shared" si="63"/>
        <v>55.772673843372857</v>
      </c>
      <c r="AB33">
        <f t="shared" si="63"/>
        <v>55.851263810050042</v>
      </c>
      <c r="AC33">
        <f t="shared" si="63"/>
        <v>55.772673843372857</v>
      </c>
      <c r="AD33">
        <f t="shared" si="63"/>
        <v>55.558730599985694</v>
      </c>
      <c r="AE33">
        <f t="shared" si="63"/>
        <v>55.268752876724832</v>
      </c>
      <c r="AF33">
        <f t="shared" si="63"/>
        <v>54.983107228318715</v>
      </c>
      <c r="AG33">
        <f t="shared" si="63"/>
        <v>54.780716184991931</v>
      </c>
      <c r="AH33">
        <f t="shared" si="63"/>
        <v>54.716855273358149</v>
      </c>
      <c r="AI33">
        <f t="shared" si="63"/>
        <v>54.780716184991931</v>
      </c>
      <c r="AJ33">
        <f t="shared" si="63"/>
        <v>54.983107228318715</v>
      </c>
      <c r="AK33">
        <f t="shared" si="63"/>
        <v>55.268752876724832</v>
      </c>
      <c r="AL33">
        <f t="shared" si="63"/>
        <v>55.558730599985694</v>
      </c>
      <c r="AM33">
        <f t="shared" si="63"/>
        <v>55.772673843372857</v>
      </c>
      <c r="AN33">
        <f t="shared" si="63"/>
        <v>55.851263810050042</v>
      </c>
    </row>
    <row r="34" spans="3:40" x14ac:dyDescent="0.25">
      <c r="C34" s="2">
        <v>215</v>
      </c>
      <c r="D34">
        <f t="shared" ref="D34:AN34" si="64">(D11-$F$5)*$P$5</f>
        <v>41.24909922499738</v>
      </c>
      <c r="E34">
        <f t="shared" si="64"/>
        <v>41.196247910008438</v>
      </c>
      <c r="F34">
        <f t="shared" si="64"/>
        <v>41.051924174987775</v>
      </c>
      <c r="G34">
        <f t="shared" si="64"/>
        <v>40.855169205012928</v>
      </c>
      <c r="H34">
        <f t="shared" si="64"/>
        <v>40.660042044986213</v>
      </c>
      <c r="I34">
        <f t="shared" si="64"/>
        <v>40.520838034997396</v>
      </c>
      <c r="J34">
        <f t="shared" si="64"/>
        <v>40.476283300023326</v>
      </c>
      <c r="K34">
        <f t="shared" si="64"/>
        <v>40.520838034997396</v>
      </c>
      <c r="L34">
        <f t="shared" si="64"/>
        <v>40.660042044986213</v>
      </c>
      <c r="M34">
        <f t="shared" si="64"/>
        <v>40.855169205012928</v>
      </c>
      <c r="N34">
        <f t="shared" si="64"/>
        <v>41.051924174987775</v>
      </c>
      <c r="O34">
        <f t="shared" si="64"/>
        <v>41.196247910008438</v>
      </c>
      <c r="P34">
        <f t="shared" si="64"/>
        <v>41.24909922499738</v>
      </c>
      <c r="Q34">
        <f t="shared" si="64"/>
        <v>41.24909922499738</v>
      </c>
      <c r="R34">
        <f t="shared" si="64"/>
        <v>41.051924174987775</v>
      </c>
      <c r="S34">
        <f t="shared" si="64"/>
        <v>40.660042044986213</v>
      </c>
      <c r="T34">
        <f t="shared" si="64"/>
        <v>40.660042044986213</v>
      </c>
      <c r="U34">
        <f t="shared" si="64"/>
        <v>40.520838034997396</v>
      </c>
      <c r="V34">
        <f t="shared" si="64"/>
        <v>40.476283300023326</v>
      </c>
      <c r="W34">
        <f t="shared" si="64"/>
        <v>40.520838034997396</v>
      </c>
      <c r="X34">
        <f t="shared" si="64"/>
        <v>40.660042044986213</v>
      </c>
      <c r="Y34">
        <f t="shared" si="64"/>
        <v>40.855169205012928</v>
      </c>
      <c r="Z34">
        <f t="shared" si="64"/>
        <v>41.051924174987775</v>
      </c>
      <c r="AA34">
        <f t="shared" si="64"/>
        <v>41.196247910008438</v>
      </c>
      <c r="AB34">
        <f t="shared" si="64"/>
        <v>41.24909922499738</v>
      </c>
      <c r="AC34">
        <f t="shared" si="64"/>
        <v>41.196247910008438</v>
      </c>
      <c r="AD34">
        <f t="shared" si="64"/>
        <v>41.051924174987775</v>
      </c>
      <c r="AE34">
        <f t="shared" si="64"/>
        <v>40.855169205012928</v>
      </c>
      <c r="AF34">
        <f t="shared" si="64"/>
        <v>40.660042044986213</v>
      </c>
      <c r="AG34">
        <f t="shared" si="64"/>
        <v>40.520838034997396</v>
      </c>
      <c r="AH34">
        <f t="shared" si="64"/>
        <v>40.476283300023326</v>
      </c>
      <c r="AI34">
        <f t="shared" si="64"/>
        <v>40.520838034997396</v>
      </c>
      <c r="AJ34">
        <f t="shared" si="64"/>
        <v>40.660042044986213</v>
      </c>
      <c r="AK34">
        <f t="shared" si="64"/>
        <v>40.855169205012928</v>
      </c>
      <c r="AL34">
        <f t="shared" si="64"/>
        <v>41.051924174987775</v>
      </c>
      <c r="AM34">
        <f t="shared" si="64"/>
        <v>41.196247910008438</v>
      </c>
      <c r="AN34">
        <f t="shared" si="64"/>
        <v>41.24909922499738</v>
      </c>
    </row>
    <row r="35" spans="3:40" x14ac:dyDescent="0.25">
      <c r="C35">
        <v>210</v>
      </c>
      <c r="D35">
        <f t="shared" ref="D35:AN35" si="65">(D12-$F$5)*$P$5</f>
        <v>31.913232553374939</v>
      </c>
      <c r="E35">
        <f t="shared" si="65"/>
        <v>31.874086348363335</v>
      </c>
      <c r="F35">
        <f t="shared" si="65"/>
        <v>31.765679453329597</v>
      </c>
      <c r="G35">
        <f t="shared" si="65"/>
        <v>31.619736660009536</v>
      </c>
      <c r="H35">
        <f t="shared" si="65"/>
        <v>31.474966590007909</v>
      </c>
      <c r="I35">
        <f t="shared" si="65"/>
        <v>31.371574399997328</v>
      </c>
      <c r="J35">
        <f t="shared" si="65"/>
        <v>31.338291811727132</v>
      </c>
      <c r="K35">
        <f t="shared" si="65"/>
        <v>31.371574399997328</v>
      </c>
      <c r="L35">
        <f t="shared" si="65"/>
        <v>31.474966590007909</v>
      </c>
      <c r="M35">
        <f t="shared" si="65"/>
        <v>31.619736660009536</v>
      </c>
      <c r="N35">
        <f t="shared" si="65"/>
        <v>31.765679453329597</v>
      </c>
      <c r="O35">
        <f t="shared" si="65"/>
        <v>31.874086348363335</v>
      </c>
      <c r="P35">
        <f t="shared" si="65"/>
        <v>31.913232553374939</v>
      </c>
      <c r="Q35">
        <f t="shared" si="65"/>
        <v>31.909320558331089</v>
      </c>
      <c r="R35">
        <f t="shared" si="65"/>
        <v>31.765679453329597</v>
      </c>
      <c r="S35">
        <f t="shared" si="65"/>
        <v>31.489651886658393</v>
      </c>
      <c r="T35">
        <f t="shared" si="65"/>
        <v>31.474966590007909</v>
      </c>
      <c r="U35">
        <f t="shared" si="65"/>
        <v>31.371574399997328</v>
      </c>
      <c r="V35">
        <f t="shared" si="65"/>
        <v>31.338291811727132</v>
      </c>
      <c r="W35">
        <f t="shared" si="65"/>
        <v>31.371574399997328</v>
      </c>
      <c r="X35">
        <f t="shared" si="65"/>
        <v>31.474966590007909</v>
      </c>
      <c r="Y35">
        <f t="shared" si="65"/>
        <v>31.619736660009536</v>
      </c>
      <c r="Z35">
        <f t="shared" si="65"/>
        <v>31.765679453329597</v>
      </c>
      <c r="AA35">
        <f t="shared" si="65"/>
        <v>31.874086348363335</v>
      </c>
      <c r="AB35">
        <f t="shared" si="65"/>
        <v>31.913232553374939</v>
      </c>
      <c r="AC35">
        <f t="shared" si="65"/>
        <v>31.874086348363335</v>
      </c>
      <c r="AD35">
        <f t="shared" si="65"/>
        <v>31.765679453329597</v>
      </c>
      <c r="AE35">
        <f t="shared" si="65"/>
        <v>31.619736660009536</v>
      </c>
      <c r="AF35">
        <f t="shared" si="65"/>
        <v>31.474966590007909</v>
      </c>
      <c r="AG35">
        <f t="shared" si="65"/>
        <v>31.371574399997328</v>
      </c>
      <c r="AH35">
        <f t="shared" si="65"/>
        <v>31.338291811727132</v>
      </c>
      <c r="AI35">
        <f t="shared" si="65"/>
        <v>31.371574399997328</v>
      </c>
      <c r="AJ35">
        <f t="shared" si="65"/>
        <v>31.474966590007909</v>
      </c>
      <c r="AK35">
        <f t="shared" si="65"/>
        <v>31.619736660009536</v>
      </c>
      <c r="AL35">
        <f t="shared" si="65"/>
        <v>31.765679453329597</v>
      </c>
      <c r="AM35">
        <f t="shared" si="65"/>
        <v>31.874086348363335</v>
      </c>
      <c r="AN35">
        <f t="shared" si="65"/>
        <v>31.913232553374939</v>
      </c>
    </row>
    <row r="36" spans="3:40" x14ac:dyDescent="0.25">
      <c r="C36">
        <v>205</v>
      </c>
      <c r="D36">
        <f t="shared" ref="D36:AN36" si="66">(D13-$F$5)*$P$5</f>
        <v>22.577365881677878</v>
      </c>
      <c r="E36">
        <f t="shared" si="66"/>
        <v>22.551924786718232</v>
      </c>
      <c r="F36">
        <f t="shared" si="66"/>
        <v>22.479434731671418</v>
      </c>
      <c r="G36">
        <f t="shared" si="66"/>
        <v>22.384304115006145</v>
      </c>
      <c r="H36">
        <f t="shared" si="66"/>
        <v>22.289891135029606</v>
      </c>
      <c r="I36">
        <f t="shared" si="66"/>
        <v>22.22231076499726</v>
      </c>
      <c r="J36">
        <f t="shared" si="66"/>
        <v>22.200300323356316</v>
      </c>
      <c r="K36">
        <f t="shared" si="66"/>
        <v>22.22231076499726</v>
      </c>
      <c r="L36">
        <f t="shared" si="66"/>
        <v>22.289891135029606</v>
      </c>
      <c r="M36">
        <f t="shared" si="66"/>
        <v>22.384304115006145</v>
      </c>
      <c r="N36">
        <f t="shared" si="66"/>
        <v>22.479434731671418</v>
      </c>
      <c r="O36">
        <f t="shared" si="66"/>
        <v>22.551924786718232</v>
      </c>
      <c r="P36">
        <f t="shared" si="66"/>
        <v>22.577365881677878</v>
      </c>
      <c r="Q36">
        <f t="shared" si="66"/>
        <v>22.569541891664798</v>
      </c>
      <c r="R36">
        <f t="shared" si="66"/>
        <v>22.479434731671418</v>
      </c>
      <c r="S36">
        <f t="shared" si="66"/>
        <v>22.319261728330574</v>
      </c>
      <c r="T36">
        <f t="shared" si="66"/>
        <v>22.289891135029606</v>
      </c>
      <c r="U36">
        <f t="shared" si="66"/>
        <v>22.22231076499726</v>
      </c>
      <c r="V36">
        <f t="shared" si="66"/>
        <v>22.200300323356316</v>
      </c>
      <c r="W36">
        <f t="shared" si="66"/>
        <v>22.22231076499726</v>
      </c>
      <c r="X36">
        <f t="shared" si="66"/>
        <v>22.289891135029606</v>
      </c>
      <c r="Y36">
        <f t="shared" si="66"/>
        <v>22.384304115006145</v>
      </c>
      <c r="Z36">
        <f t="shared" si="66"/>
        <v>22.479434731671418</v>
      </c>
      <c r="AA36">
        <f t="shared" si="66"/>
        <v>22.551924786718232</v>
      </c>
      <c r="AB36">
        <f t="shared" si="66"/>
        <v>22.577365881677878</v>
      </c>
      <c r="AC36">
        <f t="shared" si="66"/>
        <v>22.551924786718232</v>
      </c>
      <c r="AD36">
        <f t="shared" si="66"/>
        <v>22.479434731671418</v>
      </c>
      <c r="AE36">
        <f t="shared" si="66"/>
        <v>22.384304115006145</v>
      </c>
      <c r="AF36">
        <f t="shared" si="66"/>
        <v>22.289891135029606</v>
      </c>
      <c r="AG36">
        <f t="shared" si="66"/>
        <v>22.22231076499726</v>
      </c>
      <c r="AH36">
        <f t="shared" si="66"/>
        <v>22.200300323356316</v>
      </c>
      <c r="AI36">
        <f t="shared" si="66"/>
        <v>22.22231076499726</v>
      </c>
      <c r="AJ36">
        <f t="shared" si="66"/>
        <v>22.289891135029606</v>
      </c>
      <c r="AK36">
        <f t="shared" si="66"/>
        <v>22.384304115006145</v>
      </c>
      <c r="AL36">
        <f t="shared" si="66"/>
        <v>22.479434731671418</v>
      </c>
      <c r="AM36">
        <f t="shared" si="66"/>
        <v>22.551924786718232</v>
      </c>
      <c r="AN36">
        <f t="shared" si="66"/>
        <v>22.577365881677878</v>
      </c>
    </row>
    <row r="37" spans="3:40" x14ac:dyDescent="0.25">
      <c r="C37" s="2">
        <v>200</v>
      </c>
      <c r="D37">
        <f t="shared" ref="D37:AN37" si="67">(D14-$F$5)*$P$5</f>
        <v>13.241499209980816</v>
      </c>
      <c r="E37">
        <f t="shared" si="67"/>
        <v>13.229763224998507</v>
      </c>
      <c r="F37">
        <f t="shared" si="67"/>
        <v>13.19319001001324</v>
      </c>
      <c r="G37">
        <f t="shared" si="67"/>
        <v>13.148871570002754</v>
      </c>
      <c r="H37">
        <f t="shared" si="67"/>
        <v>13.104815679976682</v>
      </c>
      <c r="I37">
        <f t="shared" si="67"/>
        <v>13.073047129997192</v>
      </c>
      <c r="J37">
        <f t="shared" si="67"/>
        <v>13.062308834985501</v>
      </c>
      <c r="K37">
        <f t="shared" si="67"/>
        <v>13.073047129997192</v>
      </c>
      <c r="L37">
        <f t="shared" si="67"/>
        <v>13.104815679976682</v>
      </c>
      <c r="M37">
        <f t="shared" si="67"/>
        <v>13.148871570002754</v>
      </c>
      <c r="N37">
        <f t="shared" si="67"/>
        <v>13.19319001001324</v>
      </c>
      <c r="O37">
        <f t="shared" si="67"/>
        <v>13.229763224998507</v>
      </c>
      <c r="P37">
        <f t="shared" si="67"/>
        <v>13.241499209980816</v>
      </c>
      <c r="Q37">
        <f t="shared" si="67"/>
        <v>13.229763224998507</v>
      </c>
      <c r="R37">
        <f t="shared" si="67"/>
        <v>13.19319001001324</v>
      </c>
      <c r="S37">
        <f t="shared" si="67"/>
        <v>13.148871570002754</v>
      </c>
      <c r="T37">
        <f t="shared" si="67"/>
        <v>13.104815679976682</v>
      </c>
      <c r="U37">
        <f t="shared" si="67"/>
        <v>13.073047129997192</v>
      </c>
      <c r="V37">
        <f t="shared" si="67"/>
        <v>13.062308834985501</v>
      </c>
      <c r="W37">
        <f t="shared" si="67"/>
        <v>13.073047129997192</v>
      </c>
      <c r="X37">
        <f t="shared" si="67"/>
        <v>13.104815679976682</v>
      </c>
      <c r="Y37">
        <f t="shared" si="67"/>
        <v>13.148871570002754</v>
      </c>
      <c r="Z37">
        <f t="shared" si="67"/>
        <v>13.19319001001324</v>
      </c>
      <c r="AA37">
        <f t="shared" si="67"/>
        <v>13.229763224998507</v>
      </c>
      <c r="AB37">
        <f t="shared" si="67"/>
        <v>13.241499209980816</v>
      </c>
      <c r="AC37">
        <f t="shared" si="67"/>
        <v>13.229763224998507</v>
      </c>
      <c r="AD37">
        <f t="shared" si="67"/>
        <v>13.19319001001324</v>
      </c>
      <c r="AE37">
        <f t="shared" si="67"/>
        <v>13.148871570002754</v>
      </c>
      <c r="AF37">
        <f t="shared" si="67"/>
        <v>13.104815679976682</v>
      </c>
      <c r="AG37">
        <f t="shared" si="67"/>
        <v>13.073047129997192</v>
      </c>
      <c r="AH37">
        <f t="shared" si="67"/>
        <v>13.062308834985501</v>
      </c>
      <c r="AI37">
        <f t="shared" si="67"/>
        <v>13.073047129997192</v>
      </c>
      <c r="AJ37">
        <f t="shared" si="67"/>
        <v>13.104815679976682</v>
      </c>
      <c r="AK37">
        <f t="shared" si="67"/>
        <v>13.148871570002754</v>
      </c>
      <c r="AL37">
        <f t="shared" si="67"/>
        <v>13.19319001001324</v>
      </c>
      <c r="AM37">
        <f t="shared" si="67"/>
        <v>13.229763224998507</v>
      </c>
      <c r="AN37">
        <f t="shared" si="67"/>
        <v>13.241499209980816</v>
      </c>
    </row>
    <row r="38" spans="3:40" x14ac:dyDescent="0.25">
      <c r="C38">
        <v>195</v>
      </c>
      <c r="D38">
        <f t="shared" ref="D38:AN38" si="68">(D15-$F$5)*$P$5</f>
        <v>9.931124407485612</v>
      </c>
      <c r="E38">
        <f t="shared" si="68"/>
        <v>9.9223224187675356</v>
      </c>
      <c r="F38">
        <f t="shared" si="68"/>
        <v>9.8948925075472403</v>
      </c>
      <c r="G38">
        <f t="shared" si="68"/>
        <v>9.8616536775207209</v>
      </c>
      <c r="H38">
        <f t="shared" si="68"/>
        <v>9.8286117600011664</v>
      </c>
      <c r="I38">
        <f t="shared" si="68"/>
        <v>9.804785347479239</v>
      </c>
      <c r="J38">
        <f t="shared" si="68"/>
        <v>9.796731626257781</v>
      </c>
      <c r="K38">
        <f t="shared" si="68"/>
        <v>9.804785347479239</v>
      </c>
      <c r="L38">
        <f t="shared" si="68"/>
        <v>9.8286117600011664</v>
      </c>
      <c r="M38">
        <f t="shared" si="68"/>
        <v>9.8616536775207209</v>
      </c>
      <c r="N38">
        <f t="shared" si="68"/>
        <v>9.8948925075472403</v>
      </c>
      <c r="O38">
        <f t="shared" si="68"/>
        <v>9.9223224187675356</v>
      </c>
      <c r="P38">
        <f t="shared" si="68"/>
        <v>9.931124407485612</v>
      </c>
      <c r="Q38">
        <f t="shared" si="68"/>
        <v>9.9223224187675356</v>
      </c>
      <c r="R38">
        <f t="shared" si="68"/>
        <v>9.8948925075472403</v>
      </c>
      <c r="S38">
        <f t="shared" si="68"/>
        <v>9.8616536775207209</v>
      </c>
      <c r="T38">
        <f t="shared" si="68"/>
        <v>9.8286117600011664</v>
      </c>
      <c r="U38">
        <f t="shared" si="68"/>
        <v>9.804785347479239</v>
      </c>
      <c r="V38">
        <f t="shared" si="68"/>
        <v>9.796731626257781</v>
      </c>
      <c r="W38">
        <f t="shared" si="68"/>
        <v>9.804785347479239</v>
      </c>
      <c r="X38">
        <f t="shared" si="68"/>
        <v>9.8286117600011664</v>
      </c>
      <c r="Y38">
        <f t="shared" si="68"/>
        <v>9.8616536775207209</v>
      </c>
      <c r="Z38">
        <f t="shared" si="68"/>
        <v>9.8948925075472403</v>
      </c>
      <c r="AA38">
        <f t="shared" si="68"/>
        <v>9.9223224187675356</v>
      </c>
      <c r="AB38">
        <f t="shared" si="68"/>
        <v>9.931124407485612</v>
      </c>
      <c r="AC38">
        <f t="shared" si="68"/>
        <v>9.9223224187675356</v>
      </c>
      <c r="AD38">
        <f t="shared" si="68"/>
        <v>9.8948925075472403</v>
      </c>
      <c r="AE38">
        <f t="shared" si="68"/>
        <v>9.8616536775207209</v>
      </c>
      <c r="AF38">
        <f t="shared" si="68"/>
        <v>9.8286117600011664</v>
      </c>
      <c r="AG38">
        <f t="shared" si="68"/>
        <v>9.804785347479239</v>
      </c>
      <c r="AH38">
        <f t="shared" si="68"/>
        <v>9.796731626257781</v>
      </c>
      <c r="AI38">
        <f t="shared" si="68"/>
        <v>9.804785347479239</v>
      </c>
      <c r="AJ38">
        <f t="shared" si="68"/>
        <v>9.8286117600011664</v>
      </c>
      <c r="AK38">
        <f t="shared" si="68"/>
        <v>9.8616536775207209</v>
      </c>
      <c r="AL38">
        <f t="shared" si="68"/>
        <v>9.8948925075472403</v>
      </c>
      <c r="AM38">
        <f t="shared" si="68"/>
        <v>9.9223224187675356</v>
      </c>
      <c r="AN38">
        <f t="shared" si="68"/>
        <v>9.931124407485612</v>
      </c>
    </row>
    <row r="39" spans="3:40" x14ac:dyDescent="0.25">
      <c r="C39">
        <v>190</v>
      </c>
      <c r="D39">
        <f t="shared" ref="D39:AN39" si="69">(D16-$F$5)*$P$5</f>
        <v>6.620749604990408</v>
      </c>
      <c r="E39">
        <f t="shared" si="69"/>
        <v>6.6148816125365641</v>
      </c>
      <c r="F39">
        <f t="shared" si="69"/>
        <v>6.5965950050066198</v>
      </c>
      <c r="G39">
        <f t="shared" si="69"/>
        <v>6.5744357850386876</v>
      </c>
      <c r="H39">
        <f t="shared" si="69"/>
        <v>6.5524078400256514</v>
      </c>
      <c r="I39">
        <f t="shared" si="69"/>
        <v>6.5365235649612856</v>
      </c>
      <c r="J39">
        <f t="shared" si="69"/>
        <v>6.5311544175300611</v>
      </c>
      <c r="K39">
        <f t="shared" si="69"/>
        <v>6.5365235649612856</v>
      </c>
      <c r="L39">
        <f t="shared" si="69"/>
        <v>6.5524078400256514</v>
      </c>
      <c r="M39">
        <f t="shared" si="69"/>
        <v>6.5744357850386876</v>
      </c>
      <c r="N39">
        <f t="shared" si="69"/>
        <v>6.5965950050066198</v>
      </c>
      <c r="O39">
        <f t="shared" si="69"/>
        <v>6.6148816125365641</v>
      </c>
      <c r="P39">
        <f t="shared" si="69"/>
        <v>6.620749604990408</v>
      </c>
      <c r="Q39">
        <f t="shared" si="69"/>
        <v>6.6148816125365641</v>
      </c>
      <c r="R39">
        <f t="shared" si="69"/>
        <v>6.5965950050066198</v>
      </c>
      <c r="S39">
        <f t="shared" si="69"/>
        <v>6.5744357850386876</v>
      </c>
      <c r="T39">
        <f t="shared" si="69"/>
        <v>6.5524078400256514</v>
      </c>
      <c r="U39">
        <f t="shared" si="69"/>
        <v>6.5365235649612856</v>
      </c>
      <c r="V39">
        <f t="shared" si="69"/>
        <v>6.5311544175300611</v>
      </c>
      <c r="W39">
        <f t="shared" si="69"/>
        <v>6.5365235649612856</v>
      </c>
      <c r="X39">
        <f t="shared" si="69"/>
        <v>6.5524078400256514</v>
      </c>
      <c r="Y39">
        <f t="shared" si="69"/>
        <v>6.5744357850386876</v>
      </c>
      <c r="Z39">
        <f t="shared" si="69"/>
        <v>6.5965950050066198</v>
      </c>
      <c r="AA39">
        <f t="shared" si="69"/>
        <v>6.6148816125365641</v>
      </c>
      <c r="AB39">
        <f t="shared" si="69"/>
        <v>6.620749604990408</v>
      </c>
      <c r="AC39">
        <f t="shared" si="69"/>
        <v>6.6148816125365641</v>
      </c>
      <c r="AD39">
        <f t="shared" si="69"/>
        <v>6.5965950050066198</v>
      </c>
      <c r="AE39">
        <f t="shared" si="69"/>
        <v>6.5744357850386876</v>
      </c>
      <c r="AF39">
        <f t="shared" si="69"/>
        <v>6.5524078400256514</v>
      </c>
      <c r="AG39">
        <f t="shared" si="69"/>
        <v>6.5365235649612856</v>
      </c>
      <c r="AH39">
        <f t="shared" si="69"/>
        <v>6.5311544175300611</v>
      </c>
      <c r="AI39">
        <f t="shared" si="69"/>
        <v>6.5365235649612856</v>
      </c>
      <c r="AJ39">
        <f t="shared" si="69"/>
        <v>6.5524078400256514</v>
      </c>
      <c r="AK39">
        <f t="shared" si="69"/>
        <v>6.5744357850386876</v>
      </c>
      <c r="AL39">
        <f t="shared" si="69"/>
        <v>6.5965950050066198</v>
      </c>
      <c r="AM39">
        <f t="shared" si="69"/>
        <v>6.6148816125365641</v>
      </c>
      <c r="AN39">
        <f t="shared" si="69"/>
        <v>6.620749604990408</v>
      </c>
    </row>
    <row r="40" spans="3:40" x14ac:dyDescent="0.25">
      <c r="C40">
        <v>185</v>
      </c>
      <c r="D40">
        <f t="shared" ref="D40:AN40" si="70">(D17-$F$5)*$P$5</f>
        <v>3.310374802495204</v>
      </c>
      <c r="E40">
        <f t="shared" si="70"/>
        <v>3.3074408062309715</v>
      </c>
      <c r="F40">
        <f t="shared" si="70"/>
        <v>3.2982975024659993</v>
      </c>
      <c r="G40">
        <f t="shared" si="70"/>
        <v>3.2872178924820332</v>
      </c>
      <c r="H40">
        <f t="shared" si="70"/>
        <v>3.2762039199755151</v>
      </c>
      <c r="I40">
        <f t="shared" si="70"/>
        <v>3.2682617824433322</v>
      </c>
      <c r="J40">
        <f t="shared" si="70"/>
        <v>3.2655772087277199</v>
      </c>
      <c r="K40">
        <f t="shared" si="70"/>
        <v>3.2682617824433322</v>
      </c>
      <c r="L40">
        <f t="shared" si="70"/>
        <v>3.2762039199755151</v>
      </c>
      <c r="M40">
        <f t="shared" si="70"/>
        <v>3.2872178924820332</v>
      </c>
      <c r="N40">
        <f t="shared" si="70"/>
        <v>3.2982975024659993</v>
      </c>
      <c r="O40">
        <f t="shared" si="70"/>
        <v>3.3074408062309715</v>
      </c>
      <c r="P40">
        <f t="shared" si="70"/>
        <v>3.310374802495204</v>
      </c>
      <c r="Q40">
        <f t="shared" si="70"/>
        <v>3.3074408062309715</v>
      </c>
      <c r="R40">
        <f t="shared" si="70"/>
        <v>3.2982975024659993</v>
      </c>
      <c r="S40">
        <f t="shared" si="70"/>
        <v>3.2872178924820332</v>
      </c>
      <c r="T40">
        <f t="shared" si="70"/>
        <v>3.2762039199755151</v>
      </c>
      <c r="U40">
        <f t="shared" si="70"/>
        <v>3.2682617824433322</v>
      </c>
      <c r="V40">
        <f t="shared" si="70"/>
        <v>3.2655772087277199</v>
      </c>
      <c r="W40">
        <f t="shared" si="70"/>
        <v>3.2682617824433322</v>
      </c>
      <c r="X40">
        <f t="shared" si="70"/>
        <v>3.2762039199755151</v>
      </c>
      <c r="Y40">
        <f t="shared" si="70"/>
        <v>3.2872178924820332</v>
      </c>
      <c r="Z40">
        <f t="shared" si="70"/>
        <v>3.2982975024659993</v>
      </c>
      <c r="AA40">
        <f t="shared" si="70"/>
        <v>3.3074408062309715</v>
      </c>
      <c r="AB40">
        <f t="shared" si="70"/>
        <v>3.310374802495204</v>
      </c>
      <c r="AC40">
        <f t="shared" si="70"/>
        <v>3.3074408062309715</v>
      </c>
      <c r="AD40">
        <f t="shared" si="70"/>
        <v>3.2982975024659993</v>
      </c>
      <c r="AE40">
        <f t="shared" si="70"/>
        <v>3.2872178924820332</v>
      </c>
      <c r="AF40">
        <f t="shared" si="70"/>
        <v>3.2762039199755151</v>
      </c>
      <c r="AG40">
        <f t="shared" si="70"/>
        <v>3.2682617824433322</v>
      </c>
      <c r="AH40">
        <f t="shared" si="70"/>
        <v>3.2655772087277199</v>
      </c>
      <c r="AI40">
        <f t="shared" si="70"/>
        <v>3.2682617824433322</v>
      </c>
      <c r="AJ40">
        <f t="shared" si="70"/>
        <v>3.2762039199755151</v>
      </c>
      <c r="AK40">
        <f t="shared" si="70"/>
        <v>3.2872178924820332</v>
      </c>
      <c r="AL40">
        <f t="shared" si="70"/>
        <v>3.2982975024659993</v>
      </c>
      <c r="AM40">
        <f t="shared" si="70"/>
        <v>3.3074408062309715</v>
      </c>
      <c r="AN40">
        <f t="shared" si="70"/>
        <v>3.310374802495204</v>
      </c>
    </row>
    <row r="41" spans="3:40" x14ac:dyDescent="0.25">
      <c r="C41" s="2">
        <v>180</v>
      </c>
      <c r="D41">
        <f t="shared" ref="D41:AN41" si="71">(D18-$F$5)*$P$5</f>
        <v>0</v>
      </c>
      <c r="E41">
        <f t="shared" si="71"/>
        <v>0</v>
      </c>
      <c r="F41">
        <f t="shared" si="71"/>
        <v>0</v>
      </c>
      <c r="G41">
        <f t="shared" si="71"/>
        <v>0</v>
      </c>
      <c r="H41">
        <f t="shared" si="71"/>
        <v>0</v>
      </c>
      <c r="I41">
        <f t="shared" si="71"/>
        <v>0</v>
      </c>
      <c r="J41">
        <f t="shared" si="71"/>
        <v>0</v>
      </c>
      <c r="K41">
        <f t="shared" si="71"/>
        <v>0</v>
      </c>
      <c r="L41">
        <f t="shared" si="71"/>
        <v>0</v>
      </c>
      <c r="M41">
        <f t="shared" si="71"/>
        <v>0</v>
      </c>
      <c r="N41">
        <f t="shared" si="71"/>
        <v>0</v>
      </c>
      <c r="O41">
        <f t="shared" si="71"/>
        <v>0</v>
      </c>
      <c r="P41">
        <f t="shared" si="71"/>
        <v>0</v>
      </c>
      <c r="Q41">
        <f t="shared" si="71"/>
        <v>0</v>
      </c>
      <c r="R41">
        <f t="shared" si="71"/>
        <v>0</v>
      </c>
      <c r="S41">
        <f t="shared" si="71"/>
        <v>0</v>
      </c>
      <c r="T41">
        <f t="shared" si="71"/>
        <v>0</v>
      </c>
      <c r="U41">
        <f t="shared" si="71"/>
        <v>0</v>
      </c>
      <c r="V41">
        <f t="shared" si="71"/>
        <v>0</v>
      </c>
      <c r="W41">
        <f t="shared" si="71"/>
        <v>0</v>
      </c>
      <c r="X41">
        <f t="shared" si="71"/>
        <v>0</v>
      </c>
      <c r="Y41">
        <f t="shared" si="71"/>
        <v>0</v>
      </c>
      <c r="Z41">
        <f t="shared" si="71"/>
        <v>0</v>
      </c>
      <c r="AA41">
        <f t="shared" si="71"/>
        <v>0</v>
      </c>
      <c r="AB41">
        <f t="shared" si="71"/>
        <v>0</v>
      </c>
      <c r="AC41">
        <f t="shared" si="71"/>
        <v>0</v>
      </c>
      <c r="AD41">
        <f t="shared" si="71"/>
        <v>0</v>
      </c>
      <c r="AE41">
        <f t="shared" si="71"/>
        <v>0</v>
      </c>
      <c r="AF41">
        <f t="shared" si="71"/>
        <v>0</v>
      </c>
      <c r="AG41">
        <f t="shared" si="71"/>
        <v>0</v>
      </c>
      <c r="AH41">
        <f t="shared" si="71"/>
        <v>0</v>
      </c>
      <c r="AI41">
        <f t="shared" si="71"/>
        <v>0</v>
      </c>
      <c r="AJ41">
        <f t="shared" si="71"/>
        <v>0</v>
      </c>
      <c r="AK41">
        <f t="shared" si="71"/>
        <v>0</v>
      </c>
      <c r="AL41">
        <f t="shared" si="71"/>
        <v>0</v>
      </c>
      <c r="AM41">
        <f t="shared" si="71"/>
        <v>0</v>
      </c>
      <c r="AN41">
        <f t="shared" si="71"/>
        <v>0</v>
      </c>
    </row>
    <row r="42" spans="3:40" x14ac:dyDescent="0.25">
      <c r="C42">
        <v>175</v>
      </c>
      <c r="D42">
        <f t="shared" ref="D42:AN42" si="72">(D19-$F$5)*$P$5</f>
        <v>3.2655772087277199</v>
      </c>
      <c r="E42">
        <f t="shared" si="72"/>
        <v>3.2682617824433322</v>
      </c>
      <c r="F42">
        <f t="shared" si="72"/>
        <v>3.2762039199755151</v>
      </c>
      <c r="G42">
        <f t="shared" si="72"/>
        <v>3.2872178924820332</v>
      </c>
      <c r="H42">
        <f t="shared" si="72"/>
        <v>3.2982975024659993</v>
      </c>
      <c r="I42">
        <f t="shared" si="72"/>
        <v>3.3074408062309715</v>
      </c>
      <c r="J42">
        <f t="shared" si="72"/>
        <v>3.310374802495204</v>
      </c>
      <c r="K42">
        <f t="shared" si="72"/>
        <v>3.3074408062309715</v>
      </c>
      <c r="L42">
        <f t="shared" si="72"/>
        <v>3.2982975024659993</v>
      </c>
      <c r="M42">
        <f t="shared" si="72"/>
        <v>3.2872178924820332</v>
      </c>
      <c r="N42">
        <f t="shared" si="72"/>
        <v>3.2762039199755151</v>
      </c>
      <c r="O42">
        <f t="shared" si="72"/>
        <v>3.2682617824433322</v>
      </c>
      <c r="P42">
        <f t="shared" si="72"/>
        <v>3.2655772087277199</v>
      </c>
      <c r="Q42">
        <f t="shared" si="72"/>
        <v>3.2682617824433322</v>
      </c>
      <c r="R42">
        <f t="shared" si="72"/>
        <v>3.2762039199755151</v>
      </c>
      <c r="S42">
        <f t="shared" si="72"/>
        <v>3.2872178924820332</v>
      </c>
      <c r="T42">
        <f t="shared" si="72"/>
        <v>3.2982975024659993</v>
      </c>
      <c r="U42">
        <f t="shared" si="72"/>
        <v>3.3074408062309715</v>
      </c>
      <c r="V42">
        <f t="shared" si="72"/>
        <v>3.310374802495204</v>
      </c>
      <c r="W42">
        <f t="shared" si="72"/>
        <v>3.3074408062309715</v>
      </c>
      <c r="X42">
        <f t="shared" si="72"/>
        <v>3.2982975024659993</v>
      </c>
      <c r="Y42">
        <f t="shared" si="72"/>
        <v>3.2872178924820332</v>
      </c>
      <c r="Z42">
        <f t="shared" si="72"/>
        <v>3.2762039199755151</v>
      </c>
      <c r="AA42">
        <f t="shared" si="72"/>
        <v>3.2682617824433322</v>
      </c>
      <c r="AB42">
        <f t="shared" si="72"/>
        <v>3.2655772087277199</v>
      </c>
      <c r="AC42">
        <f t="shared" si="72"/>
        <v>3.2682617824433322</v>
      </c>
      <c r="AD42">
        <f t="shared" si="72"/>
        <v>3.2762039199755151</v>
      </c>
      <c r="AE42">
        <f t="shared" si="72"/>
        <v>3.2872178924820332</v>
      </c>
      <c r="AF42">
        <f t="shared" si="72"/>
        <v>3.2982975024659993</v>
      </c>
      <c r="AG42">
        <f t="shared" si="72"/>
        <v>3.3074408062309715</v>
      </c>
      <c r="AH42">
        <f t="shared" si="72"/>
        <v>3.310374802495204</v>
      </c>
      <c r="AI42">
        <f t="shared" si="72"/>
        <v>3.3074408062309715</v>
      </c>
      <c r="AJ42">
        <f t="shared" si="72"/>
        <v>3.2982975024659993</v>
      </c>
      <c r="AK42">
        <f t="shared" si="72"/>
        <v>3.2872178924820332</v>
      </c>
      <c r="AL42">
        <f t="shared" si="72"/>
        <v>3.2762039199755151</v>
      </c>
      <c r="AM42">
        <f t="shared" si="72"/>
        <v>3.2682617824433322</v>
      </c>
      <c r="AN42">
        <f t="shared" si="72"/>
        <v>3.2655772087277199</v>
      </c>
    </row>
    <row r="43" spans="3:40" x14ac:dyDescent="0.25">
      <c r="C43">
        <v>170</v>
      </c>
      <c r="D43">
        <f t="shared" ref="D43:AN43" si="73">(D20-$F$5)*$P$5</f>
        <v>6.5311544175300611</v>
      </c>
      <c r="E43">
        <f t="shared" si="73"/>
        <v>6.5365235649612856</v>
      </c>
      <c r="F43">
        <f t="shared" si="73"/>
        <v>6.5524078400256514</v>
      </c>
      <c r="G43">
        <f t="shared" si="73"/>
        <v>6.5744357850386876</v>
      </c>
      <c r="H43">
        <f t="shared" si="73"/>
        <v>6.5965950050066198</v>
      </c>
      <c r="I43">
        <f t="shared" si="73"/>
        <v>6.6148816125365641</v>
      </c>
      <c r="J43">
        <f t="shared" si="73"/>
        <v>6.620749604990408</v>
      </c>
      <c r="K43">
        <f t="shared" si="73"/>
        <v>6.6148816125365641</v>
      </c>
      <c r="L43">
        <f t="shared" si="73"/>
        <v>6.5965950050066198</v>
      </c>
      <c r="M43">
        <f t="shared" si="73"/>
        <v>6.5744357850386876</v>
      </c>
      <c r="N43">
        <f t="shared" si="73"/>
        <v>6.5524078400256514</v>
      </c>
      <c r="O43">
        <f t="shared" si="73"/>
        <v>6.5365235649612856</v>
      </c>
      <c r="P43">
        <f t="shared" si="73"/>
        <v>6.5311544175300611</v>
      </c>
      <c r="Q43">
        <f t="shared" si="73"/>
        <v>6.5365235649612856</v>
      </c>
      <c r="R43">
        <f t="shared" si="73"/>
        <v>6.5524078400256514</v>
      </c>
      <c r="S43">
        <f t="shared" si="73"/>
        <v>6.5744357850386876</v>
      </c>
      <c r="T43">
        <f t="shared" si="73"/>
        <v>6.5965950050066198</v>
      </c>
      <c r="U43">
        <f t="shared" si="73"/>
        <v>6.6148816125365641</v>
      </c>
      <c r="V43">
        <f t="shared" si="73"/>
        <v>6.620749604990408</v>
      </c>
      <c r="W43">
        <f t="shared" si="73"/>
        <v>6.6148816125365641</v>
      </c>
      <c r="X43">
        <f t="shared" si="73"/>
        <v>6.5965950050066198</v>
      </c>
      <c r="Y43">
        <f t="shared" si="73"/>
        <v>6.5744357850386876</v>
      </c>
      <c r="Z43">
        <f t="shared" si="73"/>
        <v>6.5524078400256514</v>
      </c>
      <c r="AA43">
        <f t="shared" si="73"/>
        <v>6.5365235649612856</v>
      </c>
      <c r="AB43">
        <f t="shared" si="73"/>
        <v>6.5311544175300611</v>
      </c>
      <c r="AC43">
        <f t="shared" si="73"/>
        <v>6.5365235649612856</v>
      </c>
      <c r="AD43">
        <f t="shared" si="73"/>
        <v>6.5524078400256514</v>
      </c>
      <c r="AE43">
        <f t="shared" si="73"/>
        <v>6.5744357850386876</v>
      </c>
      <c r="AF43">
        <f t="shared" si="73"/>
        <v>6.5965950050066198</v>
      </c>
      <c r="AG43">
        <f t="shared" si="73"/>
        <v>6.6148816125365641</v>
      </c>
      <c r="AH43">
        <f t="shared" si="73"/>
        <v>6.620749604990408</v>
      </c>
      <c r="AI43">
        <f t="shared" si="73"/>
        <v>6.6148816125365641</v>
      </c>
      <c r="AJ43">
        <f t="shared" si="73"/>
        <v>6.5965950050066198</v>
      </c>
      <c r="AK43">
        <f t="shared" si="73"/>
        <v>6.5744357850386876</v>
      </c>
      <c r="AL43">
        <f t="shared" si="73"/>
        <v>6.5524078400256514</v>
      </c>
      <c r="AM43">
        <f t="shared" si="73"/>
        <v>6.5365235649612856</v>
      </c>
      <c r="AN43">
        <f t="shared" si="73"/>
        <v>6.5311544175300611</v>
      </c>
    </row>
    <row r="44" spans="3:40" x14ac:dyDescent="0.25">
      <c r="C44">
        <v>165</v>
      </c>
      <c r="D44">
        <f t="shared" ref="D44:AN44" si="74">(D21-$F$5)*$P$5</f>
        <v>9.796731626257781</v>
      </c>
      <c r="E44">
        <f t="shared" si="74"/>
        <v>9.804785347479239</v>
      </c>
      <c r="F44">
        <f t="shared" si="74"/>
        <v>9.8286117600011664</v>
      </c>
      <c r="G44">
        <f t="shared" si="74"/>
        <v>9.8616536775207209</v>
      </c>
      <c r="H44">
        <f t="shared" si="74"/>
        <v>9.8948925075472403</v>
      </c>
      <c r="I44">
        <f t="shared" si="74"/>
        <v>9.9223224187675356</v>
      </c>
      <c r="J44">
        <f t="shared" si="74"/>
        <v>9.931124407485612</v>
      </c>
      <c r="K44">
        <f t="shared" si="74"/>
        <v>9.9223224187675356</v>
      </c>
      <c r="L44">
        <f t="shared" si="74"/>
        <v>9.8948925075472403</v>
      </c>
      <c r="M44">
        <f t="shared" si="74"/>
        <v>9.8616536775207209</v>
      </c>
      <c r="N44">
        <f t="shared" si="74"/>
        <v>9.8286117600011664</v>
      </c>
      <c r="O44">
        <f t="shared" si="74"/>
        <v>9.804785347479239</v>
      </c>
      <c r="P44">
        <f t="shared" si="74"/>
        <v>9.796731626257781</v>
      </c>
      <c r="Q44">
        <f t="shared" si="74"/>
        <v>9.804785347479239</v>
      </c>
      <c r="R44">
        <f t="shared" si="74"/>
        <v>9.8286117600011664</v>
      </c>
      <c r="S44">
        <f t="shared" si="74"/>
        <v>9.8616536775207209</v>
      </c>
      <c r="T44">
        <f t="shared" si="74"/>
        <v>9.8948925075472403</v>
      </c>
      <c r="U44">
        <f t="shared" si="74"/>
        <v>9.9223224187675356</v>
      </c>
      <c r="V44">
        <f t="shared" si="74"/>
        <v>9.931124407485612</v>
      </c>
      <c r="W44">
        <f t="shared" si="74"/>
        <v>9.9223224187675356</v>
      </c>
      <c r="X44">
        <f t="shared" si="74"/>
        <v>9.8948925075472403</v>
      </c>
      <c r="Y44">
        <f t="shared" si="74"/>
        <v>9.8616536775207209</v>
      </c>
      <c r="Z44">
        <f t="shared" si="74"/>
        <v>9.8286117600011664</v>
      </c>
      <c r="AA44">
        <f t="shared" si="74"/>
        <v>9.804785347479239</v>
      </c>
      <c r="AB44">
        <f t="shared" si="74"/>
        <v>9.796731626257781</v>
      </c>
      <c r="AC44">
        <f t="shared" si="74"/>
        <v>9.804785347479239</v>
      </c>
      <c r="AD44">
        <f t="shared" si="74"/>
        <v>9.8286117600011664</v>
      </c>
      <c r="AE44">
        <f t="shared" si="74"/>
        <v>9.8616536775207209</v>
      </c>
      <c r="AF44">
        <f t="shared" si="74"/>
        <v>9.8948925075472403</v>
      </c>
      <c r="AG44">
        <f t="shared" si="74"/>
        <v>9.9223224187675356</v>
      </c>
      <c r="AH44">
        <f t="shared" si="74"/>
        <v>9.931124407485612</v>
      </c>
      <c r="AI44">
        <f t="shared" si="74"/>
        <v>9.9223224187675356</v>
      </c>
      <c r="AJ44">
        <f t="shared" si="74"/>
        <v>9.8948925075472403</v>
      </c>
      <c r="AK44">
        <f t="shared" si="74"/>
        <v>9.8616536775207209</v>
      </c>
      <c r="AL44">
        <f t="shared" si="74"/>
        <v>9.8286117600011664</v>
      </c>
      <c r="AM44">
        <f t="shared" si="74"/>
        <v>9.804785347479239</v>
      </c>
      <c r="AN44">
        <f t="shared" si="74"/>
        <v>9.796731626257781</v>
      </c>
    </row>
    <row r="45" spans="3:40" x14ac:dyDescent="0.25">
      <c r="C45" s="2">
        <v>160</v>
      </c>
      <c r="D45">
        <f t="shared" ref="D45:AN45" si="75">(D22-$F$5)*$P$5</f>
        <v>13.062308834985501</v>
      </c>
      <c r="E45">
        <f t="shared" si="75"/>
        <v>13.073047129997192</v>
      </c>
      <c r="F45">
        <f t="shared" si="75"/>
        <v>13.104815679976682</v>
      </c>
      <c r="G45">
        <f t="shared" si="75"/>
        <v>13.148871570002754</v>
      </c>
      <c r="H45">
        <f t="shared" si="75"/>
        <v>13.19319001001324</v>
      </c>
      <c r="I45">
        <f t="shared" si="75"/>
        <v>13.229763224998507</v>
      </c>
      <c r="J45">
        <f t="shared" si="75"/>
        <v>13.241499209980816</v>
      </c>
      <c r="K45">
        <f t="shared" si="75"/>
        <v>13.229763224998507</v>
      </c>
      <c r="L45">
        <f t="shared" si="75"/>
        <v>13.19319001001324</v>
      </c>
      <c r="M45">
        <f t="shared" si="75"/>
        <v>13.148871570002754</v>
      </c>
      <c r="N45">
        <f t="shared" si="75"/>
        <v>13.104815679976682</v>
      </c>
      <c r="O45">
        <f t="shared" si="75"/>
        <v>13.073047129997192</v>
      </c>
      <c r="P45">
        <f t="shared" si="75"/>
        <v>13.062308834985501</v>
      </c>
      <c r="Q45">
        <f t="shared" si="75"/>
        <v>13.073047129997192</v>
      </c>
      <c r="R45">
        <f t="shared" si="75"/>
        <v>13.104815679976682</v>
      </c>
      <c r="S45">
        <f t="shared" si="75"/>
        <v>13.148871570002754</v>
      </c>
      <c r="T45">
        <f t="shared" si="75"/>
        <v>13.19319001001324</v>
      </c>
      <c r="U45">
        <f t="shared" si="75"/>
        <v>13.229763224998507</v>
      </c>
      <c r="V45">
        <f t="shared" si="75"/>
        <v>13.241499209980816</v>
      </c>
      <c r="W45">
        <f t="shared" si="75"/>
        <v>13.229763224998507</v>
      </c>
      <c r="X45">
        <f t="shared" si="75"/>
        <v>13.19319001001324</v>
      </c>
      <c r="Y45">
        <f t="shared" si="75"/>
        <v>13.148871570002754</v>
      </c>
      <c r="Z45">
        <f t="shared" si="75"/>
        <v>13.104815679976682</v>
      </c>
      <c r="AA45">
        <f t="shared" si="75"/>
        <v>13.073047129997192</v>
      </c>
      <c r="AB45">
        <f t="shared" si="75"/>
        <v>13.062308834985501</v>
      </c>
      <c r="AC45">
        <f t="shared" si="75"/>
        <v>13.073047129997192</v>
      </c>
      <c r="AD45">
        <f t="shared" si="75"/>
        <v>13.104815679976682</v>
      </c>
      <c r="AE45">
        <f t="shared" si="75"/>
        <v>13.148871570002754</v>
      </c>
      <c r="AF45">
        <f t="shared" si="75"/>
        <v>13.19319001001324</v>
      </c>
      <c r="AG45">
        <f t="shared" si="75"/>
        <v>13.229763224998507</v>
      </c>
      <c r="AH45">
        <f t="shared" si="75"/>
        <v>13.241499209980816</v>
      </c>
      <c r="AI45">
        <f t="shared" si="75"/>
        <v>13.229763224998507</v>
      </c>
      <c r="AJ45">
        <f t="shared" si="75"/>
        <v>13.19319001001324</v>
      </c>
      <c r="AK45">
        <f t="shared" si="75"/>
        <v>13.148871570002754</v>
      </c>
      <c r="AL45">
        <f t="shared" si="75"/>
        <v>13.104815679976682</v>
      </c>
      <c r="AM45">
        <f t="shared" si="75"/>
        <v>13.073047129997192</v>
      </c>
      <c r="AN45">
        <f t="shared" si="75"/>
        <v>13.062308834985501</v>
      </c>
    </row>
    <row r="46" spans="3:40" x14ac:dyDescent="0.25">
      <c r="C46">
        <v>155</v>
      </c>
      <c r="D46">
        <f t="shared" ref="D46:AN46" si="76">(D23-$F$5)*$P$5</f>
        <v>22.200300323356316</v>
      </c>
      <c r="E46">
        <f t="shared" si="76"/>
        <v>22.22231076499726</v>
      </c>
      <c r="F46">
        <f t="shared" si="76"/>
        <v>22.289891135029606</v>
      </c>
      <c r="G46">
        <f t="shared" si="76"/>
        <v>22.384304115006145</v>
      </c>
      <c r="H46">
        <f t="shared" si="76"/>
        <v>22.479434731671418</v>
      </c>
      <c r="I46">
        <f t="shared" si="76"/>
        <v>22.551924786718232</v>
      </c>
      <c r="J46">
        <f t="shared" si="76"/>
        <v>22.577365881677878</v>
      </c>
      <c r="K46">
        <f t="shared" si="76"/>
        <v>22.551924786718232</v>
      </c>
      <c r="L46">
        <f t="shared" si="76"/>
        <v>22.479434731671418</v>
      </c>
      <c r="M46">
        <f t="shared" si="76"/>
        <v>22.384304115006145</v>
      </c>
      <c r="N46">
        <f t="shared" si="76"/>
        <v>22.289891135029606</v>
      </c>
      <c r="O46">
        <f t="shared" si="76"/>
        <v>22.22231076499726</v>
      </c>
      <c r="P46">
        <f t="shared" si="76"/>
        <v>22.200300323356316</v>
      </c>
      <c r="Q46">
        <f t="shared" si="76"/>
        <v>22.22231076499726</v>
      </c>
      <c r="R46">
        <f t="shared" si="76"/>
        <v>22.289891135029606</v>
      </c>
      <c r="S46">
        <f t="shared" si="76"/>
        <v>22.384304115006145</v>
      </c>
      <c r="T46">
        <f t="shared" si="76"/>
        <v>22.479434731671418</v>
      </c>
      <c r="U46">
        <f t="shared" si="76"/>
        <v>22.551924786718232</v>
      </c>
      <c r="V46">
        <f t="shared" si="76"/>
        <v>22.577365881677878</v>
      </c>
      <c r="W46">
        <f t="shared" si="76"/>
        <v>22.551924786718232</v>
      </c>
      <c r="X46">
        <f t="shared" si="76"/>
        <v>22.479434731671418</v>
      </c>
      <c r="Y46">
        <f t="shared" si="76"/>
        <v>22.384304115006145</v>
      </c>
      <c r="Z46">
        <f t="shared" si="76"/>
        <v>22.289891135029606</v>
      </c>
      <c r="AA46">
        <f t="shared" si="76"/>
        <v>22.22231076499726</v>
      </c>
      <c r="AB46">
        <f t="shared" si="76"/>
        <v>22.200300323356316</v>
      </c>
      <c r="AC46">
        <f t="shared" si="76"/>
        <v>22.22231076499726</v>
      </c>
      <c r="AD46">
        <f t="shared" si="76"/>
        <v>22.289891135029606</v>
      </c>
      <c r="AE46">
        <f t="shared" si="76"/>
        <v>22.384304115006145</v>
      </c>
      <c r="AF46">
        <f t="shared" si="76"/>
        <v>22.479434731671418</v>
      </c>
      <c r="AG46">
        <f t="shared" si="76"/>
        <v>22.551924786718232</v>
      </c>
      <c r="AH46">
        <f t="shared" si="76"/>
        <v>22.577365881677878</v>
      </c>
      <c r="AI46">
        <f t="shared" si="76"/>
        <v>22.551924786718232</v>
      </c>
      <c r="AJ46">
        <f t="shared" si="76"/>
        <v>22.479434731671418</v>
      </c>
      <c r="AK46">
        <f t="shared" si="76"/>
        <v>22.384304115006145</v>
      </c>
      <c r="AL46">
        <f t="shared" si="76"/>
        <v>22.289891135029606</v>
      </c>
      <c r="AM46">
        <f t="shared" si="76"/>
        <v>22.22231076499726</v>
      </c>
      <c r="AN46">
        <f t="shared" si="76"/>
        <v>22.200300323356316</v>
      </c>
    </row>
    <row r="47" spans="3:40" x14ac:dyDescent="0.25">
      <c r="C47">
        <v>150</v>
      </c>
      <c r="D47">
        <f t="shared" ref="D47:AN47" si="77">(D24-$F$5)*$P$5</f>
        <v>31.338291811727132</v>
      </c>
      <c r="E47">
        <f t="shared" si="77"/>
        <v>31.371574399997328</v>
      </c>
      <c r="F47">
        <f t="shared" si="77"/>
        <v>31.474966590007909</v>
      </c>
      <c r="G47">
        <f t="shared" si="77"/>
        <v>31.619736660009536</v>
      </c>
      <c r="H47">
        <f t="shared" si="77"/>
        <v>31.765679453329597</v>
      </c>
      <c r="I47">
        <f t="shared" si="77"/>
        <v>31.874086348363335</v>
      </c>
      <c r="J47">
        <f t="shared" si="77"/>
        <v>31.913232553374939</v>
      </c>
      <c r="K47">
        <f t="shared" si="77"/>
        <v>31.874086348363335</v>
      </c>
      <c r="L47">
        <f t="shared" si="77"/>
        <v>31.765679453329597</v>
      </c>
      <c r="M47">
        <f t="shared" si="77"/>
        <v>31.619736660009536</v>
      </c>
      <c r="N47">
        <f t="shared" si="77"/>
        <v>31.474966590007909</v>
      </c>
      <c r="O47">
        <f t="shared" si="77"/>
        <v>31.371574399997328</v>
      </c>
      <c r="P47">
        <f t="shared" si="77"/>
        <v>31.338291811727132</v>
      </c>
      <c r="Q47">
        <f t="shared" si="77"/>
        <v>31.371574399997328</v>
      </c>
      <c r="R47">
        <f t="shared" si="77"/>
        <v>31.474966590007909</v>
      </c>
      <c r="S47">
        <f t="shared" si="77"/>
        <v>31.619736660009536</v>
      </c>
      <c r="T47">
        <f t="shared" si="77"/>
        <v>31.765679453329597</v>
      </c>
      <c r="U47">
        <f t="shared" si="77"/>
        <v>31.874086348363335</v>
      </c>
      <c r="V47">
        <f t="shared" si="77"/>
        <v>31.913232553374939</v>
      </c>
      <c r="W47">
        <f t="shared" si="77"/>
        <v>31.874086348363335</v>
      </c>
      <c r="X47">
        <f t="shared" si="77"/>
        <v>31.765679453329597</v>
      </c>
      <c r="Y47">
        <f t="shared" si="77"/>
        <v>31.619736660009536</v>
      </c>
      <c r="Z47">
        <f t="shared" si="77"/>
        <v>31.474966590007909</v>
      </c>
      <c r="AA47">
        <f t="shared" si="77"/>
        <v>31.371574399997328</v>
      </c>
      <c r="AB47">
        <f t="shared" si="77"/>
        <v>31.338291811727132</v>
      </c>
      <c r="AC47">
        <f t="shared" si="77"/>
        <v>31.371574399997328</v>
      </c>
      <c r="AD47">
        <f t="shared" si="77"/>
        <v>31.474966590007909</v>
      </c>
      <c r="AE47">
        <f t="shared" si="77"/>
        <v>31.619736660009536</v>
      </c>
      <c r="AF47">
        <f t="shared" si="77"/>
        <v>31.765679453329597</v>
      </c>
      <c r="AG47">
        <f t="shared" si="77"/>
        <v>31.874086348363335</v>
      </c>
      <c r="AH47">
        <f t="shared" si="77"/>
        <v>31.913232553374939</v>
      </c>
      <c r="AI47">
        <f t="shared" si="77"/>
        <v>31.874086348363335</v>
      </c>
      <c r="AJ47">
        <f t="shared" si="77"/>
        <v>31.765679453329597</v>
      </c>
      <c r="AK47">
        <f t="shared" si="77"/>
        <v>31.619736660009536</v>
      </c>
      <c r="AL47">
        <f t="shared" si="77"/>
        <v>31.474966590007909</v>
      </c>
      <c r="AM47">
        <f t="shared" si="77"/>
        <v>31.371574399997328</v>
      </c>
      <c r="AN47">
        <f t="shared" si="77"/>
        <v>31.338291811727132</v>
      </c>
    </row>
    <row r="48" spans="3:40" x14ac:dyDescent="0.25">
      <c r="C48" s="2">
        <v>145</v>
      </c>
      <c r="D48">
        <f t="shared" ref="D48:AN48" si="78">(D25-$F$5)*$P$5</f>
        <v>40.476283300023326</v>
      </c>
      <c r="E48">
        <f t="shared" si="78"/>
        <v>40.520838034997396</v>
      </c>
      <c r="F48">
        <f t="shared" si="78"/>
        <v>40.660042044986213</v>
      </c>
      <c r="G48">
        <f t="shared" si="78"/>
        <v>40.855169205012928</v>
      </c>
      <c r="H48">
        <f t="shared" si="78"/>
        <v>41.051924174987775</v>
      </c>
      <c r="I48">
        <f t="shared" si="78"/>
        <v>41.196247910008438</v>
      </c>
      <c r="J48">
        <f t="shared" si="78"/>
        <v>41.24909922499738</v>
      </c>
      <c r="K48">
        <f t="shared" si="78"/>
        <v>41.196247910008438</v>
      </c>
      <c r="L48">
        <f t="shared" si="78"/>
        <v>41.051924174987775</v>
      </c>
      <c r="M48">
        <f t="shared" si="78"/>
        <v>40.855169205012928</v>
      </c>
      <c r="N48">
        <f t="shared" si="78"/>
        <v>40.660042044986213</v>
      </c>
      <c r="O48">
        <f t="shared" si="78"/>
        <v>40.520838034997396</v>
      </c>
      <c r="P48">
        <f t="shared" si="78"/>
        <v>40.476283300023326</v>
      </c>
      <c r="Q48">
        <f t="shared" si="78"/>
        <v>40.520838034997396</v>
      </c>
      <c r="R48">
        <f t="shared" si="78"/>
        <v>40.660042044986213</v>
      </c>
      <c r="S48">
        <f t="shared" si="78"/>
        <v>40.855169205012928</v>
      </c>
      <c r="T48">
        <f t="shared" si="78"/>
        <v>41.051924174987775</v>
      </c>
      <c r="U48">
        <f t="shared" si="78"/>
        <v>41.196247910008438</v>
      </c>
      <c r="V48">
        <f t="shared" si="78"/>
        <v>41.24909922499738</v>
      </c>
      <c r="W48">
        <f t="shared" si="78"/>
        <v>41.196247910008438</v>
      </c>
      <c r="X48">
        <f t="shared" si="78"/>
        <v>41.051924174987775</v>
      </c>
      <c r="Y48">
        <f t="shared" si="78"/>
        <v>40.855169205012928</v>
      </c>
      <c r="Z48">
        <f t="shared" si="78"/>
        <v>40.660042044986213</v>
      </c>
      <c r="AA48">
        <f t="shared" si="78"/>
        <v>40.520838034997396</v>
      </c>
      <c r="AB48">
        <f t="shared" si="78"/>
        <v>40.476283300023326</v>
      </c>
      <c r="AC48">
        <f t="shared" si="78"/>
        <v>40.520838034997396</v>
      </c>
      <c r="AD48">
        <f t="shared" si="78"/>
        <v>40.660042044986213</v>
      </c>
      <c r="AE48">
        <f t="shared" si="78"/>
        <v>40.855169205012928</v>
      </c>
      <c r="AF48">
        <f t="shared" si="78"/>
        <v>41.051924174987775</v>
      </c>
      <c r="AG48">
        <f t="shared" si="78"/>
        <v>41.196247910008438</v>
      </c>
      <c r="AH48">
        <f t="shared" si="78"/>
        <v>41.24909922499738</v>
      </c>
      <c r="AI48">
        <f t="shared" si="78"/>
        <v>41.196247910008438</v>
      </c>
      <c r="AJ48">
        <f t="shared" si="78"/>
        <v>41.051924174987775</v>
      </c>
      <c r="AK48">
        <f t="shared" si="78"/>
        <v>40.855169205012928</v>
      </c>
      <c r="AL48">
        <f t="shared" si="78"/>
        <v>40.660042044986213</v>
      </c>
      <c r="AM48">
        <f t="shared" si="78"/>
        <v>40.520838034997396</v>
      </c>
      <c r="AN48">
        <f t="shared" si="78"/>
        <v>40.476283300023326</v>
      </c>
    </row>
    <row r="49" spans="3:40" x14ac:dyDescent="0.25">
      <c r="C49">
        <v>140</v>
      </c>
      <c r="D49">
        <f t="shared" ref="D49:AN49" si="79">(D26-$F$5)*$P$5</f>
        <v>54.716855273358149</v>
      </c>
      <c r="E49">
        <f t="shared" si="79"/>
        <v>54.780716184991931</v>
      </c>
      <c r="F49">
        <f t="shared" si="79"/>
        <v>54.983107228318715</v>
      </c>
      <c r="G49">
        <f t="shared" si="79"/>
        <v>55.268752876724832</v>
      </c>
      <c r="H49">
        <f t="shared" si="79"/>
        <v>55.558730599985694</v>
      </c>
      <c r="I49">
        <f t="shared" si="79"/>
        <v>55.772673843372857</v>
      </c>
      <c r="J49">
        <f t="shared" si="79"/>
        <v>55.851263810050042</v>
      </c>
      <c r="K49">
        <f t="shared" si="79"/>
        <v>55.772673843372857</v>
      </c>
      <c r="L49">
        <f t="shared" si="79"/>
        <v>55.558730599985694</v>
      </c>
      <c r="M49">
        <f t="shared" si="79"/>
        <v>55.268752876724832</v>
      </c>
      <c r="N49">
        <f t="shared" si="79"/>
        <v>54.983107228318715</v>
      </c>
      <c r="O49">
        <f t="shared" si="79"/>
        <v>54.780716184991931</v>
      </c>
      <c r="P49">
        <f t="shared" si="79"/>
        <v>54.716855273358149</v>
      </c>
      <c r="Q49">
        <f t="shared" si="79"/>
        <v>54.780716184991931</v>
      </c>
      <c r="R49">
        <f t="shared" si="79"/>
        <v>54.983107228318715</v>
      </c>
      <c r="S49">
        <f t="shared" si="79"/>
        <v>55.268752876724832</v>
      </c>
      <c r="T49">
        <f t="shared" si="79"/>
        <v>55.558730599985694</v>
      </c>
      <c r="U49">
        <f t="shared" si="79"/>
        <v>55.772673843372857</v>
      </c>
      <c r="V49">
        <f t="shared" si="79"/>
        <v>55.851263810050042</v>
      </c>
      <c r="W49">
        <f t="shared" si="79"/>
        <v>55.772673843372857</v>
      </c>
      <c r="X49">
        <f t="shared" si="79"/>
        <v>55.558730599985694</v>
      </c>
      <c r="Y49">
        <f t="shared" si="79"/>
        <v>55.268752876724832</v>
      </c>
      <c r="Z49">
        <f t="shared" si="79"/>
        <v>54.983107228318715</v>
      </c>
      <c r="AA49">
        <f t="shared" si="79"/>
        <v>54.780716184991931</v>
      </c>
      <c r="AB49">
        <f t="shared" si="79"/>
        <v>54.716855273358149</v>
      </c>
      <c r="AC49">
        <f t="shared" si="79"/>
        <v>54.780716184991931</v>
      </c>
      <c r="AD49">
        <f t="shared" si="79"/>
        <v>54.983107228318715</v>
      </c>
      <c r="AE49">
        <f t="shared" si="79"/>
        <v>55.268752876724832</v>
      </c>
      <c r="AF49">
        <f t="shared" si="79"/>
        <v>55.558730599985694</v>
      </c>
      <c r="AG49">
        <f t="shared" si="79"/>
        <v>55.772673843372857</v>
      </c>
      <c r="AH49">
        <f t="shared" si="79"/>
        <v>55.851263810050042</v>
      </c>
      <c r="AI49">
        <f t="shared" si="79"/>
        <v>55.772673843372857</v>
      </c>
      <c r="AJ49">
        <f t="shared" si="79"/>
        <v>55.558730599985694</v>
      </c>
      <c r="AK49">
        <f t="shared" si="79"/>
        <v>55.268752876724832</v>
      </c>
      <c r="AL49">
        <f t="shared" si="79"/>
        <v>54.983107228318715</v>
      </c>
      <c r="AM49">
        <f t="shared" si="79"/>
        <v>54.780716184991931</v>
      </c>
      <c r="AN49">
        <f t="shared" si="79"/>
        <v>54.716855273358149</v>
      </c>
    </row>
    <row r="50" spans="3:40" x14ac:dyDescent="0.25">
      <c r="C50">
        <v>135</v>
      </c>
      <c r="D50">
        <f t="shared" ref="D50:AN50" si="80">(D27-$F$5)*$P$5</f>
        <v>68.957427246692973</v>
      </c>
      <c r="E50">
        <f t="shared" si="80"/>
        <v>69.040594334986466</v>
      </c>
      <c r="F50">
        <f t="shared" si="80"/>
        <v>69.306172411651218</v>
      </c>
      <c r="G50">
        <f t="shared" si="80"/>
        <v>69.682336548362116</v>
      </c>
      <c r="H50">
        <f t="shared" si="80"/>
        <v>70.065537024983612</v>
      </c>
      <c r="I50">
        <f t="shared" si="80"/>
        <v>70.349099776737276</v>
      </c>
      <c r="J50">
        <f t="shared" si="80"/>
        <v>70.453428395028084</v>
      </c>
      <c r="K50">
        <f t="shared" si="80"/>
        <v>70.349099776737276</v>
      </c>
      <c r="L50">
        <f t="shared" si="80"/>
        <v>70.065537024983612</v>
      </c>
      <c r="M50">
        <f t="shared" si="80"/>
        <v>69.682336548362116</v>
      </c>
      <c r="N50">
        <f t="shared" si="80"/>
        <v>69.306172411651218</v>
      </c>
      <c r="O50">
        <f t="shared" si="80"/>
        <v>69.040594334986466</v>
      </c>
      <c r="P50">
        <f t="shared" si="80"/>
        <v>68.957427246692973</v>
      </c>
      <c r="Q50">
        <f t="shared" si="80"/>
        <v>69.040594334986466</v>
      </c>
      <c r="R50">
        <f t="shared" si="80"/>
        <v>69.306172411651218</v>
      </c>
      <c r="S50">
        <f t="shared" si="80"/>
        <v>69.682336548362116</v>
      </c>
      <c r="T50">
        <f t="shared" si="80"/>
        <v>70.065537024983612</v>
      </c>
      <c r="U50">
        <f t="shared" si="80"/>
        <v>70.349099776737276</v>
      </c>
      <c r="V50">
        <f t="shared" si="80"/>
        <v>70.453428395028084</v>
      </c>
      <c r="W50">
        <f t="shared" si="80"/>
        <v>70.349099776737276</v>
      </c>
      <c r="X50">
        <f t="shared" si="80"/>
        <v>70.065537024983612</v>
      </c>
      <c r="Y50">
        <f t="shared" si="80"/>
        <v>69.682336548362116</v>
      </c>
      <c r="Z50">
        <f t="shared" si="80"/>
        <v>69.306172411651218</v>
      </c>
      <c r="AA50">
        <f t="shared" si="80"/>
        <v>69.040594334986466</v>
      </c>
      <c r="AB50">
        <f t="shared" si="80"/>
        <v>68.957427246692973</v>
      </c>
      <c r="AC50">
        <f t="shared" si="80"/>
        <v>69.040594334986466</v>
      </c>
      <c r="AD50">
        <f t="shared" si="80"/>
        <v>69.306172411651218</v>
      </c>
      <c r="AE50">
        <f t="shared" si="80"/>
        <v>69.682336548362116</v>
      </c>
      <c r="AF50">
        <f t="shared" si="80"/>
        <v>70.065537024983612</v>
      </c>
      <c r="AG50">
        <f t="shared" si="80"/>
        <v>70.349099776737276</v>
      </c>
      <c r="AH50">
        <f t="shared" si="80"/>
        <v>70.453428395028084</v>
      </c>
      <c r="AI50">
        <f t="shared" si="80"/>
        <v>70.349099776737276</v>
      </c>
      <c r="AJ50">
        <f t="shared" si="80"/>
        <v>70.065537024983612</v>
      </c>
      <c r="AK50">
        <f t="shared" si="80"/>
        <v>69.682336548362116</v>
      </c>
      <c r="AL50">
        <f t="shared" si="80"/>
        <v>69.306172411651218</v>
      </c>
      <c r="AM50">
        <f t="shared" si="80"/>
        <v>69.040594334986466</v>
      </c>
      <c r="AN50">
        <f t="shared" si="80"/>
        <v>68.957427246692973</v>
      </c>
    </row>
    <row r="51" spans="3:40" x14ac:dyDescent="0.25">
      <c r="C51" s="2">
        <v>130</v>
      </c>
      <c r="D51">
        <f t="shared" ref="D51:AN51" si="81">(D28-$F$5)*$P$5</f>
        <v>83.197999220027796</v>
      </c>
      <c r="E51">
        <f t="shared" si="81"/>
        <v>83.300472484981</v>
      </c>
      <c r="F51">
        <f t="shared" si="81"/>
        <v>83.629237594983721</v>
      </c>
      <c r="G51">
        <f t="shared" si="81"/>
        <v>84.0959202199994</v>
      </c>
      <c r="H51">
        <f t="shared" si="81"/>
        <v>84.572343449981531</v>
      </c>
      <c r="I51">
        <f t="shared" si="81"/>
        <v>84.925525710027074</v>
      </c>
      <c r="J51">
        <f t="shared" si="81"/>
        <v>85.055592980006125</v>
      </c>
      <c r="K51">
        <f t="shared" si="81"/>
        <v>84.925525710027074</v>
      </c>
      <c r="L51">
        <f t="shared" si="81"/>
        <v>84.572343449981531</v>
      </c>
      <c r="M51">
        <f t="shared" si="81"/>
        <v>84.0959202199994</v>
      </c>
      <c r="N51">
        <f t="shared" si="81"/>
        <v>83.629237594983721</v>
      </c>
      <c r="O51">
        <f t="shared" si="81"/>
        <v>83.300472484981</v>
      </c>
      <c r="P51">
        <f t="shared" si="81"/>
        <v>83.197999220027796</v>
      </c>
      <c r="Q51">
        <f t="shared" si="81"/>
        <v>83.300472484981</v>
      </c>
      <c r="R51">
        <f t="shared" si="81"/>
        <v>83.629237594983721</v>
      </c>
      <c r="S51">
        <f t="shared" si="81"/>
        <v>84.0959202199994</v>
      </c>
      <c r="T51">
        <f t="shared" si="81"/>
        <v>84.572343449981531</v>
      </c>
      <c r="U51">
        <f t="shared" si="81"/>
        <v>84.925525710027074</v>
      </c>
      <c r="V51">
        <f t="shared" si="81"/>
        <v>85.055592980006125</v>
      </c>
      <c r="W51">
        <f t="shared" si="81"/>
        <v>84.925525710027074</v>
      </c>
      <c r="X51">
        <f t="shared" si="81"/>
        <v>84.572343449981531</v>
      </c>
      <c r="Y51">
        <f t="shared" si="81"/>
        <v>84.0959202199994</v>
      </c>
      <c r="Z51">
        <f t="shared" si="81"/>
        <v>83.629237594983721</v>
      </c>
      <c r="AA51">
        <f t="shared" si="81"/>
        <v>83.300472484981</v>
      </c>
      <c r="AB51">
        <f t="shared" si="81"/>
        <v>83.197999220027796</v>
      </c>
      <c r="AC51">
        <f t="shared" si="81"/>
        <v>83.300472484981</v>
      </c>
      <c r="AD51">
        <f t="shared" si="81"/>
        <v>83.629237594983721</v>
      </c>
      <c r="AE51">
        <f t="shared" si="81"/>
        <v>84.0959202199994</v>
      </c>
      <c r="AF51">
        <f t="shared" si="81"/>
        <v>84.572343449981531</v>
      </c>
      <c r="AG51">
        <f t="shared" si="81"/>
        <v>84.925525710027074</v>
      </c>
      <c r="AH51">
        <f t="shared" si="81"/>
        <v>85.055592980006125</v>
      </c>
      <c r="AI51">
        <f t="shared" si="81"/>
        <v>84.925525710027074</v>
      </c>
      <c r="AJ51">
        <f t="shared" si="81"/>
        <v>84.572343449981531</v>
      </c>
      <c r="AK51">
        <f t="shared" si="81"/>
        <v>84.0959202199994</v>
      </c>
      <c r="AL51">
        <f t="shared" si="81"/>
        <v>83.629237594983721</v>
      </c>
      <c r="AM51">
        <f t="shared" si="81"/>
        <v>83.300472484981</v>
      </c>
      <c r="AN51">
        <f t="shared" si="81"/>
        <v>83.197999220027796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61FB-1DA8-4A44-9858-6CB531DA0481}">
  <dimension ref="A2:G25"/>
  <sheetViews>
    <sheetView workbookViewId="0">
      <selection activeCell="I7" sqref="I7"/>
    </sheetView>
  </sheetViews>
  <sheetFormatPr defaultRowHeight="15" x14ac:dyDescent="0.25"/>
  <cols>
    <col min="1" max="1" width="14" customWidth="1"/>
    <col min="2" max="2" width="14.7109375" customWidth="1"/>
    <col min="3" max="3" width="14.85546875" customWidth="1"/>
    <col min="4" max="4" width="16.28515625" customWidth="1"/>
  </cols>
  <sheetData>
    <row r="2" spans="1:7" x14ac:dyDescent="0.25">
      <c r="A2" s="2" t="s">
        <v>19</v>
      </c>
      <c r="B2" s="2" t="s">
        <v>20</v>
      </c>
      <c r="G2">
        <v>0</v>
      </c>
    </row>
    <row r="3" spans="1:7" x14ac:dyDescent="0.25">
      <c r="A3" s="2" t="s">
        <v>23</v>
      </c>
      <c r="B3" s="2" t="s">
        <v>23</v>
      </c>
      <c r="C3" s="2" t="s">
        <v>21</v>
      </c>
      <c r="D3" s="2" t="s">
        <v>22</v>
      </c>
      <c r="G3">
        <v>90</v>
      </c>
    </row>
    <row r="4" spans="1:7" x14ac:dyDescent="0.25">
      <c r="A4">
        <v>85.055592980006125</v>
      </c>
      <c r="B4">
        <v>85.519702612936882</v>
      </c>
      <c r="C4">
        <v>130</v>
      </c>
      <c r="D4">
        <v>0</v>
      </c>
    </row>
    <row r="5" spans="1:7" x14ac:dyDescent="0.25">
      <c r="A5">
        <v>84.925525710027074</v>
      </c>
      <c r="B5">
        <v>85.468923277674847</v>
      </c>
      <c r="C5">
        <v>130</v>
      </c>
      <c r="D5">
        <v>10</v>
      </c>
    </row>
    <row r="6" spans="1:7" x14ac:dyDescent="0.25">
      <c r="A6">
        <v>84.572343449981531</v>
      </c>
      <c r="B6">
        <v>85.330191553764394</v>
      </c>
      <c r="C6">
        <v>130</v>
      </c>
      <c r="D6">
        <v>20</v>
      </c>
    </row>
    <row r="7" spans="1:7" x14ac:dyDescent="0.25">
      <c r="A7">
        <v>84.0959202199994</v>
      </c>
      <c r="B7">
        <v>85.140680494591919</v>
      </c>
      <c r="C7">
        <v>130</v>
      </c>
      <c r="D7">
        <v>30</v>
      </c>
    </row>
    <row r="8" spans="1:7" x14ac:dyDescent="0.25">
      <c r="A8">
        <v>83.629237594983721</v>
      </c>
      <c r="B8">
        <v>84.951169435419445</v>
      </c>
      <c r="C8">
        <v>130</v>
      </c>
      <c r="D8">
        <v>40</v>
      </c>
    </row>
    <row r="9" spans="1:7" x14ac:dyDescent="0.25">
      <c r="A9">
        <v>83.300472484981</v>
      </c>
      <c r="B9">
        <v>84.812437711509006</v>
      </c>
      <c r="C9">
        <v>130</v>
      </c>
      <c r="D9">
        <v>50</v>
      </c>
    </row>
    <row r="10" spans="1:7" x14ac:dyDescent="0.25">
      <c r="A10">
        <v>83.197999220027796</v>
      </c>
      <c r="B10">
        <v>84.76165837624697</v>
      </c>
      <c r="C10">
        <v>130</v>
      </c>
      <c r="D10">
        <v>60</v>
      </c>
    </row>
    <row r="11" spans="1:7" x14ac:dyDescent="0.25">
      <c r="A11">
        <v>41.24909922499738</v>
      </c>
      <c r="B11">
        <v>38.994602448669802</v>
      </c>
      <c r="C11">
        <v>145</v>
      </c>
      <c r="D11">
        <v>0</v>
      </c>
    </row>
    <row r="12" spans="1:7" x14ac:dyDescent="0.25">
      <c r="A12">
        <v>41.196247910008438</v>
      </c>
      <c r="B12">
        <v>38.978635741786114</v>
      </c>
      <c r="C12">
        <v>145</v>
      </c>
      <c r="D12">
        <v>10</v>
      </c>
    </row>
    <row r="13" spans="1:7" x14ac:dyDescent="0.25">
      <c r="A13">
        <v>41.051924174987775</v>
      </c>
      <c r="B13">
        <v>38.93501388735033</v>
      </c>
      <c r="C13">
        <v>145</v>
      </c>
      <c r="D13">
        <v>20</v>
      </c>
    </row>
    <row r="14" spans="1:7" x14ac:dyDescent="0.25">
      <c r="A14">
        <v>40.855169205012928</v>
      </c>
      <c r="B14">
        <v>38.875425326030857</v>
      </c>
      <c r="C14">
        <v>145</v>
      </c>
      <c r="D14">
        <v>30</v>
      </c>
    </row>
    <row r="15" spans="1:7" x14ac:dyDescent="0.25">
      <c r="A15">
        <v>40.660042044986213</v>
      </c>
      <c r="B15">
        <v>38.815836764711392</v>
      </c>
      <c r="C15">
        <v>145</v>
      </c>
      <c r="D15">
        <v>40</v>
      </c>
    </row>
    <row r="16" spans="1:7" x14ac:dyDescent="0.25">
      <c r="A16">
        <v>40.520838034997396</v>
      </c>
      <c r="B16">
        <v>38.772214910275601</v>
      </c>
      <c r="C16">
        <v>145</v>
      </c>
      <c r="D16">
        <v>50</v>
      </c>
    </row>
    <row r="17" spans="1:4" x14ac:dyDescent="0.25">
      <c r="A17">
        <v>40.476283300023326</v>
      </c>
      <c r="B17">
        <v>38.75624820339192</v>
      </c>
      <c r="C17">
        <v>145</v>
      </c>
      <c r="D17">
        <v>60</v>
      </c>
    </row>
    <row r="18" spans="1:4" x14ac:dyDescent="0.25">
      <c r="A18">
        <v>13.241499209980816</v>
      </c>
      <c r="B18">
        <v>12.164250911851566</v>
      </c>
      <c r="C18">
        <v>160</v>
      </c>
      <c r="D18">
        <v>0</v>
      </c>
    </row>
    <row r="19" spans="1:4" x14ac:dyDescent="0.25">
      <c r="A19">
        <v>13.229763224998507</v>
      </c>
      <c r="B19">
        <v>12.161588214751774</v>
      </c>
      <c r="C19">
        <v>160</v>
      </c>
      <c r="D19">
        <v>10</v>
      </c>
    </row>
    <row r="20" spans="1:4" x14ac:dyDescent="0.25">
      <c r="A20">
        <v>13.19319001001324</v>
      </c>
      <c r="B20">
        <v>12.154313590989975</v>
      </c>
      <c r="C20">
        <v>160</v>
      </c>
      <c r="D20">
        <v>20</v>
      </c>
    </row>
    <row r="21" spans="1:4" x14ac:dyDescent="0.25">
      <c r="A21">
        <v>13.148871570002754</v>
      </c>
      <c r="B21">
        <v>12.144376270128385</v>
      </c>
      <c r="C21">
        <v>160</v>
      </c>
      <c r="D21">
        <v>30</v>
      </c>
    </row>
    <row r="22" spans="1:4" x14ac:dyDescent="0.25">
      <c r="A22">
        <v>13.104815679976682</v>
      </c>
      <c r="B22">
        <v>12.134438949266793</v>
      </c>
      <c r="C22">
        <v>160</v>
      </c>
      <c r="D22">
        <v>40</v>
      </c>
    </row>
    <row r="23" spans="1:4" x14ac:dyDescent="0.25">
      <c r="A23">
        <v>13.073047129997192</v>
      </c>
      <c r="B23">
        <v>12.127164325504994</v>
      </c>
      <c r="C23">
        <v>160</v>
      </c>
      <c r="D23">
        <v>50</v>
      </c>
    </row>
    <row r="24" spans="1:4" x14ac:dyDescent="0.25">
      <c r="A24">
        <v>13.062308834985501</v>
      </c>
      <c r="B24">
        <v>12.124501628405202</v>
      </c>
      <c r="C24">
        <v>160</v>
      </c>
      <c r="D24">
        <v>60</v>
      </c>
    </row>
    <row r="25" spans="1:4" x14ac:dyDescent="0.25">
      <c r="A25">
        <v>0</v>
      </c>
      <c r="B25">
        <v>0</v>
      </c>
      <c r="C25">
        <v>180</v>
      </c>
      <c r="D2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ADLD_model</vt:lpstr>
      <vt:lpstr>CCSD</vt:lpstr>
      <vt:lpstr>parity_plot_data</vt:lpstr>
      <vt:lpstr>CCSD_chart</vt:lpstr>
      <vt:lpstr>ADLD_chart</vt:lpstr>
      <vt:lpstr>parity_plot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2024-07-29T01:59:09Z</dcterms:created>
  <dcterms:modified xsi:type="dcterms:W3CDTF">2025-01-14T03:27:33Z</dcterms:modified>
</cp:coreProperties>
</file>