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12_06_2024\"/>
    </mc:Choice>
  </mc:AlternateContent>
  <xr:revisionPtr revIDLastSave="0" documentId="13_ncr:1_{1E1B9FFE-B4F8-4141-AEC3-D11E837BD221}" xr6:coauthVersionLast="47" xr6:coauthVersionMax="47" xr10:uidLastSave="{00000000-0000-0000-0000-000000000000}"/>
  <bookViews>
    <workbookView xWindow="28680" yWindow="-120" windowWidth="29040" windowHeight="15840" xr2:uid="{E2AB00DC-487B-4C25-9605-32DB8B138BCD}"/>
  </bookViews>
  <sheets>
    <sheet name="ADDT_and_CADT" sheetId="1" r:id="rId1"/>
    <sheet name="ADCO_and_CA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2" l="1"/>
  <c r="K34" i="2" s="1"/>
  <c r="G34" i="2"/>
  <c r="H34" i="2" s="1"/>
  <c r="J33" i="2"/>
  <c r="K33" i="2" s="1"/>
  <c r="G33" i="2"/>
  <c r="H33" i="2" s="1"/>
  <c r="J32" i="2"/>
  <c r="K32" i="2" s="1"/>
  <c r="G32" i="2"/>
  <c r="H32" i="2" s="1"/>
  <c r="J31" i="2"/>
  <c r="K31" i="2" s="1"/>
  <c r="H31" i="2"/>
  <c r="G31" i="2"/>
  <c r="J30" i="2"/>
  <c r="K30" i="2" s="1"/>
  <c r="G30" i="2"/>
  <c r="H30" i="2" s="1"/>
  <c r="J29" i="2"/>
  <c r="K29" i="2" s="1"/>
  <c r="G29" i="2"/>
  <c r="H29" i="2" s="1"/>
  <c r="J28" i="2"/>
  <c r="K28" i="2" s="1"/>
  <c r="G28" i="2"/>
  <c r="H28" i="2" s="1"/>
  <c r="J27" i="2"/>
  <c r="K27" i="2" s="1"/>
  <c r="H27" i="2"/>
  <c r="G27" i="2"/>
  <c r="J26" i="2"/>
  <c r="K26" i="2" s="1"/>
  <c r="G26" i="2"/>
  <c r="H26" i="2" s="1"/>
  <c r="J25" i="2"/>
  <c r="K25" i="2" s="1"/>
  <c r="G25" i="2"/>
  <c r="H25" i="2" s="1"/>
  <c r="J24" i="2"/>
  <c r="K24" i="2" s="1"/>
  <c r="G24" i="2"/>
  <c r="H24" i="2" s="1"/>
  <c r="J23" i="2"/>
  <c r="K23" i="2" s="1"/>
  <c r="H23" i="2"/>
  <c r="G23" i="2"/>
  <c r="J22" i="2"/>
  <c r="K22" i="2" s="1"/>
  <c r="G22" i="2"/>
  <c r="H22" i="2" s="1"/>
  <c r="J13" i="2"/>
  <c r="K13" i="2" s="1"/>
  <c r="G13" i="2"/>
  <c r="H13" i="2" s="1"/>
  <c r="J12" i="2"/>
  <c r="K12" i="2" s="1"/>
  <c r="G12" i="2"/>
  <c r="H12" i="2" s="1"/>
  <c r="J11" i="2"/>
  <c r="K11" i="2" s="1"/>
  <c r="H11" i="2"/>
  <c r="G11" i="2"/>
  <c r="J10" i="2"/>
  <c r="K10" i="2" s="1"/>
  <c r="G10" i="2"/>
  <c r="H10" i="2" s="1"/>
  <c r="J9" i="2"/>
  <c r="K9" i="2" s="1"/>
  <c r="G9" i="2"/>
  <c r="H9" i="2" s="1"/>
  <c r="J8" i="2"/>
  <c r="K8" i="2" s="1"/>
  <c r="G8" i="2"/>
  <c r="H8" i="2" s="1"/>
  <c r="J7" i="2"/>
  <c r="K7" i="2" s="1"/>
  <c r="H7" i="2"/>
  <c r="G7" i="2"/>
  <c r="J6" i="2"/>
  <c r="K6" i="2" s="1"/>
  <c r="G6" i="2"/>
  <c r="H6" i="2" s="1"/>
  <c r="J5" i="2"/>
  <c r="K5" i="2" s="1"/>
  <c r="G5" i="2"/>
  <c r="H5" i="2" s="1"/>
  <c r="J4" i="2"/>
  <c r="K4" i="2" s="1"/>
  <c r="G4" i="2"/>
  <c r="H4" i="2" s="1"/>
  <c r="K38" i="1"/>
  <c r="J38" i="1"/>
  <c r="K25" i="1"/>
  <c r="K26" i="1"/>
  <c r="K27" i="1"/>
  <c r="K28" i="1"/>
  <c r="K29" i="1"/>
  <c r="K30" i="1"/>
  <c r="K31" i="1"/>
  <c r="K32" i="1"/>
  <c r="K33" i="1"/>
  <c r="K34" i="1"/>
  <c r="K35" i="1"/>
  <c r="K36" i="1"/>
  <c r="K24" i="1"/>
  <c r="J25" i="1"/>
  <c r="J26" i="1"/>
  <c r="J27" i="1"/>
  <c r="J28" i="1"/>
  <c r="J29" i="1"/>
  <c r="J30" i="1"/>
  <c r="J31" i="1"/>
  <c r="J32" i="1"/>
  <c r="J33" i="1"/>
  <c r="J34" i="1"/>
  <c r="J35" i="1"/>
  <c r="J36" i="1"/>
  <c r="J24" i="1"/>
  <c r="H38" i="1"/>
  <c r="G38" i="1"/>
  <c r="H25" i="1"/>
  <c r="H26" i="1"/>
  <c r="H27" i="1"/>
  <c r="H28" i="1"/>
  <c r="H29" i="1"/>
  <c r="H30" i="1"/>
  <c r="H31" i="1"/>
  <c r="H32" i="1"/>
  <c r="H33" i="1"/>
  <c r="H34" i="1"/>
  <c r="H35" i="1"/>
  <c r="H36" i="1"/>
  <c r="H24" i="1"/>
  <c r="G25" i="1"/>
  <c r="G26" i="1"/>
  <c r="G27" i="1"/>
  <c r="G28" i="1"/>
  <c r="G29" i="1"/>
  <c r="G30" i="1"/>
  <c r="G31" i="1"/>
  <c r="G32" i="1"/>
  <c r="G33" i="1"/>
  <c r="G34" i="1"/>
  <c r="G35" i="1"/>
  <c r="G36" i="1"/>
  <c r="G24" i="1"/>
  <c r="K17" i="1"/>
  <c r="K5" i="1"/>
  <c r="K6" i="1"/>
  <c r="K7" i="1"/>
  <c r="K8" i="1"/>
  <c r="K9" i="1"/>
  <c r="K10" i="1"/>
  <c r="K11" i="1"/>
  <c r="K12" i="1"/>
  <c r="K13" i="1"/>
  <c r="K14" i="1"/>
  <c r="K15" i="1"/>
  <c r="K4" i="1"/>
  <c r="J17" i="1"/>
  <c r="J5" i="1"/>
  <c r="J6" i="1"/>
  <c r="J7" i="1"/>
  <c r="J8" i="1"/>
  <c r="J9" i="1"/>
  <c r="J10" i="1"/>
  <c r="J11" i="1"/>
  <c r="J12" i="1"/>
  <c r="J13" i="1"/>
  <c r="J14" i="1"/>
  <c r="J15" i="1"/>
  <c r="J4" i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4" i="1"/>
  <c r="G17" i="1" s="1"/>
  <c r="H15" i="2" l="1"/>
  <c r="G15" i="2"/>
  <c r="G36" i="2"/>
  <c r="J15" i="2"/>
  <c r="H36" i="2"/>
  <c r="J36" i="2"/>
  <c r="K36" i="2"/>
  <c r="K15" i="2"/>
  <c r="H4" i="1"/>
  <c r="H17" i="1" s="1"/>
</calcChain>
</file>

<file path=xl/sharedStrings.xml><?xml version="1.0" encoding="utf-8"?>
<sst xmlns="http://schemas.openxmlformats.org/spreadsheetml/2006/main" count="152" uniqueCount="48">
  <si>
    <t>dataset with both angles less than 130 degrees:</t>
  </si>
  <si>
    <t>C(OH)ClFH</t>
  </si>
  <si>
    <t>FSSF</t>
  </si>
  <si>
    <r>
      <t>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2</t>
    </r>
  </si>
  <si>
    <r>
      <t>IF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ClOH</t>
    </r>
  </si>
  <si>
    <r>
      <t>N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2</t>
    </r>
  </si>
  <si>
    <r>
      <t>PF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OH</t>
    </r>
  </si>
  <si>
    <t>99.0 (COH)</t>
  </si>
  <si>
    <t>119.0 (COH)</t>
  </si>
  <si>
    <t>97.2 (SSF)</t>
  </si>
  <si>
    <t>117.2 (SSF)</t>
  </si>
  <si>
    <t>90.8 (OOH)</t>
  </si>
  <si>
    <t>110.8 (OOH)</t>
  </si>
  <si>
    <t>97.1 (IOH)</t>
  </si>
  <si>
    <t>117.1­ (IOH)</t>
  </si>
  <si>
    <t>93.4 (NNO)</t>
  </si>
  <si>
    <t>113.4 (NNO)</t>
  </si>
  <si>
    <t>103.1 (POH)</t>
  </si>
  <si>
    <t>123.1 (POH)</t>
  </si>
  <si>
    <t>constrained angle</t>
  </si>
  <si>
    <t>angle-damped predicted norm (kJ/mol)</t>
  </si>
  <si>
    <t>QM torsion norm (kJ/mol)</t>
  </si>
  <si>
    <t>prediction equal to optimized norm  (kJ/mol)</t>
  </si>
  <si>
    <t>angle-damped</t>
  </si>
  <si>
    <t>MLE</t>
  </si>
  <si>
    <t>MULE</t>
  </si>
  <si>
    <t>constant amplitude</t>
  </si>
  <si>
    <t>dataset with at least one angle greater than 130 degrees:</t>
  </si>
  <si>
    <t>HNCO</t>
  </si>
  <si>
    <t>HNCS</t>
  </si>
  <si>
    <t>HONC</t>
  </si>
  <si>
    <t>HSNC</t>
  </si>
  <si>
    <t>125.0 (NCO)</t>
  </si>
  <si>
    <t>140.0 (NCO)</t>
  </si>
  <si>
    <t>155.0 (NCO)</t>
  </si>
  <si>
    <t>165.0 (NCO)</t>
  </si>
  <si>
    <t>165.0 (NCS)</t>
  </si>
  <si>
    <t>125.0 (ONC)</t>
  </si>
  <si>
    <t>140.0 (ONC)</t>
  </si>
  <si>
    <t>155.0 (ONC)</t>
  </si>
  <si>
    <t>165.0 (ONC)</t>
  </si>
  <si>
    <t>125.0 (SNC)</t>
  </si>
  <si>
    <t>140.0 (SNC)</t>
  </si>
  <si>
    <t>155.0 (SNC)</t>
  </si>
  <si>
    <t>165.0 (SNC)</t>
  </si>
  <si>
    <t>molecule</t>
  </si>
  <si>
    <t>log error</t>
  </si>
  <si>
    <t>abs log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</si>
</sst>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164" fontId="0" fillId="0" borderId="0" xfId="0" applyNumberFormat="1"/>
    <xf numFmtId="2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940C-67FF-4B1A-8AE1-F8DE2FD440E5}">
  <dimension ref="A2:K38"/>
  <sheetViews>
    <sheetView tabSelected="1" workbookViewId="0">
      <selection activeCell="A3" sqref="A3"/>
    </sheetView>
  </sheetViews>
  <sheetFormatPr defaultRowHeight="15" x14ac:dyDescent="0.25"/>
  <cols>
    <col min="1" max="1" width="17.5703125" customWidth="1"/>
    <col min="2" max="2" width="18.28515625" customWidth="1"/>
    <col min="3" max="3" width="25" customWidth="1"/>
    <col min="4" max="4" width="34.7109375" customWidth="1"/>
    <col min="5" max="5" width="25.28515625" customWidth="1"/>
    <col min="8" max="8" width="11.85546875" customWidth="1"/>
    <col min="11" max="11" width="12.7109375" customWidth="1"/>
  </cols>
  <sheetData>
    <row r="2" spans="1:11" ht="15.75" thickBot="1" x14ac:dyDescent="0.3">
      <c r="A2" t="s">
        <v>0</v>
      </c>
      <c r="G2" t="s">
        <v>23</v>
      </c>
      <c r="J2" t="s">
        <v>26</v>
      </c>
    </row>
    <row r="3" spans="1:11" ht="32.25" thickBot="1" x14ac:dyDescent="0.3">
      <c r="A3" t="s">
        <v>45</v>
      </c>
      <c r="B3" t="s">
        <v>19</v>
      </c>
      <c r="C3" s="3" t="s">
        <v>21</v>
      </c>
      <c r="D3" s="3" t="s">
        <v>20</v>
      </c>
      <c r="E3" s="1" t="s">
        <v>22</v>
      </c>
      <c r="G3" t="s">
        <v>46</v>
      </c>
      <c r="H3" t="s">
        <v>47</v>
      </c>
      <c r="J3" t="s">
        <v>46</v>
      </c>
      <c r="K3" t="s">
        <v>47</v>
      </c>
    </row>
    <row r="4" spans="1:11" ht="16.5" thickBot="1" x14ac:dyDescent="0.3">
      <c r="A4" s="1" t="s">
        <v>1</v>
      </c>
      <c r="B4" s="1" t="s">
        <v>7</v>
      </c>
      <c r="C4" s="1">
        <v>4.6100000000000003</v>
      </c>
      <c r="D4" s="1">
        <v>5.55</v>
      </c>
      <c r="E4" s="1">
        <v>4.72</v>
      </c>
      <c r="G4">
        <f>LOG(D4/C4)</f>
        <v>8.0592057733028064E-2</v>
      </c>
      <c r="H4">
        <f>ABS(G4)</f>
        <v>8.0592057733028064E-2</v>
      </c>
      <c r="J4">
        <f>LOG(E4/C4)</f>
        <v>1.0241073244439545E-2</v>
      </c>
      <c r="K4">
        <f>ABS(J4)</f>
        <v>1.0241073244439545E-2</v>
      </c>
    </row>
    <row r="5" spans="1:11" ht="16.5" thickBot="1" x14ac:dyDescent="0.3">
      <c r="A5" s="2" t="s">
        <v>1</v>
      </c>
      <c r="B5" s="2" t="s">
        <v>8</v>
      </c>
      <c r="C5" s="2">
        <v>4.8600000000000003</v>
      </c>
      <c r="D5" s="2">
        <v>3.8</v>
      </c>
      <c r="E5" s="2">
        <v>4.72</v>
      </c>
      <c r="G5">
        <f t="shared" ref="G5:G15" si="0">LOG(D5/C5)</f>
        <v>-0.10685267264548329</v>
      </c>
      <c r="H5">
        <f t="shared" ref="H5:H15" si="1">ABS(G5)</f>
        <v>0.10685267264548329</v>
      </c>
      <c r="J5">
        <f t="shared" ref="J5:J15" si="2">LOG(E5/C5)</f>
        <v>-1.2694270628205646E-2</v>
      </c>
      <c r="K5">
        <f t="shared" ref="K5:K15" si="3">ABS(J5)</f>
        <v>1.2694270628205646E-2</v>
      </c>
    </row>
    <row r="6" spans="1:11" ht="16.5" thickBot="1" x14ac:dyDescent="0.3">
      <c r="A6" s="2" t="s">
        <v>2</v>
      </c>
      <c r="B6" s="2" t="s">
        <v>9</v>
      </c>
      <c r="C6" s="2">
        <v>39.83</v>
      </c>
      <c r="D6" s="2">
        <v>51.4</v>
      </c>
      <c r="E6" s="2">
        <v>43.8</v>
      </c>
      <c r="G6">
        <f t="shared" si="0"/>
        <v>0.11075281258594773</v>
      </c>
      <c r="H6">
        <f t="shared" si="1"/>
        <v>0.11075281258594773</v>
      </c>
      <c r="J6">
        <f t="shared" si="2"/>
        <v>4.1263804094771477E-2</v>
      </c>
      <c r="K6">
        <f t="shared" si="3"/>
        <v>4.1263804094771477E-2</v>
      </c>
    </row>
    <row r="7" spans="1:11" ht="16.5" thickBot="1" x14ac:dyDescent="0.3">
      <c r="A7" s="2" t="s">
        <v>2</v>
      </c>
      <c r="B7" s="2" t="s">
        <v>10</v>
      </c>
      <c r="C7" s="2">
        <v>60.04</v>
      </c>
      <c r="D7" s="6">
        <v>35</v>
      </c>
      <c r="E7" s="2">
        <v>43.8</v>
      </c>
      <c r="G7">
        <f t="shared" si="0"/>
        <v>-0.23437263922095711</v>
      </c>
      <c r="H7">
        <f t="shared" si="1"/>
        <v>0.23437263922095711</v>
      </c>
      <c r="J7">
        <f t="shared" si="2"/>
        <v>-0.13696657306713325</v>
      </c>
      <c r="K7">
        <f t="shared" si="3"/>
        <v>0.13696657306713325</v>
      </c>
    </row>
    <row r="8" spans="1:11" ht="19.5" thickBot="1" x14ac:dyDescent="0.3">
      <c r="A8" s="2" t="s">
        <v>3</v>
      </c>
      <c r="B8" s="2" t="s">
        <v>11</v>
      </c>
      <c r="C8" s="2">
        <v>14.45</v>
      </c>
      <c r="D8" s="2">
        <v>11.9</v>
      </c>
      <c r="E8" s="2">
        <v>10.7</v>
      </c>
      <c r="G8">
        <f t="shared" si="0"/>
        <v>-8.4320885700035861E-2</v>
      </c>
      <c r="H8">
        <f t="shared" si="1"/>
        <v>8.4320885700035861E-2</v>
      </c>
      <c r="J8">
        <f t="shared" si="2"/>
        <v>-0.13048406940735702</v>
      </c>
      <c r="K8">
        <f t="shared" si="3"/>
        <v>0.13048406940735702</v>
      </c>
    </row>
    <row r="9" spans="1:11" ht="19.5" thickBot="1" x14ac:dyDescent="0.3">
      <c r="A9" s="2" t="s">
        <v>3</v>
      </c>
      <c r="B9" s="2" t="s">
        <v>12</v>
      </c>
      <c r="C9" s="2">
        <v>8.41</v>
      </c>
      <c r="D9" s="2">
        <v>9.15</v>
      </c>
      <c r="E9" s="2">
        <v>10.7</v>
      </c>
      <c r="G9">
        <f t="shared" si="0"/>
        <v>3.6625098268536153E-2</v>
      </c>
      <c r="H9">
        <f t="shared" si="1"/>
        <v>3.6625098268536153E-2</v>
      </c>
      <c r="J9">
        <f t="shared" si="2"/>
        <v>0.10458778188729746</v>
      </c>
      <c r="K9">
        <f t="shared" si="3"/>
        <v>0.10458778188729746</v>
      </c>
    </row>
    <row r="10" spans="1:11" ht="19.5" thickBot="1" x14ac:dyDescent="0.3">
      <c r="A10" s="2" t="s">
        <v>4</v>
      </c>
      <c r="B10" s="2" t="s">
        <v>13</v>
      </c>
      <c r="C10" s="2">
        <v>1.21</v>
      </c>
      <c r="D10" s="2">
        <v>0.86</v>
      </c>
      <c r="E10" s="5">
        <v>0.7</v>
      </c>
      <c r="G10">
        <f t="shared" si="0"/>
        <v>-0.14828691907288238</v>
      </c>
      <c r="H10">
        <f t="shared" si="1"/>
        <v>0.14828691907288238</v>
      </c>
      <c r="J10">
        <f t="shared" si="2"/>
        <v>-0.23768733030219327</v>
      </c>
      <c r="K10">
        <f t="shared" si="3"/>
        <v>0.23768733030219327</v>
      </c>
    </row>
    <row r="11" spans="1:11" ht="19.5" thickBot="1" x14ac:dyDescent="0.3">
      <c r="A11" s="2" t="s">
        <v>4</v>
      </c>
      <c r="B11" s="2" t="s">
        <v>14</v>
      </c>
      <c r="C11" s="2">
        <v>0.55000000000000004</v>
      </c>
      <c r="D11" s="2">
        <v>0.51</v>
      </c>
      <c r="E11" s="5">
        <v>0.7</v>
      </c>
      <c r="G11">
        <f t="shared" si="0"/>
        <v>-3.2792513396307489E-2</v>
      </c>
      <c r="H11">
        <f t="shared" si="1"/>
        <v>3.2792513396307489E-2</v>
      </c>
      <c r="J11">
        <f t="shared" si="2"/>
        <v>0.1047353505200129</v>
      </c>
      <c r="K11">
        <f t="shared" si="3"/>
        <v>0.1047353505200129</v>
      </c>
    </row>
    <row r="12" spans="1:11" ht="19.5" thickBot="1" x14ac:dyDescent="0.3">
      <c r="A12" s="2" t="s">
        <v>5</v>
      </c>
      <c r="B12" s="2" t="s">
        <v>15</v>
      </c>
      <c r="C12" s="2">
        <v>7.79</v>
      </c>
      <c r="D12" s="5">
        <v>6.5</v>
      </c>
      <c r="E12" s="2">
        <v>5.38</v>
      </c>
      <c r="G12">
        <f t="shared" si="0"/>
        <v>-7.8624101029708862E-2</v>
      </c>
      <c r="H12">
        <f t="shared" si="1"/>
        <v>7.8624101029708862E-2</v>
      </c>
      <c r="J12">
        <f t="shared" si="2"/>
        <v>-0.16075518200617531</v>
      </c>
      <c r="K12">
        <f t="shared" si="3"/>
        <v>0.16075518200617531</v>
      </c>
    </row>
    <row r="13" spans="1:11" ht="19.5" thickBot="1" x14ac:dyDescent="0.3">
      <c r="A13" s="2" t="s">
        <v>5</v>
      </c>
      <c r="B13" s="2" t="s">
        <v>16</v>
      </c>
      <c r="C13" s="2">
        <v>3.55</v>
      </c>
      <c r="D13" s="5">
        <v>4.2</v>
      </c>
      <c r="E13" s="2">
        <v>5.38</v>
      </c>
      <c r="G13">
        <f t="shared" si="0"/>
        <v>7.3020937342806444E-2</v>
      </c>
      <c r="H13">
        <f t="shared" si="1"/>
        <v>7.3020937342806444E-2</v>
      </c>
      <c r="J13">
        <f t="shared" si="2"/>
        <v>0.18055392261129508</v>
      </c>
      <c r="K13">
        <f t="shared" si="3"/>
        <v>0.18055392261129508</v>
      </c>
    </row>
    <row r="14" spans="1:11" ht="19.5" thickBot="1" x14ac:dyDescent="0.3">
      <c r="A14" s="2" t="s">
        <v>6</v>
      </c>
      <c r="B14" s="2" t="s">
        <v>17</v>
      </c>
      <c r="C14" s="2">
        <v>2.04</v>
      </c>
      <c r="D14" s="2">
        <v>2.11</v>
      </c>
      <c r="E14" s="2">
        <v>1.67</v>
      </c>
      <c r="G14">
        <f t="shared" si="0"/>
        <v>1.4652287871793858E-2</v>
      </c>
      <c r="H14">
        <f t="shared" si="1"/>
        <v>1.4652287871793858E-2</v>
      </c>
      <c r="J14">
        <f t="shared" si="2"/>
        <v>-8.6913696278315494E-2</v>
      </c>
      <c r="K14">
        <f t="shared" si="3"/>
        <v>8.6913696278315494E-2</v>
      </c>
    </row>
    <row r="15" spans="1:11" ht="19.5" thickBot="1" x14ac:dyDescent="0.3">
      <c r="A15" s="2" t="s">
        <v>6</v>
      </c>
      <c r="B15" s="2" t="s">
        <v>18</v>
      </c>
      <c r="C15" s="2">
        <v>1.33</v>
      </c>
      <c r="D15" s="2">
        <v>1.19</v>
      </c>
      <c r="E15" s="2">
        <v>1.67</v>
      </c>
      <c r="G15">
        <f t="shared" si="0"/>
        <v>-4.8304679574555087E-2</v>
      </c>
      <c r="H15">
        <f t="shared" si="1"/>
        <v>4.8304679574555087E-2</v>
      </c>
      <c r="J15">
        <f t="shared" si="2"/>
        <v>9.8864830180497451E-2</v>
      </c>
      <c r="K15">
        <f t="shared" si="3"/>
        <v>9.8864830180497451E-2</v>
      </c>
    </row>
    <row r="17" spans="1:11" x14ac:dyDescent="0.25">
      <c r="G17" s="4">
        <f>AVERAGE(G4:G15)</f>
        <v>-3.482593473648482E-2</v>
      </c>
      <c r="H17" s="4">
        <f>AVERAGE(H4:H15)</f>
        <v>8.7433133703503516E-2</v>
      </c>
      <c r="J17" s="4">
        <f>AVERAGE(J4:J15)</f>
        <v>-1.8771196595922173E-2</v>
      </c>
      <c r="K17" s="4">
        <f>AVERAGE(K4:K15)</f>
        <v>0.10881232368564116</v>
      </c>
    </row>
    <row r="18" spans="1:11" x14ac:dyDescent="0.25">
      <c r="G18" t="s">
        <v>24</v>
      </c>
      <c r="H18" t="s">
        <v>25</v>
      </c>
      <c r="J18" t="s">
        <v>24</v>
      </c>
      <c r="K18" t="s">
        <v>25</v>
      </c>
    </row>
    <row r="21" spans="1:11" x14ac:dyDescent="0.25">
      <c r="A21" t="s">
        <v>27</v>
      </c>
    </row>
    <row r="22" spans="1:11" ht="15.75" thickBot="1" x14ac:dyDescent="0.3">
      <c r="G22" t="s">
        <v>23</v>
      </c>
      <c r="J22" t="s">
        <v>26</v>
      </c>
    </row>
    <row r="23" spans="1:11" ht="32.25" thickBot="1" x14ac:dyDescent="0.3">
      <c r="A23" t="s">
        <v>45</v>
      </c>
      <c r="B23" t="s">
        <v>19</v>
      </c>
      <c r="C23" s="3" t="s">
        <v>21</v>
      </c>
      <c r="D23" s="3" t="s">
        <v>20</v>
      </c>
      <c r="E23" s="1" t="s">
        <v>22</v>
      </c>
      <c r="G23" t="s">
        <v>46</v>
      </c>
      <c r="H23" t="s">
        <v>47</v>
      </c>
      <c r="J23" t="s">
        <v>46</v>
      </c>
      <c r="K23" t="s">
        <v>47</v>
      </c>
    </row>
    <row r="24" spans="1:11" ht="16.5" thickBot="1" x14ac:dyDescent="0.3">
      <c r="A24" s="1" t="s">
        <v>28</v>
      </c>
      <c r="B24" s="1" t="s">
        <v>32</v>
      </c>
      <c r="C24" s="1">
        <v>37.840000000000003</v>
      </c>
      <c r="D24" s="1">
        <v>63.59</v>
      </c>
      <c r="E24" s="1">
        <v>5.23</v>
      </c>
      <c r="G24">
        <f>LOG(D24/C24)</f>
        <v>0.22543769725385832</v>
      </c>
      <c r="H24">
        <f>ABS(G24)</f>
        <v>0.22543769725385832</v>
      </c>
      <c r="J24">
        <f>LOG(E24/C24)</f>
        <v>-0.85944943886248093</v>
      </c>
      <c r="K24">
        <f>ABS(J24)</f>
        <v>0.85944943886248093</v>
      </c>
    </row>
    <row r="25" spans="1:11" ht="16.5" thickBot="1" x14ac:dyDescent="0.3">
      <c r="A25" s="2" t="s">
        <v>28</v>
      </c>
      <c r="B25" s="2" t="s">
        <v>33</v>
      </c>
      <c r="C25" s="2">
        <v>28.99</v>
      </c>
      <c r="D25" s="2">
        <v>38.979999999999997</v>
      </c>
      <c r="E25" s="2">
        <v>5.23</v>
      </c>
      <c r="G25">
        <f t="shared" ref="G25:G36" si="4">LOG(D25/C25)</f>
        <v>0.12859361942660516</v>
      </c>
      <c r="H25">
        <f t="shared" ref="H25:H36" si="5">ABS(G25)</f>
        <v>0.12859361942660516</v>
      </c>
      <c r="J25">
        <f t="shared" ref="J25:J36" si="6">LOG(E25/C25)</f>
        <v>-0.7437465264877231</v>
      </c>
      <c r="K25">
        <f t="shared" ref="K25:K36" si="7">ABS(J25)</f>
        <v>0.7437465264877231</v>
      </c>
    </row>
    <row r="26" spans="1:11" ht="16.5" thickBot="1" x14ac:dyDescent="0.3">
      <c r="A26" s="2" t="s">
        <v>28</v>
      </c>
      <c r="B26" s="2" t="s">
        <v>34</v>
      </c>
      <c r="C26" s="2">
        <v>18.46</v>
      </c>
      <c r="D26" s="2">
        <v>20.77</v>
      </c>
      <c r="E26" s="2">
        <v>5.23</v>
      </c>
      <c r="G26">
        <f t="shared" si="4"/>
        <v>5.1204799845205859E-2</v>
      </c>
      <c r="H26">
        <f t="shared" si="5"/>
        <v>5.1204799845205859E-2</v>
      </c>
      <c r="J26">
        <f t="shared" si="6"/>
        <v>-0.54773000782261894</v>
      </c>
      <c r="K26">
        <f t="shared" si="7"/>
        <v>0.54773000782261894</v>
      </c>
    </row>
    <row r="27" spans="1:11" ht="16.5" thickBot="1" x14ac:dyDescent="0.3">
      <c r="A27" s="2" t="s">
        <v>28</v>
      </c>
      <c r="B27" s="2" t="s">
        <v>35</v>
      </c>
      <c r="C27" s="2">
        <v>11.13</v>
      </c>
      <c r="D27" s="2">
        <v>11.47</v>
      </c>
      <c r="E27" s="2">
        <v>5.23</v>
      </c>
      <c r="G27">
        <f t="shared" si="4"/>
        <v>1.30682535665594E-2</v>
      </c>
      <c r="H27">
        <f t="shared" si="5"/>
        <v>1.30682535665594E-2</v>
      </c>
      <c r="J27">
        <f t="shared" si="6"/>
        <v>-0.32799347546743407</v>
      </c>
      <c r="K27">
        <f t="shared" si="7"/>
        <v>0.32799347546743407</v>
      </c>
    </row>
    <row r="28" spans="1:11" ht="16.5" thickBot="1" x14ac:dyDescent="0.3">
      <c r="A28" s="2" t="s">
        <v>29</v>
      </c>
      <c r="B28" s="2" t="s">
        <v>36</v>
      </c>
      <c r="C28" s="2">
        <v>7.49</v>
      </c>
      <c r="D28" s="2">
        <v>8.11</v>
      </c>
      <c r="E28" s="2">
        <v>2.88</v>
      </c>
      <c r="G28">
        <f t="shared" si="4"/>
        <v>3.4539036511689512E-2</v>
      </c>
      <c r="H28">
        <f t="shared" si="5"/>
        <v>3.4539036511689512E-2</v>
      </c>
      <c r="J28">
        <f t="shared" si="6"/>
        <v>-0.41508932994023567</v>
      </c>
      <c r="K28">
        <f t="shared" si="7"/>
        <v>0.41508932994023567</v>
      </c>
    </row>
    <row r="29" spans="1:11" ht="16.5" thickBot="1" x14ac:dyDescent="0.3">
      <c r="A29" s="2" t="s">
        <v>30</v>
      </c>
      <c r="B29" s="2" t="s">
        <v>37</v>
      </c>
      <c r="C29" s="2">
        <v>8.1</v>
      </c>
      <c r="D29" s="2">
        <v>12.04</v>
      </c>
      <c r="E29" s="5">
        <v>0.9</v>
      </c>
      <c r="G29">
        <f t="shared" si="4"/>
        <v>0.17214146804315594</v>
      </c>
      <c r="H29">
        <f t="shared" si="5"/>
        <v>0.17214146804315594</v>
      </c>
      <c r="J29">
        <f t="shared" si="6"/>
        <v>-0.95424250943932487</v>
      </c>
      <c r="K29">
        <f t="shared" si="7"/>
        <v>0.95424250943932487</v>
      </c>
    </row>
    <row r="30" spans="1:11" ht="16.5" thickBot="1" x14ac:dyDescent="0.3">
      <c r="A30" s="2" t="s">
        <v>30</v>
      </c>
      <c r="B30" s="2" t="s">
        <v>38</v>
      </c>
      <c r="C30" s="2">
        <v>6.08</v>
      </c>
      <c r="D30" s="2">
        <v>7.47</v>
      </c>
      <c r="E30" s="5">
        <v>0.9</v>
      </c>
      <c r="G30">
        <f t="shared" si="4"/>
        <v>8.9417022542663788E-2</v>
      </c>
      <c r="H30">
        <f t="shared" si="5"/>
        <v>8.9417022542663788E-2</v>
      </c>
      <c r="J30">
        <f t="shared" si="6"/>
        <v>-0.82966106983341015</v>
      </c>
      <c r="K30">
        <f t="shared" si="7"/>
        <v>0.82966106983341015</v>
      </c>
    </row>
    <row r="31" spans="1:11" ht="16.5" thickBot="1" x14ac:dyDescent="0.3">
      <c r="A31" s="2" t="s">
        <v>30</v>
      </c>
      <c r="B31" s="2" t="s">
        <v>39</v>
      </c>
      <c r="C31" s="2">
        <v>3.58</v>
      </c>
      <c r="D31" s="2">
        <v>3.91</v>
      </c>
      <c r="E31" s="5">
        <v>0.9</v>
      </c>
      <c r="G31">
        <f t="shared" si="4"/>
        <v>3.8293730751992418E-2</v>
      </c>
      <c r="H31">
        <f t="shared" si="5"/>
        <v>3.8293730751992418E-2</v>
      </c>
      <c r="J31">
        <f t="shared" si="6"/>
        <v>-0.59964051720454947</v>
      </c>
      <c r="K31">
        <f t="shared" si="7"/>
        <v>0.59964051720454947</v>
      </c>
    </row>
    <row r="32" spans="1:11" ht="16.5" thickBot="1" x14ac:dyDescent="0.3">
      <c r="A32" s="2" t="s">
        <v>30</v>
      </c>
      <c r="B32" s="2" t="s">
        <v>40</v>
      </c>
      <c r="C32" s="2">
        <v>2.06</v>
      </c>
      <c r="D32" s="2">
        <v>2.12</v>
      </c>
      <c r="E32" s="5">
        <v>0.9</v>
      </c>
      <c r="G32">
        <f t="shared" si="4"/>
        <v>1.2468640559598031E-2</v>
      </c>
      <c r="H32">
        <f t="shared" si="5"/>
        <v>1.2468640559598031E-2</v>
      </c>
      <c r="J32">
        <f t="shared" si="6"/>
        <v>-0.35962471092982856</v>
      </c>
      <c r="K32">
        <f t="shared" si="7"/>
        <v>0.35962471092982856</v>
      </c>
    </row>
    <row r="33" spans="1:11" ht="16.5" thickBot="1" x14ac:dyDescent="0.3">
      <c r="A33" s="2" t="s">
        <v>31</v>
      </c>
      <c r="B33" s="2" t="s">
        <v>41</v>
      </c>
      <c r="C33" s="2">
        <v>5.46</v>
      </c>
      <c r="D33" s="2">
        <v>10.48</v>
      </c>
      <c r="E33" s="2">
        <v>0.67</v>
      </c>
      <c r="G33">
        <f t="shared" si="4"/>
        <v>0.28316863994297065</v>
      </c>
      <c r="H33">
        <f t="shared" si="5"/>
        <v>0.28316863994297065</v>
      </c>
      <c r="J33">
        <f t="shared" si="6"/>
        <v>-0.91111784000391072</v>
      </c>
      <c r="K33">
        <f t="shared" si="7"/>
        <v>0.91111784000391072</v>
      </c>
    </row>
    <row r="34" spans="1:11" ht="16.5" thickBot="1" x14ac:dyDescent="0.3">
      <c r="A34" s="2" t="s">
        <v>31</v>
      </c>
      <c r="B34" s="2" t="s">
        <v>42</v>
      </c>
      <c r="C34" s="2">
        <v>4.6500000000000004</v>
      </c>
      <c r="D34" s="2">
        <v>6.44</v>
      </c>
      <c r="E34" s="2">
        <v>0.67</v>
      </c>
      <c r="G34">
        <f t="shared" si="4"/>
        <v>0.1414329144698582</v>
      </c>
      <c r="H34">
        <f t="shared" si="5"/>
        <v>0.1414329144698582</v>
      </c>
      <c r="J34">
        <f t="shared" si="6"/>
        <v>-0.84137815018912754</v>
      </c>
      <c r="K34">
        <f t="shared" si="7"/>
        <v>0.84137815018912754</v>
      </c>
    </row>
    <row r="35" spans="1:11" ht="16.5" thickBot="1" x14ac:dyDescent="0.3">
      <c r="A35" s="2" t="s">
        <v>31</v>
      </c>
      <c r="B35" s="2" t="s">
        <v>43</v>
      </c>
      <c r="C35" s="2">
        <v>2.86</v>
      </c>
      <c r="D35" s="2">
        <v>3.27</v>
      </c>
      <c r="E35" s="2">
        <v>0.67</v>
      </c>
      <c r="G35">
        <f t="shared" si="4"/>
        <v>5.8181719531243056E-2</v>
      </c>
      <c r="H35">
        <f t="shared" si="5"/>
        <v>5.8181719531243056E-2</v>
      </c>
      <c r="J35">
        <f t="shared" si="6"/>
        <v>-0.63029123042821655</v>
      </c>
      <c r="K35">
        <f t="shared" si="7"/>
        <v>0.63029123042821655</v>
      </c>
    </row>
    <row r="36" spans="1:11" ht="16.5" thickBot="1" x14ac:dyDescent="0.3">
      <c r="A36" s="2" t="s">
        <v>31</v>
      </c>
      <c r="B36" s="2" t="s">
        <v>44</v>
      </c>
      <c r="C36" s="2">
        <v>1.65</v>
      </c>
      <c r="D36" s="2">
        <v>1.74</v>
      </c>
      <c r="E36" s="2">
        <v>0.67</v>
      </c>
      <c r="G36">
        <f t="shared" si="4"/>
        <v>2.306530406869349E-2</v>
      </c>
      <c r="H36">
        <f t="shared" si="5"/>
        <v>2.306530406869349E-2</v>
      </c>
      <c r="J36">
        <f t="shared" si="6"/>
        <v>-0.39140914151307976</v>
      </c>
      <c r="K36">
        <f t="shared" si="7"/>
        <v>0.39140914151307976</v>
      </c>
    </row>
    <row r="38" spans="1:11" x14ac:dyDescent="0.25">
      <c r="G38" s="4">
        <f>AVERAGE(G24:G36)</f>
        <v>9.7770218962622613E-2</v>
      </c>
      <c r="H38" s="4">
        <f>AVERAGE(H24:H36)</f>
        <v>9.7770218962622613E-2</v>
      </c>
      <c r="I38" s="4"/>
      <c r="J38" s="4">
        <f>AVERAGE(J24:J36)</f>
        <v>-0.6470287652401493</v>
      </c>
      <c r="K38" s="4">
        <f>AVERAGE(K24:K36)</f>
        <v>0.6470287652401493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B6336-E400-4490-B5F8-99C46AF1774C}">
  <dimension ref="A2:K36"/>
  <sheetViews>
    <sheetView workbookViewId="0"/>
  </sheetViews>
  <sheetFormatPr defaultRowHeight="15" x14ac:dyDescent="0.25"/>
  <cols>
    <col min="1" max="1" width="17.5703125" customWidth="1"/>
    <col min="2" max="2" width="18.28515625" customWidth="1"/>
    <col min="3" max="3" width="25" customWidth="1"/>
    <col min="4" max="4" width="34.7109375" customWidth="1"/>
    <col min="5" max="5" width="25.28515625" customWidth="1"/>
    <col min="8" max="8" width="11.85546875" customWidth="1"/>
    <col min="11" max="11" width="12.7109375" customWidth="1"/>
  </cols>
  <sheetData>
    <row r="2" spans="1:11" ht="15.75" thickBot="1" x14ac:dyDescent="0.3">
      <c r="A2" t="s">
        <v>0</v>
      </c>
      <c r="G2" t="s">
        <v>23</v>
      </c>
      <c r="J2" t="s">
        <v>26</v>
      </c>
    </row>
    <row r="3" spans="1:11" ht="32.25" thickBot="1" x14ac:dyDescent="0.3">
      <c r="A3" t="s">
        <v>45</v>
      </c>
      <c r="B3" t="s">
        <v>19</v>
      </c>
      <c r="C3" s="3" t="s">
        <v>21</v>
      </c>
      <c r="D3" s="3" t="s">
        <v>20</v>
      </c>
      <c r="E3" s="1" t="s">
        <v>22</v>
      </c>
      <c r="G3" t="s">
        <v>46</v>
      </c>
      <c r="H3" t="s">
        <v>47</v>
      </c>
      <c r="J3" t="s">
        <v>46</v>
      </c>
      <c r="K3" t="s">
        <v>47</v>
      </c>
    </row>
    <row r="4" spans="1:11" ht="16.5" thickBot="1" x14ac:dyDescent="0.3">
      <c r="A4" s="2" t="s">
        <v>2</v>
      </c>
      <c r="B4" s="2" t="s">
        <v>9</v>
      </c>
      <c r="C4" s="2">
        <v>39.83</v>
      </c>
      <c r="D4" s="2">
        <v>51.4</v>
      </c>
      <c r="E4" s="2">
        <v>43.8</v>
      </c>
      <c r="G4">
        <f t="shared" ref="G4:G13" si="0">LOG(D4/C4)</f>
        <v>0.11075281258594773</v>
      </c>
      <c r="H4">
        <f t="shared" ref="H4:H13" si="1">ABS(G4)</f>
        <v>0.11075281258594773</v>
      </c>
      <c r="J4">
        <f t="shared" ref="J4:J13" si="2">LOG(E4/C4)</f>
        <v>4.1263804094771477E-2</v>
      </c>
      <c r="K4">
        <f t="shared" ref="K4:K13" si="3">ABS(J4)</f>
        <v>4.1263804094771477E-2</v>
      </c>
    </row>
    <row r="5" spans="1:11" ht="16.5" thickBot="1" x14ac:dyDescent="0.3">
      <c r="A5" s="2" t="s">
        <v>2</v>
      </c>
      <c r="B5" s="2" t="s">
        <v>10</v>
      </c>
      <c r="C5" s="2">
        <v>60.04</v>
      </c>
      <c r="D5" s="6">
        <v>35</v>
      </c>
      <c r="E5" s="2">
        <v>43.8</v>
      </c>
      <c r="G5">
        <f t="shared" si="0"/>
        <v>-0.23437263922095711</v>
      </c>
      <c r="H5">
        <f t="shared" si="1"/>
        <v>0.23437263922095711</v>
      </c>
      <c r="J5">
        <f t="shared" si="2"/>
        <v>-0.13696657306713325</v>
      </c>
      <c r="K5">
        <f t="shared" si="3"/>
        <v>0.13696657306713325</v>
      </c>
    </row>
    <row r="6" spans="1:11" ht="19.5" thickBot="1" x14ac:dyDescent="0.3">
      <c r="A6" s="2" t="s">
        <v>3</v>
      </c>
      <c r="B6" s="2" t="s">
        <v>11</v>
      </c>
      <c r="C6" s="2">
        <v>14.45</v>
      </c>
      <c r="D6" s="2">
        <v>11.9</v>
      </c>
      <c r="E6" s="2">
        <v>10.7</v>
      </c>
      <c r="G6">
        <f t="shared" si="0"/>
        <v>-8.4320885700035861E-2</v>
      </c>
      <c r="H6">
        <f t="shared" si="1"/>
        <v>8.4320885700035861E-2</v>
      </c>
      <c r="J6">
        <f t="shared" si="2"/>
        <v>-0.13048406940735702</v>
      </c>
      <c r="K6">
        <f t="shared" si="3"/>
        <v>0.13048406940735702</v>
      </c>
    </row>
    <row r="7" spans="1:11" ht="19.5" thickBot="1" x14ac:dyDescent="0.3">
      <c r="A7" s="2" t="s">
        <v>3</v>
      </c>
      <c r="B7" s="2" t="s">
        <v>12</v>
      </c>
      <c r="C7" s="2">
        <v>8.41</v>
      </c>
      <c r="D7" s="2">
        <v>9.15</v>
      </c>
      <c r="E7" s="2">
        <v>10.7</v>
      </c>
      <c r="G7">
        <f t="shared" si="0"/>
        <v>3.6625098268536153E-2</v>
      </c>
      <c r="H7">
        <f t="shared" si="1"/>
        <v>3.6625098268536153E-2</v>
      </c>
      <c r="J7">
        <f t="shared" si="2"/>
        <v>0.10458778188729746</v>
      </c>
      <c r="K7">
        <f t="shared" si="3"/>
        <v>0.10458778188729746</v>
      </c>
    </row>
    <row r="8" spans="1:11" ht="19.5" thickBot="1" x14ac:dyDescent="0.3">
      <c r="A8" s="2" t="s">
        <v>4</v>
      </c>
      <c r="B8" s="2" t="s">
        <v>13</v>
      </c>
      <c r="C8" s="2">
        <v>1.21</v>
      </c>
      <c r="D8" s="2">
        <v>0.86</v>
      </c>
      <c r="E8" s="5">
        <v>0.7</v>
      </c>
      <c r="G8">
        <f t="shared" si="0"/>
        <v>-0.14828691907288238</v>
      </c>
      <c r="H8">
        <f t="shared" si="1"/>
        <v>0.14828691907288238</v>
      </c>
      <c r="J8">
        <f t="shared" si="2"/>
        <v>-0.23768733030219327</v>
      </c>
      <c r="K8">
        <f t="shared" si="3"/>
        <v>0.23768733030219327</v>
      </c>
    </row>
    <row r="9" spans="1:11" ht="19.5" thickBot="1" x14ac:dyDescent="0.3">
      <c r="A9" s="2" t="s">
        <v>4</v>
      </c>
      <c r="B9" s="2" t="s">
        <v>14</v>
      </c>
      <c r="C9" s="2">
        <v>0.55000000000000004</v>
      </c>
      <c r="D9" s="2">
        <v>0.51</v>
      </c>
      <c r="E9" s="5">
        <v>0.7</v>
      </c>
      <c r="G9">
        <f t="shared" si="0"/>
        <v>-3.2792513396307489E-2</v>
      </c>
      <c r="H9">
        <f t="shared" si="1"/>
        <v>3.2792513396307489E-2</v>
      </c>
      <c r="J9">
        <f t="shared" si="2"/>
        <v>0.1047353505200129</v>
      </c>
      <c r="K9">
        <f t="shared" si="3"/>
        <v>0.1047353505200129</v>
      </c>
    </row>
    <row r="10" spans="1:11" ht="19.5" thickBot="1" x14ac:dyDescent="0.3">
      <c r="A10" s="2" t="s">
        <v>5</v>
      </c>
      <c r="B10" s="2" t="s">
        <v>15</v>
      </c>
      <c r="C10" s="2">
        <v>7.79</v>
      </c>
      <c r="D10" s="5">
        <v>6.5</v>
      </c>
      <c r="E10" s="2">
        <v>5.38</v>
      </c>
      <c r="G10">
        <f t="shared" si="0"/>
        <v>-7.8624101029708862E-2</v>
      </c>
      <c r="H10">
        <f t="shared" si="1"/>
        <v>7.8624101029708862E-2</v>
      </c>
      <c r="J10">
        <f t="shared" si="2"/>
        <v>-0.16075518200617531</v>
      </c>
      <c r="K10">
        <f t="shared" si="3"/>
        <v>0.16075518200617531</v>
      </c>
    </row>
    <row r="11" spans="1:11" ht="19.5" thickBot="1" x14ac:dyDescent="0.3">
      <c r="A11" s="2" t="s">
        <v>5</v>
      </c>
      <c r="B11" s="2" t="s">
        <v>16</v>
      </c>
      <c r="C11" s="2">
        <v>3.55</v>
      </c>
      <c r="D11" s="5">
        <v>4.2</v>
      </c>
      <c r="E11" s="2">
        <v>5.38</v>
      </c>
      <c r="G11">
        <f t="shared" si="0"/>
        <v>7.3020937342806444E-2</v>
      </c>
      <c r="H11">
        <f t="shared" si="1"/>
        <v>7.3020937342806444E-2</v>
      </c>
      <c r="J11">
        <f t="shared" si="2"/>
        <v>0.18055392261129508</v>
      </c>
      <c r="K11">
        <f t="shared" si="3"/>
        <v>0.18055392261129508</v>
      </c>
    </row>
    <row r="12" spans="1:11" ht="19.5" thickBot="1" x14ac:dyDescent="0.3">
      <c r="A12" s="2" t="s">
        <v>6</v>
      </c>
      <c r="B12" s="2" t="s">
        <v>17</v>
      </c>
      <c r="C12" s="2">
        <v>2.04</v>
      </c>
      <c r="D12" s="2">
        <v>2.11</v>
      </c>
      <c r="E12" s="2">
        <v>1.67</v>
      </c>
      <c r="G12">
        <f t="shared" si="0"/>
        <v>1.4652287871793858E-2</v>
      </c>
      <c r="H12">
        <f t="shared" si="1"/>
        <v>1.4652287871793858E-2</v>
      </c>
      <c r="J12">
        <f t="shared" si="2"/>
        <v>-8.6913696278315494E-2</v>
      </c>
      <c r="K12">
        <f t="shared" si="3"/>
        <v>8.6913696278315494E-2</v>
      </c>
    </row>
    <row r="13" spans="1:11" ht="19.5" thickBot="1" x14ac:dyDescent="0.3">
      <c r="A13" s="2" t="s">
        <v>6</v>
      </c>
      <c r="B13" s="2" t="s">
        <v>18</v>
      </c>
      <c r="C13" s="2">
        <v>1.33</v>
      </c>
      <c r="D13" s="2">
        <v>1.19</v>
      </c>
      <c r="E13" s="2">
        <v>1.67</v>
      </c>
      <c r="G13">
        <f t="shared" si="0"/>
        <v>-4.8304679574555087E-2</v>
      </c>
      <c r="H13">
        <f t="shared" si="1"/>
        <v>4.8304679574555087E-2</v>
      </c>
      <c r="J13">
        <f t="shared" si="2"/>
        <v>9.8864830180497451E-2</v>
      </c>
      <c r="K13">
        <f t="shared" si="3"/>
        <v>9.8864830180497451E-2</v>
      </c>
    </row>
    <row r="15" spans="1:11" x14ac:dyDescent="0.25">
      <c r="G15" s="4">
        <f>AVERAGE(G4:G13)</f>
        <v>-3.9165060192536259E-2</v>
      </c>
      <c r="H15" s="4">
        <f>AVERAGE(H4:H13)</f>
        <v>8.6175287406353107E-2</v>
      </c>
      <c r="J15" s="4">
        <f>AVERAGE(J4:J13)</f>
        <v>-2.2280116176730001E-2</v>
      </c>
      <c r="K15" s="4">
        <f>AVERAGE(K4:K13)</f>
        <v>0.12828125403550489</v>
      </c>
    </row>
    <row r="16" spans="1:11" x14ac:dyDescent="0.25">
      <c r="G16" t="s">
        <v>24</v>
      </c>
      <c r="H16" t="s">
        <v>25</v>
      </c>
      <c r="J16" t="s">
        <v>24</v>
      </c>
      <c r="K16" t="s">
        <v>25</v>
      </c>
    </row>
    <row r="19" spans="1:11" x14ac:dyDescent="0.25">
      <c r="A19" t="s">
        <v>27</v>
      </c>
    </row>
    <row r="20" spans="1:11" ht="15.75" thickBot="1" x14ac:dyDescent="0.3">
      <c r="G20" t="s">
        <v>23</v>
      </c>
      <c r="J20" t="s">
        <v>26</v>
      </c>
    </row>
    <row r="21" spans="1:11" ht="32.25" thickBot="1" x14ac:dyDescent="0.3">
      <c r="A21" t="s">
        <v>45</v>
      </c>
      <c r="B21" t="s">
        <v>19</v>
      </c>
      <c r="C21" s="3" t="s">
        <v>21</v>
      </c>
      <c r="D21" s="3" t="s">
        <v>20</v>
      </c>
      <c r="E21" s="1" t="s">
        <v>22</v>
      </c>
      <c r="G21" t="s">
        <v>46</v>
      </c>
      <c r="H21" t="s">
        <v>47</v>
      </c>
      <c r="J21" t="s">
        <v>46</v>
      </c>
      <c r="K21" t="s">
        <v>47</v>
      </c>
    </row>
    <row r="22" spans="1:11" ht="16.5" thickBot="1" x14ac:dyDescent="0.3">
      <c r="A22" s="1" t="s">
        <v>28</v>
      </c>
      <c r="B22" s="1" t="s">
        <v>32</v>
      </c>
      <c r="C22" s="1">
        <v>37.840000000000003</v>
      </c>
      <c r="D22" s="1">
        <v>63.59</v>
      </c>
      <c r="E22" s="1">
        <v>5.23</v>
      </c>
      <c r="G22">
        <f>LOG(D22/C22)</f>
        <v>0.22543769725385832</v>
      </c>
      <c r="H22">
        <f>ABS(G22)</f>
        <v>0.22543769725385832</v>
      </c>
      <c r="J22">
        <f>LOG(E22/C22)</f>
        <v>-0.85944943886248093</v>
      </c>
      <c r="K22">
        <f>ABS(J22)</f>
        <v>0.85944943886248093</v>
      </c>
    </row>
    <row r="23" spans="1:11" ht="16.5" thickBot="1" x14ac:dyDescent="0.3">
      <c r="A23" s="2" t="s">
        <v>28</v>
      </c>
      <c r="B23" s="2" t="s">
        <v>33</v>
      </c>
      <c r="C23" s="2">
        <v>28.99</v>
      </c>
      <c r="D23" s="2">
        <v>38.979999999999997</v>
      </c>
      <c r="E23" s="2">
        <v>5.23</v>
      </c>
      <c r="G23">
        <f t="shared" ref="G23:G34" si="4">LOG(D23/C23)</f>
        <v>0.12859361942660516</v>
      </c>
      <c r="H23">
        <f t="shared" ref="H23:H34" si="5">ABS(G23)</f>
        <v>0.12859361942660516</v>
      </c>
      <c r="J23">
        <f t="shared" ref="J23:J34" si="6">LOG(E23/C23)</f>
        <v>-0.7437465264877231</v>
      </c>
      <c r="K23">
        <f t="shared" ref="K23:K34" si="7">ABS(J23)</f>
        <v>0.7437465264877231</v>
      </c>
    </row>
    <row r="24" spans="1:11" ht="16.5" thickBot="1" x14ac:dyDescent="0.3">
      <c r="A24" s="2" t="s">
        <v>28</v>
      </c>
      <c r="B24" s="2" t="s">
        <v>34</v>
      </c>
      <c r="C24" s="2">
        <v>18.46</v>
      </c>
      <c r="D24" s="2">
        <v>20.77</v>
      </c>
      <c r="E24" s="2">
        <v>5.23</v>
      </c>
      <c r="G24">
        <f t="shared" si="4"/>
        <v>5.1204799845205859E-2</v>
      </c>
      <c r="H24">
        <f t="shared" si="5"/>
        <v>5.1204799845205859E-2</v>
      </c>
      <c r="J24">
        <f t="shared" si="6"/>
        <v>-0.54773000782261894</v>
      </c>
      <c r="K24">
        <f t="shared" si="7"/>
        <v>0.54773000782261894</v>
      </c>
    </row>
    <row r="25" spans="1:11" ht="16.5" thickBot="1" x14ac:dyDescent="0.3">
      <c r="A25" s="2" t="s">
        <v>28</v>
      </c>
      <c r="B25" s="2" t="s">
        <v>35</v>
      </c>
      <c r="C25" s="2">
        <v>11.13</v>
      </c>
      <c r="D25" s="2">
        <v>11.47</v>
      </c>
      <c r="E25" s="2">
        <v>5.23</v>
      </c>
      <c r="G25">
        <f t="shared" si="4"/>
        <v>1.30682535665594E-2</v>
      </c>
      <c r="H25">
        <f t="shared" si="5"/>
        <v>1.30682535665594E-2</v>
      </c>
      <c r="J25">
        <f t="shared" si="6"/>
        <v>-0.32799347546743407</v>
      </c>
      <c r="K25">
        <f t="shared" si="7"/>
        <v>0.32799347546743407</v>
      </c>
    </row>
    <row r="26" spans="1:11" ht="16.5" thickBot="1" x14ac:dyDescent="0.3">
      <c r="A26" s="2" t="s">
        <v>29</v>
      </c>
      <c r="B26" s="2" t="s">
        <v>36</v>
      </c>
      <c r="C26" s="2">
        <v>7.49</v>
      </c>
      <c r="D26" s="2">
        <v>8.11</v>
      </c>
      <c r="E26" s="2">
        <v>2.88</v>
      </c>
      <c r="G26">
        <f t="shared" si="4"/>
        <v>3.4539036511689512E-2</v>
      </c>
      <c r="H26">
        <f t="shared" si="5"/>
        <v>3.4539036511689512E-2</v>
      </c>
      <c r="J26">
        <f t="shared" si="6"/>
        <v>-0.41508932994023567</v>
      </c>
      <c r="K26">
        <f t="shared" si="7"/>
        <v>0.41508932994023567</v>
      </c>
    </row>
    <row r="27" spans="1:11" ht="16.5" thickBot="1" x14ac:dyDescent="0.3">
      <c r="A27" s="2" t="s">
        <v>30</v>
      </c>
      <c r="B27" s="2" t="s">
        <v>37</v>
      </c>
      <c r="C27" s="2">
        <v>8.1</v>
      </c>
      <c r="D27" s="2">
        <v>12.04</v>
      </c>
      <c r="E27" s="5">
        <v>0.9</v>
      </c>
      <c r="G27">
        <f t="shared" si="4"/>
        <v>0.17214146804315594</v>
      </c>
      <c r="H27">
        <f t="shared" si="5"/>
        <v>0.17214146804315594</v>
      </c>
      <c r="J27">
        <f t="shared" si="6"/>
        <v>-0.95424250943932487</v>
      </c>
      <c r="K27">
        <f t="shared" si="7"/>
        <v>0.95424250943932487</v>
      </c>
    </row>
    <row r="28" spans="1:11" ht="16.5" thickBot="1" x14ac:dyDescent="0.3">
      <c r="A28" s="2" t="s">
        <v>30</v>
      </c>
      <c r="B28" s="2" t="s">
        <v>38</v>
      </c>
      <c r="C28" s="2">
        <v>6.08</v>
      </c>
      <c r="D28" s="2">
        <v>7.47</v>
      </c>
      <c r="E28" s="5">
        <v>0.9</v>
      </c>
      <c r="G28">
        <f t="shared" si="4"/>
        <v>8.9417022542663788E-2</v>
      </c>
      <c r="H28">
        <f t="shared" si="5"/>
        <v>8.9417022542663788E-2</v>
      </c>
      <c r="J28">
        <f t="shared" si="6"/>
        <v>-0.82966106983341015</v>
      </c>
      <c r="K28">
        <f t="shared" si="7"/>
        <v>0.82966106983341015</v>
      </c>
    </row>
    <row r="29" spans="1:11" ht="16.5" thickBot="1" x14ac:dyDescent="0.3">
      <c r="A29" s="2" t="s">
        <v>30</v>
      </c>
      <c r="B29" s="2" t="s">
        <v>39</v>
      </c>
      <c r="C29" s="2">
        <v>3.58</v>
      </c>
      <c r="D29" s="2">
        <v>3.91</v>
      </c>
      <c r="E29" s="5">
        <v>0.9</v>
      </c>
      <c r="G29">
        <f t="shared" si="4"/>
        <v>3.8293730751992418E-2</v>
      </c>
      <c r="H29">
        <f t="shared" si="5"/>
        <v>3.8293730751992418E-2</v>
      </c>
      <c r="J29">
        <f t="shared" si="6"/>
        <v>-0.59964051720454947</v>
      </c>
      <c r="K29">
        <f t="shared" si="7"/>
        <v>0.59964051720454947</v>
      </c>
    </row>
    <row r="30" spans="1:11" ht="16.5" thickBot="1" x14ac:dyDescent="0.3">
      <c r="A30" s="2" t="s">
        <v>30</v>
      </c>
      <c r="B30" s="2" t="s">
        <v>40</v>
      </c>
      <c r="C30" s="2">
        <v>2.06</v>
      </c>
      <c r="D30" s="2">
        <v>2.12</v>
      </c>
      <c r="E30" s="5">
        <v>0.9</v>
      </c>
      <c r="G30">
        <f t="shared" si="4"/>
        <v>1.2468640559598031E-2</v>
      </c>
      <c r="H30">
        <f t="shared" si="5"/>
        <v>1.2468640559598031E-2</v>
      </c>
      <c r="J30">
        <f t="shared" si="6"/>
        <v>-0.35962471092982856</v>
      </c>
      <c r="K30">
        <f t="shared" si="7"/>
        <v>0.35962471092982856</v>
      </c>
    </row>
    <row r="31" spans="1:11" ht="16.5" thickBot="1" x14ac:dyDescent="0.3">
      <c r="A31" s="2" t="s">
        <v>31</v>
      </c>
      <c r="B31" s="2" t="s">
        <v>41</v>
      </c>
      <c r="C31" s="2">
        <v>5.46</v>
      </c>
      <c r="D31" s="2">
        <v>10.48</v>
      </c>
      <c r="E31" s="2">
        <v>0.67</v>
      </c>
      <c r="G31">
        <f t="shared" si="4"/>
        <v>0.28316863994297065</v>
      </c>
      <c r="H31">
        <f t="shared" si="5"/>
        <v>0.28316863994297065</v>
      </c>
      <c r="J31">
        <f t="shared" si="6"/>
        <v>-0.91111784000391072</v>
      </c>
      <c r="K31">
        <f t="shared" si="7"/>
        <v>0.91111784000391072</v>
      </c>
    </row>
    <row r="32" spans="1:11" ht="16.5" thickBot="1" x14ac:dyDescent="0.3">
      <c r="A32" s="2" t="s">
        <v>31</v>
      </c>
      <c r="B32" s="2" t="s">
        <v>42</v>
      </c>
      <c r="C32" s="2">
        <v>4.6500000000000004</v>
      </c>
      <c r="D32" s="2">
        <v>6.44</v>
      </c>
      <c r="E32" s="2">
        <v>0.67</v>
      </c>
      <c r="G32">
        <f t="shared" si="4"/>
        <v>0.1414329144698582</v>
      </c>
      <c r="H32">
        <f t="shared" si="5"/>
        <v>0.1414329144698582</v>
      </c>
      <c r="J32">
        <f t="shared" si="6"/>
        <v>-0.84137815018912754</v>
      </c>
      <c r="K32">
        <f t="shared" si="7"/>
        <v>0.84137815018912754</v>
      </c>
    </row>
    <row r="33" spans="1:11" ht="16.5" thickBot="1" x14ac:dyDescent="0.3">
      <c r="A33" s="2" t="s">
        <v>31</v>
      </c>
      <c r="B33" s="2" t="s">
        <v>43</v>
      </c>
      <c r="C33" s="2">
        <v>2.86</v>
      </c>
      <c r="D33" s="2">
        <v>3.27</v>
      </c>
      <c r="E33" s="2">
        <v>0.67</v>
      </c>
      <c r="G33">
        <f t="shared" si="4"/>
        <v>5.8181719531243056E-2</v>
      </c>
      <c r="H33">
        <f t="shared" si="5"/>
        <v>5.8181719531243056E-2</v>
      </c>
      <c r="J33">
        <f t="shared" si="6"/>
        <v>-0.63029123042821655</v>
      </c>
      <c r="K33">
        <f t="shared" si="7"/>
        <v>0.63029123042821655</v>
      </c>
    </row>
    <row r="34" spans="1:11" ht="16.5" thickBot="1" x14ac:dyDescent="0.3">
      <c r="A34" s="2" t="s">
        <v>31</v>
      </c>
      <c r="B34" s="2" t="s">
        <v>44</v>
      </c>
      <c r="C34" s="2">
        <v>1.65</v>
      </c>
      <c r="D34" s="2">
        <v>1.74</v>
      </c>
      <c r="E34" s="2">
        <v>0.67</v>
      </c>
      <c r="G34">
        <f t="shared" si="4"/>
        <v>2.306530406869349E-2</v>
      </c>
      <c r="H34">
        <f t="shared" si="5"/>
        <v>2.306530406869349E-2</v>
      </c>
      <c r="J34">
        <f t="shared" si="6"/>
        <v>-0.39140914151307976</v>
      </c>
      <c r="K34">
        <f t="shared" si="7"/>
        <v>0.39140914151307976</v>
      </c>
    </row>
    <row r="36" spans="1:11" x14ac:dyDescent="0.25">
      <c r="G36" s="4">
        <f>AVERAGE(G22:G34)</f>
        <v>9.7770218962622613E-2</v>
      </c>
      <c r="H36" s="4">
        <f>AVERAGE(H22:H34)</f>
        <v>9.7770218962622613E-2</v>
      </c>
      <c r="I36" s="4"/>
      <c r="J36" s="4">
        <f>AVERAGE(J22:J34)</f>
        <v>-0.6470287652401493</v>
      </c>
      <c r="K36" s="4">
        <f>AVERAGE(K22:K34)</f>
        <v>0.6470287652401493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ADDT_and_CADT</vt:lpstr>
      <vt:lpstr>ADCO_and_CACO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2023-12-28T18:22:28Z</dcterms:created>
  <dcterms:modified xsi:type="dcterms:W3CDTF">2024-12-08T01:48:47Z</dcterms:modified>
</cp:coreProperties>
</file>