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E:\BaiduSyncdisk\卤环化\计算\JZ_全路径\卤值\"/>
    </mc:Choice>
  </mc:AlternateContent>
  <xr:revisionPtr revIDLastSave="0" documentId="13_ncr:1_{D3AACB88-5B6A-472F-9504-2ED2CD449FEB}" xr6:coauthVersionLast="47" xr6:coauthVersionMax="47" xr10:uidLastSave="{00000000-0000-0000-0000-000000000000}"/>
  <bookViews>
    <workbookView xWindow="43080" yWindow="-120" windowWidth="29040" windowHeight="164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1" i="1" l="1"/>
  <c r="P21" i="1" s="1"/>
  <c r="L21" i="1"/>
  <c r="K21" i="1"/>
  <c r="J21" i="1"/>
  <c r="I21" i="1"/>
  <c r="H21" i="1"/>
  <c r="H9" i="1"/>
  <c r="I9" i="1"/>
  <c r="J9" i="1"/>
  <c r="K9" i="1"/>
  <c r="L9" i="1"/>
  <c r="M9" i="1"/>
  <c r="N9" i="1"/>
  <c r="M26" i="1"/>
  <c r="L26" i="1"/>
  <c r="K26" i="1"/>
  <c r="J26" i="1"/>
  <c r="I26" i="1"/>
  <c r="H26" i="1"/>
  <c r="M6" i="1"/>
  <c r="L6" i="1"/>
  <c r="K6" i="1"/>
  <c r="J6" i="1"/>
  <c r="I6" i="1"/>
  <c r="H6" i="1"/>
  <c r="M23" i="1"/>
  <c r="L23" i="1"/>
  <c r="K23" i="1"/>
  <c r="J23" i="1"/>
  <c r="I23" i="1"/>
  <c r="H23" i="1"/>
  <c r="I22" i="1"/>
  <c r="H22" i="1"/>
  <c r="K22" i="1"/>
  <c r="J22" i="1"/>
  <c r="M22" i="1"/>
  <c r="L22" i="1"/>
  <c r="I11" i="1"/>
  <c r="H11" i="1"/>
  <c r="K11" i="1"/>
  <c r="J11" i="1"/>
  <c r="M11" i="1"/>
  <c r="L11" i="1"/>
  <c r="I20" i="1"/>
  <c r="H20" i="1"/>
  <c r="K20" i="1"/>
  <c r="J20" i="1"/>
  <c r="M20" i="1"/>
  <c r="L20" i="1"/>
  <c r="I10" i="1"/>
  <c r="H10" i="1"/>
  <c r="K10" i="1"/>
  <c r="J10" i="1"/>
  <c r="M10" i="1"/>
  <c r="L10" i="1"/>
  <c r="I5" i="1"/>
  <c r="H5" i="1"/>
  <c r="K5" i="1"/>
  <c r="J5" i="1"/>
  <c r="M5" i="1"/>
  <c r="L5" i="1"/>
  <c r="H7" i="1"/>
  <c r="I7" i="1"/>
  <c r="J7" i="1"/>
  <c r="K7" i="1"/>
  <c r="L7" i="1"/>
  <c r="M7" i="1"/>
  <c r="I17" i="1"/>
  <c r="H17" i="1"/>
  <c r="K17" i="1"/>
  <c r="J17" i="1"/>
  <c r="M17" i="1"/>
  <c r="L17" i="1"/>
  <c r="I13" i="1"/>
  <c r="H13" i="1"/>
  <c r="K13" i="1"/>
  <c r="J13" i="1"/>
  <c r="M13" i="1"/>
  <c r="L13" i="1"/>
  <c r="I15" i="1"/>
  <c r="H15" i="1"/>
  <c r="K15" i="1"/>
  <c r="J15" i="1"/>
  <c r="M15" i="1"/>
  <c r="L15" i="1"/>
  <c r="I2" i="1"/>
  <c r="H2" i="1"/>
  <c r="K2" i="1"/>
  <c r="J2" i="1"/>
  <c r="M2" i="1"/>
  <c r="L2" i="1"/>
  <c r="I12" i="1"/>
  <c r="H12" i="1"/>
  <c r="K12" i="1"/>
  <c r="J12" i="1"/>
  <c r="M12" i="1"/>
  <c r="L12" i="1"/>
  <c r="I14" i="1"/>
  <c r="H14" i="1"/>
  <c r="K14" i="1"/>
  <c r="J14" i="1"/>
  <c r="M14" i="1"/>
  <c r="L14" i="1"/>
  <c r="I16" i="1"/>
  <c r="H16" i="1"/>
  <c r="K16" i="1"/>
  <c r="J16" i="1"/>
  <c r="M16" i="1"/>
  <c r="L16" i="1"/>
  <c r="I24" i="1"/>
  <c r="H24" i="1"/>
  <c r="K24" i="1"/>
  <c r="J24" i="1"/>
  <c r="M24" i="1"/>
  <c r="L24" i="1"/>
  <c r="I25" i="1"/>
  <c r="H25" i="1"/>
  <c r="K25" i="1"/>
  <c r="J25" i="1"/>
  <c r="M25" i="1"/>
  <c r="L25" i="1"/>
  <c r="I18" i="1"/>
  <c r="H18" i="1"/>
  <c r="K18" i="1"/>
  <c r="J18" i="1"/>
  <c r="M18" i="1"/>
  <c r="L18" i="1"/>
  <c r="I19" i="1"/>
  <c r="H19" i="1"/>
  <c r="K19" i="1"/>
  <c r="J19" i="1"/>
  <c r="M19" i="1"/>
  <c r="L19" i="1"/>
  <c r="I8" i="1"/>
  <c r="H8" i="1"/>
  <c r="K8" i="1"/>
  <c r="J8" i="1"/>
  <c r="M8" i="1"/>
  <c r="L8" i="1"/>
  <c r="I3" i="1"/>
  <c r="H3" i="1"/>
  <c r="K3" i="1"/>
  <c r="J3" i="1"/>
  <c r="M3" i="1"/>
  <c r="L3" i="1"/>
  <c r="I4" i="1"/>
  <c r="H4" i="1"/>
  <c r="K4" i="1"/>
  <c r="J4" i="1"/>
  <c r="M4" i="1"/>
  <c r="L4" i="1"/>
  <c r="N21" i="1" l="1"/>
  <c r="O21" i="1"/>
  <c r="O9" i="1"/>
  <c r="P6" i="1"/>
  <c r="P26" i="1"/>
  <c r="O6" i="1"/>
  <c r="O26" i="1"/>
  <c r="P9" i="1"/>
  <c r="R9" i="1" s="1"/>
  <c r="N26" i="1"/>
  <c r="N6" i="1"/>
  <c r="O23" i="1"/>
  <c r="N23" i="1"/>
  <c r="P19" i="1"/>
  <c r="P23" i="1"/>
  <c r="O19" i="1"/>
  <c r="P16" i="1"/>
  <c r="O14" i="1"/>
  <c r="N12" i="1"/>
  <c r="N18" i="1"/>
  <c r="N14" i="1"/>
  <c r="O15" i="1"/>
  <c r="O11" i="1"/>
  <c r="P3" i="1"/>
  <c r="P22" i="1"/>
  <c r="O13" i="1"/>
  <c r="O7" i="1"/>
  <c r="N13" i="1"/>
  <c r="P25" i="1"/>
  <c r="O24" i="1"/>
  <c r="P12" i="1"/>
  <c r="N15" i="1"/>
  <c r="P11" i="1"/>
  <c r="N22" i="1"/>
  <c r="N8" i="1"/>
  <c r="P7" i="1"/>
  <c r="P15" i="1"/>
  <c r="N4" i="1"/>
  <c r="O4" i="1"/>
  <c r="N3" i="1"/>
  <c r="O25" i="1"/>
  <c r="N24" i="1"/>
  <c r="P14" i="1"/>
  <c r="O12" i="1"/>
  <c r="P13" i="1"/>
  <c r="O22" i="1"/>
  <c r="P17" i="1"/>
  <c r="O18" i="1"/>
  <c r="P10" i="1"/>
  <c r="O20" i="1"/>
  <c r="P18" i="1"/>
  <c r="O16" i="1"/>
  <c r="N5" i="1"/>
  <c r="O10" i="1"/>
  <c r="N20" i="1"/>
  <c r="O8" i="1"/>
  <c r="O3" i="1"/>
  <c r="N25" i="1"/>
  <c r="P2" i="1"/>
  <c r="O17" i="1"/>
  <c r="P5" i="1"/>
  <c r="N10" i="1"/>
  <c r="N16" i="1"/>
  <c r="N19" i="1"/>
  <c r="P24" i="1"/>
  <c r="O2" i="1"/>
  <c r="N17" i="1"/>
  <c r="O5" i="1"/>
  <c r="P20" i="1"/>
  <c r="P4" i="1"/>
  <c r="N2" i="1"/>
  <c r="P8" i="1"/>
  <c r="N7" i="1"/>
  <c r="N11" i="1"/>
  <c r="R21" i="1" l="1"/>
  <c r="R6" i="1"/>
  <c r="R26" i="1"/>
  <c r="R23" i="1"/>
  <c r="R15" i="1"/>
  <c r="R19" i="1"/>
  <c r="R14" i="1"/>
  <c r="R24" i="1"/>
  <c r="R22" i="1"/>
  <c r="R18" i="1"/>
  <c r="R12" i="1"/>
  <c r="R7" i="1"/>
  <c r="R20" i="1"/>
  <c r="R16" i="1"/>
  <c r="R13" i="1"/>
  <c r="R2" i="1"/>
  <c r="R11" i="1"/>
  <c r="R4" i="1"/>
  <c r="R5" i="1"/>
  <c r="R10" i="1"/>
  <c r="R8" i="1"/>
  <c r="R25" i="1"/>
  <c r="R3" i="1"/>
  <c r="R17" i="1"/>
</calcChain>
</file>

<file path=xl/sharedStrings.xml><?xml version="1.0" encoding="utf-8"?>
<sst xmlns="http://schemas.openxmlformats.org/spreadsheetml/2006/main" count="42" uniqueCount="42">
  <si>
    <t xml:space="preserve">ZPE of neutral specie (kcal/mol) </t>
  </si>
  <si>
    <t xml:space="preserve">ΔE' (vibrational) of neutral specie (kcal/mol) </t>
  </si>
  <si>
    <t>ΔE' (vibrational) of halogenated specie (kcal/mol)</t>
  </si>
  <si>
    <t xml:space="preserve">ΔE' (vibrational) of halogenated specie (KJ/mol) </t>
    <phoneticPr fontId="1" type="noConversion"/>
  </si>
  <si>
    <t xml:space="preserve">Energy of Cl/Br ion (Hartree) </t>
    <phoneticPr fontId="1" type="noConversion"/>
  </si>
  <si>
    <t xml:space="preserve">ΔE' (vibrational) of neutral specie (KJ/mol) </t>
    <phoneticPr fontId="1" type="noConversion"/>
  </si>
  <si>
    <t xml:space="preserve">Energy of neutral specie (kcal/mol) </t>
    <phoneticPr fontId="1" type="noConversion"/>
  </si>
  <si>
    <t xml:space="preserve">Energy of halogenated specie 
(kcal/mol) </t>
    <phoneticPr fontId="1" type="noConversion"/>
  </si>
  <si>
    <t xml:space="preserve">ZPE of halogenated specie 
(kcal/mol) </t>
    <phoneticPr fontId="1" type="noConversion"/>
  </si>
  <si>
    <t>ΔZPE
(kcal/mol)</t>
    <phoneticPr fontId="1" type="noConversion"/>
  </si>
  <si>
    <t>HalA(Cl) of anion of BCTC_Cl_TBA in CHCl3</t>
    <phoneticPr fontId="1" type="noConversion"/>
  </si>
  <si>
    <t>HalA(Br) of anion of BCTC_Br_TBA in CHCl3</t>
    <phoneticPr fontId="1" type="noConversion"/>
  </si>
  <si>
    <t>HalA(Br) of anion of BCTC_Br_TMA in CHCl3</t>
    <phoneticPr fontId="1" type="noConversion"/>
  </si>
  <si>
    <t>HalA(Br) of anion of BCTC_Br_TMA in DCE</t>
    <phoneticPr fontId="1" type="noConversion"/>
  </si>
  <si>
    <r>
      <rPr>
        <i/>
        <sz val="14"/>
        <color rgb="FF000000"/>
        <rFont val="Times New Roman"/>
        <family val="1"/>
      </rPr>
      <t>HalA</t>
    </r>
    <r>
      <rPr>
        <sz val="14"/>
        <color rgb="FF000000"/>
        <rFont val="Times New Roman"/>
        <family val="1"/>
      </rPr>
      <t>(Cl) of α-methylstyrene</t>
    </r>
    <r>
      <rPr>
        <sz val="14"/>
        <color rgb="FF000000"/>
        <rFont val="微软雅黑"/>
        <family val="1"/>
        <charset val="134"/>
      </rPr>
      <t xml:space="preserve"> </t>
    </r>
    <r>
      <rPr>
        <sz val="14"/>
        <color rgb="FF000000"/>
        <rFont val="Times New Roman"/>
        <family val="1"/>
      </rPr>
      <t xml:space="preserve">in CHCl3 </t>
    </r>
    <phoneticPr fontId="1" type="noConversion"/>
  </si>
  <si>
    <r>
      <rPr>
        <i/>
        <sz val="14"/>
        <color rgb="FF000000"/>
        <rFont val="Times New Roman"/>
        <family val="1"/>
      </rPr>
      <t>HalA</t>
    </r>
    <r>
      <rPr>
        <sz val="14"/>
        <color rgb="FF000000"/>
        <rFont val="Times New Roman"/>
        <family val="1"/>
      </rPr>
      <t>(Cl) of TCCA</t>
    </r>
    <r>
      <rPr>
        <sz val="14"/>
        <color rgb="FF000000"/>
        <rFont val="微软雅黑"/>
        <family val="1"/>
        <charset val="134"/>
      </rPr>
      <t xml:space="preserve"> </t>
    </r>
    <r>
      <rPr>
        <sz val="14"/>
        <color rgb="FF000000"/>
        <rFont val="Times New Roman"/>
        <family val="1"/>
      </rPr>
      <t xml:space="preserve">in CHCl3 </t>
    </r>
    <phoneticPr fontId="1" type="noConversion"/>
  </si>
  <si>
    <r>
      <rPr>
        <i/>
        <sz val="14"/>
        <color rgb="FF000000"/>
        <rFont val="Times New Roman"/>
        <family val="1"/>
      </rPr>
      <t>HalA</t>
    </r>
    <r>
      <rPr>
        <sz val="14"/>
        <color rgb="FF000000"/>
        <rFont val="Times New Roman"/>
        <family val="1"/>
      </rPr>
      <t xml:space="preserve">(Cl) of </t>
    </r>
    <r>
      <rPr>
        <b/>
        <sz val="14"/>
        <color rgb="FF000000"/>
        <rFont val="Times New Roman"/>
        <family val="1"/>
      </rPr>
      <t>1a</t>
    </r>
    <r>
      <rPr>
        <sz val="14"/>
        <color rgb="FF000000"/>
        <rFont val="Times New Roman"/>
        <family val="1"/>
      </rPr>
      <t>-</t>
    </r>
    <r>
      <rPr>
        <i/>
        <sz val="14"/>
        <color rgb="FF000000"/>
        <rFont val="Times New Roman"/>
        <family val="1"/>
      </rPr>
      <t>extendedconformer</t>
    </r>
    <r>
      <rPr>
        <sz val="14"/>
        <color rgb="FF000000"/>
        <rFont val="微软雅黑"/>
        <family val="1"/>
        <charset val="134"/>
      </rPr>
      <t xml:space="preserve"> </t>
    </r>
    <r>
      <rPr>
        <sz val="14"/>
        <color rgb="FF000000"/>
        <rFont val="Times New Roman"/>
        <family val="1"/>
      </rPr>
      <t xml:space="preserve">in CHCl3 </t>
    </r>
    <phoneticPr fontId="1" type="noConversion"/>
  </si>
  <si>
    <r>
      <rPr>
        <i/>
        <sz val="14"/>
        <color rgb="FF000000"/>
        <rFont val="Times New Roman"/>
        <family val="1"/>
      </rPr>
      <t>HalA</t>
    </r>
    <r>
      <rPr>
        <sz val="14"/>
        <color rgb="FF000000"/>
        <rFont val="Times New Roman"/>
        <family val="1"/>
      </rPr>
      <t xml:space="preserve">(Br) of </t>
    </r>
    <r>
      <rPr>
        <b/>
        <sz val="14"/>
        <color rgb="FF000000"/>
        <rFont val="Times New Roman"/>
        <family val="1"/>
      </rPr>
      <t>1a</t>
    </r>
    <r>
      <rPr>
        <sz val="14"/>
        <color rgb="FF000000"/>
        <rFont val="Times New Roman"/>
        <family val="1"/>
      </rPr>
      <t>-</t>
    </r>
    <r>
      <rPr>
        <i/>
        <sz val="14"/>
        <color rgb="FF000000"/>
        <rFont val="Times New Roman"/>
        <family val="1"/>
      </rPr>
      <t>extendedconformer</t>
    </r>
    <r>
      <rPr>
        <sz val="14"/>
        <color rgb="FF000000"/>
        <rFont val="微软雅黑"/>
        <family val="1"/>
        <charset val="134"/>
      </rPr>
      <t xml:space="preserve"> </t>
    </r>
    <r>
      <rPr>
        <sz val="14"/>
        <color rgb="FF000000"/>
        <rFont val="Times New Roman"/>
        <family val="1"/>
      </rPr>
      <t xml:space="preserve">in CHCl3 </t>
    </r>
    <phoneticPr fontId="1" type="noConversion"/>
  </si>
  <si>
    <r>
      <rPr>
        <i/>
        <sz val="14"/>
        <color rgb="FF000000"/>
        <rFont val="Times New Roman"/>
        <family val="1"/>
      </rPr>
      <t>HalA</t>
    </r>
    <r>
      <rPr>
        <sz val="14"/>
        <color rgb="FF000000"/>
        <rFont val="Times New Roman"/>
        <family val="1"/>
      </rPr>
      <t xml:space="preserve">(Br) of </t>
    </r>
    <r>
      <rPr>
        <b/>
        <sz val="14"/>
        <color rgb="FF000000"/>
        <rFont val="Times New Roman"/>
        <family val="1"/>
      </rPr>
      <t>1a</t>
    </r>
    <r>
      <rPr>
        <sz val="14"/>
        <color rgb="FF000000"/>
        <rFont val="Times New Roman"/>
        <family val="1"/>
      </rPr>
      <t>-</t>
    </r>
    <r>
      <rPr>
        <i/>
        <sz val="14"/>
        <color rgb="FF000000"/>
        <rFont val="Times New Roman"/>
        <family val="1"/>
      </rPr>
      <t>extendedconformer</t>
    </r>
    <r>
      <rPr>
        <sz val="14"/>
        <color rgb="FF000000"/>
        <rFont val="微软雅黑"/>
        <family val="1"/>
        <charset val="134"/>
      </rPr>
      <t xml:space="preserve"> </t>
    </r>
    <r>
      <rPr>
        <sz val="14"/>
        <color rgb="FF000000"/>
        <rFont val="Times New Roman"/>
        <family val="1"/>
      </rPr>
      <t xml:space="preserve">in DCE </t>
    </r>
    <phoneticPr fontId="1" type="noConversion"/>
  </si>
  <si>
    <r>
      <rPr>
        <i/>
        <sz val="14"/>
        <color rgb="FF000000"/>
        <rFont val="Times New Roman"/>
        <family val="1"/>
      </rPr>
      <t>HalA</t>
    </r>
    <r>
      <rPr>
        <sz val="14"/>
        <color rgb="FF000000"/>
        <rFont val="Times New Roman"/>
        <family val="1"/>
      </rPr>
      <t xml:space="preserve">(Cl) of </t>
    </r>
    <r>
      <rPr>
        <b/>
        <sz val="14"/>
        <color rgb="FF000000"/>
        <rFont val="Times New Roman"/>
        <family val="1"/>
      </rPr>
      <t>1a</t>
    </r>
    <r>
      <rPr>
        <sz val="14"/>
        <color rgb="FF000000"/>
        <rFont val="Times New Roman"/>
        <family val="1"/>
      </rPr>
      <t>-</t>
    </r>
    <r>
      <rPr>
        <i/>
        <sz val="14"/>
        <color rgb="FF000000"/>
        <rFont val="Times New Roman"/>
        <family val="1"/>
      </rPr>
      <t>coiledconformer</t>
    </r>
    <r>
      <rPr>
        <sz val="14"/>
        <color rgb="FF000000"/>
        <rFont val="微软雅黑"/>
        <family val="1"/>
        <charset val="134"/>
      </rPr>
      <t xml:space="preserve"> </t>
    </r>
    <r>
      <rPr>
        <sz val="14"/>
        <color rgb="FF000000"/>
        <rFont val="Times New Roman"/>
        <family val="1"/>
      </rPr>
      <t xml:space="preserve">in CHCl3 </t>
    </r>
    <phoneticPr fontId="1" type="noConversion"/>
  </si>
  <si>
    <r>
      <rPr>
        <i/>
        <sz val="14"/>
        <color rgb="FF000000"/>
        <rFont val="Times New Roman"/>
        <family val="1"/>
      </rPr>
      <t>HalA</t>
    </r>
    <r>
      <rPr>
        <sz val="14"/>
        <color rgb="FF000000"/>
        <rFont val="Times New Roman"/>
        <family val="1"/>
      </rPr>
      <t xml:space="preserve">(Br) of </t>
    </r>
    <r>
      <rPr>
        <b/>
        <sz val="14"/>
        <color rgb="FF000000"/>
        <rFont val="Times New Roman"/>
        <family val="1"/>
      </rPr>
      <t>1a</t>
    </r>
    <r>
      <rPr>
        <sz val="14"/>
        <color rgb="FF000000"/>
        <rFont val="Times New Roman"/>
        <family val="1"/>
      </rPr>
      <t>-</t>
    </r>
    <r>
      <rPr>
        <i/>
        <sz val="14"/>
        <color rgb="FF000000"/>
        <rFont val="Times New Roman"/>
        <family val="1"/>
      </rPr>
      <t>coiledconformer</t>
    </r>
    <r>
      <rPr>
        <sz val="14"/>
        <color rgb="FF000000"/>
        <rFont val="微软雅黑"/>
        <family val="1"/>
        <charset val="134"/>
      </rPr>
      <t xml:space="preserve"> </t>
    </r>
    <r>
      <rPr>
        <sz val="14"/>
        <color rgb="FF000000"/>
        <rFont val="Times New Roman"/>
        <family val="1"/>
      </rPr>
      <t xml:space="preserve">in CHCl3 </t>
    </r>
    <phoneticPr fontId="1" type="noConversion"/>
  </si>
  <si>
    <r>
      <rPr>
        <i/>
        <sz val="14"/>
        <color rgb="FF000000"/>
        <rFont val="Times New Roman"/>
        <family val="1"/>
      </rPr>
      <t>HalA</t>
    </r>
    <r>
      <rPr>
        <sz val="14"/>
        <color rgb="FF000000"/>
        <rFont val="Times New Roman"/>
        <family val="1"/>
      </rPr>
      <t xml:space="preserve">(Br) of </t>
    </r>
    <r>
      <rPr>
        <b/>
        <sz val="14"/>
        <color rgb="FF000000"/>
        <rFont val="Times New Roman"/>
        <family val="1"/>
      </rPr>
      <t>1a</t>
    </r>
    <r>
      <rPr>
        <sz val="14"/>
        <color rgb="FF000000"/>
        <rFont val="Times New Roman"/>
        <family val="1"/>
      </rPr>
      <t>-</t>
    </r>
    <r>
      <rPr>
        <i/>
        <sz val="14"/>
        <color rgb="FF000000"/>
        <rFont val="Times New Roman"/>
        <family val="1"/>
      </rPr>
      <t>coiledconformer</t>
    </r>
    <r>
      <rPr>
        <sz val="14"/>
        <color rgb="FF000000"/>
        <rFont val="微软雅黑"/>
        <family val="1"/>
        <charset val="134"/>
      </rPr>
      <t xml:space="preserve"> </t>
    </r>
    <r>
      <rPr>
        <sz val="14"/>
        <color rgb="FF000000"/>
        <rFont val="Times New Roman"/>
        <family val="1"/>
      </rPr>
      <t xml:space="preserve">in DCE </t>
    </r>
    <phoneticPr fontId="1" type="noConversion"/>
  </si>
  <si>
    <r>
      <rPr>
        <i/>
        <sz val="14"/>
        <color rgb="FF000000"/>
        <rFont val="Times New Roman"/>
        <family val="1"/>
      </rPr>
      <t>HalA</t>
    </r>
    <r>
      <rPr>
        <sz val="14"/>
        <color rgb="FF000000"/>
        <rFont val="Times New Roman"/>
        <family val="1"/>
      </rPr>
      <t>(Br) of active_</t>
    </r>
    <r>
      <rPr>
        <b/>
        <sz val="14"/>
        <color rgb="FF000000"/>
        <rFont val="Times New Roman"/>
        <family val="1"/>
      </rPr>
      <t>1a</t>
    </r>
    <r>
      <rPr>
        <sz val="14"/>
        <color rgb="FF000000"/>
        <rFont val="微软雅黑"/>
        <family val="1"/>
        <charset val="134"/>
      </rPr>
      <t xml:space="preserve"> </t>
    </r>
    <r>
      <rPr>
        <sz val="14"/>
        <color rgb="FF000000"/>
        <rFont val="Times New Roman"/>
        <family val="1"/>
      </rPr>
      <t>in CHCl3</t>
    </r>
    <phoneticPr fontId="1" type="noConversion"/>
  </si>
  <si>
    <r>
      <rPr>
        <i/>
        <sz val="14"/>
        <color rgb="FF000000"/>
        <rFont val="Times New Roman"/>
        <family val="1"/>
      </rPr>
      <t>HalA</t>
    </r>
    <r>
      <rPr>
        <sz val="14"/>
        <color rgb="FF000000"/>
        <rFont val="Times New Roman"/>
        <family val="1"/>
      </rPr>
      <t>(Br) of active_</t>
    </r>
    <r>
      <rPr>
        <b/>
        <sz val="14"/>
        <color rgb="FF000000"/>
        <rFont val="Times New Roman"/>
        <family val="1"/>
      </rPr>
      <t>1a</t>
    </r>
    <r>
      <rPr>
        <sz val="14"/>
        <color rgb="FF000000"/>
        <rFont val="微软雅黑"/>
        <family val="1"/>
        <charset val="134"/>
      </rPr>
      <t xml:space="preserve"> </t>
    </r>
    <r>
      <rPr>
        <sz val="14"/>
        <color rgb="FF000000"/>
        <rFont val="Times New Roman"/>
        <family val="1"/>
      </rPr>
      <t>in DCE</t>
    </r>
    <phoneticPr fontId="1" type="noConversion"/>
  </si>
  <si>
    <r>
      <rPr>
        <i/>
        <sz val="14"/>
        <color rgb="FF000000"/>
        <rFont val="Times New Roman"/>
        <family val="1"/>
      </rPr>
      <t>HalA</t>
    </r>
    <r>
      <rPr>
        <sz val="14"/>
        <color rgb="FF000000"/>
        <rFont val="Times New Roman"/>
        <family val="1"/>
      </rPr>
      <t>(Br) of anion of active_BCTC_Br_TMA</t>
    </r>
    <r>
      <rPr>
        <sz val="14"/>
        <color rgb="FF000000"/>
        <rFont val="微软雅黑"/>
        <family val="1"/>
        <charset val="134"/>
      </rPr>
      <t xml:space="preserve"> </t>
    </r>
    <r>
      <rPr>
        <sz val="14"/>
        <color rgb="FF000000"/>
        <rFont val="Times New Roman"/>
        <family val="1"/>
      </rPr>
      <t>in CHCl3</t>
    </r>
    <phoneticPr fontId="1" type="noConversion"/>
  </si>
  <si>
    <r>
      <rPr>
        <i/>
        <sz val="14"/>
        <color rgb="FF000000"/>
        <rFont val="Times New Roman"/>
        <family val="1"/>
      </rPr>
      <t>HalA</t>
    </r>
    <r>
      <rPr>
        <sz val="14"/>
        <color rgb="FF000000"/>
        <rFont val="Times New Roman"/>
        <family val="1"/>
      </rPr>
      <t>(Br) of anion of active_BCTC_Br_TMA</t>
    </r>
    <r>
      <rPr>
        <sz val="14"/>
        <color rgb="FF000000"/>
        <rFont val="微软雅黑"/>
        <family val="1"/>
        <charset val="134"/>
      </rPr>
      <t xml:space="preserve"> </t>
    </r>
    <r>
      <rPr>
        <sz val="14"/>
        <color rgb="FF000000"/>
        <rFont val="Times New Roman"/>
        <family val="1"/>
      </rPr>
      <t>in DCE</t>
    </r>
    <phoneticPr fontId="1" type="noConversion"/>
  </si>
  <si>
    <t>HalA(Cl) of anion of BPO-Cl in CHCl3</t>
    <phoneticPr fontId="1" type="noConversion"/>
  </si>
  <si>
    <t>HalA(Br) of anion of NBS in CHCl3</t>
    <phoneticPr fontId="1" type="noConversion"/>
  </si>
  <si>
    <t>HalA(Cl) of anion of NCS in CHCl3</t>
    <phoneticPr fontId="1" type="noConversion"/>
  </si>
  <si>
    <t>HalA(Br) of anion of NBP in CHCl3</t>
    <phoneticPr fontId="1" type="noConversion"/>
  </si>
  <si>
    <t>HalA(Cl) of anion of NCP in CHCl3</t>
    <phoneticPr fontId="1" type="noConversion"/>
  </si>
  <si>
    <t>HalA(Br) of anion of DBDMH in CHCl3</t>
    <phoneticPr fontId="1" type="noConversion"/>
  </si>
  <si>
    <t>HalA(Cl) of anion of DCDMH in CHCl3</t>
    <phoneticPr fontId="1" type="noConversion"/>
  </si>
  <si>
    <t>HalA(Br) of anion of BPO-Br in CHCl3</t>
    <phoneticPr fontId="1" type="noConversion"/>
  </si>
  <si>
    <t>HalA(Br) of anion of BPO-Br in DCE</t>
    <phoneticPr fontId="1" type="noConversion"/>
  </si>
  <si>
    <r>
      <t xml:space="preserve">Energy of neutral specie </t>
    </r>
    <r>
      <rPr>
        <b/>
        <sz val="14"/>
        <rFont val="Times New Roman"/>
        <family val="1"/>
      </rPr>
      <t xml:space="preserve">(Hartree) </t>
    </r>
    <phoneticPr fontId="1" type="noConversion"/>
  </si>
  <si>
    <r>
      <t xml:space="preserve">ZPE of neutral specie 
</t>
    </r>
    <r>
      <rPr>
        <b/>
        <sz val="14"/>
        <rFont val="Times New Roman"/>
        <family val="1"/>
      </rPr>
      <t xml:space="preserve">(Hartree) </t>
    </r>
    <phoneticPr fontId="1" type="noConversion"/>
  </si>
  <si>
    <r>
      <t>Energy of halogenated specie</t>
    </r>
    <r>
      <rPr>
        <b/>
        <sz val="14"/>
        <rFont val="Times New Roman"/>
        <family val="1"/>
      </rPr>
      <t xml:space="preserve"> (Hartree)</t>
    </r>
    <phoneticPr fontId="1" type="noConversion"/>
  </si>
  <si>
    <r>
      <t xml:space="preserve">ZPE of halogenated specie
</t>
    </r>
    <r>
      <rPr>
        <b/>
        <sz val="14"/>
        <rFont val="Times New Roman"/>
        <family val="1"/>
      </rPr>
      <t xml:space="preserve"> (Hartree) </t>
    </r>
    <phoneticPr fontId="1" type="noConversion"/>
  </si>
  <si>
    <r>
      <t xml:space="preserve">ΔE (electronic)
 </t>
    </r>
    <r>
      <rPr>
        <b/>
        <sz val="14"/>
        <color rgb="FF000000"/>
        <rFont val="宋体"/>
        <family val="1"/>
        <charset val="134"/>
      </rPr>
      <t>(</t>
    </r>
    <r>
      <rPr>
        <b/>
        <sz val="14"/>
        <color indexed="8"/>
        <rFont val="Times New Roman"/>
        <family val="1"/>
      </rPr>
      <t>kcal/mol</t>
    </r>
    <r>
      <rPr>
        <b/>
        <sz val="14"/>
        <color rgb="FF000000"/>
        <rFont val="宋体"/>
        <family val="1"/>
        <charset val="134"/>
      </rPr>
      <t>)</t>
    </r>
    <phoneticPr fontId="1" type="noConversion"/>
  </si>
  <si>
    <r>
      <t xml:space="preserve">ΔE' (vibrational) </t>
    </r>
    <r>
      <rPr>
        <b/>
        <sz val="14"/>
        <color rgb="FF000000"/>
        <rFont val="宋体"/>
        <family val="1"/>
        <charset val="134"/>
      </rPr>
      <t>(</t>
    </r>
    <r>
      <rPr>
        <b/>
        <sz val="14"/>
        <color indexed="8"/>
        <rFont val="Times New Roman"/>
        <family val="1"/>
      </rPr>
      <t>kcal/mol</t>
    </r>
    <r>
      <rPr>
        <b/>
        <sz val="14"/>
        <color rgb="FF000000"/>
        <rFont val="宋体"/>
        <family val="1"/>
        <charset val="134"/>
      </rPr>
      <t>)</t>
    </r>
    <phoneticPr fontId="1" type="noConversion"/>
  </si>
  <si>
    <r>
      <rPr>
        <b/>
        <sz val="14"/>
        <rFont val="Times New Roman"/>
        <family val="1"/>
      </rPr>
      <t xml:space="preserve">Halenium Affinity 
(kcal/mol)  </t>
    </r>
    <r>
      <rPr>
        <b/>
        <sz val="14"/>
        <color rgb="FF0000FF"/>
        <rFont val="Times New Roman"/>
        <family val="1"/>
      </rPr>
      <t xml:space="preserve">        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</si>
</sst>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18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2"/>
      <color indexed="8"/>
      <name val="Calibri"/>
      <family val="2"/>
    </font>
    <font>
      <b/>
      <sz val="11"/>
      <color theme="9" tint="-0.249977111117893"/>
      <name val="等线"/>
      <family val="3"/>
      <charset val="134"/>
      <scheme val="minor"/>
    </font>
    <font>
      <sz val="11"/>
      <color theme="1"/>
      <name val="Times New Roman"/>
      <family val="1"/>
    </font>
    <font>
      <sz val="11"/>
      <name val="等线"/>
      <family val="2"/>
      <scheme val="minor"/>
    </font>
    <font>
      <sz val="14"/>
      <color theme="1"/>
      <name val="Times New Roman"/>
      <family val="1"/>
    </font>
    <font>
      <b/>
      <sz val="14"/>
      <color theme="9" tint="-0.249977111117893"/>
      <name val="Times New Roman"/>
      <family val="1"/>
    </font>
    <font>
      <sz val="14"/>
      <name val="Times New Roman"/>
      <family val="1"/>
    </font>
    <font>
      <i/>
      <sz val="14"/>
      <color rgb="FF000000"/>
      <name val="Times New Roman"/>
      <family val="1"/>
    </font>
    <font>
      <sz val="14"/>
      <color rgb="FF000000"/>
      <name val="Times New Roman"/>
      <family val="1"/>
    </font>
    <font>
      <sz val="14"/>
      <color rgb="FF000000"/>
      <name val="微软雅黑"/>
      <family val="1"/>
      <charset val="134"/>
    </font>
    <font>
      <b/>
      <sz val="14"/>
      <color rgb="FF000000"/>
      <name val="Times New Roman"/>
      <family val="1"/>
    </font>
    <font>
      <sz val="14"/>
      <color indexed="8"/>
      <name val="Times New Roman"/>
      <family val="1"/>
    </font>
    <font>
      <b/>
      <sz val="14"/>
      <color indexed="8"/>
      <name val="Times New Roman"/>
      <family val="1"/>
    </font>
    <font>
      <b/>
      <sz val="14"/>
      <name val="Times New Roman"/>
      <family val="1"/>
    </font>
    <font>
      <b/>
      <sz val="14"/>
      <color rgb="FF000000"/>
      <name val="宋体"/>
      <family val="1"/>
      <charset val="134"/>
    </font>
    <font>
      <b/>
      <sz val="14"/>
      <color rgb="FF0000FF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6">
    <xf numFmtId="0" fontId="0" fillId="0" borderId="0" xfId="0"/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0" xfId="0" applyFont="1"/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5" fillId="0" borderId="0" xfId="0" applyFont="1" applyFill="1"/>
    <xf numFmtId="0" fontId="10" fillId="0" borderId="0" xfId="1" applyFont="1" applyAlignment="1">
      <alignment horizontal="center" vertical="center" wrapText="1"/>
    </xf>
    <xf numFmtId="0" fontId="13" fillId="0" borderId="0" xfId="1" applyFont="1" applyAlignment="1">
      <alignment horizontal="center" vertical="center" wrapText="1"/>
    </xf>
    <xf numFmtId="0" fontId="14" fillId="0" borderId="0" xfId="1" applyFont="1" applyAlignment="1">
      <alignment horizontal="center" vertical="center" wrapText="1"/>
    </xf>
    <xf numFmtId="176" fontId="17" fillId="0" borderId="0" xfId="1" applyNumberFormat="1" applyFont="1" applyAlignment="1">
      <alignment horizontal="center" vertical="center" wrapText="1"/>
    </xf>
  </cellXfs>
  <cellStyles count="2">
    <cellStyle name="Excel Built-in Normal" xfId="1" xr:uid="{D630EDCB-7C3F-4D0F-80C9-C2CBE9DE49F6}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8"/>
  <sheetViews>
    <sheetView tabSelected="1" zoomScale="40" zoomScaleNormal="40" workbookViewId="0">
      <pane xSplit="1" topLeftCell="B1" activePane="topRight" state="frozen"/>
      <selection pane="topRight" activeCell="B7" sqref="B7"/>
    </sheetView>
  </sheetViews>
  <sheetFormatPr defaultRowHeight="13.9" x14ac:dyDescent="0.4"/>
  <cols>
    <col min="1" max="1" width="57.9296875" customWidth="1"/>
    <col min="2" max="2" width="28.33203125" customWidth="1"/>
    <col min="3" max="3" width="18.33203125" customWidth="1"/>
    <col min="4" max="4" width="20.86328125" customWidth="1"/>
    <col min="5" max="5" width="23.6640625" customWidth="1"/>
    <col min="6" max="6" width="21.796875" customWidth="1"/>
    <col min="7" max="7" width="24.19921875" customWidth="1"/>
    <col min="8" max="8" width="28.33203125" customWidth="1"/>
    <col min="9" max="9" width="27.6640625" customWidth="1"/>
    <col min="10" max="10" width="24.6640625" customWidth="1"/>
    <col min="11" max="11" width="25.86328125" customWidth="1"/>
    <col min="12" max="12" width="24.86328125" customWidth="1"/>
    <col min="13" max="13" width="25.53125" customWidth="1"/>
    <col min="14" max="14" width="26.1328125" customWidth="1"/>
    <col min="15" max="15" width="27" customWidth="1"/>
    <col min="16" max="16" width="27.1328125" customWidth="1"/>
    <col min="17" max="17" width="25.6640625" style="4" customWidth="1"/>
    <col min="18" max="18" width="38.19921875" customWidth="1"/>
  </cols>
  <sheetData>
    <row r="1" spans="1:18" ht="108" customHeight="1" x14ac:dyDescent="0.4">
      <c r="A1" s="1"/>
      <c r="B1" s="14" t="s">
        <v>35</v>
      </c>
      <c r="C1" s="14" t="s">
        <v>36</v>
      </c>
      <c r="D1" s="14" t="s">
        <v>5</v>
      </c>
      <c r="E1" s="14" t="s">
        <v>37</v>
      </c>
      <c r="F1" s="14" t="s">
        <v>38</v>
      </c>
      <c r="G1" s="14" t="s">
        <v>3</v>
      </c>
      <c r="H1" s="14" t="s">
        <v>6</v>
      </c>
      <c r="I1" s="14" t="s">
        <v>7</v>
      </c>
      <c r="J1" s="14" t="s">
        <v>0</v>
      </c>
      <c r="K1" s="14" t="s">
        <v>8</v>
      </c>
      <c r="L1" s="14" t="s">
        <v>1</v>
      </c>
      <c r="M1" s="14" t="s">
        <v>2</v>
      </c>
      <c r="N1" s="14" t="s">
        <v>39</v>
      </c>
      <c r="O1" s="14" t="s">
        <v>9</v>
      </c>
      <c r="P1" s="14" t="s">
        <v>40</v>
      </c>
      <c r="Q1" s="14" t="s">
        <v>4</v>
      </c>
      <c r="R1" s="15" t="s">
        <v>41</v>
      </c>
    </row>
    <row r="2" spans="1:18" ht="50" customHeight="1" x14ac:dyDescent="0.4">
      <c r="A2" s="12" t="s">
        <v>14</v>
      </c>
      <c r="B2" s="5">
        <v>-348.91531400000002</v>
      </c>
      <c r="C2" s="5">
        <v>0.16192999999999999</v>
      </c>
      <c r="D2" s="5">
        <v>126.4197805</v>
      </c>
      <c r="E2" s="5">
        <v>-808.90253499999994</v>
      </c>
      <c r="F2" s="5">
        <v>0.16570299999999999</v>
      </c>
      <c r="G2" s="5">
        <v>133.85625450000001</v>
      </c>
      <c r="H2" s="5">
        <f t="shared" ref="H2:H8" si="0">B2*627.5095</f>
        <v>-218947.67423048301</v>
      </c>
      <c r="I2" s="5">
        <f t="shared" ref="I2:I19" si="1">E2*627.5095</f>
        <v>-507594.02528658247</v>
      </c>
      <c r="J2" s="5">
        <f t="shared" ref="J2:J8" si="2">C2*627.5095</f>
        <v>101.61261333499999</v>
      </c>
      <c r="K2" s="5">
        <f t="shared" ref="K2:K19" si="3">F2*627.5095</f>
        <v>103.9802066785</v>
      </c>
      <c r="L2" s="5">
        <f t="shared" ref="L2:L8" si="4">D2/4.184</f>
        <v>30.215052700764819</v>
      </c>
      <c r="M2" s="5">
        <f t="shared" ref="M2:M19" si="5">G2/4.184</f>
        <v>31.992412643403441</v>
      </c>
      <c r="N2" s="5">
        <f t="shared" ref="N2:N19" si="6">I2-H2</f>
        <v>-288646.35105609946</v>
      </c>
      <c r="O2" s="5">
        <f t="shared" ref="O2:O19" si="7">K2-J2</f>
        <v>2.3675933435000047</v>
      </c>
      <c r="P2" s="5">
        <f t="shared" ref="P2:P19" si="8">M2-L2</f>
        <v>1.777359942638622</v>
      </c>
      <c r="Q2" s="5">
        <v>-459.72350399999999</v>
      </c>
      <c r="R2" s="6">
        <f t="shared" ref="R2:R26" si="9">-(N2-Q2*627.5095)-O2-P2+((5*0.0019858775*298.15)/2)</f>
        <v>162.82019296687105</v>
      </c>
    </row>
    <row r="3" spans="1:18" ht="50" customHeight="1" x14ac:dyDescent="0.4">
      <c r="A3" s="12" t="s">
        <v>15</v>
      </c>
      <c r="B3" s="5">
        <v>-1424.6671819999999</v>
      </c>
      <c r="C3" s="5">
        <v>4.5752000000000001E-2</v>
      </c>
      <c r="D3" s="5">
        <v>66.928109030000002</v>
      </c>
      <c r="E3" s="5">
        <v>-1884.653855</v>
      </c>
      <c r="F3" s="5">
        <v>4.9276E-2</v>
      </c>
      <c r="G3" s="5">
        <v>74.364605100000006</v>
      </c>
      <c r="H3" s="5">
        <f t="shared" si="0"/>
        <v>-893992.19104322896</v>
      </c>
      <c r="I3" s="5">
        <f t="shared" si="1"/>
        <v>-1182638.1982241224</v>
      </c>
      <c r="J3" s="5">
        <f t="shared" si="2"/>
        <v>28.709814644000001</v>
      </c>
      <c r="K3" s="5">
        <f t="shared" si="3"/>
        <v>30.921158122000001</v>
      </c>
      <c r="L3" s="5">
        <f t="shared" si="4"/>
        <v>15.996201967017209</v>
      </c>
      <c r="M3" s="5">
        <f t="shared" si="5"/>
        <v>17.77356718451243</v>
      </c>
      <c r="N3" s="5">
        <f t="shared" si="6"/>
        <v>-288646.00718089344</v>
      </c>
      <c r="O3" s="5">
        <f t="shared" si="7"/>
        <v>2.2113434779999999</v>
      </c>
      <c r="P3" s="5">
        <f t="shared" si="8"/>
        <v>1.7773652174952215</v>
      </c>
      <c r="Q3" s="5">
        <v>-459.72350399999999</v>
      </c>
      <c r="R3" s="6">
        <f t="shared" si="9"/>
        <v>162.63256235149703</v>
      </c>
    </row>
    <row r="4" spans="1:18" s="8" customFormat="1" ht="50" customHeight="1" x14ac:dyDescent="0.4">
      <c r="A4" s="12" t="s">
        <v>16</v>
      </c>
      <c r="B4" s="7">
        <v>-576.78050499999995</v>
      </c>
      <c r="C4" s="7">
        <v>0.206068</v>
      </c>
      <c r="D4" s="7">
        <v>171.03849</v>
      </c>
      <c r="E4" s="7">
        <v>-1036.7731590000001</v>
      </c>
      <c r="F4" s="7">
        <v>0.21032500000000001</v>
      </c>
      <c r="G4" s="7">
        <v>178.4749645</v>
      </c>
      <c r="H4" s="7">
        <f t="shared" si="0"/>
        <v>-361935.24630229746</v>
      </c>
      <c r="I4" s="7">
        <f t="shared" si="1"/>
        <v>-650585.00661751057</v>
      </c>
      <c r="J4" s="7">
        <f t="shared" si="2"/>
        <v>129.309627646</v>
      </c>
      <c r="K4" s="7">
        <f t="shared" si="3"/>
        <v>131.9809355875</v>
      </c>
      <c r="L4" s="7">
        <f t="shared" si="4"/>
        <v>40.879180210325046</v>
      </c>
      <c r="M4" s="7">
        <f t="shared" si="5"/>
        <v>42.656540272466536</v>
      </c>
      <c r="N4" s="7">
        <f t="shared" si="6"/>
        <v>-288649.76031521312</v>
      </c>
      <c r="O4" s="7">
        <f t="shared" si="7"/>
        <v>2.6713079415000038</v>
      </c>
      <c r="P4" s="7">
        <f t="shared" si="8"/>
        <v>1.77736006214149</v>
      </c>
      <c r="Q4" s="7">
        <v>-459.72350399999999</v>
      </c>
      <c r="R4" s="6">
        <f t="shared" si="9"/>
        <v>165.92573736302592</v>
      </c>
    </row>
    <row r="5" spans="1:18" s="8" customFormat="1" ht="50" customHeight="1" x14ac:dyDescent="0.4">
      <c r="A5" s="12" t="s">
        <v>17</v>
      </c>
      <c r="B5" s="7">
        <v>-576.78050499999995</v>
      </c>
      <c r="C5" s="7">
        <v>0.206068</v>
      </c>
      <c r="D5" s="7">
        <v>171.03849</v>
      </c>
      <c r="E5" s="7">
        <v>-3147.8318239999999</v>
      </c>
      <c r="F5" s="7">
        <v>0.21098</v>
      </c>
      <c r="G5" s="7">
        <v>178.47499020000001</v>
      </c>
      <c r="H5" s="7">
        <f>B5*627.5095</f>
        <v>-361935.24630229746</v>
      </c>
      <c r="I5" s="7">
        <f t="shared" si="1"/>
        <v>-1975294.3739623278</v>
      </c>
      <c r="J5" s="7">
        <f>C5*627.5095</f>
        <v>129.309627646</v>
      </c>
      <c r="K5" s="7">
        <f t="shared" si="3"/>
        <v>132.39195430999999</v>
      </c>
      <c r="L5" s="7">
        <f>D5/4.184</f>
        <v>40.879180210325046</v>
      </c>
      <c r="M5" s="7">
        <f t="shared" si="5"/>
        <v>42.656546414913961</v>
      </c>
      <c r="N5" s="7">
        <f t="shared" si="6"/>
        <v>-1613359.1276600305</v>
      </c>
      <c r="O5" s="7">
        <f t="shared" si="7"/>
        <v>3.0823266639999929</v>
      </c>
      <c r="P5" s="7">
        <f t="shared" si="8"/>
        <v>1.7773662045889154</v>
      </c>
      <c r="Q5" s="7">
        <v>-2570.8229879999999</v>
      </c>
      <c r="R5" s="6">
        <f>-(N5-Q5*627.5095)-O5-P5+((5*0.0019858775*298.15)/2)</f>
        <v>139.90040221742578</v>
      </c>
    </row>
    <row r="6" spans="1:18" s="8" customFormat="1" ht="50" customHeight="1" x14ac:dyDescent="0.4">
      <c r="A6" s="12" t="s">
        <v>18</v>
      </c>
      <c r="B6" s="7">
        <v>-576.78110800000002</v>
      </c>
      <c r="C6" s="7">
        <v>0.20602599999999999</v>
      </c>
      <c r="D6" s="7">
        <v>171.0384574</v>
      </c>
      <c r="E6" s="7">
        <v>-3147.8406960000002</v>
      </c>
      <c r="F6" s="7">
        <v>0.210677</v>
      </c>
      <c r="G6" s="7">
        <v>178.47502779999999</v>
      </c>
      <c r="H6" s="7">
        <f>B6*627.5095</f>
        <v>-361935.62469052599</v>
      </c>
      <c r="I6" s="7">
        <f t="shared" si="1"/>
        <v>-1975299.9412266121</v>
      </c>
      <c r="J6" s="7">
        <f>C6*627.5095</f>
        <v>129.28327224699999</v>
      </c>
      <c r="K6" s="7">
        <f t="shared" si="3"/>
        <v>132.20181893150001</v>
      </c>
      <c r="L6" s="7">
        <f>D6/4.184</f>
        <v>40.879172418738051</v>
      </c>
      <c r="M6" s="7">
        <f t="shared" si="5"/>
        <v>42.65655540152963</v>
      </c>
      <c r="N6" s="7">
        <f t="shared" si="6"/>
        <v>-1613364.3165360861</v>
      </c>
      <c r="O6" s="7">
        <f t="shared" si="7"/>
        <v>2.9185466845000292</v>
      </c>
      <c r="P6" s="7">
        <f t="shared" si="8"/>
        <v>1.777382982791579</v>
      </c>
      <c r="Q6" s="7">
        <v>-2570.8323660000001</v>
      </c>
      <c r="R6" s="9">
        <f>-(N6-Q6*627.5095)-O6-P6+((5*0.0019858775*298.15)/2)</f>
        <v>139.3682573833386</v>
      </c>
    </row>
    <row r="7" spans="1:18" s="8" customFormat="1" ht="50" customHeight="1" x14ac:dyDescent="0.4">
      <c r="A7" s="12" t="s">
        <v>19</v>
      </c>
      <c r="B7" s="7">
        <v>-576.76477999999997</v>
      </c>
      <c r="C7" s="7">
        <v>0.20432500000000001</v>
      </c>
      <c r="D7" s="7">
        <v>171.03857339999999</v>
      </c>
      <c r="E7" s="7">
        <v>-1036.7731590000001</v>
      </c>
      <c r="F7" s="7">
        <v>0.21032500000000001</v>
      </c>
      <c r="G7" s="7">
        <v>178.4749645</v>
      </c>
      <c r="H7" s="7">
        <f t="shared" si="0"/>
        <v>-361925.37871541001</v>
      </c>
      <c r="I7" s="7">
        <f t="shared" si="1"/>
        <v>-650585.00661751057</v>
      </c>
      <c r="J7" s="7">
        <f t="shared" si="2"/>
        <v>128.21587858750001</v>
      </c>
      <c r="K7" s="7">
        <f t="shared" si="3"/>
        <v>131.9809355875</v>
      </c>
      <c r="L7" s="7">
        <f t="shared" si="4"/>
        <v>40.879200143403438</v>
      </c>
      <c r="M7" s="7">
        <f t="shared" si="5"/>
        <v>42.656540272466536</v>
      </c>
      <c r="N7" s="7">
        <f t="shared" si="6"/>
        <v>-288659.62790210056</v>
      </c>
      <c r="O7" s="7">
        <f t="shared" si="7"/>
        <v>3.7650569999999846</v>
      </c>
      <c r="P7" s="7">
        <f t="shared" si="8"/>
        <v>1.7773401290630986</v>
      </c>
      <c r="Q7" s="7">
        <v>-459.72350399999999</v>
      </c>
      <c r="R7" s="6">
        <f t="shared" si="9"/>
        <v>174.6995951250459</v>
      </c>
    </row>
    <row r="8" spans="1:18" s="8" customFormat="1" ht="50" customHeight="1" x14ac:dyDescent="0.4">
      <c r="A8" s="12" t="s">
        <v>20</v>
      </c>
      <c r="B8" s="7">
        <v>-576.76477999999997</v>
      </c>
      <c r="C8" s="7">
        <v>0.20432500000000001</v>
      </c>
      <c r="D8" s="7">
        <v>171.03857339999999</v>
      </c>
      <c r="E8" s="7">
        <v>-3147.8318239999999</v>
      </c>
      <c r="F8" s="7">
        <v>0.21098</v>
      </c>
      <c r="G8" s="7">
        <v>178.47499020000001</v>
      </c>
      <c r="H8" s="7">
        <f t="shared" si="0"/>
        <v>-361925.37871541001</v>
      </c>
      <c r="I8" s="7">
        <f t="shared" si="1"/>
        <v>-1975294.3739623278</v>
      </c>
      <c r="J8" s="7">
        <f t="shared" si="2"/>
        <v>128.21587858750001</v>
      </c>
      <c r="K8" s="7">
        <f t="shared" si="3"/>
        <v>132.39195430999999</v>
      </c>
      <c r="L8" s="7">
        <f t="shared" si="4"/>
        <v>40.879200143403438</v>
      </c>
      <c r="M8" s="7">
        <f t="shared" si="5"/>
        <v>42.656546414913961</v>
      </c>
      <c r="N8" s="7">
        <f t="shared" si="6"/>
        <v>-1613368.9952469179</v>
      </c>
      <c r="O8" s="7">
        <f t="shared" si="7"/>
        <v>4.1760757224999736</v>
      </c>
      <c r="P8" s="7">
        <f t="shared" si="8"/>
        <v>1.7773462715105239</v>
      </c>
      <c r="Q8" s="7">
        <v>-2570.8229879999999</v>
      </c>
      <c r="R8" s="6">
        <f t="shared" si="9"/>
        <v>148.67425997944576</v>
      </c>
    </row>
    <row r="9" spans="1:18" s="8" customFormat="1" ht="50" customHeight="1" x14ac:dyDescent="0.4">
      <c r="A9" s="12" t="s">
        <v>21</v>
      </c>
      <c r="B9" s="7">
        <v>-576.76537299999995</v>
      </c>
      <c r="C9" s="7">
        <v>0.20424999999999999</v>
      </c>
      <c r="D9" s="7">
        <v>171.03848540000001</v>
      </c>
      <c r="E9" s="7">
        <v>-3147.8406960000002</v>
      </c>
      <c r="F9" s="7">
        <v>0.210677</v>
      </c>
      <c r="G9" s="7">
        <v>178.47502779999999</v>
      </c>
      <c r="H9" s="7">
        <f t="shared" ref="H9" si="10">B9*627.5095</f>
        <v>-361925.75082854345</v>
      </c>
      <c r="I9" s="7">
        <f t="shared" ref="I9" si="11">E9*627.5095</f>
        <v>-1975299.9412266121</v>
      </c>
      <c r="J9" s="7">
        <f t="shared" ref="J9" si="12">C9*627.5095</f>
        <v>128.16881537499998</v>
      </c>
      <c r="K9" s="7">
        <f t="shared" ref="K9" si="13">F9*627.5095</f>
        <v>132.20181893150001</v>
      </c>
      <c r="L9" s="7">
        <f t="shared" ref="L9" si="14">D9/4.184</f>
        <v>40.879179110898662</v>
      </c>
      <c r="M9" s="7">
        <f t="shared" ref="M9" si="15">G9/4.184</f>
        <v>42.65655540152963</v>
      </c>
      <c r="N9" s="7">
        <f t="shared" ref="N9" si="16">I9-H9</f>
        <v>-1613374.1903980686</v>
      </c>
      <c r="O9" s="7">
        <f t="shared" ref="O9" si="17">K9-J9</f>
        <v>4.0330035565000344</v>
      </c>
      <c r="P9" s="7">
        <f t="shared" ref="P9" si="18">M9-L9</f>
        <v>1.7773762906309685</v>
      </c>
      <c r="Q9" s="7">
        <v>-2570.8323660000001</v>
      </c>
      <c r="R9" s="6">
        <f t="shared" si="9"/>
        <v>148.12766918598635</v>
      </c>
    </row>
    <row r="10" spans="1:18" s="8" customFormat="1" ht="50" customHeight="1" x14ac:dyDescent="0.4">
      <c r="A10" s="12" t="s">
        <v>22</v>
      </c>
      <c r="B10" s="7">
        <v>-576.75391100000002</v>
      </c>
      <c r="C10" s="7">
        <v>0.20424100000000001</v>
      </c>
      <c r="D10" s="7">
        <v>171.03856429999999</v>
      </c>
      <c r="E10" s="7">
        <v>-3147.8318239999999</v>
      </c>
      <c r="F10" s="7">
        <v>0.21098</v>
      </c>
      <c r="G10" s="7">
        <v>178.47499020000001</v>
      </c>
      <c r="H10" s="7">
        <f t="shared" ref="H10:H17" si="19">B10*627.5095</f>
        <v>-361918.55831465451</v>
      </c>
      <c r="I10" s="7">
        <f t="shared" si="1"/>
        <v>-1975294.3739623278</v>
      </c>
      <c r="J10" s="7">
        <f t="shared" ref="J10:J17" si="20">C10*627.5095</f>
        <v>128.16316778949999</v>
      </c>
      <c r="K10" s="7">
        <f t="shared" si="3"/>
        <v>132.39195430999999</v>
      </c>
      <c r="L10" s="7">
        <f t="shared" ref="L10:L17" si="21">D10/4.184</f>
        <v>40.879197968451237</v>
      </c>
      <c r="M10" s="7">
        <f t="shared" si="5"/>
        <v>42.656546414913961</v>
      </c>
      <c r="N10" s="7">
        <f t="shared" si="6"/>
        <v>-1613375.8156476733</v>
      </c>
      <c r="O10" s="7">
        <f t="shared" si="7"/>
        <v>4.2287865204999946</v>
      </c>
      <c r="P10" s="7">
        <f t="shared" si="8"/>
        <v>1.7773484464627245</v>
      </c>
      <c r="Q10" s="7">
        <v>-2570.8229879999999</v>
      </c>
      <c r="R10" s="6">
        <f t="shared" si="9"/>
        <v>155.44194776188036</v>
      </c>
    </row>
    <row r="11" spans="1:18" s="8" customFormat="1" ht="50" customHeight="1" x14ac:dyDescent="0.4">
      <c r="A11" s="12" t="s">
        <v>23</v>
      </c>
      <c r="B11" s="7">
        <v>-576.754772</v>
      </c>
      <c r="C11" s="7">
        <v>0.204096</v>
      </c>
      <c r="D11" s="7">
        <v>171.03852319999999</v>
      </c>
      <c r="E11" s="7">
        <v>-3147.8406960000002</v>
      </c>
      <c r="F11" s="7">
        <v>0.210677</v>
      </c>
      <c r="G11" s="7">
        <v>178.47502779999999</v>
      </c>
      <c r="H11" s="7">
        <f t="shared" si="19"/>
        <v>-361919.09860033402</v>
      </c>
      <c r="I11" s="7">
        <f t="shared" si="1"/>
        <v>-1975299.9412266121</v>
      </c>
      <c r="J11" s="7">
        <f t="shared" si="20"/>
        <v>128.072178912</v>
      </c>
      <c r="K11" s="7">
        <f t="shared" si="3"/>
        <v>132.20181893150001</v>
      </c>
      <c r="L11" s="7">
        <f t="shared" si="21"/>
        <v>40.879188145315482</v>
      </c>
      <c r="M11" s="7">
        <f t="shared" si="5"/>
        <v>42.65655540152963</v>
      </c>
      <c r="N11" s="7">
        <f t="shared" si="6"/>
        <v>-1613380.8426262781</v>
      </c>
      <c r="O11" s="7">
        <f t="shared" si="7"/>
        <v>4.129640019500016</v>
      </c>
      <c r="P11" s="7">
        <f t="shared" si="8"/>
        <v>1.7773672562141485</v>
      </c>
      <c r="Q11" s="7">
        <v>-2570.8323660000001</v>
      </c>
      <c r="R11" s="9">
        <f t="shared" si="9"/>
        <v>154.68326996682609</v>
      </c>
    </row>
    <row r="12" spans="1:18" s="8" customFormat="1" ht="50" customHeight="1" x14ac:dyDescent="0.4">
      <c r="A12" s="13" t="s">
        <v>27</v>
      </c>
      <c r="B12" s="7">
        <v>-360.12969600000002</v>
      </c>
      <c r="C12" s="7">
        <v>7.9140000000000002E-2</v>
      </c>
      <c r="D12" s="7">
        <v>66.92811365</v>
      </c>
      <c r="E12" s="7">
        <v>-2931.2361249999999</v>
      </c>
      <c r="F12" s="7">
        <v>8.1405000000000005E-2</v>
      </c>
      <c r="G12" s="7">
        <v>74.364586419999995</v>
      </c>
      <c r="H12" s="7">
        <f t="shared" si="19"/>
        <v>-225984.80547211203</v>
      </c>
      <c r="I12" s="7">
        <f t="shared" si="1"/>
        <v>-1839378.5151806874</v>
      </c>
      <c r="J12" s="7">
        <f t="shared" si="20"/>
        <v>49.66110183</v>
      </c>
      <c r="K12" s="7">
        <f t="shared" si="3"/>
        <v>51.0824108475</v>
      </c>
      <c r="L12" s="7">
        <f t="shared" si="21"/>
        <v>15.996203071223709</v>
      </c>
      <c r="M12" s="7">
        <f t="shared" si="5"/>
        <v>17.773562719885277</v>
      </c>
      <c r="N12" s="7">
        <f t="shared" si="6"/>
        <v>-1613393.7097085754</v>
      </c>
      <c r="O12" s="7">
        <f t="shared" si="7"/>
        <v>1.4213090175000005</v>
      </c>
      <c r="P12" s="7">
        <f t="shared" si="8"/>
        <v>1.7773596486615677</v>
      </c>
      <c r="Q12" s="7">
        <v>-2570.8229879999999</v>
      </c>
      <c r="R12" s="6">
        <f t="shared" si="9"/>
        <v>176.14347496474619</v>
      </c>
    </row>
    <row r="13" spans="1:18" s="8" customFormat="1" ht="50" customHeight="1" x14ac:dyDescent="0.4">
      <c r="A13" s="13" t="s">
        <v>28</v>
      </c>
      <c r="B13" s="7">
        <v>-360.12969600000002</v>
      </c>
      <c r="C13" s="7">
        <v>7.9140000000000002E-2</v>
      </c>
      <c r="D13" s="7">
        <v>66.92811365</v>
      </c>
      <c r="E13" s="7">
        <v>-820.17010100000005</v>
      </c>
      <c r="F13" s="7">
        <v>8.1980999999999998E-2</v>
      </c>
      <c r="G13" s="7">
        <v>74.364549670000002</v>
      </c>
      <c r="H13" s="7">
        <f t="shared" si="19"/>
        <v>-225984.80547211203</v>
      </c>
      <c r="I13" s="7">
        <f t="shared" si="1"/>
        <v>-514664.52999345952</v>
      </c>
      <c r="J13" s="7">
        <f t="shared" si="20"/>
        <v>49.66110183</v>
      </c>
      <c r="K13" s="7">
        <f t="shared" si="3"/>
        <v>51.4438563195</v>
      </c>
      <c r="L13" s="7">
        <f t="shared" si="21"/>
        <v>15.996203071223709</v>
      </c>
      <c r="M13" s="7">
        <f t="shared" si="5"/>
        <v>17.773553936424474</v>
      </c>
      <c r="N13" s="7">
        <f t="shared" si="6"/>
        <v>-288679.7245213475</v>
      </c>
      <c r="O13" s="7">
        <f t="shared" si="7"/>
        <v>1.7827544895000003</v>
      </c>
      <c r="P13" s="7">
        <f t="shared" si="8"/>
        <v>1.7773508652007646</v>
      </c>
      <c r="Q13" s="7">
        <v>-459.72350399999999</v>
      </c>
      <c r="R13" s="6">
        <f t="shared" si="9"/>
        <v>196.77850614634323</v>
      </c>
    </row>
    <row r="14" spans="1:18" s="8" customFormat="1" ht="50" customHeight="1" x14ac:dyDescent="0.4">
      <c r="A14" s="13" t="s">
        <v>29</v>
      </c>
      <c r="B14" s="7">
        <v>-512.54586500000005</v>
      </c>
      <c r="C14" s="7">
        <v>0.10324700000000001</v>
      </c>
      <c r="D14" s="7">
        <v>96.673942330000003</v>
      </c>
      <c r="E14" s="7">
        <v>-3083.6475719999999</v>
      </c>
      <c r="F14" s="7">
        <v>0.105323</v>
      </c>
      <c r="G14" s="7">
        <v>104.1103964</v>
      </c>
      <c r="H14" s="7">
        <f t="shared" si="19"/>
        <v>-321627.39947321755</v>
      </c>
      <c r="I14" s="7">
        <f t="shared" si="1"/>
        <v>-1935018.146081934</v>
      </c>
      <c r="J14" s="7">
        <f t="shared" si="20"/>
        <v>64.788473346499998</v>
      </c>
      <c r="K14" s="7">
        <f t="shared" si="3"/>
        <v>66.091183068500001</v>
      </c>
      <c r="L14" s="7">
        <f t="shared" si="21"/>
        <v>23.105626751912045</v>
      </c>
      <c r="M14" s="7">
        <f t="shared" si="5"/>
        <v>24.882981931166348</v>
      </c>
      <c r="N14" s="7">
        <f t="shared" si="6"/>
        <v>-1613390.7466087164</v>
      </c>
      <c r="O14" s="7">
        <f t="shared" si="7"/>
        <v>1.302709722000003</v>
      </c>
      <c r="P14" s="7">
        <f t="shared" si="8"/>
        <v>1.7773551792543039</v>
      </c>
      <c r="Q14" s="7">
        <v>-2570.8229879999999</v>
      </c>
      <c r="R14" s="6">
        <f t="shared" si="9"/>
        <v>173.29897887069703</v>
      </c>
    </row>
    <row r="15" spans="1:18" s="8" customFormat="1" ht="50" customHeight="1" x14ac:dyDescent="0.4">
      <c r="A15" s="13" t="s">
        <v>30</v>
      </c>
      <c r="B15" s="7">
        <v>-512.54586500000005</v>
      </c>
      <c r="C15" s="7">
        <v>0.10324700000000001</v>
      </c>
      <c r="D15" s="7">
        <v>96.673942330000003</v>
      </c>
      <c r="E15" s="7">
        <v>-972.58102099999996</v>
      </c>
      <c r="F15" s="7">
        <v>0.10585899999999999</v>
      </c>
      <c r="G15" s="7">
        <v>104.1104302</v>
      </c>
      <c r="H15" s="7">
        <f t="shared" si="19"/>
        <v>-321627.39947321755</v>
      </c>
      <c r="I15" s="7">
        <f t="shared" si="1"/>
        <v>-610303.83019719948</v>
      </c>
      <c r="J15" s="7">
        <f t="shared" si="20"/>
        <v>64.788473346499998</v>
      </c>
      <c r="K15" s="7">
        <f t="shared" si="3"/>
        <v>66.427528160500003</v>
      </c>
      <c r="L15" s="7">
        <f t="shared" si="21"/>
        <v>23.105626751912045</v>
      </c>
      <c r="M15" s="7">
        <f t="shared" si="5"/>
        <v>24.882990009560228</v>
      </c>
      <c r="N15" s="7">
        <f t="shared" si="6"/>
        <v>-288676.43072398193</v>
      </c>
      <c r="O15" s="7">
        <f t="shared" si="7"/>
        <v>1.639054814000005</v>
      </c>
      <c r="P15" s="7">
        <f t="shared" si="8"/>
        <v>1.777363257648183</v>
      </c>
      <c r="Q15" s="7">
        <v>-459.72350399999999</v>
      </c>
      <c r="R15" s="6">
        <f t="shared" si="9"/>
        <v>193.62839606383142</v>
      </c>
    </row>
    <row r="16" spans="1:18" s="8" customFormat="1" ht="50" customHeight="1" x14ac:dyDescent="0.4">
      <c r="A16" s="13" t="s">
        <v>31</v>
      </c>
      <c r="B16" s="7">
        <v>-3025.4088019999999</v>
      </c>
      <c r="C16" s="7">
        <v>0.11282399999999999</v>
      </c>
      <c r="D16" s="7">
        <v>104.11037140000001</v>
      </c>
      <c r="E16" s="7">
        <v>-5596.4978819999997</v>
      </c>
      <c r="F16" s="7">
        <v>0.114963</v>
      </c>
      <c r="G16" s="7">
        <v>111.5468443</v>
      </c>
      <c r="H16" s="7">
        <f t="shared" si="19"/>
        <v>-1898472.764638619</v>
      </c>
      <c r="I16" s="7">
        <f t="shared" si="1"/>
        <v>-3511855.5876848786</v>
      </c>
      <c r="J16" s="7">
        <f t="shared" si="20"/>
        <v>70.798131827999995</v>
      </c>
      <c r="K16" s="7">
        <f t="shared" si="3"/>
        <v>72.1403746485</v>
      </c>
      <c r="L16" s="7">
        <f t="shared" si="21"/>
        <v>24.882975956022946</v>
      </c>
      <c r="M16" s="7">
        <f t="shared" si="5"/>
        <v>26.660335635755256</v>
      </c>
      <c r="N16" s="7">
        <f t="shared" si="6"/>
        <v>-1613382.8230462596</v>
      </c>
      <c r="O16" s="7">
        <f t="shared" si="7"/>
        <v>1.3422428205000045</v>
      </c>
      <c r="P16" s="7">
        <f t="shared" si="8"/>
        <v>1.7773596797323101</v>
      </c>
      <c r="Q16" s="7">
        <v>-2570.8229879999999</v>
      </c>
      <c r="R16" s="6">
        <f t="shared" si="9"/>
        <v>165.33587881486531</v>
      </c>
    </row>
    <row r="17" spans="1:18" s="8" customFormat="1" ht="50" customHeight="1" x14ac:dyDescent="0.4">
      <c r="A17" s="13" t="s">
        <v>32</v>
      </c>
      <c r="B17" s="7">
        <v>-914.34547899999995</v>
      </c>
      <c r="C17" s="7">
        <v>0.113333</v>
      </c>
      <c r="D17" s="7">
        <v>104.1104172</v>
      </c>
      <c r="E17" s="7">
        <v>-1374.3644200000001</v>
      </c>
      <c r="F17" s="7">
        <v>0.116205</v>
      </c>
      <c r="G17" s="7">
        <v>111.5468855</v>
      </c>
      <c r="H17" s="7">
        <f t="shared" si="19"/>
        <v>-573760.47435455048</v>
      </c>
      <c r="I17" s="7">
        <f t="shared" si="1"/>
        <v>-862426.73001199006</v>
      </c>
      <c r="J17" s="7">
        <f t="shared" si="20"/>
        <v>71.117534163499997</v>
      </c>
      <c r="K17" s="7">
        <f t="shared" si="3"/>
        <v>72.919741447500002</v>
      </c>
      <c r="L17" s="7">
        <f t="shared" si="21"/>
        <v>24.882986902485658</v>
      </c>
      <c r="M17" s="7">
        <f t="shared" si="5"/>
        <v>26.660345482791588</v>
      </c>
      <c r="N17" s="7">
        <f t="shared" si="6"/>
        <v>-288666.25565743959</v>
      </c>
      <c r="O17" s="7">
        <f t="shared" si="7"/>
        <v>1.802207284000005</v>
      </c>
      <c r="P17" s="7">
        <f t="shared" si="8"/>
        <v>1.7773585803059291</v>
      </c>
      <c r="Q17" s="7">
        <v>-459.72350399999999</v>
      </c>
      <c r="R17" s="6">
        <f t="shared" si="9"/>
        <v>183.29018172882763</v>
      </c>
    </row>
    <row r="18" spans="1:18" s="8" customFormat="1" ht="50" customHeight="1" x14ac:dyDescent="0.4">
      <c r="A18" s="13" t="s">
        <v>10</v>
      </c>
      <c r="B18" s="7">
        <v>-1294.2595449999999</v>
      </c>
      <c r="C18" s="7">
        <v>0.61552200000000001</v>
      </c>
      <c r="D18" s="7">
        <v>498.24271290000001</v>
      </c>
      <c r="E18" s="7">
        <v>-1754.276846</v>
      </c>
      <c r="F18" s="7">
        <v>0.61682599999999999</v>
      </c>
      <c r="G18" s="7">
        <v>505.67898830000001</v>
      </c>
      <c r="H18" s="7">
        <f t="shared" ref="H18:H26" si="22">B18*627.5095</f>
        <v>-812160.15995317744</v>
      </c>
      <c r="I18" s="7">
        <f t="shared" si="1"/>
        <v>-1100825.386495037</v>
      </c>
      <c r="J18" s="7">
        <f t="shared" ref="J18:J26" si="23">C18*627.5095</f>
        <v>386.24590245900004</v>
      </c>
      <c r="K18" s="7">
        <f t="shared" si="3"/>
        <v>387.064174847</v>
      </c>
      <c r="L18" s="7">
        <f t="shared" ref="L18:L26" si="24">D18/4.184</f>
        <v>119.08286637189292</v>
      </c>
      <c r="M18" s="7">
        <f t="shared" si="5"/>
        <v>120.86017884799234</v>
      </c>
      <c r="N18" s="7">
        <f t="shared" si="6"/>
        <v>-288665.22654185956</v>
      </c>
      <c r="O18" s="7">
        <f t="shared" si="7"/>
        <v>0.81827238799996849</v>
      </c>
      <c r="P18" s="7">
        <f t="shared" si="8"/>
        <v>1.777312476099425</v>
      </c>
      <c r="Q18" s="5">
        <v>-459.72350399999999</v>
      </c>
      <c r="R18" s="6">
        <f t="shared" si="9"/>
        <v>183.24504714901184</v>
      </c>
    </row>
    <row r="19" spans="1:18" s="8" customFormat="1" ht="50" customHeight="1" x14ac:dyDescent="0.4">
      <c r="A19" s="13" t="s">
        <v>11</v>
      </c>
      <c r="B19" s="7">
        <v>-1294.2595449999999</v>
      </c>
      <c r="C19" s="7">
        <v>0.61552200000000001</v>
      </c>
      <c r="D19" s="7">
        <v>498.24271290000001</v>
      </c>
      <c r="E19" s="7">
        <v>-3865.3549929999999</v>
      </c>
      <c r="F19" s="7">
        <v>0.616232</v>
      </c>
      <c r="G19" s="7">
        <v>505.6791667</v>
      </c>
      <c r="H19" s="7">
        <f t="shared" si="22"/>
        <v>-812160.15995317744</v>
      </c>
      <c r="I19" s="7">
        <f t="shared" si="1"/>
        <v>-2425546.9789799335</v>
      </c>
      <c r="J19" s="7">
        <f t="shared" si="23"/>
        <v>386.24590245900004</v>
      </c>
      <c r="K19" s="7">
        <f t="shared" si="3"/>
        <v>386.69143420400002</v>
      </c>
      <c r="L19" s="7">
        <f t="shared" si="24"/>
        <v>119.08286637189292</v>
      </c>
      <c r="M19" s="7">
        <f t="shared" si="5"/>
        <v>120.86022148661567</v>
      </c>
      <c r="N19" s="7">
        <f t="shared" si="6"/>
        <v>-1613386.8190267561</v>
      </c>
      <c r="O19" s="7">
        <f t="shared" si="7"/>
        <v>0.44553174499998249</v>
      </c>
      <c r="P19" s="7">
        <f t="shared" si="8"/>
        <v>1.7773551147227522</v>
      </c>
      <c r="Q19" s="7">
        <v>-2570.8229879999999</v>
      </c>
      <c r="R19" s="6">
        <f t="shared" si="9"/>
        <v>170.22857495189322</v>
      </c>
    </row>
    <row r="20" spans="1:18" s="8" customFormat="1" ht="50" customHeight="1" x14ac:dyDescent="0.4">
      <c r="A20" s="13" t="s">
        <v>12</v>
      </c>
      <c r="B20" s="7">
        <v>-822.57050100000004</v>
      </c>
      <c r="C20" s="7">
        <v>0.27101900000000001</v>
      </c>
      <c r="D20" s="7">
        <v>230.5301436</v>
      </c>
      <c r="E20" s="7">
        <v>-3393.6614070000001</v>
      </c>
      <c r="F20" s="7">
        <v>0.27133800000000002</v>
      </c>
      <c r="G20" s="7">
        <v>237.96666060000001</v>
      </c>
      <c r="H20" s="7">
        <f t="shared" ref="H20:H23" si="25">B20*627.5095</f>
        <v>-516170.80379725952</v>
      </c>
      <c r="I20" s="7">
        <f t="shared" ref="I20:I23" si="26">E20*627.5095</f>
        <v>-2129554.7726758667</v>
      </c>
      <c r="J20" s="7">
        <f t="shared" ref="J20:J23" si="27">C20*627.5095</f>
        <v>170.06699718050001</v>
      </c>
      <c r="K20" s="7">
        <f t="shared" ref="K20:K23" si="28">F20*627.5095</f>
        <v>170.26717271100003</v>
      </c>
      <c r="L20" s="7">
        <f t="shared" ref="L20:L23" si="29">D20/4.184</f>
        <v>55.098026673040152</v>
      </c>
      <c r="M20" s="7">
        <f t="shared" ref="M20:M23" si="30">G20/4.184</f>
        <v>56.87539689292543</v>
      </c>
      <c r="N20" s="7">
        <f t="shared" ref="N20:N23" si="31">I20-H20</f>
        <v>-1613383.9688786073</v>
      </c>
      <c r="O20" s="7">
        <f t="shared" ref="O20" si="32">K20-J20</f>
        <v>0.20017553050001879</v>
      </c>
      <c r="P20" s="7">
        <f t="shared" ref="P20:P23" si="33">M20-L20</f>
        <v>1.7773702198852774</v>
      </c>
      <c r="Q20" s="7">
        <v>-2570.8229879999999</v>
      </c>
      <c r="R20" s="6">
        <f t="shared" si="9"/>
        <v>167.62376791239595</v>
      </c>
    </row>
    <row r="21" spans="1:18" s="11" customFormat="1" ht="50" customHeight="1" x14ac:dyDescent="0.4">
      <c r="A21" s="13" t="s">
        <v>13</v>
      </c>
      <c r="B21" s="10">
        <v>-822.58217400000001</v>
      </c>
      <c r="C21" s="10">
        <v>0.26989299999999999</v>
      </c>
      <c r="D21" s="10">
        <v>230.5300866</v>
      </c>
      <c r="E21" s="10">
        <v>-3393.6655799999999</v>
      </c>
      <c r="F21" s="10">
        <v>0.27124100000000001</v>
      </c>
      <c r="G21" s="10">
        <v>237.96678009999999</v>
      </c>
      <c r="H21" s="10">
        <f t="shared" ref="H21" si="34">B21*627.5095</f>
        <v>-516178.12871565303</v>
      </c>
      <c r="I21" s="10">
        <f t="shared" ref="I21" si="35">E21*627.5095</f>
        <v>-2129557.3912730101</v>
      </c>
      <c r="J21" s="10">
        <f t="shared" ref="J21" si="36">C21*627.5095</f>
        <v>169.36042148350001</v>
      </c>
      <c r="K21" s="10">
        <f t="shared" ref="K21" si="37">F21*627.5095</f>
        <v>170.2063042895</v>
      </c>
      <c r="L21" s="10">
        <f t="shared" ref="L21" si="38">D21/4.184</f>
        <v>55.098013049713195</v>
      </c>
      <c r="M21" s="10">
        <f t="shared" ref="M21" si="39">G21/4.184</f>
        <v>56.875425454110896</v>
      </c>
      <c r="N21" s="10">
        <f t="shared" ref="N21" si="40">I21-H21</f>
        <v>-1613379.2625573571</v>
      </c>
      <c r="O21" s="10">
        <f t="shared" ref="O21" si="41">K21-J21</f>
        <v>0.84588280599999166</v>
      </c>
      <c r="P21" s="10">
        <f t="shared" ref="P21" si="42">M21-L21</f>
        <v>1.7774124043977011</v>
      </c>
      <c r="Q21" s="10">
        <v>-2570.8323660000001</v>
      </c>
      <c r="R21" s="9">
        <f t="shared" ref="R21" si="43">-(N21-Q21*627.5095)-O21-P21+((5*0.0019858775*298.15)/2)</f>
        <v>156.38691311117074</v>
      </c>
    </row>
    <row r="22" spans="1:18" s="8" customFormat="1" ht="50" customHeight="1" x14ac:dyDescent="0.4">
      <c r="A22" s="12" t="s">
        <v>24</v>
      </c>
      <c r="B22" s="7">
        <v>-822.57050100000004</v>
      </c>
      <c r="C22" s="7">
        <v>0.27101900000000001</v>
      </c>
      <c r="D22" s="7">
        <v>230.5301436</v>
      </c>
      <c r="E22" s="7">
        <v>-3393.6282099999999</v>
      </c>
      <c r="F22" s="7">
        <v>0.26939999999999997</v>
      </c>
      <c r="G22" s="7">
        <v>237.9666187</v>
      </c>
      <c r="H22" s="7">
        <f t="shared" si="25"/>
        <v>-516170.80379725952</v>
      </c>
      <c r="I22" s="7">
        <f t="shared" si="26"/>
        <v>-2129533.9412429947</v>
      </c>
      <c r="J22" s="7">
        <f t="shared" si="27"/>
        <v>170.06699718050001</v>
      </c>
      <c r="K22" s="7">
        <f t="shared" si="28"/>
        <v>169.05105929999999</v>
      </c>
      <c r="L22" s="7">
        <f t="shared" si="29"/>
        <v>55.098026673040152</v>
      </c>
      <c r="M22" s="7">
        <f t="shared" si="30"/>
        <v>56.875386878585083</v>
      </c>
      <c r="N22" s="7">
        <f t="shared" si="31"/>
        <v>-1613363.1374457353</v>
      </c>
      <c r="O22" s="7">
        <f>K22-J22</f>
        <v>-1.0159378805000188</v>
      </c>
      <c r="P22" s="7">
        <f t="shared" si="33"/>
        <v>1.7773602055449302</v>
      </c>
      <c r="Q22" s="7">
        <v>-2570.8229879999999</v>
      </c>
      <c r="R22" s="6">
        <f>-(N22-Q22*627.5095)-O22-P22+((5*0.0019858775*298.15)/2)</f>
        <v>148.00845846575015</v>
      </c>
    </row>
    <row r="23" spans="1:18" s="8" customFormat="1" ht="50" customHeight="1" x14ac:dyDescent="0.4">
      <c r="A23" s="12" t="s">
        <v>25</v>
      </c>
      <c r="B23" s="7">
        <v>-822.58217400000001</v>
      </c>
      <c r="C23" s="7">
        <v>0.26989299999999999</v>
      </c>
      <c r="D23" s="7">
        <v>230.5300866</v>
      </c>
      <c r="E23" s="7">
        <v>-3393.6340030000001</v>
      </c>
      <c r="F23" s="7">
        <v>0.26950099999999999</v>
      </c>
      <c r="G23" s="7">
        <v>237.9664841</v>
      </c>
      <c r="H23" s="7">
        <f t="shared" si="25"/>
        <v>-516178.12871565303</v>
      </c>
      <c r="I23" s="7">
        <f t="shared" si="26"/>
        <v>-2129537.5764055285</v>
      </c>
      <c r="J23" s="7">
        <f t="shared" si="27"/>
        <v>169.36042148350001</v>
      </c>
      <c r="K23" s="7">
        <f t="shared" si="28"/>
        <v>169.11443775949999</v>
      </c>
      <c r="L23" s="7">
        <f t="shared" si="29"/>
        <v>55.098013049713195</v>
      </c>
      <c r="M23" s="7">
        <f t="shared" si="30"/>
        <v>56.875354708412999</v>
      </c>
      <c r="N23" s="7">
        <f t="shared" si="31"/>
        <v>-1613359.4476898755</v>
      </c>
      <c r="O23" s="7">
        <f>K23-J23</f>
        <v>-0.24598372400001267</v>
      </c>
      <c r="P23" s="7">
        <f t="shared" si="33"/>
        <v>1.7773416586998039</v>
      </c>
      <c r="Q23" s="7">
        <v>-2570.8323660000001</v>
      </c>
      <c r="R23" s="9">
        <f>-(N23-Q23*627.5095)-O23-P23+((5*0.0019858775*298.15)/2)</f>
        <v>137.66398290527931</v>
      </c>
    </row>
    <row r="24" spans="1:18" s="8" customFormat="1" ht="50" customHeight="1" x14ac:dyDescent="0.4">
      <c r="A24" s="13" t="s">
        <v>26</v>
      </c>
      <c r="B24" s="7">
        <v>-420.281069</v>
      </c>
      <c r="C24" s="7">
        <v>0.10262499999999999</v>
      </c>
      <c r="D24" s="7">
        <v>89.237489490000002</v>
      </c>
      <c r="E24" s="7">
        <v>-880.28687600000001</v>
      </c>
      <c r="F24" s="7">
        <v>0.105036</v>
      </c>
      <c r="G24" s="7">
        <v>96.673941130000003</v>
      </c>
      <c r="H24" s="7">
        <f t="shared" si="22"/>
        <v>-263730.36346765549</v>
      </c>
      <c r="I24" s="7">
        <f t="shared" ref="I24:I26" si="44">E24*627.5095</f>
        <v>-552388.377415322</v>
      </c>
      <c r="J24" s="7">
        <f t="shared" si="23"/>
        <v>64.398162437499991</v>
      </c>
      <c r="K24" s="7">
        <f t="shared" ref="K24:K26" si="45">F24*627.5095</f>
        <v>65.911087842000001</v>
      </c>
      <c r="L24" s="7">
        <f t="shared" si="24"/>
        <v>21.3282718666348</v>
      </c>
      <c r="M24" s="7">
        <f t="shared" ref="M24:M26" si="46">G24/4.184</f>
        <v>23.105626465105161</v>
      </c>
      <c r="N24" s="7">
        <f t="shared" ref="N24:N26" si="47">I24-H24</f>
        <v>-288658.01394766651</v>
      </c>
      <c r="O24" s="7">
        <f t="shared" ref="O24:O26" si="48">K24-J24</f>
        <v>1.5129254045000096</v>
      </c>
      <c r="P24" s="7">
        <f t="shared" ref="P24:P26" si="49">M24-L24</f>
        <v>1.7773545984703603</v>
      </c>
      <c r="Q24" s="5">
        <v>-459.72350399999999</v>
      </c>
      <c r="R24" s="9">
        <f t="shared" si="9"/>
        <v>175.33775781708371</v>
      </c>
    </row>
    <row r="25" spans="1:18" s="8" customFormat="1" ht="50" customHeight="1" x14ac:dyDescent="0.4">
      <c r="A25" s="13" t="s">
        <v>33</v>
      </c>
      <c r="B25" s="7">
        <v>-420.281069</v>
      </c>
      <c r="C25" s="7">
        <v>0.10262499999999999</v>
      </c>
      <c r="D25" s="7">
        <v>89.237489490000002</v>
      </c>
      <c r="E25" s="7">
        <v>-2991.3621499999999</v>
      </c>
      <c r="F25" s="7">
        <v>0.104634</v>
      </c>
      <c r="G25" s="7">
        <v>96.673926050000006</v>
      </c>
      <c r="H25" s="7">
        <f t="shared" si="22"/>
        <v>-263730.36346765549</v>
      </c>
      <c r="I25" s="7">
        <f t="shared" si="44"/>
        <v>-1877108.1670654251</v>
      </c>
      <c r="J25" s="7">
        <f t="shared" si="23"/>
        <v>64.398162437499991</v>
      </c>
      <c r="K25" s="7">
        <f t="shared" si="45"/>
        <v>65.65882902300001</v>
      </c>
      <c r="L25" s="7">
        <f t="shared" si="24"/>
        <v>21.3282718666348</v>
      </c>
      <c r="M25" s="7">
        <f t="shared" si="46"/>
        <v>23.105622860898663</v>
      </c>
      <c r="N25" s="7">
        <f t="shared" si="47"/>
        <v>-1613377.8035977697</v>
      </c>
      <c r="O25" s="7">
        <f t="shared" si="48"/>
        <v>1.2606665855000188</v>
      </c>
      <c r="P25" s="7">
        <f t="shared" si="49"/>
        <v>1.7773509942638626</v>
      </c>
      <c r="Q25" s="7">
        <v>-2570.8229879999999</v>
      </c>
      <c r="R25" s="9">
        <f t="shared" si="9"/>
        <v>160.39801524545172</v>
      </c>
    </row>
    <row r="26" spans="1:18" s="8" customFormat="1" ht="50" customHeight="1" x14ac:dyDescent="0.4">
      <c r="A26" s="13" t="s">
        <v>34</v>
      </c>
      <c r="B26" s="7">
        <v>-420.289939</v>
      </c>
      <c r="C26" s="7">
        <v>0.102606</v>
      </c>
      <c r="D26" s="7">
        <v>89.237477749999996</v>
      </c>
      <c r="E26" s="7">
        <v>-2991.3623069999999</v>
      </c>
      <c r="F26" s="7">
        <v>0.10460800000000001</v>
      </c>
      <c r="G26" s="7">
        <v>96.674003440000007</v>
      </c>
      <c r="H26" s="7">
        <f t="shared" si="22"/>
        <v>-263735.92947692052</v>
      </c>
      <c r="I26" s="7">
        <f t="shared" si="44"/>
        <v>-1877108.2655844165</v>
      </c>
      <c r="J26" s="7">
        <f t="shared" si="23"/>
        <v>64.386239756999998</v>
      </c>
      <c r="K26" s="7">
        <f t="shared" si="45"/>
        <v>65.642513776000001</v>
      </c>
      <c r="L26" s="7">
        <f t="shared" si="24"/>
        <v>21.328269060707456</v>
      </c>
      <c r="M26" s="7">
        <f t="shared" si="46"/>
        <v>23.105641357552582</v>
      </c>
      <c r="N26" s="7">
        <f t="shared" si="47"/>
        <v>-1613372.3361074959</v>
      </c>
      <c r="O26" s="7">
        <f t="shared" si="48"/>
        <v>1.2562740190000028</v>
      </c>
      <c r="P26" s="7">
        <f t="shared" si="49"/>
        <v>1.777372296845126</v>
      </c>
      <c r="Q26" s="7">
        <v>-2570.8323660000001</v>
      </c>
      <c r="R26" s="9">
        <f t="shared" si="9"/>
        <v>149.05011214457866</v>
      </c>
    </row>
    <row r="27" spans="1:18" x14ac:dyDescent="0.4">
      <c r="D27" s="2"/>
      <c r="G27" s="2"/>
      <c r="H27" s="2"/>
      <c r="I27" s="2"/>
      <c r="J27" s="2"/>
      <c r="K27" s="2"/>
      <c r="L27" s="2"/>
      <c r="M27" s="2"/>
      <c r="N27" s="2"/>
      <c r="O27" s="2"/>
      <c r="P27" s="2"/>
      <c r="R27" s="3"/>
    </row>
    <row r="28" spans="1:18" x14ac:dyDescent="0.4">
      <c r="D28" s="2"/>
      <c r="G28" s="2"/>
      <c r="H28" s="2"/>
      <c r="I28" s="2"/>
      <c r="J28" s="2"/>
      <c r="K28" s="2"/>
      <c r="L28" s="2"/>
      <c r="M28" s="2"/>
      <c r="N28" s="2"/>
      <c r="O28" s="2"/>
      <c r="P28" s="2"/>
      <c r="R28" s="3"/>
    </row>
    <row r="29" spans="1:18" x14ac:dyDescent="0.4">
      <c r="D29" s="2"/>
      <c r="G29" s="2"/>
      <c r="H29" s="2"/>
      <c r="I29" s="2"/>
      <c r="J29" s="2"/>
      <c r="K29" s="2"/>
      <c r="L29" s="2"/>
      <c r="M29" s="2"/>
      <c r="N29" s="2"/>
      <c r="O29" s="2"/>
      <c r="P29" s="2"/>
      <c r="R29" s="3"/>
    </row>
    <row r="30" spans="1:18" x14ac:dyDescent="0.4">
      <c r="D30" s="2"/>
      <c r="G30" s="2"/>
      <c r="H30" s="2"/>
      <c r="I30" s="2"/>
      <c r="J30" s="2"/>
      <c r="K30" s="2"/>
      <c r="L30" s="2"/>
      <c r="M30" s="2"/>
      <c r="N30" s="2"/>
      <c r="O30" s="2"/>
      <c r="P30" s="2"/>
      <c r="R30" s="3"/>
    </row>
    <row r="31" spans="1:18" x14ac:dyDescent="0.4">
      <c r="D31" s="2"/>
      <c r="G31" s="2"/>
      <c r="H31" s="2"/>
      <c r="I31" s="2"/>
      <c r="J31" s="2"/>
      <c r="K31" s="2"/>
      <c r="L31" s="2"/>
      <c r="M31" s="2"/>
      <c r="N31" s="2"/>
      <c r="O31" s="2"/>
      <c r="P31" s="2"/>
      <c r="R31" s="3"/>
    </row>
    <row r="32" spans="1:18" x14ac:dyDescent="0.4">
      <c r="D32" s="2"/>
      <c r="G32" s="2"/>
      <c r="H32" s="2"/>
      <c r="I32" s="2"/>
      <c r="J32" s="2"/>
      <c r="K32" s="2"/>
      <c r="L32" s="2"/>
      <c r="M32" s="2"/>
      <c r="N32" s="2"/>
      <c r="O32" s="2"/>
      <c r="P32" s="2"/>
      <c r="R32" s="3"/>
    </row>
    <row r="33" spans="4:18" x14ac:dyDescent="0.4">
      <c r="D33" s="2"/>
      <c r="G33" s="2"/>
      <c r="H33" s="2"/>
      <c r="I33" s="2"/>
      <c r="J33" s="2"/>
      <c r="K33" s="2"/>
      <c r="L33" s="2"/>
      <c r="M33" s="2"/>
      <c r="N33" s="2"/>
      <c r="O33" s="2"/>
      <c r="P33" s="2"/>
      <c r="R33" s="3"/>
    </row>
    <row r="34" spans="4:18" x14ac:dyDescent="0.4">
      <c r="D34" s="2"/>
      <c r="G34" s="2"/>
      <c r="H34" s="2"/>
      <c r="I34" s="2"/>
      <c r="J34" s="2"/>
      <c r="K34" s="2"/>
      <c r="L34" s="2"/>
      <c r="M34" s="2"/>
      <c r="N34" s="2"/>
      <c r="O34" s="2"/>
      <c r="P34" s="2"/>
      <c r="R34" s="3"/>
    </row>
    <row r="35" spans="4:18" x14ac:dyDescent="0.4">
      <c r="D35" s="2"/>
      <c r="G35" s="2"/>
      <c r="H35" s="2"/>
      <c r="I35" s="2"/>
      <c r="J35" s="2"/>
      <c r="K35" s="2"/>
      <c r="L35" s="2"/>
      <c r="M35" s="2"/>
      <c r="N35" s="2"/>
      <c r="O35" s="2"/>
      <c r="P35" s="2"/>
      <c r="R35" s="3"/>
    </row>
    <row r="36" spans="4:18" x14ac:dyDescent="0.4">
      <c r="D36" s="2"/>
      <c r="G36" s="2"/>
      <c r="H36" s="2"/>
      <c r="I36" s="2"/>
      <c r="J36" s="2"/>
      <c r="K36" s="2"/>
      <c r="L36" s="2"/>
      <c r="M36" s="2"/>
      <c r="N36" s="2"/>
      <c r="O36" s="2"/>
      <c r="P36" s="2"/>
      <c r="R36" s="3"/>
    </row>
    <row r="37" spans="4:18" x14ac:dyDescent="0.4">
      <c r="D37" s="2"/>
      <c r="G37" s="2"/>
      <c r="H37" s="2"/>
      <c r="I37" s="2"/>
      <c r="J37" s="2"/>
      <c r="K37" s="2"/>
      <c r="L37" s="2"/>
      <c r="M37" s="2"/>
      <c r="N37" s="2"/>
      <c r="O37" s="2"/>
      <c r="P37" s="2"/>
      <c r="R37" s="3"/>
    </row>
    <row r="38" spans="4:18" x14ac:dyDescent="0.4">
      <c r="D38" s="2"/>
      <c r="G38" s="2"/>
      <c r="H38" s="2"/>
      <c r="I38" s="2"/>
      <c r="J38" s="2"/>
      <c r="K38" s="2"/>
      <c r="L38" s="2"/>
      <c r="M38" s="2"/>
      <c r="N38" s="2"/>
      <c r="O38" s="2"/>
      <c r="P38" s="2"/>
      <c r="R38" s="3"/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惜晖 杨</cp:lastModifiedBy>
  <dcterms:created xsi:type="dcterms:W3CDTF">2015-06-05T18:19:34Z</dcterms:created>
  <dcterms:modified xsi:type="dcterms:W3CDTF">2023-12-12T08:45:00Z</dcterms:modified>
</cp:coreProperties>
</file>