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cgill-my.sharepoint.com/personal/krittika_mittal_mcgill_ca/Documents/Asus laptop backup/Academics/Postdoc/E-waste/Manuscript/"/>
    </mc:Choice>
  </mc:AlternateContent>
  <xr:revisionPtr revIDLastSave="23" documentId="8_{A29F0BF9-54E3-4D52-80A7-497478BC8A96}" xr6:coauthVersionLast="47" xr6:coauthVersionMax="47" xr10:uidLastSave="{D3CD587D-D7A6-4C34-AE8B-4D06DACE16C7}"/>
  <bookViews>
    <workbookView xWindow="-110" yWindow="-110" windowWidth="19420" windowHeight="10300" tabRatio="843" firstSheet="8" activeTab="11" xr2:uid="{24562A93-05AC-49C7-942F-2FEFDF93C200}"/>
  </bookViews>
  <sheets>
    <sheet name="ST1 Matching site IDs" sheetId="22" r:id="rId1"/>
    <sheet name="ST2 Sequencing parameters" sheetId="15" r:id="rId2"/>
    <sheet name="ST3 Metals, plastics concs" sheetId="17" r:id="rId3"/>
    <sheet name="ST4 QC for metal contaminants" sheetId="20" r:id="rId4"/>
    <sheet name="ST5 External validation" sheetId="21" r:id="rId5"/>
    <sheet name="ST6 Hazard index" sheetId="18" r:id="rId6"/>
    <sheet name="ST7 Risk index" sheetId="19" r:id="rId7"/>
    <sheet name="ST8 Cytotoxicity results" sheetId="12" r:id="rId8"/>
    <sheet name="ST9 QC for cytotoxicity test" sheetId="13" r:id="rId9"/>
    <sheet name="ST10 Mapping report" sheetId="14" r:id="rId10"/>
    <sheet name="ST11 Overall number of DEGs" sheetId="2" r:id="rId11"/>
    <sheet name="ST12 Functional analysis" sheetId="16" r:id="rId12"/>
  </sheets>
  <definedNames>
    <definedName name="_xlnm._FilterDatabase" localSheetId="5" hidden="1">'ST6 Hazard index'!$A$1:$I$40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1" i="18" l="1"/>
  <c r="S6" i="18"/>
  <c r="Q16" i="18"/>
  <c r="S16" i="18" s="1"/>
  <c r="Q7" i="18"/>
  <c r="S7" i="18" s="1"/>
  <c r="Q8" i="18"/>
  <c r="S8" i="18" s="1"/>
  <c r="Q9" i="18"/>
  <c r="S9" i="18" s="1"/>
  <c r="Q10" i="18"/>
  <c r="S10" i="18" s="1"/>
  <c r="Q11" i="18"/>
  <c r="Q12" i="18"/>
  <c r="S12" i="18" s="1"/>
  <c r="Q13" i="18"/>
  <c r="S13" i="18" s="1"/>
  <c r="Q14" i="18"/>
  <c r="S14" i="18" s="1"/>
  <c r="Q15" i="18"/>
  <c r="S15" i="18" s="1"/>
  <c r="Q6" i="18"/>
  <c r="B29" i="20"/>
  <c r="E29" i="20"/>
  <c r="G26" i="20"/>
  <c r="F26" i="20"/>
  <c r="E26" i="20"/>
  <c r="D26" i="20"/>
  <c r="C26" i="20"/>
  <c r="B26" i="20"/>
  <c r="G25" i="20"/>
  <c r="G29" i="20" s="1"/>
  <c r="F25" i="20"/>
  <c r="F29" i="20" s="1"/>
  <c r="E25" i="20"/>
  <c r="D25" i="20"/>
  <c r="D29" i="20" s="1"/>
  <c r="C25" i="20"/>
  <c r="C29" i="20" s="1"/>
  <c r="B25" i="20"/>
  <c r="G17" i="20"/>
  <c r="F17" i="20"/>
  <c r="E17" i="20"/>
  <c r="D17" i="20"/>
  <c r="C17" i="20"/>
  <c r="B17" i="20"/>
  <c r="G16" i="20"/>
  <c r="G20" i="20" s="1"/>
  <c r="F16" i="20"/>
  <c r="E16" i="20"/>
  <c r="E20" i="20" s="1"/>
  <c r="D16" i="20"/>
  <c r="C16" i="20"/>
  <c r="B16" i="20"/>
  <c r="B20" i="20" s="1"/>
  <c r="F20" i="20" l="1"/>
  <c r="D20" i="20"/>
  <c r="C20" i="20"/>
  <c r="D18" i="20"/>
  <c r="B27" i="20"/>
  <c r="F27" i="20"/>
  <c r="G27" i="20"/>
  <c r="F18" i="20"/>
  <c r="G18" i="20"/>
  <c r="B18" i="20"/>
  <c r="C27" i="20"/>
  <c r="C18" i="20"/>
  <c r="E18" i="20"/>
  <c r="D27" i="20"/>
  <c r="E27" i="20"/>
  <c r="AL11" i="12" l="1"/>
  <c r="AM11" i="12" s="1"/>
  <c r="AL3" i="12"/>
  <c r="AM3" i="12" s="1"/>
  <c r="B18" i="12"/>
  <c r="B17" i="12" s="1"/>
  <c r="B16" i="12" s="1"/>
  <c r="B15" i="12" s="1"/>
  <c r="B14" i="12" s="1"/>
  <c r="B8" i="12"/>
  <c r="B7" i="12" s="1"/>
  <c r="B6" i="12" s="1"/>
  <c r="B5" i="12" s="1"/>
  <c r="B4" i="12" s="1"/>
</calcChain>
</file>

<file path=xl/sharedStrings.xml><?xml version="1.0" encoding="utf-8"?>
<sst xmlns="http://schemas.openxmlformats.org/spreadsheetml/2006/main" count="813" uniqueCount="403">
  <si>
    <t>Sample IDs this paper</t>
  </si>
  <si>
    <t>Sample IDs chemical analysis paper https://doi.org/10.1016/j.scitotenv.2024.170219</t>
  </si>
  <si>
    <t>E-waste surrounding sites</t>
  </si>
  <si>
    <t>Upstream</t>
  </si>
  <si>
    <t>Downstream</t>
  </si>
  <si>
    <t>Community</t>
  </si>
  <si>
    <t>E-waste</t>
  </si>
  <si>
    <t>Trade</t>
  </si>
  <si>
    <t>Dump</t>
  </si>
  <si>
    <t>Burn</t>
  </si>
  <si>
    <t>Trim Reads</t>
  </si>
  <si>
    <t>Trim using quality scores</t>
  </si>
  <si>
    <t>Yes</t>
  </si>
  <si>
    <t>- Quality limit</t>
  </si>
  <si>
    <t>Trim ambiguous nucleotides</t>
  </si>
  <si>
    <t>- Maximum number of ambiguities</t>
  </si>
  <si>
    <t>Automatic read-through adapter trimming</t>
  </si>
  <si>
    <t>Trim homopolymers from 3'</t>
  </si>
  <si>
    <t>PolyA, PolyG, PolyT</t>
  </si>
  <si>
    <t>Discard short reads</t>
  </si>
  <si>
    <t>Remove 16 bases from Read2 5' end (adapter)</t>
  </si>
  <si>
    <t>RNA-Seq Analysis</t>
  </si>
  <si>
    <t>Mismatch cost</t>
  </si>
  <si>
    <t>Insertion cost</t>
  </si>
  <si>
    <t>Deletion cost</t>
  </si>
  <si>
    <t>Length fraction</t>
  </si>
  <si>
    <t>Similarity fraction</t>
  </si>
  <si>
    <t>Auto-detect paired distances</t>
  </si>
  <si>
    <t>No</t>
  </si>
  <si>
    <t>Maximum number of hits for a read</t>
  </si>
  <si>
    <t>Strand specific</t>
  </si>
  <si>
    <t>Reverse</t>
  </si>
  <si>
    <t>Library type</t>
  </si>
  <si>
    <t>3' sequencing</t>
  </si>
  <si>
    <t>Ignore broken pairs</t>
  </si>
  <si>
    <t>Expression value</t>
  </si>
  <si>
    <t>Total counts</t>
  </si>
  <si>
    <t>Site type</t>
  </si>
  <si>
    <t>Site number</t>
  </si>
  <si>
    <t>Cr (ug/g)</t>
  </si>
  <si>
    <t>Cu (ug/g)</t>
  </si>
  <si>
    <t>Zn (ug/g)</t>
  </si>
  <si>
    <t>Cd (ug/g)</t>
  </si>
  <si>
    <t>Pb (ug/g)</t>
  </si>
  <si>
    <t>As (ug/g)</t>
  </si>
  <si>
    <t>DEP (ug/g)</t>
  </si>
  <si>
    <t>DBP (ug/g)</t>
  </si>
  <si>
    <t>DiBP (ug/g)</t>
  </si>
  <si>
    <t>BBzP (ug/g)</t>
  </si>
  <si>
    <t>DHpP (ug/g)</t>
  </si>
  <si>
    <t>DEHP (ug/g)</t>
  </si>
  <si>
    <t>DEHA (ug/g)</t>
  </si>
  <si>
    <t>BPA (ug/g)</t>
  </si>
  <si>
    <t>Ghana soil 1</t>
  </si>
  <si>
    <t>N/D</t>
  </si>
  <si>
    <t>Ghana soil 2</t>
  </si>
  <si>
    <t>Ghana soil 3</t>
  </si>
  <si>
    <t>Ghana soil 4</t>
  </si>
  <si>
    <t>Ghana soil 5</t>
  </si>
  <si>
    <t>Ghana soil 6</t>
  </si>
  <si>
    <t>Ghana soil 7</t>
  </si>
  <si>
    <t>Ghana soil 8</t>
  </si>
  <si>
    <t>Ghana soil 10</t>
  </si>
  <si>
    <t>Ghana soil 11</t>
  </si>
  <si>
    <t>Ghana soil 13</t>
  </si>
  <si>
    <t>Ghana soil 14</t>
  </si>
  <si>
    <t>Ghana soil 16</t>
  </si>
  <si>
    <t>Ghana soil 17</t>
  </si>
  <si>
    <t>Ghana soil 18</t>
  </si>
  <si>
    <t>Ghana soil 19</t>
  </si>
  <si>
    <t>Ghana soil 20</t>
  </si>
  <si>
    <t>Ghana soil 21</t>
  </si>
  <si>
    <t>Ghana soil 23</t>
  </si>
  <si>
    <t>Ghana soil 29</t>
  </si>
  <si>
    <t>Ghana soil 30</t>
  </si>
  <si>
    <t>Ghana soil 32</t>
  </si>
  <si>
    <t>Ghana soil 34</t>
  </si>
  <si>
    <t>Ghana soil 39</t>
  </si>
  <si>
    <t>Ghana soil 42</t>
  </si>
  <si>
    <t>Ghana soil 44</t>
  </si>
  <si>
    <t>Ghana soil 46</t>
  </si>
  <si>
    <t>Ghana soil 48</t>
  </si>
  <si>
    <t>Ghana soil 49</t>
  </si>
  <si>
    <t>Ghana soil 55</t>
  </si>
  <si>
    <t>Ghana soil 56</t>
  </si>
  <si>
    <t>Ghana soil 58</t>
  </si>
  <si>
    <t>Ghana soil 61</t>
  </si>
  <si>
    <t>Ghana soil 74</t>
  </si>
  <si>
    <t>Ghana soil 88</t>
  </si>
  <si>
    <t>Precision</t>
  </si>
  <si>
    <t>Site #</t>
  </si>
  <si>
    <t>Cr</t>
  </si>
  <si>
    <t>Cu</t>
  </si>
  <si>
    <t>Zn</t>
  </si>
  <si>
    <t>Cd</t>
  </si>
  <si>
    <t>Pb</t>
  </si>
  <si>
    <t>As</t>
  </si>
  <si>
    <t>Accuracy</t>
  </si>
  <si>
    <t>Sample 1</t>
  </si>
  <si>
    <t>Ghana QC  98-4 R1</t>
  </si>
  <si>
    <t>Ghana QC  98-4 R2</t>
  </si>
  <si>
    <t>Ghana QC  98-4 R3</t>
  </si>
  <si>
    <t>MEAN</t>
  </si>
  <si>
    <t>STDEV</t>
  </si>
  <si>
    <t>CV (precision)</t>
  </si>
  <si>
    <t>ACTUAL CERTIFIED (SED98-04)</t>
  </si>
  <si>
    <t xml:space="preserve"> % ERROR</t>
  </si>
  <si>
    <t>Sample 2</t>
  </si>
  <si>
    <t>Ghana QC  98-5 R1</t>
  </si>
  <si>
    <t>Ghana QC  98-5 R2</t>
  </si>
  <si>
    <t>Ghana QC  98-5 R3</t>
  </si>
  <si>
    <t>ACTUAL CERTIFIED (SED98-05)</t>
  </si>
  <si>
    <t>Concentration (mg/kg)</t>
  </si>
  <si>
    <t>Site Information</t>
  </si>
  <si>
    <t>Reference</t>
  </si>
  <si>
    <t>Measured Values</t>
  </si>
  <si>
    <t>All sites (n=35)</t>
  </si>
  <si>
    <t>This study</t>
  </si>
  <si>
    <t>a.Burn (n=3)</t>
  </si>
  <si>
    <t>b.Dump (n=13)</t>
  </si>
  <si>
    <t>c.Trade (n=8)</t>
  </si>
  <si>
    <t>d.Upstream (n=6)</t>
  </si>
  <si>
    <t>e.Downstream (n=2)</t>
  </si>
  <si>
    <t>f.Community (n=3)</t>
  </si>
  <si>
    <t>Literature Values</t>
  </si>
  <si>
    <t>All sites</t>
  </si>
  <si>
    <t>-</t>
  </si>
  <si>
    <t>Moeckel et al., 2020</t>
  </si>
  <si>
    <t>Ackah, 2019</t>
  </si>
  <si>
    <t xml:space="preserve">Dismantling </t>
  </si>
  <si>
    <t>Cao et al., 2020</t>
  </si>
  <si>
    <t>Dodd et al., 2023</t>
  </si>
  <si>
    <t>Control Reference</t>
  </si>
  <si>
    <t>Blank soil sample</t>
  </si>
  <si>
    <t>Standard Values</t>
  </si>
  <si>
    <t>EPA, Regional Screening Levels</t>
  </si>
  <si>
    <t>EPA, 2023</t>
  </si>
  <si>
    <t xml:space="preserve">        -- % sites exceed EPA SSL</t>
  </si>
  <si>
    <t>CCME</t>
  </si>
  <si>
    <t xml:space="preserve">        -- %site exceed CMME </t>
  </si>
  <si>
    <t>HQ Metal</t>
  </si>
  <si>
    <t>Cr(mg/kg)</t>
  </si>
  <si>
    <t>Cu(mg/kg)</t>
  </si>
  <si>
    <t>Zn(mg/kg)</t>
  </si>
  <si>
    <t>Cd(mg/kg)</t>
  </si>
  <si>
    <t>Pb(mg/kg)</t>
  </si>
  <si>
    <t>As(mg/kg)</t>
  </si>
  <si>
    <t>HI Metal</t>
  </si>
  <si>
    <t>HQ Plastics</t>
  </si>
  <si>
    <t>DEP(mg/kg)</t>
  </si>
  <si>
    <t>DBP(mg/kg)</t>
  </si>
  <si>
    <t>DiBP(mg/kg)</t>
  </si>
  <si>
    <t>BBzP(mg/kg)</t>
  </si>
  <si>
    <t>DEHP(mg/kg)</t>
  </si>
  <si>
    <t>BPA(mg/kg)</t>
  </si>
  <si>
    <t>HI Plastics</t>
  </si>
  <si>
    <t>Total HI</t>
  </si>
  <si>
    <t>RfD (mg/kg-day)</t>
  </si>
  <si>
    <t>IRS rate (mg/d)</t>
  </si>
  <si>
    <t>BW (kg)</t>
  </si>
  <si>
    <t>RBA</t>
  </si>
  <si>
    <t>RQ Metal</t>
  </si>
  <si>
    <t>RI</t>
  </si>
  <si>
    <t>RQ Plastic</t>
  </si>
  <si>
    <t>DEP</t>
  </si>
  <si>
    <t>DBP</t>
  </si>
  <si>
    <t>BBzP</t>
  </si>
  <si>
    <t>DEHP</t>
  </si>
  <si>
    <t>Interim Sediment Quality Guidelines  (mg/kg)</t>
  </si>
  <si>
    <t>Sediment Cleanup Objective (mg/kg)</t>
  </si>
  <si>
    <t>Cell line</t>
  </si>
  <si>
    <t>Burn Site</t>
  </si>
  <si>
    <t>Dump Site</t>
  </si>
  <si>
    <t>Trade Site (sort, dismantle)</t>
  </si>
  <si>
    <t>Average DMSO</t>
  </si>
  <si>
    <t>Stdev</t>
  </si>
  <si>
    <t>RTgill-W1</t>
  </si>
  <si>
    <t>DMSO</t>
  </si>
  <si>
    <t>LC50</t>
  </si>
  <si>
    <t>&gt;9.38</t>
  </si>
  <si>
    <t>Caco-2</t>
  </si>
  <si>
    <t xml:space="preserve">NoCellCtrl1 </t>
  </si>
  <si>
    <t>NoCellCtrl2</t>
  </si>
  <si>
    <t>Average</t>
  </si>
  <si>
    <t>%CV</t>
  </si>
  <si>
    <t># samples/pool</t>
  </si>
  <si>
    <t>22-24</t>
  </si>
  <si>
    <t># reads/sample</t>
  </si>
  <si>
    <t>0.5-14 million (*1 sample 17M;   2 samples 0.1-0.2M)</t>
  </si>
  <si>
    <t>0.2 to 26 million (*1 sample 47M)</t>
  </si>
  <si>
    <t>mapped in pairs %</t>
  </si>
  <si>
    <t>50 to 78</t>
  </si>
  <si>
    <t> 76 to 99 (*1 sample at 60%)</t>
  </si>
  <si>
    <t>ignored strand %</t>
  </si>
  <si>
    <t>7 to 31</t>
  </si>
  <si>
    <t> 0.2 to 9</t>
  </si>
  <si>
    <t>mapped to genes %</t>
  </si>
  <si>
    <t>21 to 49</t>
  </si>
  <si>
    <t>53 to 98 (*3 samples at 2-13%) </t>
  </si>
  <si>
    <t>mapped to intron %</t>
  </si>
  <si>
    <t>3 to 21</t>
  </si>
  <si>
    <t>26 to 95 (*3 samples at 1-11%)  </t>
  </si>
  <si>
    <t>mapped to exon %</t>
  </si>
  <si>
    <t>15 to 38</t>
  </si>
  <si>
    <t>1 to 40 (*1 sample at 52%) </t>
  </si>
  <si>
    <t>intergenic %</t>
  </si>
  <si>
    <t>51 to 80</t>
  </si>
  <si>
    <t> 2 to 47 (3 samples at 86-97%)</t>
  </si>
  <si>
    <t>rRNA %</t>
  </si>
  <si>
    <t>71 to 97</t>
  </si>
  <si>
    <t> 0.1 to 7.8</t>
  </si>
  <si>
    <t>protein coding %</t>
  </si>
  <si>
    <t>2 to 28</t>
  </si>
  <si>
    <t> 44 to 78</t>
  </si>
  <si>
    <t>Site</t>
  </si>
  <si>
    <t># of DEGs</t>
  </si>
  <si>
    <t>Dumpsite</t>
  </si>
  <si>
    <t>Tradesite</t>
  </si>
  <si>
    <t>Burnsite</t>
  </si>
  <si>
    <t>Pathway BMD</t>
  </si>
  <si>
    <t>P-value</t>
  </si>
  <si>
    <t>Adj p-value</t>
  </si>
  <si>
    <t>Percent coverage</t>
  </si>
  <si>
    <t># of hits</t>
  </si>
  <si>
    <t>Alanine, aspartate and glutamate metabolism</t>
  </si>
  <si>
    <t>&lt;0.001</t>
  </si>
  <si>
    <t>Mineral absorption</t>
  </si>
  <si>
    <t>Ferroptosis</t>
  </si>
  <si>
    <t>GO classification</t>
  </si>
  <si>
    <t>Name</t>
  </si>
  <si>
    <t>total # of genes</t>
  </si>
  <si>
    <t>expected</t>
  </si>
  <si>
    <t>p-value</t>
  </si>
  <si>
    <t>adj p-value</t>
  </si>
  <si>
    <t xml:space="preserve">GO biological process </t>
  </si>
  <si>
    <t>hormone metabolic process</t>
  </si>
  <si>
    <t>regulation of hormone levels</t>
  </si>
  <si>
    <t>regulation of biological quality</t>
  </si>
  <si>
    <t>response to extracellular stimulus</t>
  </si>
  <si>
    <t>response to stimulus</t>
  </si>
  <si>
    <t>positive regulation of apoptotic process</t>
  </si>
  <si>
    <t>carboxylic acid metabolic process</t>
  </si>
  <si>
    <t>oxoacid metabolic process</t>
  </si>
  <si>
    <t>organic acid metabolic process</t>
  </si>
  <si>
    <t>response to organic substance</t>
  </si>
  <si>
    <t>response to chemical</t>
  </si>
  <si>
    <t xml:space="preserve">GO cellular component </t>
  </si>
  <si>
    <t>RNA polymerase II, core complex</t>
  </si>
  <si>
    <t>intracellular organelle lumen</t>
  </si>
  <si>
    <t>organelle lumen</t>
  </si>
  <si>
    <t>membrane-enclosed lumen</t>
  </si>
  <si>
    <t>extracellular exosome</t>
  </si>
  <si>
    <t>extracellular vesicle</t>
  </si>
  <si>
    <t>extracellular membrane-bounded organelle</t>
  </si>
  <si>
    <t>extracellular organelle</t>
  </si>
  <si>
    <t>extracellular region</t>
  </si>
  <si>
    <t>extracellular space</t>
  </si>
  <si>
    <t xml:space="preserve">GO molecular function </t>
  </si>
  <si>
    <t>identical protein binding</t>
  </si>
  <si>
    <t>fibrinogen complex</t>
  </si>
  <si>
    <t>GO biological process</t>
  </si>
  <si>
    <t>detoxification of copper ion</t>
  </si>
  <si>
    <t>stress response to copper ion</t>
  </si>
  <si>
    <t>response to copper ion</t>
  </si>
  <si>
    <t>response to metal ion</t>
  </si>
  <si>
    <t>response to inorganic substance</t>
  </si>
  <si>
    <t>stress response to metal ion</t>
  </si>
  <si>
    <t>response to stress</t>
  </si>
  <si>
    <t>detoxification of inorganic compound</t>
  </si>
  <si>
    <t>detoxification</t>
  </si>
  <si>
    <t>response to toxic substance</t>
  </si>
  <si>
    <t>chaperone cofactor-dependent protein refolding</t>
  </si>
  <si>
    <t>'de novo' post-translational protein folding</t>
  </si>
  <si>
    <t>'de novo' protein folding</t>
  </si>
  <si>
    <t>protein folding</t>
  </si>
  <si>
    <t>cellular process</t>
  </si>
  <si>
    <t>chaperone-mediated protein folding</t>
  </si>
  <si>
    <t>cellular response to copper ion</t>
  </si>
  <si>
    <t>cellular response to metal ion</t>
  </si>
  <si>
    <t>cellular response to inorganic substance</t>
  </si>
  <si>
    <t>cellular response to chemical stimulus</t>
  </si>
  <si>
    <t>cellular response to stimulus</t>
  </si>
  <si>
    <t>glutamate metabolic process</t>
  </si>
  <si>
    <t>dicarboxylic acid metabolic process</t>
  </si>
  <si>
    <t>small molecule metabolic process</t>
  </si>
  <si>
    <t>amide metabolic process</t>
  </si>
  <si>
    <t>glutamine family amino acid metabolic process</t>
  </si>
  <si>
    <t>amino acid metabolic process</t>
  </si>
  <si>
    <t>organonitrogen compound metabolic process</t>
  </si>
  <si>
    <t>cellular response to zinc ion</t>
  </si>
  <si>
    <t>protein refolding</t>
  </si>
  <si>
    <t>negative regulation of vascular associated smooth muscle cell proliferation</t>
  </si>
  <si>
    <t>regulation of cell population proliferation</t>
  </si>
  <si>
    <t>regulation of cellular process</t>
  </si>
  <si>
    <t>regulation of biological process</t>
  </si>
  <si>
    <t>biological regulation</t>
  </si>
  <si>
    <t>negative regulation of cell population proliferation</t>
  </si>
  <si>
    <t>negative regulation of cellular process</t>
  </si>
  <si>
    <t>negative regulation of biological process</t>
  </si>
  <si>
    <t>regulation of transcription from RNA polymerase II promoter in response to stress</t>
  </si>
  <si>
    <t>regulation of DNA-templated transcription in response to stress</t>
  </si>
  <si>
    <t>intracellular zinc ion homeostasis</t>
  </si>
  <si>
    <t>cellular homeostasis</t>
  </si>
  <si>
    <t>chemical homeostasis</t>
  </si>
  <si>
    <t>negative regulation of striated muscle cell differentiation</t>
  </si>
  <si>
    <t>regulation of developmental process</t>
  </si>
  <si>
    <t>cellular response to cadmium ion</t>
  </si>
  <si>
    <t>response to cadmium ion</t>
  </si>
  <si>
    <t>positive regulation of miRNA transcription</t>
  </si>
  <si>
    <t>positive regulation of miRNA metabolic process</t>
  </si>
  <si>
    <t>positive regulation of biological process</t>
  </si>
  <si>
    <t>positive regulation of cellular process</t>
  </si>
  <si>
    <t>regulation of miRNA transcription</t>
  </si>
  <si>
    <t>negative regulation of response to endoplasmic reticulum stress</t>
  </si>
  <si>
    <t>cellular response to heat</t>
  </si>
  <si>
    <t>response to heat</t>
  </si>
  <si>
    <t>response to abiotic stimulus</t>
  </si>
  <si>
    <t>amino acid biosynthetic process</t>
  </si>
  <si>
    <t>cellular biosynthetic process</t>
  </si>
  <si>
    <t>biosynthetic process</t>
  </si>
  <si>
    <t>organic substance biosynthetic process</t>
  </si>
  <si>
    <t>response to unfolded protein</t>
  </si>
  <si>
    <t>response to topologically incorrect protein</t>
  </si>
  <si>
    <t>post-embryonic development</t>
  </si>
  <si>
    <t>multicellular organism development</t>
  </si>
  <si>
    <t>multicellular organismal process</t>
  </si>
  <si>
    <t>anatomical structure development</t>
  </si>
  <si>
    <t>developmental process</t>
  </si>
  <si>
    <t>negative regulation of extrinsic apoptotic signaling pathway</t>
  </si>
  <si>
    <t>negative regulation of signal transduction</t>
  </si>
  <si>
    <t>regulation of cell communication</t>
  </si>
  <si>
    <t>regulation of signaling</t>
  </si>
  <si>
    <t>negative regulation of cell communication</t>
  </si>
  <si>
    <t>negative regulation of signaling</t>
  </si>
  <si>
    <t>regulation of apoptotic signaling pathway</t>
  </si>
  <si>
    <t>regulation of extrinsic apoptotic signaling pathway</t>
  </si>
  <si>
    <t>vitamin metabolic process</t>
  </si>
  <si>
    <t>branching morphogenesis of an epithelial tube</t>
  </si>
  <si>
    <t>tube morphogenesis</t>
  </si>
  <si>
    <t>anatomical structure morphogenesis</t>
  </si>
  <si>
    <t>tube development</t>
  </si>
  <si>
    <t>morphogenesis of a branching epithelium</t>
  </si>
  <si>
    <t>morphogenesis of a branching structure</t>
  </si>
  <si>
    <t>vascular process in circulatory system</t>
  </si>
  <si>
    <t>circulatory system process</t>
  </si>
  <si>
    <t>system process</t>
  </si>
  <si>
    <t>cellular response to oxidative stress</t>
  </si>
  <si>
    <t>cellular response to chemical stress</t>
  </si>
  <si>
    <t>response to oxidative stress</t>
  </si>
  <si>
    <t>negative regulation of growth</t>
  </si>
  <si>
    <t>regulation of growth</t>
  </si>
  <si>
    <t>response to salt</t>
  </si>
  <si>
    <t>modulation of chemical synaptic transmission</t>
  </si>
  <si>
    <t>regulation of trans-synaptic signaling</t>
  </si>
  <si>
    <t>response to xenobiotic stimulus</t>
  </si>
  <si>
    <t>gland development</t>
  </si>
  <si>
    <t>animal organ development</t>
  </si>
  <si>
    <t>blood circulation</t>
  </si>
  <si>
    <t>central nervous system development</t>
  </si>
  <si>
    <t>nervous system development</t>
  </si>
  <si>
    <t>system development</t>
  </si>
  <si>
    <t>head development</t>
  </si>
  <si>
    <t>response to oxygen-containing compound</t>
  </si>
  <si>
    <t>response to endogenous stimulus</t>
  </si>
  <si>
    <t>regulation of multicellular organismal development</t>
  </si>
  <si>
    <t>regulation of multicellular organismal process</t>
  </si>
  <si>
    <t>positive regulation of signaling</t>
  </si>
  <si>
    <t>positive regulation of cell communication</t>
  </si>
  <si>
    <t>positive regulation of molecular function</t>
  </si>
  <si>
    <t>regulation of molecular function</t>
  </si>
  <si>
    <t>regulation of transport</t>
  </si>
  <si>
    <t>regulation of localization</t>
  </si>
  <si>
    <t>cell differentiation</t>
  </si>
  <si>
    <t>cellular developmental process</t>
  </si>
  <si>
    <t>GO cellular component</t>
  </si>
  <si>
    <t>aggresome</t>
  </si>
  <si>
    <t>inclusion body</t>
  </si>
  <si>
    <t>intracellular anatomical structure</t>
  </si>
  <si>
    <t>cellular anatomical entity</t>
  </si>
  <si>
    <t>ficolin-1-rich granule lumen</t>
  </si>
  <si>
    <t>organelle</t>
  </si>
  <si>
    <t>intracellular organelle</t>
  </si>
  <si>
    <t>vesicle</t>
  </si>
  <si>
    <t>membrane-bounded organelle</t>
  </si>
  <si>
    <t>intracellular membrane-bounded organelle</t>
  </si>
  <si>
    <t>cytoplasm</t>
  </si>
  <si>
    <t>RNA polymerase II transcription regulator complex</t>
  </si>
  <si>
    <t>perinuclear region of cytoplasm</t>
  </si>
  <si>
    <t>mitochondrion</t>
  </si>
  <si>
    <t>cell junction</t>
  </si>
  <si>
    <t>cytosol</t>
  </si>
  <si>
    <t>plasma membrane</t>
  </si>
  <si>
    <t>cell periphery</t>
  </si>
  <si>
    <t>ATP-dependent protein folding chaperone</t>
  </si>
  <si>
    <t>protein folding chaperone</t>
  </si>
  <si>
    <t>unfolded protein binding</t>
  </si>
  <si>
    <t>protein binding</t>
  </si>
  <si>
    <t>binding</t>
  </si>
  <si>
    <t>molecular function inhibitor activity</t>
  </si>
  <si>
    <t>enzyme binding</t>
  </si>
  <si>
    <t>carbohydrate derivative binding</t>
  </si>
  <si>
    <t>ion binding</t>
  </si>
  <si>
    <t>KEGG pathway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</si>
</sst>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Arial"/>
      <family val="2"/>
    </font>
    <font>
      <sz val="12"/>
      <color rgb="FF000000"/>
      <name val="Calibri"/>
      <family val="2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 Light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b/>
      <sz val="12"/>
      <name val="Calibri"/>
      <family val="2"/>
      <scheme val="minor"/>
    </font>
    <font>
      <sz val="12"/>
      <color theme="1"/>
      <name val="Times New Roman"/>
      <family val="1"/>
    </font>
    <font>
      <sz val="9"/>
      <name val="Calibri"/>
      <family val="3"/>
      <charset val="134"/>
      <scheme val="minor"/>
    </font>
    <font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2">
    <xf numFmtId="0" fontId="0" fillId="0" borderId="0"/>
    <xf numFmtId="0" fontId="14" fillId="0" borderId="0"/>
  </cellStyleXfs>
  <cellXfs count="197">
    <xf numFmtId="0" fontId="0" fillId="0" borderId="0" xfId="0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164" fontId="0" fillId="0" borderId="0" xfId="0" applyNumberFormat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3" xfId="0" applyBorder="1" applyAlignment="1">
      <alignment horizontal="center" vertical="top"/>
    </xf>
    <xf numFmtId="164" fontId="0" fillId="0" borderId="3" xfId="0" applyNumberFormat="1" applyBorder="1" applyAlignment="1">
      <alignment horizontal="center"/>
    </xf>
    <xf numFmtId="2" fontId="3" fillId="0" borderId="3" xfId="0" applyNumberFormat="1" applyFont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2" fontId="0" fillId="0" borderId="3" xfId="0" applyNumberForma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4" fillId="0" borderId="3" xfId="0" applyFont="1" applyBorder="1" applyAlignment="1">
      <alignment horizontal="center" readingOrder="1"/>
    </xf>
    <xf numFmtId="0" fontId="4" fillId="0" borderId="3" xfId="0" applyFont="1" applyBorder="1" applyAlignment="1">
      <alignment horizontal="center" vertical="center" readingOrder="1"/>
    </xf>
    <xf numFmtId="16" fontId="4" fillId="0" borderId="3" xfId="0" applyNumberFormat="1" applyFont="1" applyBorder="1" applyAlignment="1">
      <alignment horizontal="center" readingOrder="1"/>
    </xf>
    <xf numFmtId="0" fontId="1" fillId="0" borderId="0" xfId="0" applyFont="1" applyAlignment="1">
      <alignment horizontal="center"/>
    </xf>
    <xf numFmtId="0" fontId="7" fillId="0" borderId="3" xfId="0" applyFont="1" applyBorder="1" applyAlignment="1">
      <alignment horizontal="center"/>
    </xf>
    <xf numFmtId="1" fontId="0" fillId="0" borderId="0" xfId="0" applyNumberFormat="1" applyAlignment="1">
      <alignment horizontal="center"/>
    </xf>
    <xf numFmtId="0" fontId="8" fillId="0" borderId="6" xfId="0" applyFont="1" applyBorder="1" applyAlignment="1">
      <alignment horizontal="left" vertical="center"/>
    </xf>
    <xf numFmtId="0" fontId="8" fillId="0" borderId="0" xfId="0" applyFont="1"/>
    <xf numFmtId="164" fontId="1" fillId="0" borderId="3" xfId="0" applyNumberFormat="1" applyFont="1" applyBorder="1" applyAlignment="1">
      <alignment horizontal="center"/>
    </xf>
    <xf numFmtId="4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4" fontId="9" fillId="0" borderId="0" xfId="0" applyNumberFormat="1" applyFont="1" applyAlignment="1">
      <alignment horizontal="center" vertical="center"/>
    </xf>
    <xf numFmtId="2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164" fontId="10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164" fontId="9" fillId="0" borderId="0" xfId="0" applyNumberFormat="1" applyFont="1" applyAlignment="1">
      <alignment horizontal="center"/>
    </xf>
    <xf numFmtId="9" fontId="0" fillId="0" borderId="0" xfId="0" applyNumberFormat="1"/>
    <xf numFmtId="164" fontId="1" fillId="0" borderId="0" xfId="0" applyNumberFormat="1" applyFont="1"/>
    <xf numFmtId="0" fontId="1" fillId="0" borderId="0" xfId="0" applyFont="1"/>
    <xf numFmtId="0" fontId="11" fillId="0" borderId="7" xfId="0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12" fillId="2" borderId="12" xfId="0" applyFont="1" applyFill="1" applyBorder="1" applyAlignment="1">
      <alignment horizontal="left"/>
    </xf>
    <xf numFmtId="2" fontId="12" fillId="2" borderId="12" xfId="0" applyNumberFormat="1" applyFont="1" applyFill="1" applyBorder="1" applyAlignment="1">
      <alignment horizontal="center"/>
    </xf>
    <xf numFmtId="2" fontId="12" fillId="2" borderId="13" xfId="0" applyNumberFormat="1" applyFont="1" applyFill="1" applyBorder="1" applyAlignment="1">
      <alignment horizontal="center"/>
    </xf>
    <xf numFmtId="2" fontId="12" fillId="2" borderId="14" xfId="0" applyNumberFormat="1" applyFont="1" applyFill="1" applyBorder="1" applyAlignment="1">
      <alignment horizontal="center"/>
    </xf>
    <xf numFmtId="0" fontId="12" fillId="0" borderId="15" xfId="0" applyFont="1" applyBorder="1" applyAlignment="1">
      <alignment horizontal="left" indent="3"/>
    </xf>
    <xf numFmtId="2" fontId="12" fillId="0" borderId="15" xfId="0" applyNumberFormat="1" applyFont="1" applyBorder="1" applyAlignment="1">
      <alignment horizontal="center"/>
    </xf>
    <xf numFmtId="2" fontId="12" fillId="0" borderId="16" xfId="0" applyNumberFormat="1" applyFont="1" applyBorder="1" applyAlignment="1">
      <alignment horizontal="center"/>
    </xf>
    <xf numFmtId="0" fontId="12" fillId="0" borderId="17" xfId="0" applyFont="1" applyBorder="1" applyAlignment="1">
      <alignment horizontal="left" indent="3"/>
    </xf>
    <xf numFmtId="2" fontId="12" fillId="0" borderId="17" xfId="0" applyNumberFormat="1" applyFont="1" applyBorder="1" applyAlignment="1">
      <alignment horizontal="center"/>
    </xf>
    <xf numFmtId="2" fontId="12" fillId="0" borderId="18" xfId="0" applyNumberFormat="1" applyFont="1" applyBorder="1" applyAlignment="1">
      <alignment horizontal="center"/>
    </xf>
    <xf numFmtId="2" fontId="12" fillId="0" borderId="19" xfId="0" applyNumberFormat="1" applyFont="1" applyBorder="1" applyAlignment="1">
      <alignment horizontal="center"/>
    </xf>
    <xf numFmtId="0" fontId="12" fillId="0" borderId="20" xfId="0" applyFont="1" applyBorder="1" applyAlignment="1">
      <alignment horizontal="left"/>
    </xf>
    <xf numFmtId="0" fontId="12" fillId="0" borderId="21" xfId="0" applyFont="1" applyBorder="1" applyAlignment="1">
      <alignment horizontal="left"/>
    </xf>
    <xf numFmtId="0" fontId="12" fillId="0" borderId="22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12" fillId="0" borderId="23" xfId="0" applyFont="1" applyBorder="1" applyAlignment="1">
      <alignment horizontal="left"/>
    </xf>
    <xf numFmtId="0" fontId="12" fillId="0" borderId="2" xfId="0" applyFont="1" applyBorder="1" applyAlignment="1">
      <alignment horizontal="center"/>
    </xf>
    <xf numFmtId="0" fontId="12" fillId="0" borderId="20" xfId="0" applyFont="1" applyBorder="1" applyAlignment="1">
      <alignment horizontal="center"/>
    </xf>
    <xf numFmtId="0" fontId="12" fillId="0" borderId="24" xfId="0" applyFont="1" applyBorder="1" applyAlignment="1">
      <alignment horizontal="left"/>
    </xf>
    <xf numFmtId="0" fontId="12" fillId="0" borderId="25" xfId="0" applyFont="1" applyBorder="1" applyAlignment="1">
      <alignment horizontal="left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2" fontId="0" fillId="0" borderId="16" xfId="0" applyNumberFormat="1" applyBorder="1" applyAlignment="1">
      <alignment horizontal="center"/>
    </xf>
    <xf numFmtId="2" fontId="12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2" fontId="0" fillId="0" borderId="0" xfId="0" applyNumberFormat="1" applyAlignment="1">
      <alignment horizontal="center"/>
    </xf>
    <xf numFmtId="164" fontId="0" fillId="0" borderId="0" xfId="0" applyNumberFormat="1"/>
    <xf numFmtId="2" fontId="1" fillId="0" borderId="0" xfId="0" applyNumberFormat="1" applyFont="1"/>
    <xf numFmtId="9" fontId="1" fillId="0" borderId="0" xfId="0" applyNumberFormat="1" applyFont="1"/>
    <xf numFmtId="0" fontId="13" fillId="0" borderId="0" xfId="0" applyFont="1"/>
    <xf numFmtId="164" fontId="15" fillId="0" borderId="0" xfId="0" applyNumberFormat="1" applyFont="1" applyAlignment="1">
      <alignment horizontal="center"/>
    </xf>
    <xf numFmtId="2" fontId="9" fillId="0" borderId="0" xfId="1" applyNumberFormat="1" applyFont="1"/>
    <xf numFmtId="2" fontId="9" fillId="0" borderId="0" xfId="0" applyNumberFormat="1" applyFont="1"/>
    <xf numFmtId="9" fontId="9" fillId="0" borderId="0" xfId="1" applyNumberFormat="1" applyFont="1"/>
    <xf numFmtId="9" fontId="9" fillId="0" borderId="0" xfId="0" applyNumberFormat="1" applyFont="1"/>
    <xf numFmtId="0" fontId="9" fillId="0" borderId="0" xfId="1" applyFont="1" applyAlignment="1">
      <alignment horizontal="left"/>
    </xf>
    <xf numFmtId="0" fontId="9" fillId="0" borderId="0" xfId="0" applyFont="1"/>
    <xf numFmtId="0" fontId="1" fillId="0" borderId="0" xfId="0" applyFont="1" applyAlignment="1">
      <alignment horizontal="left"/>
    </xf>
    <xf numFmtId="0" fontId="9" fillId="0" borderId="0" xfId="1" applyFont="1"/>
    <xf numFmtId="0" fontId="15" fillId="0" borderId="0" xfId="0" applyFont="1" applyAlignment="1">
      <alignment horizontal="center"/>
    </xf>
    <xf numFmtId="4" fontId="9" fillId="0" borderId="2" xfId="0" applyNumberFormat="1" applyFont="1" applyBorder="1" applyAlignment="1">
      <alignment horizontal="center" vertical="center"/>
    </xf>
    <xf numFmtId="2" fontId="9" fillId="0" borderId="2" xfId="0" applyNumberFormat="1" applyFont="1" applyBorder="1" applyAlignment="1">
      <alignment horizontal="center" vertical="center"/>
    </xf>
    <xf numFmtId="0" fontId="10" fillId="0" borderId="12" xfId="0" applyFont="1" applyBorder="1" applyAlignment="1">
      <alignment horizontal="center"/>
    </xf>
    <xf numFmtId="4" fontId="10" fillId="0" borderId="13" xfId="0" applyNumberFormat="1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/>
    </xf>
    <xf numFmtId="0" fontId="9" fillId="0" borderId="28" xfId="0" applyFont="1" applyBorder="1" applyAlignment="1">
      <alignment horizontal="center"/>
    </xf>
    <xf numFmtId="2" fontId="9" fillId="0" borderId="16" xfId="0" applyNumberFormat="1" applyFont="1" applyBorder="1" applyAlignment="1">
      <alignment horizontal="center" vertical="center"/>
    </xf>
    <xf numFmtId="0" fontId="9" fillId="0" borderId="17" xfId="0" applyFont="1" applyBorder="1" applyAlignment="1">
      <alignment horizontal="center"/>
    </xf>
    <xf numFmtId="2" fontId="9" fillId="0" borderId="19" xfId="0" applyNumberFormat="1" applyFont="1" applyBorder="1" applyAlignment="1">
      <alignment horizontal="center" vertical="center"/>
    </xf>
    <xf numFmtId="11" fontId="9" fillId="0" borderId="0" xfId="0" applyNumberFormat="1" applyFont="1" applyAlignment="1">
      <alignment horizontal="center" vertical="center"/>
    </xf>
    <xf numFmtId="11" fontId="9" fillId="0" borderId="18" xfId="0" applyNumberFormat="1" applyFont="1" applyBorder="1" applyAlignment="1">
      <alignment horizontal="center" vertical="center"/>
    </xf>
    <xf numFmtId="2" fontId="10" fillId="0" borderId="13" xfId="0" applyNumberFormat="1" applyFont="1" applyBorder="1" applyAlignment="1">
      <alignment horizontal="center" vertical="center"/>
    </xf>
    <xf numFmtId="0" fontId="0" fillId="0" borderId="29" xfId="0" applyBorder="1"/>
    <xf numFmtId="0" fontId="9" fillId="0" borderId="29" xfId="0" applyFont="1" applyBorder="1" applyAlignment="1">
      <alignment horizontal="center"/>
    </xf>
    <xf numFmtId="11" fontId="9" fillId="0" borderId="30" xfId="0" applyNumberFormat="1" applyFont="1" applyBorder="1" applyAlignment="1">
      <alignment horizontal="center" vertical="center"/>
    </xf>
    <xf numFmtId="0" fontId="0" fillId="0" borderId="30" xfId="0" applyBorder="1" applyAlignment="1">
      <alignment horizontal="center"/>
    </xf>
    <xf numFmtId="4" fontId="0" fillId="0" borderId="16" xfId="0" applyNumberFormat="1" applyBorder="1" applyAlignment="1">
      <alignment horizontal="center"/>
    </xf>
    <xf numFmtId="4" fontId="0" fillId="0" borderId="19" xfId="0" applyNumberFormat="1" applyBorder="1" applyAlignment="1">
      <alignment horizontal="center"/>
    </xf>
    <xf numFmtId="2" fontId="0" fillId="0" borderId="18" xfId="0" applyNumberFormat="1" applyBorder="1" applyAlignment="1">
      <alignment horizontal="center"/>
    </xf>
    <xf numFmtId="2" fontId="0" fillId="0" borderId="19" xfId="0" applyNumberFormat="1" applyBorder="1" applyAlignment="1">
      <alignment horizontal="center"/>
    </xf>
    <xf numFmtId="0" fontId="12" fillId="0" borderId="13" xfId="0" applyFont="1" applyBorder="1" applyAlignment="1">
      <alignment horizontal="center"/>
    </xf>
    <xf numFmtId="2" fontId="12" fillId="0" borderId="21" xfId="0" applyNumberFormat="1" applyFont="1" applyBorder="1" applyAlignment="1">
      <alignment horizontal="center"/>
    </xf>
    <xf numFmtId="2" fontId="12" fillId="0" borderId="25" xfId="0" applyNumberFormat="1" applyFont="1" applyBorder="1" applyAlignment="1">
      <alignment horizontal="center"/>
    </xf>
    <xf numFmtId="0" fontId="12" fillId="0" borderId="27" xfId="0" applyFont="1" applyBorder="1" applyAlignment="1">
      <alignment horizontal="center"/>
    </xf>
    <xf numFmtId="2" fontId="12" fillId="0" borderId="24" xfId="0" applyNumberFormat="1" applyFont="1" applyBorder="1" applyAlignment="1">
      <alignment horizontal="center"/>
    </xf>
    <xf numFmtId="2" fontId="12" fillId="0" borderId="23" xfId="0" applyNumberFormat="1" applyFont="1" applyBorder="1" applyAlignment="1">
      <alignment horizontal="center"/>
    </xf>
    <xf numFmtId="2" fontId="12" fillId="0" borderId="22" xfId="0" applyNumberFormat="1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36" xfId="0" applyFont="1" applyBorder="1" applyAlignment="1">
      <alignment horizontal="center"/>
    </xf>
    <xf numFmtId="0" fontId="1" fillId="0" borderId="37" xfId="0" applyFont="1" applyBorder="1" applyAlignment="1">
      <alignment horizontal="center"/>
    </xf>
    <xf numFmtId="0" fontId="0" fillId="0" borderId="39" xfId="0" applyBorder="1"/>
    <xf numFmtId="0" fontId="0" fillId="0" borderId="40" xfId="0" applyBorder="1"/>
    <xf numFmtId="2" fontId="0" fillId="0" borderId="31" xfId="0" applyNumberFormat="1" applyBorder="1" applyAlignment="1">
      <alignment horizontal="center"/>
    </xf>
    <xf numFmtId="2" fontId="0" fillId="0" borderId="32" xfId="0" applyNumberFormat="1" applyBorder="1" applyAlignment="1">
      <alignment horizontal="center"/>
    </xf>
    <xf numFmtId="2" fontId="0" fillId="0" borderId="34" xfId="0" applyNumberFormat="1" applyBorder="1" applyAlignment="1">
      <alignment horizontal="center"/>
    </xf>
    <xf numFmtId="2" fontId="0" fillId="0" borderId="35" xfId="0" applyNumberFormat="1" applyBorder="1" applyAlignment="1">
      <alignment horizontal="center"/>
    </xf>
    <xf numFmtId="2" fontId="1" fillId="0" borderId="12" xfId="0" applyNumberFormat="1" applyFont="1" applyBorder="1" applyAlignment="1">
      <alignment horizontal="center" vertical="center"/>
    </xf>
    <xf numFmtId="2" fontId="1" fillId="0" borderId="13" xfId="0" applyNumberFormat="1" applyFont="1" applyBorder="1" applyAlignment="1">
      <alignment horizontal="center" vertical="center"/>
    </xf>
    <xf numFmtId="2" fontId="1" fillId="0" borderId="36" xfId="0" applyNumberFormat="1" applyFont="1" applyBorder="1" applyAlignment="1">
      <alignment horizontal="center" vertical="center"/>
    </xf>
    <xf numFmtId="2" fontId="0" fillId="0" borderId="0" xfId="0" applyNumberFormat="1" applyAlignment="1">
      <alignment vertical="center"/>
    </xf>
    <xf numFmtId="2" fontId="0" fillId="0" borderId="19" xfId="0" applyNumberFormat="1" applyBorder="1" applyAlignment="1">
      <alignment horizontal="center" vertical="center"/>
    </xf>
    <xf numFmtId="2" fontId="0" fillId="0" borderId="41" xfId="0" applyNumberFormat="1" applyBorder="1" applyAlignment="1">
      <alignment horizontal="center" vertical="center"/>
    </xf>
    <xf numFmtId="2" fontId="0" fillId="0" borderId="18" xfId="0" applyNumberFormat="1" applyBorder="1" applyAlignment="1">
      <alignment horizontal="center" vertical="center"/>
    </xf>
    <xf numFmtId="2" fontId="0" fillId="0" borderId="35" xfId="0" applyNumberFormat="1" applyBorder="1" applyAlignment="1">
      <alignment horizontal="center" vertical="center"/>
    </xf>
    <xf numFmtId="2" fontId="0" fillId="0" borderId="33" xfId="0" applyNumberFormat="1" applyBorder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2" fontId="0" fillId="0" borderId="34" xfId="0" applyNumberFormat="1" applyBorder="1" applyAlignment="1">
      <alignment horizontal="center" vertical="center"/>
    </xf>
    <xf numFmtId="2" fontId="0" fillId="0" borderId="16" xfId="0" applyNumberFormat="1" applyBorder="1" applyAlignment="1">
      <alignment horizontal="center" vertical="center"/>
    </xf>
    <xf numFmtId="2" fontId="0" fillId="0" borderId="15" xfId="0" applyNumberFormat="1" applyBorder="1" applyAlignment="1">
      <alignment horizontal="center" vertical="center"/>
    </xf>
    <xf numFmtId="2" fontId="0" fillId="0" borderId="17" xfId="0" applyNumberFormat="1" applyBorder="1" applyAlignment="1">
      <alignment horizontal="center" vertical="center"/>
    </xf>
    <xf numFmtId="0" fontId="0" fillId="0" borderId="38" xfId="0" applyBorder="1" applyAlignment="1">
      <alignment horizontal="center" wrapText="1"/>
    </xf>
    <xf numFmtId="2" fontId="0" fillId="0" borderId="17" xfId="0" applyNumberFormat="1" applyBorder="1" applyAlignment="1">
      <alignment horizontal="center" vertical="center" wrapText="1"/>
    </xf>
    <xf numFmtId="0" fontId="16" fillId="0" borderId="0" xfId="0" applyFont="1" applyAlignment="1">
      <alignment vertical="center"/>
    </xf>
    <xf numFmtId="0" fontId="0" fillId="0" borderId="44" xfId="0" applyBorder="1" applyAlignment="1">
      <alignment horizontal="center"/>
    </xf>
    <xf numFmtId="0" fontId="0" fillId="0" borderId="45" xfId="0" applyBorder="1" applyAlignment="1">
      <alignment horizontal="center"/>
    </xf>
    <xf numFmtId="0" fontId="1" fillId="0" borderId="45" xfId="0" applyFont="1" applyBorder="1"/>
    <xf numFmtId="0" fontId="1" fillId="0" borderId="45" xfId="0" applyFont="1" applyBorder="1" applyAlignment="1">
      <alignment horizontal="center"/>
    </xf>
    <xf numFmtId="0" fontId="18" fillId="0" borderId="0" xfId="0" applyFont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30" xfId="0" applyFont="1" applyBorder="1" applyAlignment="1">
      <alignment horizontal="center" vertical="center"/>
    </xf>
    <xf numFmtId="2" fontId="12" fillId="0" borderId="9" xfId="0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11" fontId="5" fillId="0" borderId="0" xfId="0" applyNumberFormat="1" applyFont="1" applyAlignment="1">
      <alignment horizontal="center"/>
    </xf>
    <xf numFmtId="0" fontId="5" fillId="0" borderId="2" xfId="0" applyFont="1" applyBorder="1" applyAlignment="1">
      <alignment horizontal="center"/>
    </xf>
    <xf numFmtId="11" fontId="5" fillId="0" borderId="2" xfId="0" applyNumberFormat="1" applyFont="1" applyBorder="1" applyAlignment="1">
      <alignment horizontal="center"/>
    </xf>
    <xf numFmtId="0" fontId="5" fillId="0" borderId="30" xfId="0" applyFont="1" applyBorder="1" applyAlignment="1">
      <alignment horizontal="center"/>
    </xf>
    <xf numFmtId="11" fontId="5" fillId="0" borderId="30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8" fillId="0" borderId="30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/>
    </xf>
    <xf numFmtId="0" fontId="12" fillId="0" borderId="21" xfId="0" applyFont="1" applyBorder="1" applyAlignment="1">
      <alignment horizontal="center"/>
    </xf>
    <xf numFmtId="0" fontId="12" fillId="0" borderId="25" xfId="0" applyFont="1" applyBorder="1" applyAlignment="1">
      <alignment horizontal="center"/>
    </xf>
    <xf numFmtId="0" fontId="12" fillId="0" borderId="8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2" fontId="1" fillId="0" borderId="42" xfId="0" applyNumberFormat="1" applyFont="1" applyBorder="1" applyAlignment="1">
      <alignment horizontal="center" vertical="center"/>
    </xf>
    <xf numFmtId="2" fontId="1" fillId="0" borderId="43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0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2" fontId="12" fillId="0" borderId="0" xfId="0" applyNumberFormat="1" applyFont="1" applyAlignment="1">
      <alignment horizontal="center" vertical="center"/>
    </xf>
    <xf numFmtId="2" fontId="12" fillId="0" borderId="2" xfId="0" applyNumberFormat="1" applyFont="1" applyBorder="1" applyAlignment="1">
      <alignment horizontal="center" vertical="center"/>
    </xf>
    <xf numFmtId="164" fontId="5" fillId="0" borderId="30" xfId="0" applyNumberFormat="1" applyFont="1" applyBorder="1" applyAlignment="1">
      <alignment horizontal="center"/>
    </xf>
    <xf numFmtId="164" fontId="5" fillId="0" borderId="0" xfId="0" applyNumberFormat="1" applyFont="1" applyAlignment="1">
      <alignment horizontal="center"/>
    </xf>
    <xf numFmtId="164" fontId="5" fillId="0" borderId="2" xfId="0" applyNumberFormat="1" applyFont="1" applyBorder="1" applyAlignment="1">
      <alignment horizontal="center"/>
    </xf>
  </cellXfs>
  <cellStyles count="2">
    <cellStyle name="Normal" xfId="0" builtinId="0"/>
    <cellStyle name="Normal 2" xfId="1" xr:uid="{4D042CC2-F4BF-47D4-8706-2CCDFA026EA3}"/>
  </cellStyles>
  <dxfs count="4"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4121E8-721A-493C-8B7D-27E5C45517F5}">
  <dimension ref="A1:D36"/>
  <sheetViews>
    <sheetView workbookViewId="0">
      <selection activeCell="C16" sqref="C16"/>
    </sheetView>
  </sheetViews>
  <sheetFormatPr defaultColWidth="8.7265625" defaultRowHeight="14.5"/>
  <cols>
    <col min="1" max="1" width="23.26953125" style="1" customWidth="1"/>
    <col min="2" max="2" width="12.26953125" style="1" customWidth="1"/>
    <col min="3" max="3" width="18.81640625" style="1" bestFit="1" customWidth="1"/>
    <col min="4" max="4" width="72" style="1" bestFit="1" customWidth="1"/>
    <col min="5" max="16384" width="8.7265625" style="1"/>
  </cols>
  <sheetData>
    <row r="1" spans="1:4">
      <c r="C1" s="1" t="s">
        <v>0</v>
      </c>
      <c r="D1" s="1" t="s">
        <v>1</v>
      </c>
    </row>
    <row r="2" spans="1:4">
      <c r="A2" s="151" t="s">
        <v>2</v>
      </c>
      <c r="B2" s="151" t="s">
        <v>3</v>
      </c>
      <c r="C2" s="137">
        <v>30</v>
      </c>
      <c r="D2" s="137">
        <v>19</v>
      </c>
    </row>
    <row r="3" spans="1:4">
      <c r="A3" s="152"/>
      <c r="B3" s="152"/>
      <c r="C3" s="135">
        <v>32</v>
      </c>
      <c r="D3" s="135">
        <v>20</v>
      </c>
    </row>
    <row r="4" spans="1:4">
      <c r="A4" s="152"/>
      <c r="B4" s="152"/>
      <c r="C4" s="135">
        <v>34</v>
      </c>
      <c r="D4" s="135">
        <v>21</v>
      </c>
    </row>
    <row r="5" spans="1:4">
      <c r="A5" s="152"/>
      <c r="B5" s="152"/>
      <c r="C5" s="135">
        <v>42</v>
      </c>
      <c r="D5" s="135">
        <v>22</v>
      </c>
    </row>
    <row r="6" spans="1:4">
      <c r="A6" s="152"/>
      <c r="B6" s="152"/>
      <c r="C6" s="135">
        <v>44</v>
      </c>
      <c r="D6" s="135">
        <v>23</v>
      </c>
    </row>
    <row r="7" spans="1:4">
      <c r="A7" s="152"/>
      <c r="B7" s="153"/>
      <c r="C7" s="136">
        <v>46</v>
      </c>
      <c r="D7" s="136">
        <v>24</v>
      </c>
    </row>
    <row r="8" spans="1:4">
      <c r="A8" s="152"/>
      <c r="B8" s="151" t="s">
        <v>4</v>
      </c>
      <c r="C8" s="137">
        <v>74</v>
      </c>
      <c r="D8" s="137">
        <v>25</v>
      </c>
    </row>
    <row r="9" spans="1:4">
      <c r="A9" s="152"/>
      <c r="B9" s="153"/>
      <c r="C9" s="136">
        <v>88</v>
      </c>
      <c r="D9" s="136">
        <v>26</v>
      </c>
    </row>
    <row r="10" spans="1:4">
      <c r="A10" s="152"/>
      <c r="B10" s="151" t="s">
        <v>5</v>
      </c>
      <c r="C10" s="137">
        <v>48</v>
      </c>
      <c r="D10" s="137">
        <v>27</v>
      </c>
    </row>
    <row r="11" spans="1:4">
      <c r="A11" s="152"/>
      <c r="B11" s="152"/>
      <c r="C11" s="135">
        <v>56</v>
      </c>
      <c r="D11" s="135">
        <v>28</v>
      </c>
    </row>
    <row r="12" spans="1:4">
      <c r="A12" s="153"/>
      <c r="B12" s="153"/>
      <c r="C12" s="136">
        <v>58</v>
      </c>
      <c r="D12" s="136">
        <v>29</v>
      </c>
    </row>
    <row r="13" spans="1:4">
      <c r="A13" s="151" t="s">
        <v>6</v>
      </c>
      <c r="B13" s="151" t="s">
        <v>7</v>
      </c>
      <c r="C13" s="137">
        <v>1</v>
      </c>
      <c r="D13" s="137">
        <v>30</v>
      </c>
    </row>
    <row r="14" spans="1:4">
      <c r="A14" s="152"/>
      <c r="B14" s="152"/>
      <c r="C14" s="135">
        <v>3</v>
      </c>
      <c r="D14" s="135">
        <v>31</v>
      </c>
    </row>
    <row r="15" spans="1:4">
      <c r="A15" s="152"/>
      <c r="B15" s="152"/>
      <c r="C15" s="135">
        <v>4</v>
      </c>
      <c r="D15" s="135">
        <v>32</v>
      </c>
    </row>
    <row r="16" spans="1:4">
      <c r="A16" s="152"/>
      <c r="B16" s="152"/>
      <c r="C16" s="135">
        <v>6</v>
      </c>
      <c r="D16" s="135">
        <v>33</v>
      </c>
    </row>
    <row r="17" spans="1:4">
      <c r="A17" s="152"/>
      <c r="B17" s="152"/>
      <c r="C17" s="135">
        <v>7</v>
      </c>
      <c r="D17" s="135">
        <v>34</v>
      </c>
    </row>
    <row r="18" spans="1:4">
      <c r="A18" s="152"/>
      <c r="B18" s="152"/>
      <c r="C18" s="135">
        <v>8</v>
      </c>
      <c r="D18" s="135">
        <v>35</v>
      </c>
    </row>
    <row r="19" spans="1:4">
      <c r="A19" s="152"/>
      <c r="B19" s="152"/>
      <c r="C19" s="135">
        <v>10</v>
      </c>
      <c r="D19" s="135">
        <v>36</v>
      </c>
    </row>
    <row r="20" spans="1:4">
      <c r="A20" s="152"/>
      <c r="B20" s="153"/>
      <c r="C20" s="136">
        <v>11</v>
      </c>
      <c r="D20" s="136">
        <v>37</v>
      </c>
    </row>
    <row r="21" spans="1:4">
      <c r="A21" s="152"/>
      <c r="B21" s="151" t="s">
        <v>8</v>
      </c>
      <c r="C21" s="137">
        <v>2</v>
      </c>
      <c r="D21" s="137">
        <v>38</v>
      </c>
    </row>
    <row r="22" spans="1:4">
      <c r="A22" s="152"/>
      <c r="B22" s="152"/>
      <c r="C22" s="135">
        <v>5</v>
      </c>
      <c r="D22" s="135">
        <v>39</v>
      </c>
    </row>
    <row r="23" spans="1:4">
      <c r="A23" s="152"/>
      <c r="B23" s="152"/>
      <c r="C23" s="135">
        <v>13</v>
      </c>
      <c r="D23" s="135">
        <v>40</v>
      </c>
    </row>
    <row r="24" spans="1:4">
      <c r="A24" s="152"/>
      <c r="B24" s="152"/>
      <c r="C24" s="135">
        <v>14</v>
      </c>
      <c r="D24" s="135">
        <v>41</v>
      </c>
    </row>
    <row r="25" spans="1:4">
      <c r="A25" s="152"/>
      <c r="B25" s="152"/>
      <c r="C25" s="135">
        <v>16</v>
      </c>
      <c r="D25" s="135">
        <v>42</v>
      </c>
    </row>
    <row r="26" spans="1:4">
      <c r="A26" s="152"/>
      <c r="B26" s="152"/>
      <c r="C26" s="135">
        <v>18</v>
      </c>
      <c r="D26" s="135">
        <v>43</v>
      </c>
    </row>
    <row r="27" spans="1:4">
      <c r="A27" s="152"/>
      <c r="B27" s="152"/>
      <c r="C27" s="135">
        <v>21</v>
      </c>
      <c r="D27" s="135">
        <v>44</v>
      </c>
    </row>
    <row r="28" spans="1:4">
      <c r="A28" s="152"/>
      <c r="B28" s="152"/>
      <c r="C28" s="135">
        <v>23</v>
      </c>
      <c r="D28" s="135">
        <v>45</v>
      </c>
    </row>
    <row r="29" spans="1:4">
      <c r="A29" s="152"/>
      <c r="B29" s="152"/>
      <c r="C29" s="135">
        <v>29</v>
      </c>
      <c r="D29" s="135">
        <v>46</v>
      </c>
    </row>
    <row r="30" spans="1:4">
      <c r="A30" s="152"/>
      <c r="B30" s="152"/>
      <c r="C30" s="135">
        <v>39</v>
      </c>
      <c r="D30" s="135">
        <v>47</v>
      </c>
    </row>
    <row r="31" spans="1:4">
      <c r="A31" s="152"/>
      <c r="B31" s="152"/>
      <c r="C31" s="135">
        <v>49</v>
      </c>
      <c r="D31" s="135">
        <v>48</v>
      </c>
    </row>
    <row r="32" spans="1:4">
      <c r="A32" s="152"/>
      <c r="B32" s="152"/>
      <c r="C32" s="135">
        <v>55</v>
      </c>
      <c r="D32" s="135">
        <v>49</v>
      </c>
    </row>
    <row r="33" spans="1:4">
      <c r="A33" s="152"/>
      <c r="B33" s="153"/>
      <c r="C33" s="136">
        <v>61</v>
      </c>
      <c r="D33" s="136">
        <v>50</v>
      </c>
    </row>
    <row r="34" spans="1:4">
      <c r="A34" s="152"/>
      <c r="B34" s="151" t="s">
        <v>9</v>
      </c>
      <c r="C34" s="137">
        <v>17</v>
      </c>
      <c r="D34" s="137">
        <v>51</v>
      </c>
    </row>
    <row r="35" spans="1:4">
      <c r="A35" s="152"/>
      <c r="B35" s="152"/>
      <c r="C35" s="135">
        <v>19</v>
      </c>
      <c r="D35" s="135">
        <v>52</v>
      </c>
    </row>
    <row r="36" spans="1:4">
      <c r="A36" s="153"/>
      <c r="B36" s="153"/>
      <c r="C36" s="136">
        <v>20</v>
      </c>
      <c r="D36" s="136">
        <v>53</v>
      </c>
    </row>
  </sheetData>
  <mergeCells count="8">
    <mergeCell ref="A2:A12"/>
    <mergeCell ref="B2:B7"/>
    <mergeCell ref="B8:B9"/>
    <mergeCell ref="B10:B12"/>
    <mergeCell ref="A13:A36"/>
    <mergeCell ref="B13:B20"/>
    <mergeCell ref="B21:B33"/>
    <mergeCell ref="B34:B3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DA2B62-D337-44E7-BB71-2E9625B6DAFD}">
  <dimension ref="A1:C11"/>
  <sheetViews>
    <sheetView zoomScale="90" zoomScaleNormal="90" workbookViewId="0">
      <selection activeCell="E19" sqref="E19"/>
    </sheetView>
  </sheetViews>
  <sheetFormatPr defaultRowHeight="14.5"/>
  <cols>
    <col min="1" max="1" width="18.81640625" bestFit="1" customWidth="1"/>
    <col min="2" max="2" width="49.81640625" bestFit="1" customWidth="1"/>
    <col min="3" max="3" width="30.453125" bestFit="1" customWidth="1"/>
  </cols>
  <sheetData>
    <row r="1" spans="1:3" ht="15.5">
      <c r="A1" s="8"/>
      <c r="B1" s="15" t="s">
        <v>176</v>
      </c>
      <c r="C1" s="15" t="s">
        <v>180</v>
      </c>
    </row>
    <row r="2" spans="1:3" ht="15.5">
      <c r="A2" s="11" t="s">
        <v>185</v>
      </c>
      <c r="B2" s="11" t="s">
        <v>186</v>
      </c>
      <c r="C2" s="12" t="s">
        <v>186</v>
      </c>
    </row>
    <row r="3" spans="1:3" ht="15.5">
      <c r="A3" s="11" t="s">
        <v>187</v>
      </c>
      <c r="B3" s="11" t="s">
        <v>188</v>
      </c>
      <c r="C3" s="12" t="s">
        <v>189</v>
      </c>
    </row>
    <row r="4" spans="1:3" ht="15.5">
      <c r="A4" s="11" t="s">
        <v>190</v>
      </c>
      <c r="B4" s="11" t="s">
        <v>191</v>
      </c>
      <c r="C4" s="11" t="s">
        <v>192</v>
      </c>
    </row>
    <row r="5" spans="1:3" ht="15.5">
      <c r="A5" s="11" t="s">
        <v>193</v>
      </c>
      <c r="B5" s="13" t="s">
        <v>194</v>
      </c>
      <c r="C5" s="11" t="s">
        <v>195</v>
      </c>
    </row>
    <row r="6" spans="1:3" ht="15.5">
      <c r="A6" s="11" t="s">
        <v>196</v>
      </c>
      <c r="B6" s="11" t="s">
        <v>197</v>
      </c>
      <c r="C6" s="11" t="s">
        <v>198</v>
      </c>
    </row>
    <row r="7" spans="1:3" ht="15.5">
      <c r="A7" s="11" t="s">
        <v>199</v>
      </c>
      <c r="B7" s="11" t="s">
        <v>200</v>
      </c>
      <c r="C7" s="11" t="s">
        <v>201</v>
      </c>
    </row>
    <row r="8" spans="1:3" ht="15.5">
      <c r="A8" s="11" t="s">
        <v>202</v>
      </c>
      <c r="B8" s="11" t="s">
        <v>203</v>
      </c>
      <c r="C8" s="11" t="s">
        <v>204</v>
      </c>
    </row>
    <row r="9" spans="1:3" ht="15.5">
      <c r="A9" s="11" t="s">
        <v>205</v>
      </c>
      <c r="B9" s="11" t="s">
        <v>206</v>
      </c>
      <c r="C9" s="11" t="s">
        <v>207</v>
      </c>
    </row>
    <row r="10" spans="1:3" ht="15.5">
      <c r="A10" s="11" t="s">
        <v>208</v>
      </c>
      <c r="B10" s="11" t="s">
        <v>209</v>
      </c>
      <c r="C10" s="11" t="s">
        <v>210</v>
      </c>
    </row>
    <row r="11" spans="1:3" ht="15.5">
      <c r="A11" s="11" t="s">
        <v>211</v>
      </c>
      <c r="B11" s="11" t="s">
        <v>212</v>
      </c>
      <c r="C11" s="11" t="s">
        <v>213</v>
      </c>
    </row>
  </sheetData>
  <phoneticPr fontId="17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CAA81F-A4C8-4D20-AF0F-0E2156A4DDC2}">
  <dimension ref="A1:D23"/>
  <sheetViews>
    <sheetView workbookViewId="0">
      <selection activeCell="I14" sqref="I14"/>
    </sheetView>
  </sheetViews>
  <sheetFormatPr defaultRowHeight="14.5"/>
  <cols>
    <col min="2" max="2" width="11.54296875" bestFit="1" customWidth="1"/>
    <col min="3" max="3" width="10.54296875" bestFit="1" customWidth="1"/>
    <col min="4" max="4" width="11" bestFit="1" customWidth="1"/>
    <col min="5" max="5" width="15.26953125" bestFit="1" customWidth="1"/>
    <col min="6" max="6" width="9.1796875" bestFit="1" customWidth="1"/>
    <col min="7" max="7" width="11.81640625" customWidth="1"/>
    <col min="8" max="8" width="13.54296875" bestFit="1" customWidth="1"/>
    <col min="9" max="10" width="14.7265625" bestFit="1" customWidth="1"/>
    <col min="11" max="11" width="38.453125" bestFit="1" customWidth="1"/>
  </cols>
  <sheetData>
    <row r="1" spans="1:4">
      <c r="A1" s="133" t="s">
        <v>170</v>
      </c>
      <c r="B1" s="134" t="s">
        <v>214</v>
      </c>
      <c r="C1" s="134" t="s">
        <v>37</v>
      </c>
      <c r="D1" s="134" t="s">
        <v>215</v>
      </c>
    </row>
    <row r="2" spans="1:4">
      <c r="A2" s="181" t="s">
        <v>176</v>
      </c>
      <c r="B2" s="132">
        <v>49</v>
      </c>
      <c r="C2" s="132" t="s">
        <v>216</v>
      </c>
      <c r="D2" s="132">
        <v>818</v>
      </c>
    </row>
    <row r="3" spans="1:4">
      <c r="A3" s="182"/>
      <c r="B3" s="1">
        <v>8</v>
      </c>
      <c r="C3" s="1" t="s">
        <v>217</v>
      </c>
      <c r="D3" s="1">
        <v>4</v>
      </c>
    </row>
    <row r="4" spans="1:4">
      <c r="A4" s="182"/>
      <c r="B4" s="1">
        <v>48</v>
      </c>
      <c r="C4" s="1" t="s">
        <v>5</v>
      </c>
      <c r="D4" s="1">
        <v>245</v>
      </c>
    </row>
    <row r="5" spans="1:4">
      <c r="A5" s="182"/>
      <c r="B5" s="1">
        <v>2</v>
      </c>
      <c r="C5" s="1" t="s">
        <v>216</v>
      </c>
      <c r="D5" s="1">
        <v>3</v>
      </c>
    </row>
    <row r="6" spans="1:4">
      <c r="A6" s="182"/>
      <c r="B6" s="1">
        <v>3</v>
      </c>
      <c r="C6" s="1" t="s">
        <v>217</v>
      </c>
      <c r="D6" s="1">
        <v>6</v>
      </c>
    </row>
    <row r="7" spans="1:4">
      <c r="A7" s="182"/>
      <c r="B7" s="1">
        <v>5</v>
      </c>
      <c r="C7" s="1" t="s">
        <v>216</v>
      </c>
      <c r="D7" s="1">
        <v>23</v>
      </c>
    </row>
    <row r="8" spans="1:4">
      <c r="A8" s="182"/>
      <c r="B8" s="1">
        <v>7</v>
      </c>
      <c r="C8" s="1" t="s">
        <v>217</v>
      </c>
      <c r="D8" s="1">
        <v>8</v>
      </c>
    </row>
    <row r="9" spans="1:4">
      <c r="A9" s="182"/>
      <c r="B9" s="1">
        <v>16</v>
      </c>
      <c r="C9" s="1" t="s">
        <v>216</v>
      </c>
      <c r="D9" s="1">
        <v>0</v>
      </c>
    </row>
    <row r="10" spans="1:4">
      <c r="A10" s="182"/>
      <c r="B10" s="1">
        <v>20</v>
      </c>
      <c r="C10" s="1" t="s">
        <v>218</v>
      </c>
      <c r="D10" s="1">
        <v>764</v>
      </c>
    </row>
    <row r="11" spans="1:4">
      <c r="A11" s="182"/>
      <c r="B11" s="1">
        <v>30</v>
      </c>
      <c r="C11" s="1" t="s">
        <v>3</v>
      </c>
      <c r="D11" s="1">
        <v>15</v>
      </c>
    </row>
    <row r="12" spans="1:4">
      <c r="A12" s="182"/>
      <c r="B12" s="1">
        <v>74</v>
      </c>
      <c r="C12" s="1" t="s">
        <v>4</v>
      </c>
      <c r="D12" s="1">
        <v>7</v>
      </c>
    </row>
    <row r="13" spans="1:4" ht="14.5" customHeight="1">
      <c r="A13" s="181" t="s">
        <v>180</v>
      </c>
      <c r="B13" s="132">
        <v>49</v>
      </c>
      <c r="C13" s="132" t="s">
        <v>216</v>
      </c>
      <c r="D13" s="132">
        <v>1026</v>
      </c>
    </row>
    <row r="14" spans="1:4" ht="14.5" customHeight="1">
      <c r="A14" s="182"/>
      <c r="B14" s="1">
        <v>8</v>
      </c>
      <c r="C14" s="1" t="s">
        <v>217</v>
      </c>
      <c r="D14" s="1">
        <v>3458</v>
      </c>
    </row>
    <row r="15" spans="1:4" ht="14.5" customHeight="1">
      <c r="A15" s="182"/>
      <c r="B15" s="1">
        <v>48</v>
      </c>
      <c r="C15" s="1" t="s">
        <v>5</v>
      </c>
      <c r="D15" s="1">
        <v>3681</v>
      </c>
    </row>
    <row r="16" spans="1:4" ht="14.5" customHeight="1">
      <c r="A16" s="182"/>
      <c r="B16" s="1">
        <v>2</v>
      </c>
      <c r="C16" s="1" t="s">
        <v>216</v>
      </c>
      <c r="D16" s="1">
        <v>5863</v>
      </c>
    </row>
    <row r="17" spans="1:4" ht="14.5" customHeight="1">
      <c r="A17" s="182"/>
      <c r="B17" s="1">
        <v>3</v>
      </c>
      <c r="C17" s="1" t="s">
        <v>217</v>
      </c>
      <c r="D17" s="1">
        <v>1815</v>
      </c>
    </row>
    <row r="18" spans="1:4" ht="14.5" customHeight="1">
      <c r="A18" s="182"/>
      <c r="B18" s="1">
        <v>5</v>
      </c>
      <c r="C18" s="1" t="s">
        <v>216</v>
      </c>
      <c r="D18" s="1">
        <v>1834</v>
      </c>
    </row>
    <row r="19" spans="1:4" ht="14.5" customHeight="1">
      <c r="A19" s="182"/>
      <c r="B19" s="1">
        <v>7</v>
      </c>
      <c r="C19" s="1" t="s">
        <v>217</v>
      </c>
      <c r="D19" s="1">
        <v>5925</v>
      </c>
    </row>
    <row r="20" spans="1:4" ht="14.5" customHeight="1">
      <c r="A20" s="182"/>
      <c r="B20" s="1">
        <v>16</v>
      </c>
      <c r="C20" s="1" t="s">
        <v>216</v>
      </c>
      <c r="D20" s="1">
        <v>226</v>
      </c>
    </row>
    <row r="21" spans="1:4" ht="14.5" customHeight="1">
      <c r="A21" s="182"/>
      <c r="B21" s="1">
        <v>20</v>
      </c>
      <c r="C21" s="1" t="s">
        <v>218</v>
      </c>
      <c r="D21" s="1">
        <v>3235</v>
      </c>
    </row>
    <row r="22" spans="1:4" ht="14.5" customHeight="1">
      <c r="A22" s="182"/>
      <c r="B22" s="1">
        <v>30</v>
      </c>
      <c r="C22" s="1" t="s">
        <v>3</v>
      </c>
      <c r="D22" s="1">
        <v>5435</v>
      </c>
    </row>
    <row r="23" spans="1:4" ht="14.5" customHeight="1">
      <c r="A23" s="183"/>
      <c r="B23" s="131">
        <v>74</v>
      </c>
      <c r="C23" s="131" t="s">
        <v>4</v>
      </c>
      <c r="D23" s="131">
        <v>2463</v>
      </c>
    </row>
  </sheetData>
  <mergeCells count="2">
    <mergeCell ref="A13:A23"/>
    <mergeCell ref="A2:A12"/>
  </mergeCells>
  <phoneticPr fontId="2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82CDC6-DF07-4BDF-B6F0-D5F54A337E91}">
  <dimension ref="A1:H191"/>
  <sheetViews>
    <sheetView tabSelected="1" zoomScale="90" zoomScaleNormal="90" workbookViewId="0">
      <selection activeCell="D6" sqref="D6"/>
    </sheetView>
  </sheetViews>
  <sheetFormatPr defaultColWidth="8.7265625" defaultRowHeight="14.5"/>
  <cols>
    <col min="1" max="1" width="8.7265625" style="1"/>
    <col min="2" max="2" width="28.453125" style="1" bestFit="1" customWidth="1"/>
    <col min="3" max="3" width="70.1796875" style="1" bestFit="1" customWidth="1"/>
    <col min="4" max="4" width="16.26953125" style="1" customWidth="1"/>
    <col min="5" max="5" width="11.1796875" style="1" bestFit="1" customWidth="1"/>
    <col min="6" max="6" width="18.26953125" style="1" customWidth="1"/>
    <col min="7" max="7" width="8" style="1" bestFit="1" customWidth="1"/>
    <col min="8" max="8" width="10" style="1" bestFit="1" customWidth="1"/>
    <col min="9" max="16384" width="8.7265625" style="1"/>
  </cols>
  <sheetData>
    <row r="1" spans="1:8" ht="15.5">
      <c r="A1" s="145" t="s">
        <v>90</v>
      </c>
      <c r="B1" s="149" t="s">
        <v>402</v>
      </c>
      <c r="C1" s="149" t="s">
        <v>219</v>
      </c>
      <c r="D1" s="149" t="s">
        <v>220</v>
      </c>
      <c r="E1" s="149" t="s">
        <v>221</v>
      </c>
      <c r="F1" s="149" t="s">
        <v>222</v>
      </c>
      <c r="G1" s="149" t="s">
        <v>223</v>
      </c>
    </row>
    <row r="2" spans="1:8" ht="31">
      <c r="A2" s="184">
        <v>8</v>
      </c>
      <c r="B2" s="148" t="s">
        <v>224</v>
      </c>
      <c r="C2" s="192">
        <v>0.69399999999999995</v>
      </c>
      <c r="D2" s="147" t="s">
        <v>225</v>
      </c>
      <c r="E2" s="192">
        <v>2.1000000000000001E-2</v>
      </c>
      <c r="F2" s="192">
        <v>0.20799999999999999</v>
      </c>
      <c r="G2" s="147">
        <v>5</v>
      </c>
    </row>
    <row r="3" spans="1:8" ht="15.5">
      <c r="A3" s="184"/>
      <c r="B3" s="147" t="s">
        <v>226</v>
      </c>
      <c r="C3" s="192">
        <v>0.379</v>
      </c>
      <c r="D3" s="147" t="s">
        <v>225</v>
      </c>
      <c r="E3" s="192">
        <v>3.1E-2</v>
      </c>
      <c r="F3" s="192">
        <v>0.16700000000000001</v>
      </c>
      <c r="G3" s="147">
        <v>5</v>
      </c>
    </row>
    <row r="4" spans="1:8" ht="15.5">
      <c r="A4" s="185"/>
      <c r="B4" s="150" t="s">
        <v>227</v>
      </c>
      <c r="C4" s="193">
        <v>0.51300000000000001</v>
      </c>
      <c r="D4" s="150" t="s">
        <v>225</v>
      </c>
      <c r="E4" s="193">
        <v>3.3000000000000002E-2</v>
      </c>
      <c r="F4" s="193">
        <v>0.152</v>
      </c>
      <c r="G4" s="150">
        <v>5</v>
      </c>
    </row>
    <row r="5" spans="1:8" ht="15.5">
      <c r="A5" s="130"/>
      <c r="B5"/>
      <c r="C5"/>
      <c r="D5"/>
      <c r="E5"/>
      <c r="F5"/>
    </row>
    <row r="7" spans="1:8">
      <c r="A7" s="145" t="s">
        <v>90</v>
      </c>
      <c r="B7" s="145" t="s">
        <v>228</v>
      </c>
      <c r="C7" s="146" t="s">
        <v>229</v>
      </c>
      <c r="D7" s="146" t="s">
        <v>230</v>
      </c>
      <c r="E7" s="146" t="s">
        <v>223</v>
      </c>
      <c r="F7" s="146" t="s">
        <v>231</v>
      </c>
      <c r="G7" s="146" t="s">
        <v>232</v>
      </c>
      <c r="H7" s="146" t="s">
        <v>233</v>
      </c>
    </row>
    <row r="8" spans="1:8">
      <c r="A8" s="186">
        <v>3</v>
      </c>
      <c r="B8" s="187" t="s">
        <v>234</v>
      </c>
      <c r="C8" s="143" t="s">
        <v>235</v>
      </c>
      <c r="D8" s="143">
        <v>208</v>
      </c>
      <c r="E8" s="143">
        <v>8</v>
      </c>
      <c r="F8" s="194">
        <v>1.18</v>
      </c>
      <c r="G8" s="144">
        <v>3.1699999999999998E-5</v>
      </c>
      <c r="H8" s="144">
        <v>4.4699999999999997E-2</v>
      </c>
    </row>
    <row r="9" spans="1:8">
      <c r="A9" s="184"/>
      <c r="B9" s="188"/>
      <c r="C9" s="139" t="s">
        <v>236</v>
      </c>
      <c r="D9" s="139">
        <v>541</v>
      </c>
      <c r="E9" s="139">
        <v>13</v>
      </c>
      <c r="F9" s="195">
        <v>3.07</v>
      </c>
      <c r="G9" s="140">
        <v>1.52E-5</v>
      </c>
      <c r="H9" s="140">
        <v>2.3699999999999999E-2</v>
      </c>
    </row>
    <row r="10" spans="1:8">
      <c r="A10" s="184"/>
      <c r="B10" s="188"/>
      <c r="C10" s="139" t="s">
        <v>237</v>
      </c>
      <c r="D10" s="139">
        <v>2928</v>
      </c>
      <c r="E10" s="139">
        <v>36</v>
      </c>
      <c r="F10" s="195">
        <v>16.64</v>
      </c>
      <c r="G10" s="140">
        <v>4.2400000000000001E-6</v>
      </c>
      <c r="H10" s="140">
        <v>1.32E-2</v>
      </c>
    </row>
    <row r="11" spans="1:8">
      <c r="A11" s="184"/>
      <c r="B11" s="188"/>
      <c r="C11" s="139" t="s">
        <v>239</v>
      </c>
      <c r="D11" s="139">
        <v>8207</v>
      </c>
      <c r="E11" s="139">
        <v>71</v>
      </c>
      <c r="F11" s="195">
        <v>46.63</v>
      </c>
      <c r="G11" s="140">
        <v>6.7100000000000001E-6</v>
      </c>
      <c r="H11" s="140">
        <v>1.49E-2</v>
      </c>
    </row>
    <row r="12" spans="1:8">
      <c r="A12" s="184"/>
      <c r="B12" s="188"/>
      <c r="C12" s="139" t="s">
        <v>240</v>
      </c>
      <c r="D12" s="139">
        <v>510</v>
      </c>
      <c r="E12" s="139">
        <v>12</v>
      </c>
      <c r="F12" s="195">
        <v>2.9</v>
      </c>
      <c r="G12" s="140">
        <v>4.0299999999999997E-5</v>
      </c>
      <c r="H12" s="140">
        <v>4.82E-2</v>
      </c>
    </row>
    <row r="13" spans="1:8">
      <c r="A13" s="184"/>
      <c r="B13" s="188"/>
      <c r="C13" s="139" t="s">
        <v>241</v>
      </c>
      <c r="D13" s="139">
        <v>840</v>
      </c>
      <c r="E13" s="139">
        <v>17</v>
      </c>
      <c r="F13" s="195">
        <v>4.7699999999999996</v>
      </c>
      <c r="G13" s="140">
        <v>6.4200000000000004E-6</v>
      </c>
      <c r="H13" s="140">
        <v>1.66E-2</v>
      </c>
    </row>
    <row r="14" spans="1:8">
      <c r="A14" s="184"/>
      <c r="B14" s="188"/>
      <c r="C14" s="139" t="s">
        <v>242</v>
      </c>
      <c r="D14" s="139">
        <v>862</v>
      </c>
      <c r="E14" s="139">
        <v>17</v>
      </c>
      <c r="F14" s="195">
        <v>4.9000000000000004</v>
      </c>
      <c r="G14" s="140">
        <v>8.9500000000000007E-6</v>
      </c>
      <c r="H14" s="140">
        <v>1.7399999999999999E-2</v>
      </c>
    </row>
    <row r="15" spans="1:8">
      <c r="A15" s="184"/>
      <c r="B15" s="188"/>
      <c r="C15" s="139" t="s">
        <v>243</v>
      </c>
      <c r="D15" s="139">
        <v>869</v>
      </c>
      <c r="E15" s="139">
        <v>17</v>
      </c>
      <c r="F15" s="195">
        <v>4.9400000000000004</v>
      </c>
      <c r="G15" s="140">
        <v>9.9199999999999999E-6</v>
      </c>
      <c r="H15" s="140">
        <v>1.7100000000000001E-2</v>
      </c>
    </row>
    <row r="16" spans="1:8">
      <c r="A16" s="184"/>
      <c r="B16" s="188"/>
      <c r="C16" s="139" t="s">
        <v>244</v>
      </c>
      <c r="D16" s="139">
        <v>2592</v>
      </c>
      <c r="E16" s="139">
        <v>35</v>
      </c>
      <c r="F16" s="195">
        <v>14.73</v>
      </c>
      <c r="G16" s="140">
        <v>7.8999999999999995E-7</v>
      </c>
      <c r="H16" s="140">
        <v>4.0899999999999999E-3</v>
      </c>
    </row>
    <row r="17" spans="1:8">
      <c r="A17" s="184"/>
      <c r="B17" s="188"/>
      <c r="C17" s="139" t="s">
        <v>245</v>
      </c>
      <c r="D17" s="139">
        <v>3886</v>
      </c>
      <c r="E17" s="139">
        <v>44</v>
      </c>
      <c r="F17" s="195">
        <v>22.08</v>
      </c>
      <c r="G17" s="140">
        <v>2.34E-6</v>
      </c>
      <c r="H17" s="140">
        <v>9.0900000000000009E-3</v>
      </c>
    </row>
    <row r="18" spans="1:8">
      <c r="A18" s="184"/>
      <c r="B18" s="189" t="s">
        <v>246</v>
      </c>
      <c r="C18" s="139" t="s">
        <v>247</v>
      </c>
      <c r="D18" s="139">
        <v>15</v>
      </c>
      <c r="E18" s="139">
        <v>3</v>
      </c>
      <c r="F18" s="195">
        <v>0.09</v>
      </c>
      <c r="G18" s="140">
        <v>1.35E-4</v>
      </c>
      <c r="H18" s="140">
        <v>2.4299999999999999E-2</v>
      </c>
    </row>
    <row r="19" spans="1:8">
      <c r="A19" s="184"/>
      <c r="B19" s="189"/>
      <c r="C19" s="139" t="s">
        <v>248</v>
      </c>
      <c r="D19" s="139">
        <v>5617</v>
      </c>
      <c r="E19" s="139">
        <v>54</v>
      </c>
      <c r="F19" s="195">
        <v>31.91</v>
      </c>
      <c r="G19" s="140">
        <v>1.52E-5</v>
      </c>
      <c r="H19" s="140">
        <v>7.5100000000000002E-3</v>
      </c>
    </row>
    <row r="20" spans="1:8">
      <c r="A20" s="184"/>
      <c r="B20" s="189"/>
      <c r="C20" s="139" t="s">
        <v>249</v>
      </c>
      <c r="D20" s="139">
        <v>5617</v>
      </c>
      <c r="E20" s="139">
        <v>54</v>
      </c>
      <c r="F20" s="195">
        <v>31.91</v>
      </c>
      <c r="G20" s="140">
        <v>1.52E-5</v>
      </c>
      <c r="H20" s="140">
        <v>0.01</v>
      </c>
    </row>
    <row r="21" spans="1:8">
      <c r="A21" s="184"/>
      <c r="B21" s="189"/>
      <c r="C21" s="139" t="s">
        <v>250</v>
      </c>
      <c r="D21" s="139">
        <v>5617</v>
      </c>
      <c r="E21" s="139">
        <v>54</v>
      </c>
      <c r="F21" s="195">
        <v>31.91</v>
      </c>
      <c r="G21" s="140">
        <v>1.52E-5</v>
      </c>
      <c r="H21" s="140">
        <v>6.0099999999999997E-3</v>
      </c>
    </row>
    <row r="22" spans="1:8">
      <c r="A22" s="184"/>
      <c r="B22" s="189"/>
      <c r="C22" s="139" t="s">
        <v>251</v>
      </c>
      <c r="D22" s="139">
        <v>2100</v>
      </c>
      <c r="E22" s="139">
        <v>26</v>
      </c>
      <c r="F22" s="195">
        <v>11.93</v>
      </c>
      <c r="G22" s="140">
        <v>1.5899999999999999E-4</v>
      </c>
      <c r="H22" s="140">
        <v>2.6200000000000001E-2</v>
      </c>
    </row>
    <row r="23" spans="1:8">
      <c r="A23" s="184"/>
      <c r="B23" s="189"/>
      <c r="C23" s="139" t="s">
        <v>252</v>
      </c>
      <c r="D23" s="139">
        <v>2123</v>
      </c>
      <c r="E23" s="139">
        <v>27</v>
      </c>
      <c r="F23" s="195">
        <v>12.06</v>
      </c>
      <c r="G23" s="140">
        <v>5.4700000000000001E-5</v>
      </c>
      <c r="H23" s="140">
        <v>1.35E-2</v>
      </c>
    </row>
    <row r="24" spans="1:8">
      <c r="A24" s="184"/>
      <c r="B24" s="189"/>
      <c r="C24" s="139" t="s">
        <v>253</v>
      </c>
      <c r="D24" s="139">
        <v>2124</v>
      </c>
      <c r="E24" s="139">
        <v>27</v>
      </c>
      <c r="F24" s="195">
        <v>12.07</v>
      </c>
      <c r="G24" s="140">
        <v>5.5099999999999998E-5</v>
      </c>
      <c r="H24" s="140">
        <v>1.09E-2</v>
      </c>
    </row>
    <row r="25" spans="1:8">
      <c r="A25" s="184"/>
      <c r="B25" s="189"/>
      <c r="C25" s="139" t="s">
        <v>254</v>
      </c>
      <c r="D25" s="139">
        <v>2124</v>
      </c>
      <c r="E25" s="139">
        <v>27</v>
      </c>
      <c r="F25" s="195">
        <v>12.07</v>
      </c>
      <c r="G25" s="140">
        <v>5.5099999999999998E-5</v>
      </c>
      <c r="H25" s="140">
        <v>1.21E-2</v>
      </c>
    </row>
    <row r="26" spans="1:8">
      <c r="A26" s="184"/>
      <c r="B26" s="189"/>
      <c r="C26" s="139" t="s">
        <v>255</v>
      </c>
      <c r="D26" s="139">
        <v>4273</v>
      </c>
      <c r="E26" s="139">
        <v>46</v>
      </c>
      <c r="F26" s="195">
        <v>24.28</v>
      </c>
      <c r="G26" s="140">
        <v>5.4600000000000002E-6</v>
      </c>
      <c r="H26" s="140">
        <v>1.0800000000000001E-2</v>
      </c>
    </row>
    <row r="27" spans="1:8">
      <c r="A27" s="184"/>
      <c r="B27" s="189"/>
      <c r="C27" s="139" t="s">
        <v>256</v>
      </c>
      <c r="D27" s="139">
        <v>3351</v>
      </c>
      <c r="E27" s="139">
        <v>38</v>
      </c>
      <c r="F27" s="195">
        <v>19.04</v>
      </c>
      <c r="G27" s="140">
        <v>1.47E-5</v>
      </c>
      <c r="H27" s="140">
        <v>1.46E-2</v>
      </c>
    </row>
    <row r="28" spans="1:8">
      <c r="A28" s="185"/>
      <c r="B28" s="141" t="s">
        <v>257</v>
      </c>
      <c r="C28" s="141" t="s">
        <v>258</v>
      </c>
      <c r="D28" s="141">
        <v>2173</v>
      </c>
      <c r="E28" s="141">
        <v>31</v>
      </c>
      <c r="F28" s="196">
        <v>12.35</v>
      </c>
      <c r="G28" s="142">
        <v>1.15E-6</v>
      </c>
      <c r="H28" s="142">
        <v>5.8300000000000001E-3</v>
      </c>
    </row>
    <row r="29" spans="1:8" ht="14.5" customHeight="1">
      <c r="A29" s="186">
        <v>7</v>
      </c>
      <c r="B29" s="93" t="s">
        <v>234</v>
      </c>
      <c r="C29" s="143" t="s">
        <v>236</v>
      </c>
      <c r="D29" s="143">
        <v>541</v>
      </c>
      <c r="E29" s="143">
        <v>9</v>
      </c>
      <c r="F29" s="194">
        <v>1.18</v>
      </c>
      <c r="G29" s="144">
        <v>2.39E-6</v>
      </c>
      <c r="H29" s="144">
        <v>3.7199999999999997E-2</v>
      </c>
    </row>
    <row r="30" spans="1:8">
      <c r="A30" s="185"/>
      <c r="B30" s="141" t="s">
        <v>246</v>
      </c>
      <c r="C30" s="141" t="s">
        <v>259</v>
      </c>
      <c r="D30" s="141">
        <v>8</v>
      </c>
      <c r="E30" s="141">
        <v>3</v>
      </c>
      <c r="F30" s="196">
        <v>0.02</v>
      </c>
      <c r="G30" s="142">
        <v>1.5799999999999999E-6</v>
      </c>
      <c r="H30" s="142">
        <v>3.13E-3</v>
      </c>
    </row>
    <row r="31" spans="1:8">
      <c r="A31" s="186">
        <v>8</v>
      </c>
      <c r="B31" s="186" t="s">
        <v>260</v>
      </c>
      <c r="C31" s="143" t="s">
        <v>261</v>
      </c>
      <c r="D31" s="143">
        <v>17</v>
      </c>
      <c r="E31" s="143">
        <v>4</v>
      </c>
      <c r="F31" s="194">
        <v>0.19</v>
      </c>
      <c r="G31" s="144">
        <v>7.8700000000000002E-5</v>
      </c>
      <c r="H31" s="144">
        <v>1.8499999999999999E-2</v>
      </c>
    </row>
    <row r="32" spans="1:8">
      <c r="A32" s="184"/>
      <c r="B32" s="184"/>
      <c r="C32" s="139" t="s">
        <v>262</v>
      </c>
      <c r="D32" s="139">
        <v>17</v>
      </c>
      <c r="E32" s="139">
        <v>4</v>
      </c>
      <c r="F32" s="195">
        <v>0.19</v>
      </c>
      <c r="G32" s="140">
        <v>7.8700000000000002E-5</v>
      </c>
      <c r="H32" s="140">
        <v>1.8200000000000001E-2</v>
      </c>
    </row>
    <row r="33" spans="1:8">
      <c r="A33" s="184"/>
      <c r="B33" s="184"/>
      <c r="C33" s="139" t="s">
        <v>263</v>
      </c>
      <c r="D33" s="139">
        <v>43</v>
      </c>
      <c r="E33" s="139">
        <v>6</v>
      </c>
      <c r="F33" s="195">
        <v>0.49</v>
      </c>
      <c r="G33" s="140">
        <v>1.7200000000000001E-5</v>
      </c>
      <c r="H33" s="140">
        <v>5.6800000000000002E-3</v>
      </c>
    </row>
    <row r="34" spans="1:8">
      <c r="A34" s="184"/>
      <c r="B34" s="184"/>
      <c r="C34" s="139" t="s">
        <v>264</v>
      </c>
      <c r="D34" s="139">
        <v>372</v>
      </c>
      <c r="E34" s="139">
        <v>19</v>
      </c>
      <c r="F34" s="195">
        <v>4.21</v>
      </c>
      <c r="G34" s="140">
        <v>9.6499999999999997E-8</v>
      </c>
      <c r="H34" s="140">
        <v>1.36E-4</v>
      </c>
    </row>
    <row r="35" spans="1:8">
      <c r="A35" s="184"/>
      <c r="B35" s="184"/>
      <c r="C35" s="139" t="s">
        <v>265</v>
      </c>
      <c r="D35" s="139">
        <v>539</v>
      </c>
      <c r="E35" s="139">
        <v>23</v>
      </c>
      <c r="F35" s="195">
        <v>6.1</v>
      </c>
      <c r="G35" s="140">
        <v>9.5700000000000003E-8</v>
      </c>
      <c r="H35" s="140">
        <v>1.4899999999999999E-4</v>
      </c>
    </row>
    <row r="36" spans="1:8">
      <c r="A36" s="184"/>
      <c r="B36" s="184"/>
      <c r="C36" s="139" t="s">
        <v>245</v>
      </c>
      <c r="D36" s="139">
        <v>3886</v>
      </c>
      <c r="E36" s="139">
        <v>90</v>
      </c>
      <c r="F36" s="195">
        <v>43.97</v>
      </c>
      <c r="G36" s="140">
        <v>3.1800000000000002E-12</v>
      </c>
      <c r="H36" s="140">
        <v>4.9399999999999999E-8</v>
      </c>
    </row>
    <row r="37" spans="1:8">
      <c r="A37" s="184"/>
      <c r="B37" s="184"/>
      <c r="C37" s="139" t="s">
        <v>239</v>
      </c>
      <c r="D37" s="139">
        <v>8207</v>
      </c>
      <c r="E37" s="139">
        <v>136</v>
      </c>
      <c r="F37" s="195">
        <v>92.86</v>
      </c>
      <c r="G37" s="140">
        <v>1.7100000000000001E-8</v>
      </c>
      <c r="H37" s="140">
        <v>5.3100000000000003E-5</v>
      </c>
    </row>
    <row r="38" spans="1:8">
      <c r="A38" s="184"/>
      <c r="B38" s="184"/>
      <c r="C38" s="139" t="s">
        <v>266</v>
      </c>
      <c r="D38" s="139">
        <v>23</v>
      </c>
      <c r="E38" s="139">
        <v>6</v>
      </c>
      <c r="F38" s="195">
        <v>0.26</v>
      </c>
      <c r="G38" s="140">
        <v>7.0399999999999995E-7</v>
      </c>
      <c r="H38" s="140">
        <v>5.7600000000000001E-4</v>
      </c>
    </row>
    <row r="39" spans="1:8">
      <c r="A39" s="184"/>
      <c r="B39" s="184"/>
      <c r="C39" s="139" t="s">
        <v>267</v>
      </c>
      <c r="D39" s="139">
        <v>3419</v>
      </c>
      <c r="E39" s="139">
        <v>67</v>
      </c>
      <c r="F39" s="195">
        <v>38.69</v>
      </c>
      <c r="G39" s="140">
        <v>5.1800000000000004E-6</v>
      </c>
      <c r="H39" s="140">
        <v>2.4399999999999999E-3</v>
      </c>
    </row>
    <row r="40" spans="1:8">
      <c r="A40" s="184"/>
      <c r="B40" s="184"/>
      <c r="C40" s="139" t="s">
        <v>268</v>
      </c>
      <c r="D40" s="139">
        <v>22</v>
      </c>
      <c r="E40" s="139">
        <v>6</v>
      </c>
      <c r="F40" s="195">
        <v>0.25</v>
      </c>
      <c r="G40" s="140">
        <v>5.6400000000000002E-7</v>
      </c>
      <c r="H40" s="140">
        <v>5.4699999999999996E-4</v>
      </c>
    </row>
    <row r="41" spans="1:8">
      <c r="A41" s="184"/>
      <c r="B41" s="184"/>
      <c r="C41" s="139" t="s">
        <v>269</v>
      </c>
      <c r="D41" s="139">
        <v>138</v>
      </c>
      <c r="E41" s="139">
        <v>8</v>
      </c>
      <c r="F41" s="195">
        <v>1.56</v>
      </c>
      <c r="G41" s="140">
        <v>2.4399999999999999E-4</v>
      </c>
      <c r="H41" s="140">
        <v>3.7199999999999997E-2</v>
      </c>
    </row>
    <row r="42" spans="1:8">
      <c r="A42" s="184"/>
      <c r="B42" s="184"/>
      <c r="C42" s="139" t="s">
        <v>270</v>
      </c>
      <c r="D42" s="139">
        <v>234</v>
      </c>
      <c r="E42" s="139">
        <v>12</v>
      </c>
      <c r="F42" s="195">
        <v>2.65</v>
      </c>
      <c r="G42" s="140">
        <v>2.27E-5</v>
      </c>
      <c r="H42" s="140">
        <v>7.1900000000000002E-3</v>
      </c>
    </row>
    <row r="43" spans="1:8">
      <c r="A43" s="184"/>
      <c r="B43" s="184"/>
      <c r="C43" s="139" t="s">
        <v>271</v>
      </c>
      <c r="D43" s="139">
        <v>32</v>
      </c>
      <c r="E43" s="139">
        <v>7</v>
      </c>
      <c r="F43" s="195">
        <v>0.36</v>
      </c>
      <c r="G43" s="140">
        <v>2.2700000000000001E-7</v>
      </c>
      <c r="H43" s="140">
        <v>2.9399999999999999E-4</v>
      </c>
    </row>
    <row r="44" spans="1:8">
      <c r="A44" s="184"/>
      <c r="B44" s="184"/>
      <c r="C44" s="139" t="s">
        <v>272</v>
      </c>
      <c r="D44" s="139">
        <v>37</v>
      </c>
      <c r="E44" s="139">
        <v>7</v>
      </c>
      <c r="F44" s="195">
        <v>0.42</v>
      </c>
      <c r="G44" s="140">
        <v>5.4000000000000002E-7</v>
      </c>
      <c r="H44" s="140">
        <v>5.5900000000000004E-4</v>
      </c>
    </row>
    <row r="45" spans="1:8">
      <c r="A45" s="184"/>
      <c r="B45" s="184"/>
      <c r="C45" s="139" t="s">
        <v>273</v>
      </c>
      <c r="D45" s="139">
        <v>41</v>
      </c>
      <c r="E45" s="139">
        <v>7</v>
      </c>
      <c r="F45" s="195">
        <v>0.46</v>
      </c>
      <c r="G45" s="140">
        <v>9.9999999999999995E-7</v>
      </c>
      <c r="H45" s="140">
        <v>6.7500000000000004E-4</v>
      </c>
    </row>
    <row r="46" spans="1:8">
      <c r="A46" s="184"/>
      <c r="B46" s="184"/>
      <c r="C46" s="139" t="s">
        <v>274</v>
      </c>
      <c r="D46" s="139">
        <v>219</v>
      </c>
      <c r="E46" s="139">
        <v>10</v>
      </c>
      <c r="F46" s="195">
        <v>2.48</v>
      </c>
      <c r="G46" s="140">
        <v>2.6899999999999998E-4</v>
      </c>
      <c r="H46" s="140">
        <v>3.9800000000000002E-2</v>
      </c>
    </row>
    <row r="47" spans="1:8">
      <c r="A47" s="184"/>
      <c r="B47" s="184"/>
      <c r="C47" s="139" t="s">
        <v>275</v>
      </c>
      <c r="D47" s="139">
        <v>14613</v>
      </c>
      <c r="E47" s="139">
        <v>206</v>
      </c>
      <c r="F47" s="195">
        <v>165.35</v>
      </c>
      <c r="G47" s="140">
        <v>3.3800000000000002E-10</v>
      </c>
      <c r="H47" s="140">
        <v>2.6299999999999998E-6</v>
      </c>
    </row>
    <row r="48" spans="1:8">
      <c r="A48" s="184"/>
      <c r="B48" s="184"/>
      <c r="C48" s="139" t="s">
        <v>276</v>
      </c>
      <c r="D48" s="139">
        <v>68</v>
      </c>
      <c r="E48" s="139">
        <v>8</v>
      </c>
      <c r="F48" s="195">
        <v>0.77</v>
      </c>
      <c r="G48" s="140">
        <v>2.1299999999999999E-6</v>
      </c>
      <c r="H48" s="140">
        <v>1.14E-3</v>
      </c>
    </row>
    <row r="49" spans="1:8">
      <c r="A49" s="184"/>
      <c r="B49" s="184"/>
      <c r="C49" s="139" t="s">
        <v>277</v>
      </c>
      <c r="D49" s="139">
        <v>28</v>
      </c>
      <c r="E49" s="139">
        <v>6</v>
      </c>
      <c r="F49" s="195">
        <v>0.32</v>
      </c>
      <c r="G49" s="140">
        <v>1.9E-6</v>
      </c>
      <c r="H49" s="140">
        <v>1.09E-3</v>
      </c>
    </row>
    <row r="50" spans="1:8">
      <c r="A50" s="184"/>
      <c r="B50" s="184"/>
      <c r="C50" s="139" t="s">
        <v>278</v>
      </c>
      <c r="D50" s="139">
        <v>204</v>
      </c>
      <c r="E50" s="139">
        <v>11</v>
      </c>
      <c r="F50" s="195">
        <v>2.31</v>
      </c>
      <c r="G50" s="140">
        <v>3.2299999999999999E-5</v>
      </c>
      <c r="H50" s="140">
        <v>9.8200000000000006E-3</v>
      </c>
    </row>
    <row r="51" spans="1:8">
      <c r="A51" s="184"/>
      <c r="B51" s="184"/>
      <c r="C51" s="139" t="s">
        <v>279</v>
      </c>
      <c r="D51" s="139">
        <v>235</v>
      </c>
      <c r="E51" s="139">
        <v>11</v>
      </c>
      <c r="F51" s="195">
        <v>2.66</v>
      </c>
      <c r="G51" s="140">
        <v>1.08E-4</v>
      </c>
      <c r="H51" s="140">
        <v>2.2800000000000001E-2</v>
      </c>
    </row>
    <row r="52" spans="1:8">
      <c r="A52" s="184"/>
      <c r="B52" s="184"/>
      <c r="C52" s="139" t="s">
        <v>280</v>
      </c>
      <c r="D52" s="139">
        <v>2394</v>
      </c>
      <c r="E52" s="139">
        <v>57</v>
      </c>
      <c r="F52" s="195">
        <v>27.09</v>
      </c>
      <c r="G52" s="140">
        <v>5.5700000000000002E-8</v>
      </c>
      <c r="H52" s="140">
        <v>9.6000000000000002E-5</v>
      </c>
    </row>
    <row r="53" spans="1:8">
      <c r="A53" s="184"/>
      <c r="B53" s="184"/>
      <c r="C53" s="139" t="s">
        <v>281</v>
      </c>
      <c r="D53" s="139">
        <v>6449</v>
      </c>
      <c r="E53" s="139">
        <v>109</v>
      </c>
      <c r="F53" s="195">
        <v>72.97</v>
      </c>
      <c r="G53" s="140">
        <v>1.1400000000000001E-6</v>
      </c>
      <c r="H53" s="140">
        <v>7.0500000000000001E-4</v>
      </c>
    </row>
    <row r="54" spans="1:8">
      <c r="A54" s="184"/>
      <c r="B54" s="184"/>
      <c r="C54" s="139" t="s">
        <v>282</v>
      </c>
      <c r="D54" s="139">
        <v>31</v>
      </c>
      <c r="E54" s="139">
        <v>5</v>
      </c>
      <c r="F54" s="195">
        <v>0.35</v>
      </c>
      <c r="G54" s="140">
        <v>4.7700000000000001E-5</v>
      </c>
      <c r="H54" s="140">
        <v>1.2999999999999999E-2</v>
      </c>
    </row>
    <row r="55" spans="1:8">
      <c r="A55" s="184"/>
      <c r="B55" s="184"/>
      <c r="C55" s="139" t="s">
        <v>283</v>
      </c>
      <c r="D55" s="139">
        <v>90</v>
      </c>
      <c r="E55" s="139">
        <v>7</v>
      </c>
      <c r="F55" s="195">
        <v>1.02</v>
      </c>
      <c r="G55" s="140">
        <v>1.1E-4</v>
      </c>
      <c r="H55" s="140">
        <v>2.2700000000000001E-2</v>
      </c>
    </row>
    <row r="56" spans="1:8">
      <c r="A56" s="184"/>
      <c r="B56" s="184"/>
      <c r="C56" s="139" t="s">
        <v>241</v>
      </c>
      <c r="D56" s="139">
        <v>840</v>
      </c>
      <c r="E56" s="139">
        <v>28</v>
      </c>
      <c r="F56" s="195">
        <v>9.5</v>
      </c>
      <c r="G56" s="140">
        <v>5.0800000000000005E-7</v>
      </c>
      <c r="H56" s="140">
        <v>5.6400000000000005E-4</v>
      </c>
    </row>
    <row r="57" spans="1:8">
      <c r="A57" s="184"/>
      <c r="B57" s="184"/>
      <c r="C57" s="139" t="s">
        <v>242</v>
      </c>
      <c r="D57" s="139">
        <v>862</v>
      </c>
      <c r="E57" s="139">
        <v>28</v>
      </c>
      <c r="F57" s="195">
        <v>9.75</v>
      </c>
      <c r="G57" s="140">
        <v>8.3399999999999998E-7</v>
      </c>
      <c r="H57" s="140">
        <v>6.1700000000000004E-4</v>
      </c>
    </row>
    <row r="58" spans="1:8">
      <c r="A58" s="184"/>
      <c r="B58" s="184"/>
      <c r="C58" s="139" t="s">
        <v>243</v>
      </c>
      <c r="D58" s="139">
        <v>869</v>
      </c>
      <c r="E58" s="139">
        <v>28</v>
      </c>
      <c r="F58" s="195">
        <v>9.83</v>
      </c>
      <c r="G58" s="140">
        <v>9.7300000000000004E-7</v>
      </c>
      <c r="H58" s="140">
        <v>6.87E-4</v>
      </c>
    </row>
    <row r="59" spans="1:8">
      <c r="A59" s="184"/>
      <c r="B59" s="184"/>
      <c r="C59" s="139" t="s">
        <v>284</v>
      </c>
      <c r="D59" s="139">
        <v>1674</v>
      </c>
      <c r="E59" s="139">
        <v>38</v>
      </c>
      <c r="F59" s="195">
        <v>18.940000000000001</v>
      </c>
      <c r="G59" s="140">
        <v>5.4299999999999998E-5</v>
      </c>
      <c r="H59" s="140">
        <v>1.38E-2</v>
      </c>
    </row>
    <row r="60" spans="1:8">
      <c r="A60" s="184"/>
      <c r="B60" s="184"/>
      <c r="C60" s="139" t="s">
        <v>285</v>
      </c>
      <c r="D60" s="139">
        <v>800</v>
      </c>
      <c r="E60" s="139">
        <v>22</v>
      </c>
      <c r="F60" s="195">
        <v>9.0500000000000007</v>
      </c>
      <c r="G60" s="140">
        <v>2.2699999999999999E-4</v>
      </c>
      <c r="H60" s="140">
        <v>3.6400000000000002E-2</v>
      </c>
    </row>
    <row r="61" spans="1:8">
      <c r="A61" s="184"/>
      <c r="B61" s="184"/>
      <c r="C61" s="139" t="s">
        <v>286</v>
      </c>
      <c r="D61" s="139">
        <v>75</v>
      </c>
      <c r="E61" s="139">
        <v>6</v>
      </c>
      <c r="F61" s="195">
        <v>0.85</v>
      </c>
      <c r="G61" s="140">
        <v>2.9700000000000001E-4</v>
      </c>
      <c r="H61" s="140">
        <v>4.07E-2</v>
      </c>
    </row>
    <row r="62" spans="1:8">
      <c r="A62" s="184"/>
      <c r="B62" s="184"/>
      <c r="C62" s="139" t="s">
        <v>287</v>
      </c>
      <c r="D62" s="139">
        <v>285</v>
      </c>
      <c r="E62" s="139">
        <v>13</v>
      </c>
      <c r="F62" s="195">
        <v>3.22</v>
      </c>
      <c r="G62" s="140">
        <v>3.3399999999999999E-5</v>
      </c>
      <c r="H62" s="140">
        <v>9.9799999999999993E-3</v>
      </c>
    </row>
    <row r="63" spans="1:8">
      <c r="A63" s="184"/>
      <c r="B63" s="184"/>
      <c r="C63" s="139" t="s">
        <v>288</v>
      </c>
      <c r="D63" s="139">
        <v>4843</v>
      </c>
      <c r="E63" s="139">
        <v>81</v>
      </c>
      <c r="F63" s="195">
        <v>54.8</v>
      </c>
      <c r="G63" s="140">
        <v>1.3100000000000001E-4</v>
      </c>
      <c r="H63" s="140">
        <v>2.64E-2</v>
      </c>
    </row>
    <row r="64" spans="1:8">
      <c r="A64" s="184"/>
      <c r="B64" s="184"/>
      <c r="C64" s="139" t="s">
        <v>289</v>
      </c>
      <c r="D64" s="139">
        <v>25</v>
      </c>
      <c r="E64" s="139">
        <v>4</v>
      </c>
      <c r="F64" s="195">
        <v>0.28000000000000003</v>
      </c>
      <c r="G64" s="140">
        <v>2.9100000000000003E-4</v>
      </c>
      <c r="H64" s="140">
        <v>4.07E-2</v>
      </c>
    </row>
    <row r="65" spans="1:8">
      <c r="A65" s="184"/>
      <c r="B65" s="184"/>
      <c r="C65" s="139" t="s">
        <v>290</v>
      </c>
      <c r="D65" s="139">
        <v>25</v>
      </c>
      <c r="E65" s="139">
        <v>4</v>
      </c>
      <c r="F65" s="195">
        <v>0.28000000000000003</v>
      </c>
      <c r="G65" s="140">
        <v>2.9100000000000003E-4</v>
      </c>
      <c r="H65" s="140">
        <v>4.0399999999999998E-2</v>
      </c>
    </row>
    <row r="66" spans="1:8">
      <c r="A66" s="184"/>
      <c r="B66" s="184"/>
      <c r="C66" s="139" t="s">
        <v>291</v>
      </c>
      <c r="D66" s="139">
        <v>26</v>
      </c>
      <c r="E66" s="139">
        <v>4</v>
      </c>
      <c r="F66" s="195">
        <v>0.28999999999999998</v>
      </c>
      <c r="G66" s="140">
        <v>3.3300000000000002E-4</v>
      </c>
      <c r="H66" s="140">
        <v>4.4600000000000001E-2</v>
      </c>
    </row>
    <row r="67" spans="1:8">
      <c r="A67" s="184"/>
      <c r="B67" s="184"/>
      <c r="C67" s="139" t="s">
        <v>292</v>
      </c>
      <c r="D67" s="139">
        <v>1670</v>
      </c>
      <c r="E67" s="139">
        <v>40</v>
      </c>
      <c r="F67" s="195">
        <v>18.899999999999999</v>
      </c>
      <c r="G67" s="140">
        <v>9.7699999999999996E-6</v>
      </c>
      <c r="H67" s="140">
        <v>3.7000000000000002E-3</v>
      </c>
    </row>
    <row r="68" spans="1:8">
      <c r="A68" s="184"/>
      <c r="B68" s="184"/>
      <c r="C68" s="139" t="s">
        <v>293</v>
      </c>
      <c r="D68" s="139">
        <v>10986</v>
      </c>
      <c r="E68" s="139">
        <v>158</v>
      </c>
      <c r="F68" s="195">
        <v>124.31</v>
      </c>
      <c r="G68" s="140">
        <v>8.7800000000000006E-6</v>
      </c>
      <c r="H68" s="140">
        <v>3.4099999999999998E-3</v>
      </c>
    </row>
    <row r="69" spans="1:8">
      <c r="A69" s="184"/>
      <c r="B69" s="184"/>
      <c r="C69" s="139" t="s">
        <v>294</v>
      </c>
      <c r="D69" s="139">
        <v>11752</v>
      </c>
      <c r="E69" s="139">
        <v>174</v>
      </c>
      <c r="F69" s="195">
        <v>132.97</v>
      </c>
      <c r="G69" s="140">
        <v>3.4800000000000001E-8</v>
      </c>
      <c r="H69" s="140">
        <v>6.7600000000000003E-5</v>
      </c>
    </row>
    <row r="70" spans="1:8">
      <c r="A70" s="184"/>
      <c r="B70" s="184"/>
      <c r="C70" s="139" t="s">
        <v>295</v>
      </c>
      <c r="D70" s="139">
        <v>12172</v>
      </c>
      <c r="E70" s="139">
        <v>182</v>
      </c>
      <c r="F70" s="195">
        <v>137.72999999999999</v>
      </c>
      <c r="G70" s="140">
        <v>1.49E-9</v>
      </c>
      <c r="H70" s="140">
        <v>5.7899999999999996E-6</v>
      </c>
    </row>
    <row r="71" spans="1:8">
      <c r="A71" s="184"/>
      <c r="B71" s="184"/>
      <c r="C71" s="139" t="s">
        <v>296</v>
      </c>
      <c r="D71" s="139">
        <v>708</v>
      </c>
      <c r="E71" s="139">
        <v>22</v>
      </c>
      <c r="F71" s="195">
        <v>8.01</v>
      </c>
      <c r="G71" s="140">
        <v>2.5999999999999998E-5</v>
      </c>
      <c r="H71" s="140">
        <v>8.0700000000000008E-3</v>
      </c>
    </row>
    <row r="72" spans="1:8">
      <c r="A72" s="184"/>
      <c r="B72" s="184"/>
      <c r="C72" s="139" t="s">
        <v>297</v>
      </c>
      <c r="D72" s="139">
        <v>4692</v>
      </c>
      <c r="E72" s="139">
        <v>85</v>
      </c>
      <c r="F72" s="195">
        <v>53.09</v>
      </c>
      <c r="G72" s="140">
        <v>3.01E-6</v>
      </c>
      <c r="H72" s="140">
        <v>1.56E-3</v>
      </c>
    </row>
    <row r="73" spans="1:8">
      <c r="A73" s="184"/>
      <c r="B73" s="184"/>
      <c r="C73" s="139" t="s">
        <v>298</v>
      </c>
      <c r="D73" s="139">
        <v>5307</v>
      </c>
      <c r="E73" s="139">
        <v>96</v>
      </c>
      <c r="F73" s="195">
        <v>60.05</v>
      </c>
      <c r="G73" s="140">
        <v>3.6100000000000002E-7</v>
      </c>
      <c r="H73" s="140">
        <v>4.3199999999999998E-4</v>
      </c>
    </row>
    <row r="74" spans="1:8">
      <c r="A74" s="184"/>
      <c r="B74" s="184"/>
      <c r="C74" s="139" t="s">
        <v>299</v>
      </c>
      <c r="D74" s="139">
        <v>35</v>
      </c>
      <c r="E74" s="139">
        <v>5</v>
      </c>
      <c r="F74" s="195">
        <v>0.4</v>
      </c>
      <c r="G74" s="140">
        <v>8.03E-5</v>
      </c>
      <c r="H74" s="140">
        <v>1.78E-2</v>
      </c>
    </row>
    <row r="75" spans="1:8">
      <c r="A75" s="184"/>
      <c r="B75" s="184"/>
      <c r="C75" s="139" t="s">
        <v>300</v>
      </c>
      <c r="D75" s="139">
        <v>41</v>
      </c>
      <c r="E75" s="139">
        <v>5</v>
      </c>
      <c r="F75" s="195">
        <v>0.46</v>
      </c>
      <c r="G75" s="140">
        <v>1.5799999999999999E-4</v>
      </c>
      <c r="H75" s="140">
        <v>2.93E-2</v>
      </c>
    </row>
    <row r="76" spans="1:8">
      <c r="A76" s="184"/>
      <c r="B76" s="184"/>
      <c r="C76" s="139" t="s">
        <v>301</v>
      </c>
      <c r="D76" s="139">
        <v>37</v>
      </c>
      <c r="E76" s="139">
        <v>5</v>
      </c>
      <c r="F76" s="195">
        <v>0.42</v>
      </c>
      <c r="G76" s="140">
        <v>1.02E-4</v>
      </c>
      <c r="H76" s="140">
        <v>2.23E-2</v>
      </c>
    </row>
    <row r="77" spans="1:8">
      <c r="A77" s="184"/>
      <c r="B77" s="184"/>
      <c r="C77" s="139" t="s">
        <v>302</v>
      </c>
      <c r="D77" s="139">
        <v>671</v>
      </c>
      <c r="E77" s="139">
        <v>19</v>
      </c>
      <c r="F77" s="195">
        <v>7.59</v>
      </c>
      <c r="G77" s="140">
        <v>2.9700000000000001E-4</v>
      </c>
      <c r="H77" s="140">
        <v>4.0399999999999998E-2</v>
      </c>
    </row>
    <row r="78" spans="1:8">
      <c r="A78" s="184"/>
      <c r="B78" s="184"/>
      <c r="C78" s="139" t="s">
        <v>303</v>
      </c>
      <c r="D78" s="139">
        <v>875</v>
      </c>
      <c r="E78" s="139">
        <v>23</v>
      </c>
      <c r="F78" s="195">
        <v>9.9</v>
      </c>
      <c r="G78" s="140">
        <v>2.3000000000000001E-4</v>
      </c>
      <c r="H78" s="140">
        <v>3.6499999999999998E-2</v>
      </c>
    </row>
    <row r="79" spans="1:8">
      <c r="A79" s="184"/>
      <c r="B79" s="184"/>
      <c r="C79" s="139" t="s">
        <v>304</v>
      </c>
      <c r="D79" s="139">
        <v>37</v>
      </c>
      <c r="E79" s="139">
        <v>5</v>
      </c>
      <c r="F79" s="195">
        <v>0.42</v>
      </c>
      <c r="G79" s="140">
        <v>1.02E-4</v>
      </c>
      <c r="H79" s="140">
        <v>2.1999999999999999E-2</v>
      </c>
    </row>
    <row r="80" spans="1:8">
      <c r="A80" s="184"/>
      <c r="B80" s="184"/>
      <c r="C80" s="139" t="s">
        <v>305</v>
      </c>
      <c r="D80" s="139">
        <v>2456</v>
      </c>
      <c r="E80" s="139">
        <v>48</v>
      </c>
      <c r="F80" s="195">
        <v>27.79</v>
      </c>
      <c r="G80" s="140">
        <v>1.5899999999999999E-4</v>
      </c>
      <c r="H80" s="140">
        <v>2.9100000000000001E-2</v>
      </c>
    </row>
    <row r="81" spans="1:8">
      <c r="A81" s="184"/>
      <c r="B81" s="184"/>
      <c r="C81" s="139" t="s">
        <v>306</v>
      </c>
      <c r="D81" s="139">
        <v>39</v>
      </c>
      <c r="E81" s="139">
        <v>5</v>
      </c>
      <c r="F81" s="195">
        <v>0.44</v>
      </c>
      <c r="G81" s="140">
        <v>1.2799999999999999E-4</v>
      </c>
      <c r="H81" s="140">
        <v>2.6100000000000002E-2</v>
      </c>
    </row>
    <row r="82" spans="1:8">
      <c r="A82" s="184"/>
      <c r="B82" s="184"/>
      <c r="C82" s="139" t="s">
        <v>307</v>
      </c>
      <c r="D82" s="139">
        <v>62</v>
      </c>
      <c r="E82" s="139">
        <v>8</v>
      </c>
      <c r="F82" s="195">
        <v>0.7</v>
      </c>
      <c r="G82" s="140">
        <v>1.13E-6</v>
      </c>
      <c r="H82" s="140">
        <v>7.3200000000000001E-4</v>
      </c>
    </row>
    <row r="83" spans="1:8">
      <c r="A83" s="184"/>
      <c r="B83" s="184"/>
      <c r="C83" s="139" t="s">
        <v>308</v>
      </c>
      <c r="D83" s="139">
        <v>52</v>
      </c>
      <c r="E83" s="139">
        <v>6</v>
      </c>
      <c r="F83" s="195">
        <v>0.59</v>
      </c>
      <c r="G83" s="140">
        <v>4.5800000000000002E-5</v>
      </c>
      <c r="H83" s="140">
        <v>1.2699999999999999E-2</v>
      </c>
    </row>
    <row r="84" spans="1:8">
      <c r="A84" s="184"/>
      <c r="B84" s="184"/>
      <c r="C84" s="139" t="s">
        <v>309</v>
      </c>
      <c r="D84" s="139">
        <v>58</v>
      </c>
      <c r="E84" s="139">
        <v>6</v>
      </c>
      <c r="F84" s="195">
        <v>0.66</v>
      </c>
      <c r="G84" s="140">
        <v>8.0199999999999998E-5</v>
      </c>
      <c r="H84" s="140">
        <v>1.8100000000000002E-2</v>
      </c>
    </row>
    <row r="85" spans="1:8">
      <c r="A85" s="184"/>
      <c r="B85" s="184"/>
      <c r="C85" s="139" t="s">
        <v>310</v>
      </c>
      <c r="D85" s="139">
        <v>6198</v>
      </c>
      <c r="E85" s="139">
        <v>105</v>
      </c>
      <c r="F85" s="195">
        <v>70.13</v>
      </c>
      <c r="G85" s="140">
        <v>1.8300000000000001E-6</v>
      </c>
      <c r="H85" s="140">
        <v>1.1000000000000001E-3</v>
      </c>
    </row>
    <row r="86" spans="1:8">
      <c r="A86" s="184"/>
      <c r="B86" s="184"/>
      <c r="C86" s="139" t="s">
        <v>311</v>
      </c>
      <c r="D86" s="139">
        <v>5492</v>
      </c>
      <c r="E86" s="139">
        <v>95</v>
      </c>
      <c r="F86" s="195">
        <v>62.14</v>
      </c>
      <c r="G86" s="140">
        <v>3.4400000000000001E-6</v>
      </c>
      <c r="H86" s="140">
        <v>1.72E-3</v>
      </c>
    </row>
    <row r="87" spans="1:8">
      <c r="A87" s="184"/>
      <c r="B87" s="184"/>
      <c r="C87" s="139" t="s">
        <v>312</v>
      </c>
      <c r="D87" s="139">
        <v>71</v>
      </c>
      <c r="E87" s="139">
        <v>6</v>
      </c>
      <c r="F87" s="195">
        <v>0.8</v>
      </c>
      <c r="G87" s="140">
        <v>2.2499999999999999E-4</v>
      </c>
      <c r="H87" s="140">
        <v>3.6400000000000002E-2</v>
      </c>
    </row>
    <row r="88" spans="1:8">
      <c r="A88" s="184"/>
      <c r="B88" s="184"/>
      <c r="C88" s="139" t="s">
        <v>313</v>
      </c>
      <c r="D88" s="139">
        <v>44</v>
      </c>
      <c r="E88" s="139">
        <v>5</v>
      </c>
      <c r="F88" s="195">
        <v>0.5</v>
      </c>
      <c r="G88" s="140">
        <v>2.14E-4</v>
      </c>
      <c r="H88" s="140">
        <v>3.5099999999999999E-2</v>
      </c>
    </row>
    <row r="89" spans="1:8">
      <c r="A89" s="184"/>
      <c r="B89" s="184"/>
      <c r="C89" s="139" t="s">
        <v>314</v>
      </c>
      <c r="D89" s="139">
        <v>54</v>
      </c>
      <c r="E89" s="139">
        <v>6</v>
      </c>
      <c r="F89" s="195">
        <v>0.61</v>
      </c>
      <c r="G89" s="140">
        <v>5.5600000000000003E-5</v>
      </c>
      <c r="H89" s="140">
        <v>1.3899999999999999E-2</v>
      </c>
    </row>
    <row r="90" spans="1:8">
      <c r="A90" s="184"/>
      <c r="B90" s="184"/>
      <c r="C90" s="139" t="s">
        <v>315</v>
      </c>
      <c r="D90" s="139">
        <v>103</v>
      </c>
      <c r="E90" s="139">
        <v>7</v>
      </c>
      <c r="F90" s="195">
        <v>1.17</v>
      </c>
      <c r="G90" s="140">
        <v>2.4000000000000001E-4</v>
      </c>
      <c r="H90" s="140">
        <v>3.6900000000000002E-2</v>
      </c>
    </row>
    <row r="91" spans="1:8">
      <c r="A91" s="184"/>
      <c r="B91" s="184"/>
      <c r="C91" s="139" t="s">
        <v>316</v>
      </c>
      <c r="D91" s="139">
        <v>1118</v>
      </c>
      <c r="E91" s="139">
        <v>29</v>
      </c>
      <c r="F91" s="195">
        <v>12.65</v>
      </c>
      <c r="G91" s="140">
        <v>3.6999999999999998E-5</v>
      </c>
      <c r="H91" s="140">
        <v>1.0800000000000001E-2</v>
      </c>
    </row>
    <row r="92" spans="1:8">
      <c r="A92" s="184"/>
      <c r="B92" s="184"/>
      <c r="C92" s="139" t="s">
        <v>317</v>
      </c>
      <c r="D92" s="139">
        <v>74</v>
      </c>
      <c r="E92" s="139">
        <v>6</v>
      </c>
      <c r="F92" s="195">
        <v>0.84</v>
      </c>
      <c r="G92" s="140">
        <v>2.7700000000000001E-4</v>
      </c>
      <c r="H92" s="140">
        <v>4.02E-2</v>
      </c>
    </row>
    <row r="93" spans="1:8">
      <c r="A93" s="184"/>
      <c r="B93" s="184"/>
      <c r="C93" s="139" t="s">
        <v>318</v>
      </c>
      <c r="D93" s="139">
        <v>2217</v>
      </c>
      <c r="E93" s="139">
        <v>44</v>
      </c>
      <c r="F93" s="195">
        <v>25.09</v>
      </c>
      <c r="G93" s="140">
        <v>2.6899999999999998E-4</v>
      </c>
      <c r="H93" s="140">
        <v>3.9399999999999998E-2</v>
      </c>
    </row>
    <row r="94" spans="1:8">
      <c r="A94" s="184"/>
      <c r="B94" s="184"/>
      <c r="C94" s="139" t="s">
        <v>319</v>
      </c>
      <c r="D94" s="139">
        <v>2637</v>
      </c>
      <c r="E94" s="139">
        <v>51</v>
      </c>
      <c r="F94" s="195">
        <v>29.84</v>
      </c>
      <c r="G94" s="140">
        <v>1.6000000000000001E-4</v>
      </c>
      <c r="H94" s="140">
        <v>2.8899999999999999E-2</v>
      </c>
    </row>
    <row r="95" spans="1:8">
      <c r="A95" s="184"/>
      <c r="B95" s="184"/>
      <c r="C95" s="139" t="s">
        <v>320</v>
      </c>
      <c r="D95" s="139">
        <v>2574</v>
      </c>
      <c r="E95" s="139">
        <v>50</v>
      </c>
      <c r="F95" s="195">
        <v>29.12</v>
      </c>
      <c r="G95" s="140">
        <v>1.3899999999999999E-4</v>
      </c>
      <c r="H95" s="140">
        <v>2.6700000000000002E-2</v>
      </c>
    </row>
    <row r="96" spans="1:8">
      <c r="A96" s="184"/>
      <c r="B96" s="184"/>
      <c r="C96" s="139" t="s">
        <v>321</v>
      </c>
      <c r="D96" s="139">
        <v>119</v>
      </c>
      <c r="E96" s="139">
        <v>9</v>
      </c>
      <c r="F96" s="195">
        <v>1.35</v>
      </c>
      <c r="G96" s="140">
        <v>1.42E-5</v>
      </c>
      <c r="H96" s="140">
        <v>5.2300000000000003E-3</v>
      </c>
    </row>
    <row r="97" spans="1:8">
      <c r="A97" s="184"/>
      <c r="B97" s="184"/>
      <c r="C97" s="139" t="s">
        <v>322</v>
      </c>
      <c r="D97" s="139">
        <v>141</v>
      </c>
      <c r="E97" s="139">
        <v>9</v>
      </c>
      <c r="F97" s="195">
        <v>1.6</v>
      </c>
      <c r="G97" s="140">
        <v>4.9799999999999998E-5</v>
      </c>
      <c r="H97" s="140">
        <v>1.3100000000000001E-2</v>
      </c>
    </row>
    <row r="98" spans="1:8">
      <c r="A98" s="184"/>
      <c r="B98" s="184"/>
      <c r="C98" s="139" t="s">
        <v>244</v>
      </c>
      <c r="D98" s="139">
        <v>2592</v>
      </c>
      <c r="E98" s="139">
        <v>65</v>
      </c>
      <c r="F98" s="195">
        <v>29.33</v>
      </c>
      <c r="G98" s="140">
        <v>5.6000000000000003E-10</v>
      </c>
      <c r="H98" s="140">
        <v>2.9000000000000002E-6</v>
      </c>
    </row>
    <row r="99" spans="1:8">
      <c r="A99" s="184"/>
      <c r="B99" s="184"/>
      <c r="C99" s="139" t="s">
        <v>323</v>
      </c>
      <c r="D99" s="139">
        <v>94</v>
      </c>
      <c r="E99" s="139">
        <v>7</v>
      </c>
      <c r="F99" s="195">
        <v>1.06</v>
      </c>
      <c r="G99" s="140">
        <v>1.4100000000000001E-4</v>
      </c>
      <c r="H99" s="140">
        <v>2.6800000000000001E-2</v>
      </c>
    </row>
    <row r="100" spans="1:8">
      <c r="A100" s="184"/>
      <c r="B100" s="184"/>
      <c r="C100" s="139" t="s">
        <v>324</v>
      </c>
      <c r="D100" s="139">
        <v>3959</v>
      </c>
      <c r="E100" s="139">
        <v>77</v>
      </c>
      <c r="F100" s="195">
        <v>44.8</v>
      </c>
      <c r="G100" s="140">
        <v>6.5899999999999996E-7</v>
      </c>
      <c r="H100" s="140">
        <v>6.02E-4</v>
      </c>
    </row>
    <row r="101" spans="1:8">
      <c r="A101" s="184"/>
      <c r="B101" s="184"/>
      <c r="C101" s="139" t="s">
        <v>325</v>
      </c>
      <c r="D101" s="139">
        <v>6692</v>
      </c>
      <c r="E101" s="139">
        <v>111</v>
      </c>
      <c r="F101" s="195">
        <v>75.72</v>
      </c>
      <c r="G101" s="140">
        <v>2.0899999999999999E-6</v>
      </c>
      <c r="H101" s="140">
        <v>1.16E-3</v>
      </c>
    </row>
    <row r="102" spans="1:8">
      <c r="A102" s="184"/>
      <c r="B102" s="184"/>
      <c r="C102" s="139" t="s">
        <v>326</v>
      </c>
      <c r="D102" s="139">
        <v>5189</v>
      </c>
      <c r="E102" s="139">
        <v>90</v>
      </c>
      <c r="F102" s="195">
        <v>58.71</v>
      </c>
      <c r="G102" s="140">
        <v>6.9099999999999999E-6</v>
      </c>
      <c r="H102" s="140">
        <v>2.98E-3</v>
      </c>
    </row>
    <row r="103" spans="1:8">
      <c r="A103" s="184"/>
      <c r="B103" s="184"/>
      <c r="C103" s="139" t="s">
        <v>327</v>
      </c>
      <c r="D103" s="139">
        <v>5689</v>
      </c>
      <c r="E103" s="139">
        <v>100</v>
      </c>
      <c r="F103" s="195">
        <v>64.37</v>
      </c>
      <c r="G103" s="140">
        <v>6.68E-7</v>
      </c>
      <c r="H103" s="140">
        <v>5.7600000000000001E-4</v>
      </c>
    </row>
    <row r="104" spans="1:8">
      <c r="A104" s="184"/>
      <c r="B104" s="184"/>
      <c r="C104" s="139" t="s">
        <v>328</v>
      </c>
      <c r="D104" s="139">
        <v>98</v>
      </c>
      <c r="E104" s="139">
        <v>7</v>
      </c>
      <c r="F104" s="195">
        <v>1.1100000000000001</v>
      </c>
      <c r="G104" s="140">
        <v>1.8000000000000001E-4</v>
      </c>
      <c r="H104" s="140">
        <v>3.0700000000000002E-2</v>
      </c>
    </row>
    <row r="105" spans="1:8">
      <c r="A105" s="184"/>
      <c r="B105" s="184"/>
      <c r="C105" s="139" t="s">
        <v>329</v>
      </c>
      <c r="D105" s="139">
        <v>1265</v>
      </c>
      <c r="E105" s="139">
        <v>30</v>
      </c>
      <c r="F105" s="195">
        <v>14.31</v>
      </c>
      <c r="G105" s="140">
        <v>1.65E-4</v>
      </c>
      <c r="H105" s="140">
        <v>2.9499999999999998E-2</v>
      </c>
    </row>
    <row r="106" spans="1:8">
      <c r="A106" s="184"/>
      <c r="B106" s="184"/>
      <c r="C106" s="139" t="s">
        <v>330</v>
      </c>
      <c r="D106" s="139">
        <v>3401</v>
      </c>
      <c r="E106" s="139">
        <v>66</v>
      </c>
      <c r="F106" s="195">
        <v>38.479999999999997</v>
      </c>
      <c r="G106" s="140">
        <v>7.6799999999999993E-6</v>
      </c>
      <c r="H106" s="140">
        <v>3.14E-3</v>
      </c>
    </row>
    <row r="107" spans="1:8">
      <c r="A107" s="184"/>
      <c r="B107" s="184"/>
      <c r="C107" s="139" t="s">
        <v>331</v>
      </c>
      <c r="D107" s="139">
        <v>3392</v>
      </c>
      <c r="E107" s="139">
        <v>66</v>
      </c>
      <c r="F107" s="195">
        <v>38.380000000000003</v>
      </c>
      <c r="G107" s="140">
        <v>7.4499999999999998E-6</v>
      </c>
      <c r="H107" s="140">
        <v>3.13E-3</v>
      </c>
    </row>
    <row r="108" spans="1:8">
      <c r="A108" s="184"/>
      <c r="B108" s="184"/>
      <c r="C108" s="139" t="s">
        <v>332</v>
      </c>
      <c r="D108" s="139">
        <v>1360</v>
      </c>
      <c r="E108" s="139">
        <v>31</v>
      </c>
      <c r="F108" s="195">
        <v>15.39</v>
      </c>
      <c r="G108" s="140">
        <v>2.7799999999999998E-4</v>
      </c>
      <c r="H108" s="140">
        <v>0.04</v>
      </c>
    </row>
    <row r="109" spans="1:8">
      <c r="A109" s="184"/>
      <c r="B109" s="184"/>
      <c r="C109" s="139" t="s">
        <v>333</v>
      </c>
      <c r="D109" s="139">
        <v>1361</v>
      </c>
      <c r="E109" s="139">
        <v>31</v>
      </c>
      <c r="F109" s="195">
        <v>15.4</v>
      </c>
      <c r="G109" s="140">
        <v>2.7999999999999998E-4</v>
      </c>
      <c r="H109" s="140">
        <v>3.9800000000000002E-2</v>
      </c>
    </row>
    <row r="110" spans="1:8">
      <c r="A110" s="184"/>
      <c r="B110" s="184"/>
      <c r="C110" s="139" t="s">
        <v>334</v>
      </c>
      <c r="D110" s="139">
        <v>375</v>
      </c>
      <c r="E110" s="139">
        <v>14</v>
      </c>
      <c r="F110" s="195">
        <v>4.24</v>
      </c>
      <c r="G110" s="140">
        <v>1.3300000000000001E-4</v>
      </c>
      <c r="H110" s="140">
        <v>2.64E-2</v>
      </c>
    </row>
    <row r="111" spans="1:8">
      <c r="A111" s="184"/>
      <c r="B111" s="184"/>
      <c r="C111" s="139" t="s">
        <v>335</v>
      </c>
      <c r="D111" s="139">
        <v>158</v>
      </c>
      <c r="E111" s="139">
        <v>10</v>
      </c>
      <c r="F111" s="195">
        <v>1.79</v>
      </c>
      <c r="G111" s="140">
        <v>2.0400000000000001E-5</v>
      </c>
      <c r="H111" s="140">
        <v>6.5900000000000004E-3</v>
      </c>
    </row>
    <row r="112" spans="1:8">
      <c r="A112" s="184"/>
      <c r="B112" s="184"/>
      <c r="C112" s="139" t="s">
        <v>336</v>
      </c>
      <c r="D112" s="139">
        <v>99</v>
      </c>
      <c r="E112" s="139">
        <v>7</v>
      </c>
      <c r="F112" s="195">
        <v>1.1200000000000001</v>
      </c>
      <c r="G112" s="140">
        <v>1.9100000000000001E-4</v>
      </c>
      <c r="H112" s="140">
        <v>3.1899999999999998E-2</v>
      </c>
    </row>
    <row r="113" spans="1:8">
      <c r="A113" s="184"/>
      <c r="B113" s="184"/>
      <c r="C113" s="139" t="s">
        <v>337</v>
      </c>
      <c r="D113" s="139">
        <v>137</v>
      </c>
      <c r="E113" s="139">
        <v>8</v>
      </c>
      <c r="F113" s="195">
        <v>1.55</v>
      </c>
      <c r="G113" s="140">
        <v>2.33E-4</v>
      </c>
      <c r="H113" s="140">
        <v>3.6499999999999998E-2</v>
      </c>
    </row>
    <row r="114" spans="1:8">
      <c r="A114" s="184"/>
      <c r="B114" s="184"/>
      <c r="C114" s="139" t="s">
        <v>338</v>
      </c>
      <c r="D114" s="139">
        <v>683</v>
      </c>
      <c r="E114" s="139">
        <v>20</v>
      </c>
      <c r="F114" s="195">
        <v>7.73</v>
      </c>
      <c r="G114" s="140">
        <v>1.34E-4</v>
      </c>
      <c r="H114" s="140">
        <v>2.6200000000000001E-2</v>
      </c>
    </row>
    <row r="115" spans="1:8">
      <c r="A115" s="184"/>
      <c r="B115" s="184"/>
      <c r="C115" s="139" t="s">
        <v>339</v>
      </c>
      <c r="D115" s="139">
        <v>2239</v>
      </c>
      <c r="E115" s="139">
        <v>50</v>
      </c>
      <c r="F115" s="195">
        <v>25.33</v>
      </c>
      <c r="G115" s="140">
        <v>3.9199999999999997E-6</v>
      </c>
      <c r="H115" s="140">
        <v>1.9E-3</v>
      </c>
    </row>
    <row r="116" spans="1:8">
      <c r="A116" s="184"/>
      <c r="B116" s="184"/>
      <c r="C116" s="139" t="s">
        <v>340</v>
      </c>
      <c r="D116" s="139">
        <v>899</v>
      </c>
      <c r="E116" s="139">
        <v>27</v>
      </c>
      <c r="F116" s="195">
        <v>10.17</v>
      </c>
      <c r="G116" s="140">
        <v>5.49E-6</v>
      </c>
      <c r="H116" s="140">
        <v>2.4299999999999999E-3</v>
      </c>
    </row>
    <row r="117" spans="1:8">
      <c r="A117" s="184"/>
      <c r="B117" s="184"/>
      <c r="C117" s="139" t="s">
        <v>341</v>
      </c>
      <c r="D117" s="139">
        <v>165</v>
      </c>
      <c r="E117" s="139">
        <v>9</v>
      </c>
      <c r="F117" s="195">
        <v>1.87</v>
      </c>
      <c r="G117" s="140">
        <v>1.56E-4</v>
      </c>
      <c r="H117" s="140">
        <v>2.9100000000000001E-2</v>
      </c>
    </row>
    <row r="118" spans="1:8">
      <c r="A118" s="184"/>
      <c r="B118" s="184"/>
      <c r="C118" s="139" t="s">
        <v>342</v>
      </c>
      <c r="D118" s="139">
        <v>175</v>
      </c>
      <c r="E118" s="139">
        <v>9</v>
      </c>
      <c r="F118" s="195">
        <v>1.98</v>
      </c>
      <c r="G118" s="140">
        <v>2.3599999999999999E-4</v>
      </c>
      <c r="H118" s="140">
        <v>3.6700000000000003E-2</v>
      </c>
    </row>
    <row r="119" spans="1:8">
      <c r="A119" s="184"/>
      <c r="B119" s="184"/>
      <c r="C119" s="139" t="s">
        <v>343</v>
      </c>
      <c r="D119" s="139">
        <v>265</v>
      </c>
      <c r="E119" s="139">
        <v>13</v>
      </c>
      <c r="F119" s="195">
        <v>3</v>
      </c>
      <c r="G119" s="140">
        <v>1.6200000000000001E-5</v>
      </c>
      <c r="H119" s="140">
        <v>5.5799999999999999E-3</v>
      </c>
    </row>
    <row r="120" spans="1:8">
      <c r="A120" s="184"/>
      <c r="B120" s="184"/>
      <c r="C120" s="139" t="s">
        <v>344</v>
      </c>
      <c r="D120" s="139">
        <v>493</v>
      </c>
      <c r="E120" s="139">
        <v>19</v>
      </c>
      <c r="F120" s="195">
        <v>5.58</v>
      </c>
      <c r="G120" s="140">
        <v>5.4500000000000003E-6</v>
      </c>
      <c r="H120" s="140">
        <v>2.49E-3</v>
      </c>
    </row>
    <row r="121" spans="1:8">
      <c r="A121" s="184"/>
      <c r="B121" s="184"/>
      <c r="C121" s="139" t="s">
        <v>345</v>
      </c>
      <c r="D121" s="139">
        <v>2066</v>
      </c>
      <c r="E121" s="139">
        <v>43</v>
      </c>
      <c r="F121" s="195">
        <v>23.38</v>
      </c>
      <c r="G121" s="140">
        <v>1.07E-4</v>
      </c>
      <c r="H121" s="140">
        <v>2.2700000000000001E-2</v>
      </c>
    </row>
    <row r="122" spans="1:8">
      <c r="A122" s="184"/>
      <c r="B122" s="184"/>
      <c r="C122" s="139" t="s">
        <v>346</v>
      </c>
      <c r="D122" s="139">
        <v>218</v>
      </c>
      <c r="E122" s="139">
        <v>10</v>
      </c>
      <c r="F122" s="195">
        <v>2.4700000000000002</v>
      </c>
      <c r="G122" s="140">
        <v>2.5999999999999998E-4</v>
      </c>
      <c r="H122" s="140">
        <v>3.9199999999999999E-2</v>
      </c>
    </row>
    <row r="123" spans="1:8">
      <c r="A123" s="184"/>
      <c r="B123" s="184"/>
      <c r="C123" s="139" t="s">
        <v>347</v>
      </c>
      <c r="D123" s="139">
        <v>270</v>
      </c>
      <c r="E123" s="139">
        <v>11</v>
      </c>
      <c r="F123" s="195">
        <v>3.06</v>
      </c>
      <c r="G123" s="140">
        <v>3.4299999999999999E-4</v>
      </c>
      <c r="H123" s="140">
        <v>4.5499999999999999E-2</v>
      </c>
    </row>
    <row r="124" spans="1:8">
      <c r="A124" s="184"/>
      <c r="B124" s="184"/>
      <c r="C124" s="139" t="s">
        <v>348</v>
      </c>
      <c r="D124" s="139">
        <v>367</v>
      </c>
      <c r="E124" s="139">
        <v>13</v>
      </c>
      <c r="F124" s="195">
        <v>4.1500000000000004</v>
      </c>
      <c r="G124" s="140">
        <v>3.7399999999999998E-4</v>
      </c>
      <c r="H124" s="140">
        <v>4.7199999999999999E-2</v>
      </c>
    </row>
    <row r="125" spans="1:8">
      <c r="A125" s="184"/>
      <c r="B125" s="184"/>
      <c r="C125" s="139" t="s">
        <v>349</v>
      </c>
      <c r="D125" s="139">
        <v>250</v>
      </c>
      <c r="E125" s="139">
        <v>11</v>
      </c>
      <c r="F125" s="195">
        <v>2.83</v>
      </c>
      <c r="G125" s="140">
        <v>1.8200000000000001E-4</v>
      </c>
      <c r="H125" s="140">
        <v>3.0700000000000002E-2</v>
      </c>
    </row>
    <row r="126" spans="1:8">
      <c r="A126" s="184"/>
      <c r="B126" s="184"/>
      <c r="C126" s="139" t="s">
        <v>350</v>
      </c>
      <c r="D126" s="139">
        <v>624</v>
      </c>
      <c r="E126" s="139">
        <v>18</v>
      </c>
      <c r="F126" s="195">
        <v>7.06</v>
      </c>
      <c r="G126" s="140">
        <v>3.4499999999999998E-4</v>
      </c>
      <c r="H126" s="140">
        <v>4.5499999999999999E-2</v>
      </c>
    </row>
    <row r="127" spans="1:8">
      <c r="A127" s="184"/>
      <c r="B127" s="184"/>
      <c r="C127" s="139" t="s">
        <v>351</v>
      </c>
      <c r="D127" s="139">
        <v>389</v>
      </c>
      <c r="E127" s="139">
        <v>16</v>
      </c>
      <c r="F127" s="195">
        <v>4.4000000000000004</v>
      </c>
      <c r="G127" s="140">
        <v>1.43E-5</v>
      </c>
      <c r="H127" s="140">
        <v>5.1500000000000001E-3</v>
      </c>
    </row>
    <row r="128" spans="1:8">
      <c r="A128" s="184"/>
      <c r="B128" s="184"/>
      <c r="C128" s="139" t="s">
        <v>352</v>
      </c>
      <c r="D128" s="139">
        <v>485</v>
      </c>
      <c r="E128" s="139">
        <v>18</v>
      </c>
      <c r="F128" s="195">
        <v>5.49</v>
      </c>
      <c r="G128" s="140">
        <v>1.5800000000000001E-5</v>
      </c>
      <c r="H128" s="140">
        <v>5.5700000000000003E-3</v>
      </c>
    </row>
    <row r="129" spans="1:8">
      <c r="A129" s="184"/>
      <c r="B129" s="184"/>
      <c r="C129" s="139" t="s">
        <v>353</v>
      </c>
      <c r="D129" s="139">
        <v>486</v>
      </c>
      <c r="E129" s="139">
        <v>18</v>
      </c>
      <c r="F129" s="195">
        <v>5.5</v>
      </c>
      <c r="G129" s="140">
        <v>1.6200000000000001E-5</v>
      </c>
      <c r="H129" s="140">
        <v>5.47E-3</v>
      </c>
    </row>
    <row r="130" spans="1:8">
      <c r="A130" s="184"/>
      <c r="B130" s="184"/>
      <c r="C130" s="139" t="s">
        <v>354</v>
      </c>
      <c r="D130" s="139">
        <v>432</v>
      </c>
      <c r="E130" s="139">
        <v>16</v>
      </c>
      <c r="F130" s="195">
        <v>4.8899999999999997</v>
      </c>
      <c r="G130" s="140">
        <v>4.8300000000000002E-5</v>
      </c>
      <c r="H130" s="140">
        <v>1.29E-2</v>
      </c>
    </row>
    <row r="131" spans="1:8">
      <c r="A131" s="184"/>
      <c r="B131" s="184"/>
      <c r="C131" s="139" t="s">
        <v>355</v>
      </c>
      <c r="D131" s="139">
        <v>425</v>
      </c>
      <c r="E131" s="139">
        <v>15</v>
      </c>
      <c r="F131" s="195">
        <v>4.8099999999999996</v>
      </c>
      <c r="G131" s="140">
        <v>1.3899999999999999E-4</v>
      </c>
      <c r="H131" s="140">
        <v>2.7E-2</v>
      </c>
    </row>
    <row r="132" spans="1:8">
      <c r="A132" s="184"/>
      <c r="B132" s="184"/>
      <c r="C132" s="139" t="s">
        <v>356</v>
      </c>
      <c r="D132" s="139">
        <v>2920</v>
      </c>
      <c r="E132" s="139">
        <v>57</v>
      </c>
      <c r="F132" s="195">
        <v>33.04</v>
      </c>
      <c r="G132" s="140">
        <v>4.2299999999999998E-5</v>
      </c>
      <c r="H132" s="140">
        <v>1.2200000000000001E-2</v>
      </c>
    </row>
    <row r="133" spans="1:8">
      <c r="A133" s="184"/>
      <c r="B133" s="184"/>
      <c r="C133" s="139" t="s">
        <v>357</v>
      </c>
      <c r="D133" s="139">
        <v>402</v>
      </c>
      <c r="E133" s="139">
        <v>14</v>
      </c>
      <c r="F133" s="195">
        <v>4.55</v>
      </c>
      <c r="G133" s="140">
        <v>2.6400000000000002E-4</v>
      </c>
      <c r="H133" s="140">
        <v>3.95E-2</v>
      </c>
    </row>
    <row r="134" spans="1:8">
      <c r="A134" s="184"/>
      <c r="B134" s="184"/>
      <c r="C134" s="139" t="s">
        <v>238</v>
      </c>
      <c r="D134" s="139">
        <v>509</v>
      </c>
      <c r="E134" s="139">
        <v>16</v>
      </c>
      <c r="F134" s="195">
        <v>5.76</v>
      </c>
      <c r="G134" s="140">
        <v>2.9799999999999998E-4</v>
      </c>
      <c r="H134" s="140">
        <v>4.02E-2</v>
      </c>
    </row>
    <row r="135" spans="1:8">
      <c r="A135" s="184"/>
      <c r="B135" s="184"/>
      <c r="C135" s="139" t="s">
        <v>358</v>
      </c>
      <c r="D135" s="139">
        <v>1069</v>
      </c>
      <c r="E135" s="139">
        <v>28</v>
      </c>
      <c r="F135" s="195">
        <v>12.1</v>
      </c>
      <c r="G135" s="140">
        <v>4.4299999999999999E-5</v>
      </c>
      <c r="H135" s="140">
        <v>1.2500000000000001E-2</v>
      </c>
    </row>
    <row r="136" spans="1:8">
      <c r="A136" s="184"/>
      <c r="B136" s="184"/>
      <c r="C136" s="139" t="s">
        <v>359</v>
      </c>
      <c r="D136" s="139">
        <v>2230</v>
      </c>
      <c r="E136" s="139">
        <v>44</v>
      </c>
      <c r="F136" s="195">
        <v>25.23</v>
      </c>
      <c r="G136" s="140">
        <v>2.8400000000000002E-4</v>
      </c>
      <c r="H136" s="140">
        <v>4.02E-2</v>
      </c>
    </row>
    <row r="137" spans="1:8">
      <c r="A137" s="184"/>
      <c r="B137" s="184"/>
      <c r="C137" s="139" t="s">
        <v>360</v>
      </c>
      <c r="D137" s="139">
        <v>3548</v>
      </c>
      <c r="E137" s="139">
        <v>71</v>
      </c>
      <c r="F137" s="195">
        <v>40.15</v>
      </c>
      <c r="G137" s="140">
        <v>8.1699999999999997E-7</v>
      </c>
      <c r="H137" s="140">
        <v>6.3500000000000004E-4</v>
      </c>
    </row>
    <row r="138" spans="1:8">
      <c r="A138" s="184"/>
      <c r="B138" s="184"/>
      <c r="C138" s="139" t="s">
        <v>361</v>
      </c>
      <c r="D138" s="139">
        <v>847</v>
      </c>
      <c r="E138" s="139">
        <v>22</v>
      </c>
      <c r="F138" s="195">
        <v>9.58</v>
      </c>
      <c r="G138" s="140">
        <v>3.6600000000000001E-4</v>
      </c>
      <c r="H138" s="140">
        <v>4.7399999999999998E-2</v>
      </c>
    </row>
    <row r="139" spans="1:8">
      <c r="A139" s="184"/>
      <c r="B139" s="184"/>
      <c r="C139" s="139" t="s">
        <v>362</v>
      </c>
      <c r="D139" s="139">
        <v>1681</v>
      </c>
      <c r="E139" s="139">
        <v>38</v>
      </c>
      <c r="F139" s="195">
        <v>19.02</v>
      </c>
      <c r="G139" s="140">
        <v>5.6499999999999998E-5</v>
      </c>
      <c r="H139" s="140">
        <v>1.3899999999999999E-2</v>
      </c>
    </row>
    <row r="140" spans="1:8">
      <c r="A140" s="184"/>
      <c r="B140" s="184"/>
      <c r="C140" s="139" t="s">
        <v>363</v>
      </c>
      <c r="D140" s="139">
        <v>1464</v>
      </c>
      <c r="E140" s="139">
        <v>33</v>
      </c>
      <c r="F140" s="195">
        <v>16.57</v>
      </c>
      <c r="G140" s="140">
        <v>1.73E-4</v>
      </c>
      <c r="H140" s="140">
        <v>3.0200000000000001E-2</v>
      </c>
    </row>
    <row r="141" spans="1:8">
      <c r="A141" s="184"/>
      <c r="B141" s="184"/>
      <c r="C141" s="139" t="s">
        <v>364</v>
      </c>
      <c r="D141" s="139">
        <v>1400</v>
      </c>
      <c r="E141" s="139">
        <v>31</v>
      </c>
      <c r="F141" s="195">
        <v>15.84</v>
      </c>
      <c r="G141" s="140">
        <v>3.7100000000000002E-4</v>
      </c>
      <c r="H141" s="140">
        <v>4.7199999999999999E-2</v>
      </c>
    </row>
    <row r="142" spans="1:8">
      <c r="A142" s="184"/>
      <c r="B142" s="184"/>
      <c r="C142" s="139" t="s">
        <v>365</v>
      </c>
      <c r="D142" s="139">
        <v>2975</v>
      </c>
      <c r="E142" s="139">
        <v>57</v>
      </c>
      <c r="F142" s="195">
        <v>33.659999999999997</v>
      </c>
      <c r="G142" s="140">
        <v>5.2599999999999998E-5</v>
      </c>
      <c r="H142" s="140">
        <v>1.3599999999999999E-2</v>
      </c>
    </row>
    <row r="143" spans="1:8">
      <c r="A143" s="184"/>
      <c r="B143" s="184"/>
      <c r="C143" s="139" t="s">
        <v>366</v>
      </c>
      <c r="D143" s="139">
        <v>1725</v>
      </c>
      <c r="E143" s="139">
        <v>38</v>
      </c>
      <c r="F143" s="195">
        <v>19.52</v>
      </c>
      <c r="G143" s="140">
        <v>7.8700000000000002E-5</v>
      </c>
      <c r="H143" s="140">
        <v>1.8800000000000001E-2</v>
      </c>
    </row>
    <row r="144" spans="1:8">
      <c r="A144" s="184"/>
      <c r="B144" s="184"/>
      <c r="C144" s="139" t="s">
        <v>367</v>
      </c>
      <c r="D144" s="139">
        <v>1726</v>
      </c>
      <c r="E144" s="139">
        <v>38</v>
      </c>
      <c r="F144" s="195">
        <v>19.53</v>
      </c>
      <c r="G144" s="140">
        <v>7.9400000000000006E-5</v>
      </c>
      <c r="H144" s="140">
        <v>1.8100000000000002E-2</v>
      </c>
    </row>
    <row r="145" spans="1:8">
      <c r="A145" s="184"/>
      <c r="B145" s="184"/>
      <c r="C145" s="139" t="s">
        <v>368</v>
      </c>
      <c r="D145" s="139">
        <v>1518</v>
      </c>
      <c r="E145" s="139">
        <v>33</v>
      </c>
      <c r="F145" s="195">
        <v>17.18</v>
      </c>
      <c r="G145" s="140">
        <v>3.6000000000000002E-4</v>
      </c>
      <c r="H145" s="140">
        <v>4.7E-2</v>
      </c>
    </row>
    <row r="146" spans="1:8">
      <c r="A146" s="184"/>
      <c r="B146" s="184"/>
      <c r="C146" s="139" t="s">
        <v>369</v>
      </c>
      <c r="D146" s="139">
        <v>2565</v>
      </c>
      <c r="E146" s="139">
        <v>51</v>
      </c>
      <c r="F146" s="195">
        <v>29.02</v>
      </c>
      <c r="G146" s="140">
        <v>5.9899999999999999E-5</v>
      </c>
      <c r="H146" s="140">
        <v>1.4500000000000001E-2</v>
      </c>
    </row>
    <row r="147" spans="1:8">
      <c r="A147" s="184"/>
      <c r="B147" s="184"/>
      <c r="C147" s="139" t="s">
        <v>370</v>
      </c>
      <c r="D147" s="139">
        <v>1771</v>
      </c>
      <c r="E147" s="139">
        <v>37</v>
      </c>
      <c r="F147" s="195">
        <v>20.04</v>
      </c>
      <c r="G147" s="140">
        <v>3.68E-4</v>
      </c>
      <c r="H147" s="140">
        <v>4.7300000000000002E-2</v>
      </c>
    </row>
    <row r="148" spans="1:8">
      <c r="A148" s="184"/>
      <c r="B148" s="184"/>
      <c r="C148" s="139" t="s">
        <v>371</v>
      </c>
      <c r="D148" s="139">
        <v>2126</v>
      </c>
      <c r="E148" s="139">
        <v>43</v>
      </c>
      <c r="F148" s="195">
        <v>24.06</v>
      </c>
      <c r="G148" s="140">
        <v>2.05E-4</v>
      </c>
      <c r="H148" s="140">
        <v>3.39E-2</v>
      </c>
    </row>
    <row r="149" spans="1:8">
      <c r="A149" s="184"/>
      <c r="B149" s="184"/>
      <c r="C149" s="139" t="s">
        <v>237</v>
      </c>
      <c r="D149" s="139">
        <v>2928</v>
      </c>
      <c r="E149" s="139">
        <v>59</v>
      </c>
      <c r="F149" s="195">
        <v>33.130000000000003</v>
      </c>
      <c r="G149" s="140">
        <v>8.0800000000000006E-6</v>
      </c>
      <c r="H149" s="140">
        <v>3.2200000000000002E-3</v>
      </c>
    </row>
    <row r="150" spans="1:8">
      <c r="A150" s="184"/>
      <c r="B150" s="184"/>
      <c r="C150" s="139" t="s">
        <v>372</v>
      </c>
      <c r="D150" s="139">
        <v>3581</v>
      </c>
      <c r="E150" s="139">
        <v>64</v>
      </c>
      <c r="F150" s="195">
        <v>40.520000000000003</v>
      </c>
      <c r="G150" s="140">
        <v>1.7100000000000001E-4</v>
      </c>
      <c r="H150" s="140">
        <v>3.0099999999999998E-2</v>
      </c>
    </row>
    <row r="151" spans="1:8">
      <c r="A151" s="184"/>
      <c r="B151" s="184"/>
      <c r="C151" s="139" t="s">
        <v>373</v>
      </c>
      <c r="D151" s="139">
        <v>3605</v>
      </c>
      <c r="E151" s="139">
        <v>64</v>
      </c>
      <c r="F151" s="195">
        <v>40.79</v>
      </c>
      <c r="G151" s="140">
        <v>1.8000000000000001E-4</v>
      </c>
      <c r="H151" s="140">
        <v>3.1E-2</v>
      </c>
    </row>
    <row r="152" spans="1:8">
      <c r="A152" s="184"/>
      <c r="B152" s="184" t="s">
        <v>374</v>
      </c>
      <c r="C152" s="139" t="s">
        <v>375</v>
      </c>
      <c r="D152" s="139">
        <v>36</v>
      </c>
      <c r="E152" s="139">
        <v>6</v>
      </c>
      <c r="F152" s="195">
        <v>0.41</v>
      </c>
      <c r="G152" s="140">
        <v>6.8900000000000001E-6</v>
      </c>
      <c r="H152" s="140">
        <v>9.1E-4</v>
      </c>
    </row>
    <row r="153" spans="1:8">
      <c r="A153" s="184"/>
      <c r="B153" s="184"/>
      <c r="C153" s="139" t="s">
        <v>376</v>
      </c>
      <c r="D153" s="139">
        <v>76</v>
      </c>
      <c r="E153" s="139">
        <v>7</v>
      </c>
      <c r="F153" s="195">
        <v>0.86</v>
      </c>
      <c r="G153" s="140">
        <v>4.0500000000000002E-5</v>
      </c>
      <c r="H153" s="140">
        <v>5.0099999999999997E-3</v>
      </c>
    </row>
    <row r="154" spans="1:8">
      <c r="A154" s="184"/>
      <c r="B154" s="184"/>
      <c r="C154" s="139" t="s">
        <v>377</v>
      </c>
      <c r="D154" s="139">
        <v>14879</v>
      </c>
      <c r="E154" s="139">
        <v>201</v>
      </c>
      <c r="F154" s="195">
        <v>168.36</v>
      </c>
      <c r="G154" s="140">
        <v>6.0399999999999996E-7</v>
      </c>
      <c r="H154" s="140">
        <v>1.3300000000000001E-4</v>
      </c>
    </row>
    <row r="155" spans="1:8">
      <c r="A155" s="184"/>
      <c r="B155" s="184"/>
      <c r="C155" s="139" t="s">
        <v>378</v>
      </c>
      <c r="D155" s="139">
        <v>18588</v>
      </c>
      <c r="E155" s="139">
        <v>230</v>
      </c>
      <c r="F155" s="195">
        <v>210.32</v>
      </c>
      <c r="G155" s="140">
        <v>2.6800000000000002E-7</v>
      </c>
      <c r="H155" s="140">
        <v>6.6400000000000001E-5</v>
      </c>
    </row>
    <row r="156" spans="1:8">
      <c r="A156" s="184"/>
      <c r="B156" s="184"/>
      <c r="C156" s="139" t="s">
        <v>379</v>
      </c>
      <c r="D156" s="139">
        <v>124</v>
      </c>
      <c r="E156" s="139">
        <v>7</v>
      </c>
      <c r="F156" s="195">
        <v>1.4</v>
      </c>
      <c r="G156" s="140">
        <v>6.9200000000000002E-4</v>
      </c>
      <c r="H156" s="140">
        <v>4.7199999999999999E-2</v>
      </c>
    </row>
    <row r="157" spans="1:8">
      <c r="A157" s="184"/>
      <c r="B157" s="184"/>
      <c r="C157" s="139" t="s">
        <v>248</v>
      </c>
      <c r="D157" s="139">
        <v>5617</v>
      </c>
      <c r="E157" s="139">
        <v>91</v>
      </c>
      <c r="F157" s="195">
        <v>63.56</v>
      </c>
      <c r="G157" s="140">
        <v>1.13E-4</v>
      </c>
      <c r="H157" s="140">
        <v>1.06E-2</v>
      </c>
    </row>
    <row r="158" spans="1:8">
      <c r="A158" s="184"/>
      <c r="B158" s="184"/>
      <c r="C158" s="139" t="s">
        <v>249</v>
      </c>
      <c r="D158" s="139">
        <v>5617</v>
      </c>
      <c r="E158" s="139">
        <v>91</v>
      </c>
      <c r="F158" s="195">
        <v>63.56</v>
      </c>
      <c r="G158" s="140">
        <v>1.13E-4</v>
      </c>
      <c r="H158" s="140">
        <v>1.12E-2</v>
      </c>
    </row>
    <row r="159" spans="1:8">
      <c r="A159" s="184"/>
      <c r="B159" s="184"/>
      <c r="C159" s="139" t="s">
        <v>380</v>
      </c>
      <c r="D159" s="139">
        <v>14034</v>
      </c>
      <c r="E159" s="139">
        <v>187</v>
      </c>
      <c r="F159" s="195">
        <v>158.80000000000001</v>
      </c>
      <c r="G159" s="140">
        <v>4.9799999999999998E-5</v>
      </c>
      <c r="H159" s="140">
        <v>5.7999999999999996E-3</v>
      </c>
    </row>
    <row r="160" spans="1:8">
      <c r="A160" s="184"/>
      <c r="B160" s="184"/>
      <c r="C160" s="139" t="s">
        <v>250</v>
      </c>
      <c r="D160" s="139">
        <v>5617</v>
      </c>
      <c r="E160" s="139">
        <v>91</v>
      </c>
      <c r="F160" s="195">
        <v>63.56</v>
      </c>
      <c r="G160" s="140">
        <v>1.13E-4</v>
      </c>
      <c r="H160" s="140">
        <v>1.01E-2</v>
      </c>
    </row>
    <row r="161" spans="1:8">
      <c r="A161" s="184"/>
      <c r="B161" s="184"/>
      <c r="C161" s="139" t="s">
        <v>381</v>
      </c>
      <c r="D161" s="139">
        <v>13233</v>
      </c>
      <c r="E161" s="139">
        <v>176</v>
      </c>
      <c r="F161" s="195">
        <v>149.72999999999999</v>
      </c>
      <c r="G161" s="140">
        <v>3.2600000000000001E-4</v>
      </c>
      <c r="H161" s="140">
        <v>2.58E-2</v>
      </c>
    </row>
    <row r="162" spans="1:8">
      <c r="A162" s="184"/>
      <c r="B162" s="184"/>
      <c r="C162" s="139" t="s">
        <v>382</v>
      </c>
      <c r="D162" s="139">
        <v>3995</v>
      </c>
      <c r="E162" s="139">
        <v>82</v>
      </c>
      <c r="F162" s="195">
        <v>45.2</v>
      </c>
      <c r="G162" s="140">
        <v>2.5200000000000001E-8</v>
      </c>
      <c r="H162" s="140">
        <v>8.3299999999999999E-6</v>
      </c>
    </row>
    <row r="163" spans="1:8">
      <c r="A163" s="184"/>
      <c r="B163" s="184"/>
      <c r="C163" s="139" t="s">
        <v>383</v>
      </c>
      <c r="D163" s="139">
        <v>13193</v>
      </c>
      <c r="E163" s="139">
        <v>182</v>
      </c>
      <c r="F163" s="195">
        <v>149.28</v>
      </c>
      <c r="G163" s="140">
        <v>4.9699999999999998E-6</v>
      </c>
      <c r="H163" s="140">
        <v>7.0299999999999996E-4</v>
      </c>
    </row>
    <row r="164" spans="1:8">
      <c r="A164" s="184"/>
      <c r="B164" s="184"/>
      <c r="C164" s="139" t="s">
        <v>384</v>
      </c>
      <c r="D164" s="139">
        <v>12120</v>
      </c>
      <c r="E164" s="139">
        <v>167</v>
      </c>
      <c r="F164" s="195">
        <v>137.13999999999999</v>
      </c>
      <c r="G164" s="140">
        <v>7.1099999999999994E-5</v>
      </c>
      <c r="H164" s="140">
        <v>7.8200000000000006E-3</v>
      </c>
    </row>
    <row r="165" spans="1:8">
      <c r="A165" s="184"/>
      <c r="B165" s="184"/>
      <c r="C165" s="139" t="s">
        <v>385</v>
      </c>
      <c r="D165" s="139">
        <v>12118</v>
      </c>
      <c r="E165" s="139">
        <v>176</v>
      </c>
      <c r="F165" s="195">
        <v>137.12</v>
      </c>
      <c r="G165" s="140">
        <v>1.35E-7</v>
      </c>
      <c r="H165" s="140">
        <v>3.82E-5</v>
      </c>
    </row>
    <row r="166" spans="1:8">
      <c r="A166" s="184"/>
      <c r="B166" s="184"/>
      <c r="C166" s="139" t="s">
        <v>386</v>
      </c>
      <c r="D166" s="139">
        <v>245</v>
      </c>
      <c r="E166" s="139">
        <v>10</v>
      </c>
      <c r="F166" s="195">
        <v>2.77</v>
      </c>
      <c r="G166" s="140">
        <v>6.2600000000000004E-4</v>
      </c>
      <c r="H166" s="140">
        <v>4.5900000000000003E-2</v>
      </c>
    </row>
    <row r="167" spans="1:8">
      <c r="A167" s="184"/>
      <c r="B167" s="184"/>
      <c r="C167" s="139" t="s">
        <v>251</v>
      </c>
      <c r="D167" s="139">
        <v>2100</v>
      </c>
      <c r="E167" s="139">
        <v>59</v>
      </c>
      <c r="F167" s="195">
        <v>23.76</v>
      </c>
      <c r="G167" s="140">
        <v>6.0699999999999995E-11</v>
      </c>
      <c r="H167" s="140">
        <v>3.0099999999999998E-8</v>
      </c>
    </row>
    <row r="168" spans="1:8">
      <c r="A168" s="184"/>
      <c r="B168" s="184"/>
      <c r="C168" s="139" t="s">
        <v>252</v>
      </c>
      <c r="D168" s="139">
        <v>2123</v>
      </c>
      <c r="E168" s="139">
        <v>60</v>
      </c>
      <c r="F168" s="195">
        <v>24.02</v>
      </c>
      <c r="G168" s="140">
        <v>3.2799999999999999E-11</v>
      </c>
      <c r="H168" s="140">
        <v>6.5E-8</v>
      </c>
    </row>
    <row r="169" spans="1:8">
      <c r="A169" s="184"/>
      <c r="B169" s="184"/>
      <c r="C169" s="139" t="s">
        <v>253</v>
      </c>
      <c r="D169" s="139">
        <v>2124</v>
      </c>
      <c r="E169" s="139">
        <v>60</v>
      </c>
      <c r="F169" s="195">
        <v>24.03</v>
      </c>
      <c r="G169" s="140">
        <v>3.3299999999999997E-11</v>
      </c>
      <c r="H169" s="140">
        <v>2.1999999999999998E-8</v>
      </c>
    </row>
    <row r="170" spans="1:8">
      <c r="A170" s="184"/>
      <c r="B170" s="184"/>
      <c r="C170" s="139" t="s">
        <v>254</v>
      </c>
      <c r="D170" s="139">
        <v>2124</v>
      </c>
      <c r="E170" s="139">
        <v>60</v>
      </c>
      <c r="F170" s="195">
        <v>24.03</v>
      </c>
      <c r="G170" s="140">
        <v>3.3299999999999997E-11</v>
      </c>
      <c r="H170" s="140">
        <v>3.2899999999999997E-8</v>
      </c>
    </row>
    <row r="171" spans="1:8">
      <c r="A171" s="184"/>
      <c r="B171" s="184"/>
      <c r="C171" s="139" t="s">
        <v>255</v>
      </c>
      <c r="D171" s="139">
        <v>4273</v>
      </c>
      <c r="E171" s="139">
        <v>80</v>
      </c>
      <c r="F171" s="195">
        <v>48.35</v>
      </c>
      <c r="G171" s="140">
        <v>2.0099999999999998E-6</v>
      </c>
      <c r="H171" s="140">
        <v>3.3100000000000002E-4</v>
      </c>
    </row>
    <row r="172" spans="1:8">
      <c r="A172" s="184"/>
      <c r="B172" s="184"/>
      <c r="C172" s="139" t="s">
        <v>256</v>
      </c>
      <c r="D172" s="139">
        <v>3351</v>
      </c>
      <c r="E172" s="139">
        <v>77</v>
      </c>
      <c r="F172" s="195">
        <v>37.92</v>
      </c>
      <c r="G172" s="140">
        <v>3.9E-10</v>
      </c>
      <c r="H172" s="140">
        <v>1.54E-7</v>
      </c>
    </row>
    <row r="173" spans="1:8">
      <c r="A173" s="184"/>
      <c r="B173" s="184"/>
      <c r="C173" s="139" t="s">
        <v>387</v>
      </c>
      <c r="D173" s="139">
        <v>747</v>
      </c>
      <c r="E173" s="139">
        <v>20</v>
      </c>
      <c r="F173" s="195">
        <v>8.4499999999999993</v>
      </c>
      <c r="G173" s="140">
        <v>5.6599999999999999E-4</v>
      </c>
      <c r="H173" s="140">
        <v>4.3099999999999999E-2</v>
      </c>
    </row>
    <row r="174" spans="1:8">
      <c r="A174" s="184"/>
      <c r="B174" s="184"/>
      <c r="C174" s="139" t="s">
        <v>388</v>
      </c>
      <c r="D174" s="139">
        <v>1697</v>
      </c>
      <c r="E174" s="139">
        <v>37</v>
      </c>
      <c r="F174" s="195">
        <v>19.2</v>
      </c>
      <c r="G174" s="140">
        <v>1.7000000000000001E-4</v>
      </c>
      <c r="H174" s="140">
        <v>1.47E-2</v>
      </c>
    </row>
    <row r="175" spans="1:8">
      <c r="A175" s="184"/>
      <c r="B175" s="184"/>
      <c r="C175" s="139" t="s">
        <v>389</v>
      </c>
      <c r="D175" s="139">
        <v>2230</v>
      </c>
      <c r="E175" s="139">
        <v>43</v>
      </c>
      <c r="F175" s="195">
        <v>25.23</v>
      </c>
      <c r="G175" s="140">
        <v>6.3199999999999997E-4</v>
      </c>
      <c r="H175" s="140">
        <v>4.4699999999999997E-2</v>
      </c>
    </row>
    <row r="176" spans="1:8">
      <c r="A176" s="184"/>
      <c r="B176" s="184"/>
      <c r="C176" s="139" t="s">
        <v>390</v>
      </c>
      <c r="D176" s="139">
        <v>5526</v>
      </c>
      <c r="E176" s="139">
        <v>96</v>
      </c>
      <c r="F176" s="195">
        <v>62.53</v>
      </c>
      <c r="G176" s="140">
        <v>2.4499999999999998E-6</v>
      </c>
      <c r="H176" s="140">
        <v>3.7300000000000001E-4</v>
      </c>
    </row>
    <row r="177" spans="1:8">
      <c r="A177" s="184"/>
      <c r="B177" s="184"/>
      <c r="C177" s="139" t="s">
        <v>391</v>
      </c>
      <c r="D177" s="139">
        <v>5866</v>
      </c>
      <c r="E177" s="139">
        <v>93</v>
      </c>
      <c r="F177" s="195">
        <v>66.37</v>
      </c>
      <c r="G177" s="140">
        <v>1.9100000000000001E-4</v>
      </c>
      <c r="H177" s="140">
        <v>1.5800000000000002E-2</v>
      </c>
    </row>
    <row r="178" spans="1:8">
      <c r="A178" s="184"/>
      <c r="B178" s="184"/>
      <c r="C178" s="139" t="s">
        <v>392</v>
      </c>
      <c r="D178" s="139">
        <v>6350</v>
      </c>
      <c r="E178" s="139">
        <v>100</v>
      </c>
      <c r="F178" s="195">
        <v>71.849999999999994</v>
      </c>
      <c r="G178" s="140">
        <v>1.12E-4</v>
      </c>
      <c r="H178" s="140">
        <v>1.17E-2</v>
      </c>
    </row>
    <row r="179" spans="1:8">
      <c r="A179" s="184"/>
      <c r="B179" s="190" t="s">
        <v>257</v>
      </c>
      <c r="C179" s="139" t="s">
        <v>393</v>
      </c>
      <c r="D179" s="139">
        <v>40</v>
      </c>
      <c r="E179" s="139">
        <v>6</v>
      </c>
      <c r="F179" s="195">
        <v>0.45</v>
      </c>
      <c r="G179" s="140">
        <v>1.19E-5</v>
      </c>
      <c r="H179" s="140">
        <v>6.6600000000000001E-3</v>
      </c>
    </row>
    <row r="180" spans="1:8">
      <c r="A180" s="184"/>
      <c r="B180" s="190"/>
      <c r="C180" s="139" t="s">
        <v>394</v>
      </c>
      <c r="D180" s="139">
        <v>67</v>
      </c>
      <c r="E180" s="139">
        <v>8</v>
      </c>
      <c r="F180" s="195">
        <v>0.76</v>
      </c>
      <c r="G180" s="140">
        <v>1.9300000000000002E-6</v>
      </c>
      <c r="H180" s="140">
        <v>1.9499999999999999E-3</v>
      </c>
    </row>
    <row r="181" spans="1:8">
      <c r="A181" s="184"/>
      <c r="B181" s="190"/>
      <c r="C181" s="139" t="s">
        <v>395</v>
      </c>
      <c r="D181" s="139">
        <v>122</v>
      </c>
      <c r="E181" s="139">
        <v>8</v>
      </c>
      <c r="F181" s="195">
        <v>1.38</v>
      </c>
      <c r="G181" s="140">
        <v>1.1E-4</v>
      </c>
      <c r="H181" s="140">
        <v>4.6199999999999998E-2</v>
      </c>
    </row>
    <row r="182" spans="1:8">
      <c r="A182" s="184"/>
      <c r="B182" s="190"/>
      <c r="C182" s="139" t="s">
        <v>396</v>
      </c>
      <c r="D182" s="139">
        <v>14383</v>
      </c>
      <c r="E182" s="139">
        <v>201</v>
      </c>
      <c r="F182" s="195">
        <v>162.74</v>
      </c>
      <c r="G182" s="140">
        <v>8.6100000000000007E-9</v>
      </c>
      <c r="H182" s="140">
        <v>1.0900000000000001E-5</v>
      </c>
    </row>
    <row r="183" spans="1:8">
      <c r="A183" s="184"/>
      <c r="B183" s="190"/>
      <c r="C183" s="139" t="s">
        <v>397</v>
      </c>
      <c r="D183" s="139">
        <v>16543</v>
      </c>
      <c r="E183" s="139">
        <v>226</v>
      </c>
      <c r="F183" s="195">
        <v>187.19</v>
      </c>
      <c r="G183" s="140">
        <v>8.2700000000000004E-14</v>
      </c>
      <c r="H183" s="140">
        <v>4.18E-10</v>
      </c>
    </row>
    <row r="184" spans="1:8">
      <c r="A184" s="184"/>
      <c r="B184" s="190"/>
      <c r="C184" s="139" t="s">
        <v>398</v>
      </c>
      <c r="D184" s="139">
        <v>555</v>
      </c>
      <c r="E184" s="139">
        <v>18</v>
      </c>
      <c r="F184" s="195">
        <v>6.28</v>
      </c>
      <c r="G184" s="140">
        <v>8.5699999999999996E-5</v>
      </c>
      <c r="H184" s="140">
        <v>3.9399999999999998E-2</v>
      </c>
    </row>
    <row r="185" spans="1:8">
      <c r="A185" s="184"/>
      <c r="B185" s="190"/>
      <c r="C185" s="139" t="s">
        <v>399</v>
      </c>
      <c r="D185" s="139">
        <v>2110</v>
      </c>
      <c r="E185" s="139">
        <v>47</v>
      </c>
      <c r="F185" s="195">
        <v>23.87</v>
      </c>
      <c r="G185" s="140">
        <v>6.9099999999999999E-6</v>
      </c>
      <c r="H185" s="140">
        <v>4.9899999999999996E-3</v>
      </c>
    </row>
    <row r="186" spans="1:8">
      <c r="A186" s="184"/>
      <c r="B186" s="190"/>
      <c r="C186" s="139" t="s">
        <v>258</v>
      </c>
      <c r="D186" s="139">
        <v>2173</v>
      </c>
      <c r="E186" s="139">
        <v>48</v>
      </c>
      <c r="F186" s="195">
        <v>24.59</v>
      </c>
      <c r="G186" s="140">
        <v>8.3599999999999996E-6</v>
      </c>
      <c r="H186" s="140">
        <v>5.2900000000000004E-3</v>
      </c>
    </row>
    <row r="187" spans="1:8">
      <c r="A187" s="184"/>
      <c r="B187" s="190"/>
      <c r="C187" s="139" t="s">
        <v>400</v>
      </c>
      <c r="D187" s="139">
        <v>2286</v>
      </c>
      <c r="E187" s="139">
        <v>49</v>
      </c>
      <c r="F187" s="195">
        <v>25.87</v>
      </c>
      <c r="G187" s="140">
        <v>1.3699999999999999E-5</v>
      </c>
      <c r="H187" s="140">
        <v>6.9300000000000004E-3</v>
      </c>
    </row>
    <row r="188" spans="1:8">
      <c r="A188" s="185"/>
      <c r="B188" s="191"/>
      <c r="C188" s="141" t="s">
        <v>401</v>
      </c>
      <c r="D188" s="141">
        <v>6105</v>
      </c>
      <c r="E188" s="141">
        <v>102</v>
      </c>
      <c r="F188" s="196">
        <v>69.08</v>
      </c>
      <c r="G188" s="142">
        <v>6.7599999999999997E-6</v>
      </c>
      <c r="H188" s="142">
        <v>5.7000000000000002E-3</v>
      </c>
    </row>
    <row r="189" spans="1:8">
      <c r="A189" s="186">
        <v>20</v>
      </c>
      <c r="B189" s="186" t="s">
        <v>234</v>
      </c>
      <c r="C189" s="143" t="s">
        <v>360</v>
      </c>
      <c r="D189" s="143">
        <v>3548</v>
      </c>
      <c r="E189" s="143">
        <v>15</v>
      </c>
      <c r="F189" s="194">
        <v>4.1399999999999997</v>
      </c>
      <c r="G189" s="144">
        <v>9.64E-7</v>
      </c>
      <c r="H189" s="144">
        <v>1.4999999999999999E-2</v>
      </c>
    </row>
    <row r="190" spans="1:8">
      <c r="A190" s="184"/>
      <c r="B190" s="184"/>
      <c r="C190" s="139" t="s">
        <v>326</v>
      </c>
      <c r="D190" s="139">
        <v>5189</v>
      </c>
      <c r="E190" s="139">
        <v>17</v>
      </c>
      <c r="F190" s="195">
        <v>6.05</v>
      </c>
      <c r="G190" s="140">
        <v>3.5200000000000002E-6</v>
      </c>
      <c r="H190" s="140">
        <v>2.7300000000000001E-2</v>
      </c>
    </row>
    <row r="191" spans="1:8">
      <c r="A191" s="185"/>
      <c r="B191" s="185"/>
      <c r="C191" s="141" t="s">
        <v>324</v>
      </c>
      <c r="D191" s="141">
        <v>3959</v>
      </c>
      <c r="E191" s="141">
        <v>15</v>
      </c>
      <c r="F191" s="196">
        <v>4.6100000000000003</v>
      </c>
      <c r="G191" s="142">
        <v>4.0600000000000001E-6</v>
      </c>
      <c r="H191" s="142">
        <v>2.1000000000000001E-2</v>
      </c>
    </row>
  </sheetData>
  <mergeCells count="11">
    <mergeCell ref="A2:A4"/>
    <mergeCell ref="B189:B191"/>
    <mergeCell ref="A189:A191"/>
    <mergeCell ref="B8:B17"/>
    <mergeCell ref="B18:B27"/>
    <mergeCell ref="A8:A28"/>
    <mergeCell ref="A29:A30"/>
    <mergeCell ref="B31:B151"/>
    <mergeCell ref="B152:B178"/>
    <mergeCell ref="B179:B188"/>
    <mergeCell ref="A31:A188"/>
  </mergeCells>
  <phoneticPr fontId="17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D0B288-ADDB-4B7E-A450-EB38ADBBABE1}">
  <dimension ref="A1:B22"/>
  <sheetViews>
    <sheetView workbookViewId="0">
      <selection activeCell="B18" sqref="B18"/>
    </sheetView>
  </sheetViews>
  <sheetFormatPr defaultRowHeight="14.5"/>
  <cols>
    <col min="1" max="1" width="39.81640625" bestFit="1" customWidth="1"/>
    <col min="2" max="2" width="17.54296875" customWidth="1"/>
  </cols>
  <sheetData>
    <row r="1" spans="1:2">
      <c r="A1" s="19" t="s">
        <v>10</v>
      </c>
      <c r="B1" s="17"/>
    </row>
    <row r="2" spans="1:2">
      <c r="A2" s="6" t="s">
        <v>11</v>
      </c>
      <c r="B2" s="6" t="s">
        <v>12</v>
      </c>
    </row>
    <row r="3" spans="1:2">
      <c r="A3" s="6" t="s">
        <v>13</v>
      </c>
      <c r="B3" s="6">
        <v>0.05</v>
      </c>
    </row>
    <row r="4" spans="1:2">
      <c r="A4" s="6" t="s">
        <v>14</v>
      </c>
      <c r="B4" s="6" t="s">
        <v>12</v>
      </c>
    </row>
    <row r="5" spans="1:2">
      <c r="A5" s="6" t="s">
        <v>15</v>
      </c>
      <c r="B5" s="6">
        <v>2</v>
      </c>
    </row>
    <row r="6" spans="1:2">
      <c r="A6" s="6" t="s">
        <v>16</v>
      </c>
      <c r="B6" s="6" t="s">
        <v>12</v>
      </c>
    </row>
    <row r="7" spans="1:2">
      <c r="A7" s="6" t="s">
        <v>17</v>
      </c>
      <c r="B7" s="6" t="s">
        <v>18</v>
      </c>
    </row>
    <row r="8" spans="1:2">
      <c r="A8" s="6" t="s">
        <v>19</v>
      </c>
      <c r="B8" s="6" t="s">
        <v>12</v>
      </c>
    </row>
    <row r="9" spans="1:2">
      <c r="A9" s="6" t="s">
        <v>20</v>
      </c>
      <c r="B9" s="6" t="s">
        <v>12</v>
      </c>
    </row>
    <row r="10" spans="1:2">
      <c r="A10" s="18"/>
      <c r="B10" s="18"/>
    </row>
    <row r="11" spans="1:2">
      <c r="A11" s="19" t="s">
        <v>21</v>
      </c>
      <c r="B11" s="6"/>
    </row>
    <row r="12" spans="1:2">
      <c r="A12" s="6" t="s">
        <v>22</v>
      </c>
      <c r="B12" s="6">
        <v>2</v>
      </c>
    </row>
    <row r="13" spans="1:2">
      <c r="A13" s="6" t="s">
        <v>23</v>
      </c>
      <c r="B13" s="6">
        <v>3</v>
      </c>
    </row>
    <row r="14" spans="1:2">
      <c r="A14" s="6" t="s">
        <v>24</v>
      </c>
      <c r="B14" s="6">
        <v>3</v>
      </c>
    </row>
    <row r="15" spans="1:2">
      <c r="A15" s="6" t="s">
        <v>25</v>
      </c>
      <c r="B15" s="6">
        <v>0.8</v>
      </c>
    </row>
    <row r="16" spans="1:2">
      <c r="A16" s="6" t="s">
        <v>26</v>
      </c>
      <c r="B16" s="6">
        <v>0.8</v>
      </c>
    </row>
    <row r="17" spans="1:2">
      <c r="A17" s="6" t="s">
        <v>27</v>
      </c>
      <c r="B17" s="6" t="s">
        <v>28</v>
      </c>
    </row>
    <row r="18" spans="1:2">
      <c r="A18" s="6" t="s">
        <v>29</v>
      </c>
      <c r="B18" s="6">
        <v>10</v>
      </c>
    </row>
    <row r="19" spans="1:2">
      <c r="A19" s="6" t="s">
        <v>30</v>
      </c>
      <c r="B19" s="6" t="s">
        <v>31</v>
      </c>
    </row>
    <row r="20" spans="1:2">
      <c r="A20" s="6" t="s">
        <v>32</v>
      </c>
      <c r="B20" s="6" t="s">
        <v>33</v>
      </c>
    </row>
    <row r="21" spans="1:2">
      <c r="A21" s="6" t="s">
        <v>34</v>
      </c>
      <c r="B21" s="6" t="s">
        <v>12</v>
      </c>
    </row>
    <row r="22" spans="1:2">
      <c r="A22" s="6" t="s">
        <v>35</v>
      </c>
      <c r="B22" s="6" t="s">
        <v>36</v>
      </c>
    </row>
  </sheetData>
  <phoneticPr fontId="17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00127B-6899-4755-863C-C7A59F6D4F7C}">
  <dimension ref="A1:P36"/>
  <sheetViews>
    <sheetView workbookViewId="0">
      <selection activeCell="F31" sqref="F31"/>
    </sheetView>
  </sheetViews>
  <sheetFormatPr defaultColWidth="8.7265625" defaultRowHeight="14.5"/>
  <cols>
    <col min="1" max="1" width="11.54296875" style="27" bestFit="1" customWidth="1"/>
    <col min="2" max="2" width="12" style="27" bestFit="1" customWidth="1"/>
    <col min="3" max="3" width="8.1796875" style="27" bestFit="1" customWidth="1"/>
    <col min="4" max="7" width="8.453125" style="27" bestFit="1" customWidth="1"/>
    <col min="8" max="8" width="8.26953125" style="27" bestFit="1" customWidth="1"/>
    <col min="9" max="9" width="9.54296875" style="27" bestFit="1" customWidth="1"/>
    <col min="10" max="10" width="9.7265625" style="27" bestFit="1" customWidth="1"/>
    <col min="11" max="11" width="10.1796875" style="27" bestFit="1" customWidth="1"/>
    <col min="12" max="12" width="10.453125" style="27" bestFit="1" customWidth="1"/>
    <col min="13" max="13" width="11" style="27" bestFit="1" customWidth="1"/>
    <col min="14" max="14" width="10.81640625" style="27" bestFit="1" customWidth="1"/>
    <col min="15" max="15" width="11" style="27" bestFit="1" customWidth="1"/>
    <col min="16" max="16" width="9.54296875" style="27" bestFit="1" customWidth="1"/>
    <col min="17" max="16384" width="8.7265625" style="1"/>
  </cols>
  <sheetData>
    <row r="1" spans="1:16" s="14" customFormat="1">
      <c r="A1" s="26" t="s">
        <v>37</v>
      </c>
      <c r="B1" s="26" t="s">
        <v>38</v>
      </c>
      <c r="C1" s="25" t="s">
        <v>39</v>
      </c>
      <c r="D1" s="25" t="s">
        <v>40</v>
      </c>
      <c r="E1" s="25" t="s">
        <v>41</v>
      </c>
      <c r="F1" s="25" t="s">
        <v>42</v>
      </c>
      <c r="G1" s="25" t="s">
        <v>43</v>
      </c>
      <c r="H1" s="25" t="s">
        <v>44</v>
      </c>
      <c r="I1" s="20" t="s">
        <v>45</v>
      </c>
      <c r="J1" s="21" t="s">
        <v>46</v>
      </c>
      <c r="K1" s="21" t="s">
        <v>47</v>
      </c>
      <c r="L1" s="21" t="s">
        <v>48</v>
      </c>
      <c r="M1" s="21" t="s">
        <v>49</v>
      </c>
      <c r="N1" s="21" t="s">
        <v>50</v>
      </c>
      <c r="O1" s="21" t="s">
        <v>51</v>
      </c>
      <c r="P1" s="21" t="s">
        <v>52</v>
      </c>
    </row>
    <row r="2" spans="1:16">
      <c r="A2" s="24" t="s">
        <v>7</v>
      </c>
      <c r="B2" s="27" t="s">
        <v>53</v>
      </c>
      <c r="C2" s="28">
        <v>66.927962320277643</v>
      </c>
      <c r="D2" s="28">
        <v>1400.051065939514</v>
      </c>
      <c r="E2" s="28">
        <v>925.79970252850774</v>
      </c>
      <c r="F2" s="28">
        <v>2.0632622706990578</v>
      </c>
      <c r="G2" s="28">
        <v>426.74367873078836</v>
      </c>
      <c r="H2" s="28">
        <v>4.2884977689638069</v>
      </c>
      <c r="I2" s="22" t="s">
        <v>54</v>
      </c>
      <c r="J2" s="23">
        <v>0.48399999999999999</v>
      </c>
      <c r="K2" s="23">
        <v>0.45600000000000002</v>
      </c>
      <c r="L2" s="23">
        <v>0.16500000000000001</v>
      </c>
      <c r="M2" s="22">
        <v>8.2100000000000009</v>
      </c>
      <c r="N2" s="22">
        <v>44.9</v>
      </c>
      <c r="O2" s="24" t="s">
        <v>54</v>
      </c>
      <c r="P2" s="22">
        <v>11.7</v>
      </c>
    </row>
    <row r="3" spans="1:16">
      <c r="A3" s="24" t="s">
        <v>8</v>
      </c>
      <c r="B3" s="27" t="s">
        <v>55</v>
      </c>
      <c r="C3" s="28">
        <v>110.19872298624755</v>
      </c>
      <c r="D3" s="28">
        <v>12112.342337917486</v>
      </c>
      <c r="E3" s="28">
        <v>3732.564341846758</v>
      </c>
      <c r="F3" s="28">
        <v>9.2289783889980352</v>
      </c>
      <c r="G3" s="28">
        <v>789.38443025540266</v>
      </c>
      <c r="H3" s="28">
        <v>12.390471512770137</v>
      </c>
      <c r="I3" s="22">
        <v>3.77</v>
      </c>
      <c r="J3" s="23">
        <v>0.36299999999999999</v>
      </c>
      <c r="K3" s="23" t="s">
        <v>54</v>
      </c>
      <c r="L3" s="23">
        <v>0.184</v>
      </c>
      <c r="M3" s="22">
        <v>1.1000000000000001</v>
      </c>
      <c r="N3" s="22">
        <v>89.3</v>
      </c>
      <c r="O3" s="24" t="s">
        <v>54</v>
      </c>
      <c r="P3" s="22">
        <v>3.68</v>
      </c>
    </row>
    <row r="4" spans="1:16">
      <c r="A4" s="24" t="s">
        <v>7</v>
      </c>
      <c r="B4" s="27" t="s">
        <v>56</v>
      </c>
      <c r="C4" s="28">
        <v>171.37378497790868</v>
      </c>
      <c r="D4" s="28">
        <v>2303.4344624447717</v>
      </c>
      <c r="E4" s="28">
        <v>1138.7893961708394</v>
      </c>
      <c r="F4" s="28">
        <v>2.8466863033873344</v>
      </c>
      <c r="G4" s="28">
        <v>516.50279823269511</v>
      </c>
      <c r="H4" s="28">
        <v>5.5431516936671565</v>
      </c>
      <c r="I4" s="22" t="s">
        <v>54</v>
      </c>
      <c r="J4" s="23">
        <v>1.5</v>
      </c>
      <c r="K4" s="23">
        <v>1.06</v>
      </c>
      <c r="L4" s="23">
        <v>0.55700000000000005</v>
      </c>
      <c r="M4" s="22">
        <v>6.48</v>
      </c>
      <c r="N4" s="22">
        <v>110</v>
      </c>
      <c r="O4" s="23">
        <v>6.3399999999999998E-2</v>
      </c>
      <c r="P4" s="22">
        <v>4.95</v>
      </c>
    </row>
    <row r="5" spans="1:16">
      <c r="A5" s="24" t="s">
        <v>7</v>
      </c>
      <c r="B5" s="27" t="s">
        <v>57</v>
      </c>
      <c r="C5" s="28">
        <v>92.690246305418725</v>
      </c>
      <c r="D5" s="28">
        <v>568.96847290640392</v>
      </c>
      <c r="E5" s="28">
        <v>3796.3019704433495</v>
      </c>
      <c r="F5" s="28">
        <v>5.8544334975369452</v>
      </c>
      <c r="G5" s="28">
        <v>504.43093596059106</v>
      </c>
      <c r="H5" s="28">
        <v>3.2878817733990147</v>
      </c>
      <c r="I5" s="22">
        <v>0.95699999999999996</v>
      </c>
      <c r="J5" s="23">
        <v>1.61</v>
      </c>
      <c r="K5" s="23">
        <v>3.21</v>
      </c>
      <c r="L5" s="23">
        <v>0.32200000000000001</v>
      </c>
      <c r="M5" s="22">
        <v>0.68799999999999994</v>
      </c>
      <c r="N5" s="22">
        <v>8.15</v>
      </c>
      <c r="O5" s="23">
        <v>7.7799999999999994E-2</v>
      </c>
      <c r="P5" s="22">
        <v>4.4400000000000004</v>
      </c>
    </row>
    <row r="6" spans="1:16">
      <c r="A6" s="24" t="s">
        <v>8</v>
      </c>
      <c r="B6" s="27" t="s">
        <v>58</v>
      </c>
      <c r="C6" s="28">
        <v>46.784362934362932</v>
      </c>
      <c r="D6" s="28">
        <v>3924.295366795367</v>
      </c>
      <c r="E6" s="28">
        <v>981.83397683397686</v>
      </c>
      <c r="F6" s="28">
        <v>2.5119208494208496</v>
      </c>
      <c r="G6" s="28">
        <v>1034.7276544401543</v>
      </c>
      <c r="H6" s="28">
        <v>5.1624034749034742</v>
      </c>
      <c r="I6" s="22" t="s">
        <v>54</v>
      </c>
      <c r="J6" s="23">
        <v>0.58299999999999996</v>
      </c>
      <c r="K6" s="23">
        <v>0.47</v>
      </c>
      <c r="L6" s="23">
        <v>0.20300000000000001</v>
      </c>
      <c r="M6" s="22">
        <v>6.29</v>
      </c>
      <c r="N6" s="22">
        <v>38.5</v>
      </c>
      <c r="O6" s="23" t="s">
        <v>54</v>
      </c>
      <c r="P6" s="22">
        <v>6.21</v>
      </c>
    </row>
    <row r="7" spans="1:16">
      <c r="A7" s="24" t="s">
        <v>7</v>
      </c>
      <c r="B7" s="27" t="s">
        <v>59</v>
      </c>
      <c r="C7" s="28">
        <v>69.86078624078624</v>
      </c>
      <c r="D7" s="28">
        <v>8361.2122850122869</v>
      </c>
      <c r="E7" s="28">
        <v>10532.600491400492</v>
      </c>
      <c r="F7" s="28">
        <v>15.402162162162163</v>
      </c>
      <c r="G7" s="28">
        <v>2502.3144471744477</v>
      </c>
      <c r="H7" s="28">
        <v>15.979754299754299</v>
      </c>
      <c r="I7" s="22">
        <v>1.82</v>
      </c>
      <c r="J7" s="23">
        <v>0.29599999999999999</v>
      </c>
      <c r="K7" s="23">
        <v>0.434</v>
      </c>
      <c r="L7" s="23">
        <v>0.13600000000000001</v>
      </c>
      <c r="M7" s="22">
        <v>5.52</v>
      </c>
      <c r="N7" s="22">
        <v>112</v>
      </c>
      <c r="O7" s="23">
        <v>0.156</v>
      </c>
      <c r="P7" s="22">
        <v>4.91</v>
      </c>
    </row>
    <row r="8" spans="1:16">
      <c r="A8" s="24" t="s">
        <v>7</v>
      </c>
      <c r="B8" s="27" t="s">
        <v>60</v>
      </c>
      <c r="C8" s="28">
        <v>46.949702970297018</v>
      </c>
      <c r="D8" s="28">
        <v>3276.3430693069304</v>
      </c>
      <c r="E8" s="28">
        <v>2272.9722772277228</v>
      </c>
      <c r="F8" s="28">
        <v>4.7374752475247517</v>
      </c>
      <c r="G8" s="28">
        <v>2086.1500990099012</v>
      </c>
      <c r="H8" s="28">
        <v>3.8606435643564354</v>
      </c>
      <c r="I8" s="22">
        <v>3.23</v>
      </c>
      <c r="J8" s="23">
        <v>1.96</v>
      </c>
      <c r="K8" s="23">
        <v>1.96</v>
      </c>
      <c r="L8" s="23">
        <v>0.30399999999999999</v>
      </c>
      <c r="M8" s="22">
        <v>10.4</v>
      </c>
      <c r="N8" s="22">
        <v>111</v>
      </c>
      <c r="O8" s="23" t="s">
        <v>54</v>
      </c>
      <c r="P8" s="22">
        <v>35.4</v>
      </c>
    </row>
    <row r="9" spans="1:16">
      <c r="A9" s="24" t="s">
        <v>7</v>
      </c>
      <c r="B9" s="27" t="s">
        <v>61</v>
      </c>
      <c r="C9" s="28">
        <v>79.278202581926521</v>
      </c>
      <c r="D9" s="28">
        <v>31672.184210526313</v>
      </c>
      <c r="E9" s="28">
        <v>4173.6762661370403</v>
      </c>
      <c r="F9" s="28">
        <v>3.0391757696127111</v>
      </c>
      <c r="G9" s="28">
        <v>2641.7489076464753</v>
      </c>
      <c r="H9" s="28">
        <v>3.9494538232373388</v>
      </c>
      <c r="I9" s="22" t="s">
        <v>54</v>
      </c>
      <c r="J9" s="23">
        <v>2.67</v>
      </c>
      <c r="K9" s="23">
        <v>5.04</v>
      </c>
      <c r="L9" s="23">
        <v>0.193</v>
      </c>
      <c r="M9" s="22">
        <v>8.26</v>
      </c>
      <c r="N9" s="22">
        <v>96.4</v>
      </c>
      <c r="O9" s="23">
        <v>8.2299999999999998E-2</v>
      </c>
      <c r="P9" s="22">
        <v>2.29</v>
      </c>
    </row>
    <row r="10" spans="1:16">
      <c r="A10" s="24" t="s">
        <v>7</v>
      </c>
      <c r="B10" s="27" t="s">
        <v>62</v>
      </c>
      <c r="C10" s="28">
        <v>53.385956175298801</v>
      </c>
      <c r="D10" s="28">
        <v>6064.6329681274892</v>
      </c>
      <c r="E10" s="28">
        <v>2082.9621513944226</v>
      </c>
      <c r="F10" s="28">
        <v>6.2031872509960158</v>
      </c>
      <c r="G10" s="28">
        <v>3396.2938745019919</v>
      </c>
      <c r="H10" s="28">
        <v>5.6276892430278878</v>
      </c>
      <c r="I10" s="22">
        <v>2.08</v>
      </c>
      <c r="J10" s="23">
        <v>1.31</v>
      </c>
      <c r="K10" s="23">
        <v>1.08</v>
      </c>
      <c r="L10" s="23">
        <v>0.27600000000000002</v>
      </c>
      <c r="M10" s="22">
        <v>8.7899999999999991</v>
      </c>
      <c r="N10" s="22">
        <v>184</v>
      </c>
      <c r="O10" s="23">
        <v>0.26300000000000001</v>
      </c>
      <c r="P10" s="22">
        <v>48.7</v>
      </c>
    </row>
    <row r="11" spans="1:16">
      <c r="A11" s="24" t="s">
        <v>7</v>
      </c>
      <c r="B11" s="27" t="s">
        <v>63</v>
      </c>
      <c r="C11" s="28">
        <v>42.530471464019854</v>
      </c>
      <c r="D11" s="28">
        <v>4173.5702233250613</v>
      </c>
      <c r="E11" s="28">
        <v>1559.4833746898262</v>
      </c>
      <c r="F11" s="28">
        <v>5.4803970223325065</v>
      </c>
      <c r="G11" s="28">
        <v>4347.0196526054588</v>
      </c>
      <c r="H11" s="28">
        <v>3.4789578163771711</v>
      </c>
      <c r="I11" s="22" t="s">
        <v>54</v>
      </c>
      <c r="J11" s="23">
        <v>0.752</v>
      </c>
      <c r="K11" s="23">
        <v>0.501</v>
      </c>
      <c r="L11" s="23">
        <v>6.5099999999999991E-2</v>
      </c>
      <c r="M11" s="22">
        <v>2.67</v>
      </c>
      <c r="N11" s="22">
        <v>35.6</v>
      </c>
      <c r="O11" s="23">
        <v>7.1499999999999994E-2</v>
      </c>
      <c r="P11" s="22">
        <v>14.7</v>
      </c>
    </row>
    <row r="12" spans="1:16">
      <c r="A12" s="24" t="s">
        <v>8</v>
      </c>
      <c r="B12" s="27" t="s">
        <v>64</v>
      </c>
      <c r="C12" s="28">
        <v>36.765919282511213</v>
      </c>
      <c r="D12" s="28">
        <v>191.80269058295963</v>
      </c>
      <c r="E12" s="28">
        <v>585.22421524663673</v>
      </c>
      <c r="F12" s="28">
        <v>0.67219730941704037</v>
      </c>
      <c r="G12" s="28">
        <v>172.5865470852018</v>
      </c>
      <c r="H12" s="28">
        <v>2.5820627802690583</v>
      </c>
      <c r="I12" s="22">
        <v>0.999</v>
      </c>
      <c r="J12" s="23" t="s">
        <v>54</v>
      </c>
      <c r="K12" s="23" t="s">
        <v>54</v>
      </c>
      <c r="L12" s="23">
        <v>1.0699999999999999E-2</v>
      </c>
      <c r="M12" s="22">
        <v>0.17699999999999999</v>
      </c>
      <c r="N12" s="22">
        <v>2.08</v>
      </c>
      <c r="O12" s="24" t="s">
        <v>54</v>
      </c>
      <c r="P12" s="22">
        <v>0.246</v>
      </c>
    </row>
    <row r="13" spans="1:16">
      <c r="A13" s="24" t="s">
        <v>8</v>
      </c>
      <c r="B13" s="27" t="s">
        <v>65</v>
      </c>
      <c r="C13" s="28">
        <v>31.701285054547885</v>
      </c>
      <c r="D13" s="28">
        <v>217.4060036142159</v>
      </c>
      <c r="E13" s="28">
        <v>357.45100283336677</v>
      </c>
      <c r="F13" s="28">
        <v>0.96231265198670313</v>
      </c>
      <c r="G13" s="28">
        <v>148.12541507708099</v>
      </c>
      <c r="H13" s="28">
        <v>2.2116924346875488</v>
      </c>
      <c r="I13" s="22">
        <v>3.15</v>
      </c>
      <c r="J13" s="23" t="s">
        <v>54</v>
      </c>
      <c r="K13" s="23">
        <v>0.34399999999999997</v>
      </c>
      <c r="L13" s="23">
        <v>6.5199999999999998E-3</v>
      </c>
      <c r="M13" s="23">
        <v>9.6799999999999997E-2</v>
      </c>
      <c r="N13" s="22" t="s">
        <v>54</v>
      </c>
      <c r="O13" s="24" t="s">
        <v>54</v>
      </c>
      <c r="P13" s="22">
        <v>0.95299999999999996</v>
      </c>
    </row>
    <row r="14" spans="1:16">
      <c r="A14" s="24" t="s">
        <v>8</v>
      </c>
      <c r="B14" s="27" t="s">
        <v>66</v>
      </c>
      <c r="C14" s="28">
        <v>19.991687161829812</v>
      </c>
      <c r="D14" s="28">
        <v>2475.0664043285788</v>
      </c>
      <c r="E14" s="28">
        <v>1058.3698967043779</v>
      </c>
      <c r="F14" s="28">
        <v>5.0772749631087066</v>
      </c>
      <c r="G14" s="28">
        <v>426.8147073290703</v>
      </c>
      <c r="H14" s="28">
        <v>2.8106738809640923</v>
      </c>
      <c r="I14" s="22">
        <v>1.29</v>
      </c>
      <c r="J14" s="23" t="s">
        <v>54</v>
      </c>
      <c r="K14" s="23">
        <v>0.73199999999999998</v>
      </c>
      <c r="L14" s="23" t="s">
        <v>54</v>
      </c>
      <c r="M14" s="23">
        <v>0.46700000000000003</v>
      </c>
      <c r="N14" s="22">
        <v>4.3499999999999996</v>
      </c>
      <c r="O14" s="24" t="s">
        <v>54</v>
      </c>
      <c r="P14" s="22">
        <v>1.43</v>
      </c>
    </row>
    <row r="15" spans="1:16">
      <c r="A15" s="24" t="s">
        <v>9</v>
      </c>
      <c r="B15" s="27" t="s">
        <v>67</v>
      </c>
      <c r="C15" s="28">
        <v>25.443778110944525</v>
      </c>
      <c r="D15" s="28">
        <v>121.2143928035982</v>
      </c>
      <c r="E15" s="28">
        <v>217.38530734632681</v>
      </c>
      <c r="F15" s="28">
        <v>0.71514242878560719</v>
      </c>
      <c r="G15" s="28">
        <v>67.661919040479759</v>
      </c>
      <c r="H15" s="28">
        <v>1.0763118440779611</v>
      </c>
      <c r="I15" s="22">
        <v>5.56</v>
      </c>
      <c r="J15" s="23" t="s">
        <v>54</v>
      </c>
      <c r="K15" s="23" t="s">
        <v>54</v>
      </c>
      <c r="L15" s="23">
        <v>5.4999999999999997E-3</v>
      </c>
      <c r="M15" s="23">
        <v>6.1899999999999997E-2</v>
      </c>
      <c r="N15" s="22">
        <v>3.05</v>
      </c>
      <c r="O15" s="24" t="s">
        <v>54</v>
      </c>
      <c r="P15" s="22">
        <v>5.9299999999999999E-2</v>
      </c>
    </row>
    <row r="16" spans="1:16">
      <c r="A16" s="24" t="s">
        <v>8</v>
      </c>
      <c r="B16" s="27" t="s">
        <v>68</v>
      </c>
      <c r="C16" s="28">
        <v>132.00192782995552</v>
      </c>
      <c r="D16" s="28">
        <v>92.478002965892244</v>
      </c>
      <c r="E16" s="28">
        <v>266.78348986653481</v>
      </c>
      <c r="F16" s="28">
        <v>1.5944636678200692</v>
      </c>
      <c r="G16" s="28">
        <v>95.22026693030152</v>
      </c>
      <c r="H16" s="28">
        <v>26.616065249629262</v>
      </c>
      <c r="I16" s="22" t="s">
        <v>54</v>
      </c>
      <c r="J16" s="23" t="s">
        <v>54</v>
      </c>
      <c r="K16" s="23" t="s">
        <v>54</v>
      </c>
      <c r="L16" s="23">
        <v>3.39E-2</v>
      </c>
      <c r="M16" s="23">
        <v>0.36599999999999999</v>
      </c>
      <c r="N16" s="22" t="s">
        <v>54</v>
      </c>
      <c r="O16" s="24" t="s">
        <v>54</v>
      </c>
      <c r="P16" s="22">
        <v>2.31</v>
      </c>
    </row>
    <row r="17" spans="1:16">
      <c r="A17" s="24" t="s">
        <v>9</v>
      </c>
      <c r="B17" s="27" t="s">
        <v>69</v>
      </c>
      <c r="C17" s="28">
        <v>16.526620139581254</v>
      </c>
      <c r="D17" s="28">
        <v>20.095214356929208</v>
      </c>
      <c r="E17" s="28">
        <v>116.3988035892323</v>
      </c>
      <c r="F17" s="28">
        <v>0.44147557328015952</v>
      </c>
      <c r="G17" s="28">
        <v>19.992921236291128</v>
      </c>
      <c r="H17" s="28">
        <v>1.2553339980059819</v>
      </c>
      <c r="I17" s="22" t="s">
        <v>54</v>
      </c>
      <c r="J17" s="23" t="s">
        <v>54</v>
      </c>
      <c r="K17" s="23" t="s">
        <v>54</v>
      </c>
      <c r="L17" s="23">
        <v>1.3099999999999999E-2</v>
      </c>
      <c r="M17" s="23">
        <v>2.24E-2</v>
      </c>
      <c r="N17" s="22" t="s">
        <v>54</v>
      </c>
      <c r="O17" s="24" t="s">
        <v>54</v>
      </c>
      <c r="P17" s="22">
        <v>3.6899999999999995E-2</v>
      </c>
    </row>
    <row r="18" spans="1:16">
      <c r="A18" s="24" t="s">
        <v>9</v>
      </c>
      <c r="B18" s="27" t="s">
        <v>70</v>
      </c>
      <c r="C18" s="28">
        <v>30.376347305389221</v>
      </c>
      <c r="D18" s="28">
        <v>31.711077844311376</v>
      </c>
      <c r="E18" s="28">
        <v>494.70808383233532</v>
      </c>
      <c r="F18" s="28">
        <v>0.18098802395209584</v>
      </c>
      <c r="G18" s="28">
        <v>20.588622754491013</v>
      </c>
      <c r="H18" s="28">
        <v>1.550748502994012</v>
      </c>
      <c r="I18" s="22" t="s">
        <v>54</v>
      </c>
      <c r="J18" s="23">
        <v>0.245</v>
      </c>
      <c r="K18" s="23" t="s">
        <v>54</v>
      </c>
      <c r="L18" s="23">
        <v>5.8700000000000002E-3</v>
      </c>
      <c r="M18" s="23">
        <v>0.22700000000000001</v>
      </c>
      <c r="N18" s="22">
        <v>4.76</v>
      </c>
      <c r="O18" s="24" t="s">
        <v>54</v>
      </c>
      <c r="P18" s="22" t="s">
        <v>54</v>
      </c>
    </row>
    <row r="19" spans="1:16">
      <c r="A19" s="24" t="s">
        <v>8</v>
      </c>
      <c r="B19" s="27" t="s">
        <v>71</v>
      </c>
      <c r="C19" s="28">
        <v>48.337536514118796</v>
      </c>
      <c r="D19" s="28">
        <v>149.02580331061344</v>
      </c>
      <c r="E19" s="28">
        <v>886.25462512171373</v>
      </c>
      <c r="F19" s="28">
        <v>0.78695228821811103</v>
      </c>
      <c r="G19" s="28">
        <v>181.11557935735152</v>
      </c>
      <c r="H19" s="28">
        <v>3.1942551119766311</v>
      </c>
      <c r="I19" s="22" t="s">
        <v>54</v>
      </c>
      <c r="J19" s="23" t="s">
        <v>54</v>
      </c>
      <c r="K19" s="23">
        <v>0.183</v>
      </c>
      <c r="L19" s="23">
        <v>8.3400000000000002E-3</v>
      </c>
      <c r="M19" s="23">
        <v>0.31</v>
      </c>
      <c r="N19" s="22">
        <v>29.2</v>
      </c>
      <c r="O19" s="24" t="s">
        <v>54</v>
      </c>
      <c r="P19" s="22">
        <v>0.27900000000000003</v>
      </c>
    </row>
    <row r="20" spans="1:16">
      <c r="A20" s="24" t="s">
        <v>8</v>
      </c>
      <c r="B20" s="27" t="s">
        <v>72</v>
      </c>
      <c r="C20" s="28">
        <v>76.339285714285708</v>
      </c>
      <c r="D20" s="28">
        <v>98.410714285714292</v>
      </c>
      <c r="E20" s="28">
        <v>821.12053571428578</v>
      </c>
      <c r="F20" s="28">
        <v>1.5383928571428573</v>
      </c>
      <c r="G20" s="28">
        <v>139.69196428571431</v>
      </c>
      <c r="H20" s="28">
        <v>3.516517857142857</v>
      </c>
      <c r="I20" s="22">
        <v>0.88500000000000001</v>
      </c>
      <c r="J20" s="23" t="s">
        <v>54</v>
      </c>
      <c r="K20" s="23" t="s">
        <v>54</v>
      </c>
      <c r="L20" s="23" t="s">
        <v>54</v>
      </c>
      <c r="M20" s="23">
        <v>0.23799999999999999</v>
      </c>
      <c r="N20" s="22">
        <v>4.45</v>
      </c>
      <c r="O20" s="24" t="s">
        <v>54</v>
      </c>
      <c r="P20" s="22">
        <v>9.820000000000001E-2</v>
      </c>
    </row>
    <row r="21" spans="1:16">
      <c r="A21" s="24" t="s">
        <v>8</v>
      </c>
      <c r="B21" s="27" t="s">
        <v>73</v>
      </c>
      <c r="C21" s="28">
        <v>35.223336643495536</v>
      </c>
      <c r="D21" s="28">
        <v>53.548659384309836</v>
      </c>
      <c r="E21" s="28">
        <v>311.00049652432972</v>
      </c>
      <c r="F21" s="28">
        <v>0.54026812313803363</v>
      </c>
      <c r="G21" s="28">
        <v>91.707497517378329</v>
      </c>
      <c r="H21" s="28">
        <v>2.576216484607746</v>
      </c>
      <c r="I21" s="22" t="s">
        <v>54</v>
      </c>
      <c r="J21" s="23" t="s">
        <v>54</v>
      </c>
      <c r="K21" s="23" t="s">
        <v>54</v>
      </c>
      <c r="L21" s="23">
        <v>3.0699999999999998E-3</v>
      </c>
      <c r="M21" s="23">
        <v>0.11799999999999999</v>
      </c>
      <c r="N21" s="22" t="s">
        <v>54</v>
      </c>
      <c r="O21" s="24" t="s">
        <v>54</v>
      </c>
      <c r="P21" s="22" t="s">
        <v>54</v>
      </c>
    </row>
    <row r="22" spans="1:16">
      <c r="A22" s="24" t="s">
        <v>3</v>
      </c>
      <c r="B22" s="27" t="s">
        <v>74</v>
      </c>
      <c r="C22" s="28">
        <v>141.63683168316831</v>
      </c>
      <c r="D22" s="28">
        <v>818.77722772277218</v>
      </c>
      <c r="E22" s="28">
        <v>1710.0757425742572</v>
      </c>
      <c r="F22" s="28">
        <v>2.968217821782178</v>
      </c>
      <c r="G22" s="28">
        <v>606.93460396039586</v>
      </c>
      <c r="H22" s="28">
        <v>6.3155940594059397</v>
      </c>
      <c r="I22" s="22">
        <v>1.68</v>
      </c>
      <c r="J22" s="23" t="s">
        <v>54</v>
      </c>
      <c r="K22" s="23" t="s">
        <v>54</v>
      </c>
      <c r="L22" s="23">
        <v>2.6699999999999998E-2</v>
      </c>
      <c r="M22" s="23">
        <v>0.32</v>
      </c>
      <c r="N22" s="22">
        <v>7.28</v>
      </c>
      <c r="O22" s="24" t="s">
        <v>54</v>
      </c>
      <c r="P22" s="22">
        <v>4.5999999999999996</v>
      </c>
    </row>
    <row r="23" spans="1:16">
      <c r="A23" s="24" t="s">
        <v>3</v>
      </c>
      <c r="B23" s="27" t="s">
        <v>75</v>
      </c>
      <c r="C23" s="28">
        <v>29.055610724925518</v>
      </c>
      <c r="D23" s="28">
        <v>102.06107249255213</v>
      </c>
      <c r="E23" s="28">
        <v>224.62462760675271</v>
      </c>
      <c r="F23" s="28">
        <v>0.40352532274081426</v>
      </c>
      <c r="G23" s="28">
        <v>115.42298907646475</v>
      </c>
      <c r="H23" s="28">
        <v>3.0838629592850051</v>
      </c>
      <c r="I23" s="22" t="s">
        <v>54</v>
      </c>
      <c r="J23" s="23" t="s">
        <v>54</v>
      </c>
      <c r="K23" s="23" t="s">
        <v>54</v>
      </c>
      <c r="L23" s="23">
        <v>1.55E-2</v>
      </c>
      <c r="M23" s="23">
        <v>0.39700000000000002</v>
      </c>
      <c r="N23" s="22">
        <v>4.09</v>
      </c>
      <c r="O23" s="24" t="s">
        <v>54</v>
      </c>
      <c r="P23" s="22">
        <v>5.6799999999999996E-2</v>
      </c>
    </row>
    <row r="24" spans="1:16">
      <c r="A24" s="24" t="s">
        <v>3</v>
      </c>
      <c r="B24" s="27" t="s">
        <v>76</v>
      </c>
      <c r="C24" s="28">
        <v>34.866534653465344</v>
      </c>
      <c r="D24" s="28">
        <v>696.21237623762363</v>
      </c>
      <c r="E24" s="28">
        <v>287.05990099009898</v>
      </c>
      <c r="F24" s="28">
        <v>0.21118811881188115</v>
      </c>
      <c r="G24" s="28">
        <v>183.32420792079205</v>
      </c>
      <c r="H24" s="28">
        <v>2.4709900990099003</v>
      </c>
      <c r="I24" s="22">
        <v>1.29</v>
      </c>
      <c r="J24" s="23" t="s">
        <v>54</v>
      </c>
      <c r="K24" s="23" t="s">
        <v>54</v>
      </c>
      <c r="L24" s="23">
        <v>2.0300000000000002E-2</v>
      </c>
      <c r="M24" s="23">
        <v>6.6000000000000003E-2</v>
      </c>
      <c r="N24" s="22">
        <v>2.5</v>
      </c>
      <c r="O24" s="24" t="s">
        <v>54</v>
      </c>
      <c r="P24" s="22">
        <v>0.71399999999999997</v>
      </c>
    </row>
    <row r="25" spans="1:16">
      <c r="A25" s="24" t="s">
        <v>8</v>
      </c>
      <c r="B25" s="27" t="s">
        <v>77</v>
      </c>
      <c r="C25" s="28">
        <v>21.659790209790209</v>
      </c>
      <c r="D25" s="28">
        <v>24.455544455544455</v>
      </c>
      <c r="E25" s="28">
        <v>115.28271728271729</v>
      </c>
      <c r="F25" s="28">
        <v>0.15014985014985013</v>
      </c>
      <c r="G25" s="28">
        <v>35.206993006993009</v>
      </c>
      <c r="H25" s="28">
        <v>1.323026973026973</v>
      </c>
      <c r="I25" s="22">
        <v>3.64</v>
      </c>
      <c r="J25" s="23" t="s">
        <v>54</v>
      </c>
      <c r="K25" s="23" t="s">
        <v>54</v>
      </c>
      <c r="L25" s="23" t="s">
        <v>54</v>
      </c>
      <c r="M25" s="23">
        <v>0.16600000000000001</v>
      </c>
      <c r="N25" s="22" t="s">
        <v>54</v>
      </c>
      <c r="O25" s="24" t="s">
        <v>54</v>
      </c>
      <c r="P25" s="22" t="s">
        <v>54</v>
      </c>
    </row>
    <row r="26" spans="1:16">
      <c r="A26" s="24" t="s">
        <v>3</v>
      </c>
      <c r="B26" s="27" t="s">
        <v>78</v>
      </c>
      <c r="C26" s="28">
        <v>34.545567729083658</v>
      </c>
      <c r="D26" s="28">
        <v>194.27091633466134</v>
      </c>
      <c r="E26" s="28">
        <v>224.34113545816732</v>
      </c>
      <c r="F26" s="28">
        <v>0.30971115537848604</v>
      </c>
      <c r="G26" s="28">
        <v>84.764940239043824</v>
      </c>
      <c r="H26" s="28">
        <v>1.7816235059760956</v>
      </c>
      <c r="I26" s="22">
        <v>0.93200000000000005</v>
      </c>
      <c r="J26" s="23">
        <v>0.26400000000000001</v>
      </c>
      <c r="K26" s="23">
        <v>0.32800000000000001</v>
      </c>
      <c r="L26" s="23">
        <v>1.14E-2</v>
      </c>
      <c r="M26" s="23">
        <v>0.19700000000000001</v>
      </c>
      <c r="N26" s="22">
        <v>7.15</v>
      </c>
      <c r="O26" s="24" t="s">
        <v>54</v>
      </c>
      <c r="P26" s="22">
        <v>0.11600000000000001</v>
      </c>
    </row>
    <row r="27" spans="1:16">
      <c r="A27" s="24" t="s">
        <v>3</v>
      </c>
      <c r="B27" s="27" t="s">
        <v>79</v>
      </c>
      <c r="C27" s="28">
        <v>11.16376306620209</v>
      </c>
      <c r="D27" s="28">
        <v>513.6406172224988</v>
      </c>
      <c r="E27" s="28">
        <v>234.55102040816323</v>
      </c>
      <c r="F27" s="28">
        <v>8.7804878048780483E-2</v>
      </c>
      <c r="G27" s="28">
        <v>125.00054753608761</v>
      </c>
      <c r="H27" s="28">
        <v>2.4137381781981082</v>
      </c>
      <c r="I27" s="22" t="s">
        <v>54</v>
      </c>
      <c r="J27" s="23">
        <v>0.56399999999999995</v>
      </c>
      <c r="K27" s="23">
        <v>1.08</v>
      </c>
      <c r="L27" s="23">
        <v>5.5799999999999995E-2</v>
      </c>
      <c r="M27" s="23">
        <v>0.60899999999999999</v>
      </c>
      <c r="N27" s="22">
        <v>9.26</v>
      </c>
      <c r="O27" s="24" t="s">
        <v>54</v>
      </c>
      <c r="P27" s="22">
        <v>0.59599999999999997</v>
      </c>
    </row>
    <row r="28" spans="1:16">
      <c r="A28" s="24" t="s">
        <v>3</v>
      </c>
      <c r="B28" s="27" t="s">
        <v>80</v>
      </c>
      <c r="C28" s="28">
        <v>82.721643968871604</v>
      </c>
      <c r="D28" s="28">
        <v>1210.8458171206223</v>
      </c>
      <c r="E28" s="28">
        <v>4137.7806420233464</v>
      </c>
      <c r="F28" s="28">
        <v>7.1019455252918284</v>
      </c>
      <c r="G28" s="28">
        <v>926.92908560311275</v>
      </c>
      <c r="H28" s="28">
        <v>15.869066147859922</v>
      </c>
      <c r="I28" s="22" t="s">
        <v>54</v>
      </c>
      <c r="J28" s="23">
        <v>0.59499999999999997</v>
      </c>
      <c r="K28" s="23">
        <v>0.79100000000000004</v>
      </c>
      <c r="L28" s="23">
        <v>4.88</v>
      </c>
      <c r="M28" s="23">
        <v>3.21</v>
      </c>
      <c r="N28" s="22">
        <v>62.5</v>
      </c>
      <c r="O28" s="24" t="s">
        <v>54</v>
      </c>
      <c r="P28" s="22">
        <v>62.3</v>
      </c>
    </row>
    <row r="29" spans="1:16">
      <c r="A29" s="24" t="s">
        <v>5</v>
      </c>
      <c r="B29" s="27" t="s">
        <v>81</v>
      </c>
      <c r="C29" s="28">
        <v>26.357142857142854</v>
      </c>
      <c r="D29" s="28">
        <v>889.08463796477497</v>
      </c>
      <c r="E29" s="28">
        <v>225.44471624266146</v>
      </c>
      <c r="F29" s="28">
        <v>0.37822896281800389</v>
      </c>
      <c r="G29" s="28">
        <v>181.5415362035225</v>
      </c>
      <c r="H29" s="28">
        <v>2.2024461839530329</v>
      </c>
      <c r="I29" s="22">
        <v>0.82899999999999996</v>
      </c>
      <c r="J29" s="23">
        <v>0.27500000000000002</v>
      </c>
      <c r="K29" s="23" t="s">
        <v>54</v>
      </c>
      <c r="L29" s="23">
        <v>6.9400000000000003E-2</v>
      </c>
      <c r="M29" s="23">
        <v>1.45</v>
      </c>
      <c r="N29" s="22">
        <v>52.8</v>
      </c>
      <c r="O29" s="24" t="s">
        <v>54</v>
      </c>
      <c r="P29" s="22">
        <v>0.73399999999999999</v>
      </c>
    </row>
    <row r="30" spans="1:16">
      <c r="A30" s="24" t="s">
        <v>8</v>
      </c>
      <c r="B30" s="27" t="s">
        <v>82</v>
      </c>
      <c r="C30" s="28">
        <v>27.14287833827893</v>
      </c>
      <c r="D30" s="28">
        <v>37.330860534124632</v>
      </c>
      <c r="E30" s="28">
        <v>201.08011869436203</v>
      </c>
      <c r="F30" s="28">
        <v>0.30089020771513353</v>
      </c>
      <c r="G30" s="28">
        <v>61.81557863501483</v>
      </c>
      <c r="H30" s="28">
        <v>1.7083086053412462</v>
      </c>
      <c r="I30" s="22" t="s">
        <v>54</v>
      </c>
      <c r="J30" s="23">
        <v>0.22600000000000001</v>
      </c>
      <c r="K30" s="23" t="s">
        <v>54</v>
      </c>
      <c r="L30" s="23" t="s">
        <v>54</v>
      </c>
      <c r="M30" s="23">
        <v>4.1599999999999998E-2</v>
      </c>
      <c r="N30" s="22" t="s">
        <v>54</v>
      </c>
      <c r="O30" s="24" t="s">
        <v>54</v>
      </c>
      <c r="P30" s="22" t="s">
        <v>54</v>
      </c>
    </row>
    <row r="31" spans="1:16">
      <c r="A31" s="24" t="s">
        <v>8</v>
      </c>
      <c r="B31" s="27" t="s">
        <v>83</v>
      </c>
      <c r="C31" s="28">
        <v>19.024339152119698</v>
      </c>
      <c r="D31" s="28">
        <v>43.069825436408976</v>
      </c>
      <c r="E31" s="28">
        <v>324.56558603491266</v>
      </c>
      <c r="F31" s="28">
        <v>0.19077306733167082</v>
      </c>
      <c r="G31" s="28">
        <v>54.465935162094759</v>
      </c>
      <c r="H31" s="28">
        <v>3.1412468827930171</v>
      </c>
      <c r="I31" s="22" t="s">
        <v>54</v>
      </c>
      <c r="J31" s="23" t="s">
        <v>54</v>
      </c>
      <c r="K31" s="23" t="s">
        <v>54</v>
      </c>
      <c r="L31" s="23" t="s">
        <v>54</v>
      </c>
      <c r="M31" s="23">
        <v>8.5300000000000001E-2</v>
      </c>
      <c r="N31" s="22" t="s">
        <v>54</v>
      </c>
      <c r="O31" s="24" t="s">
        <v>54</v>
      </c>
      <c r="P31" s="22">
        <v>7.7099999999999988E-2</v>
      </c>
    </row>
    <row r="32" spans="1:16">
      <c r="A32" s="24" t="s">
        <v>5</v>
      </c>
      <c r="B32" s="27" t="s">
        <v>84</v>
      </c>
      <c r="C32" s="28">
        <v>30.17925</v>
      </c>
      <c r="D32" s="28">
        <v>91.237499999999983</v>
      </c>
      <c r="E32" s="28">
        <v>337.31099999999998</v>
      </c>
      <c r="F32" s="28">
        <v>0.44054999999999994</v>
      </c>
      <c r="G32" s="28">
        <v>64.864800000000002</v>
      </c>
      <c r="H32" s="28">
        <v>3.4132499999999992</v>
      </c>
      <c r="I32" s="22">
        <v>0.84</v>
      </c>
      <c r="J32" s="23">
        <v>0.24299999999999999</v>
      </c>
      <c r="K32" s="23">
        <v>0.20399999999999999</v>
      </c>
      <c r="L32" s="23">
        <v>2.46E-2</v>
      </c>
      <c r="M32" s="23" t="s">
        <v>54</v>
      </c>
      <c r="N32" s="22">
        <v>31.6</v>
      </c>
      <c r="O32" s="24" t="s">
        <v>54</v>
      </c>
      <c r="P32" s="22">
        <v>0.158</v>
      </c>
    </row>
    <row r="33" spans="1:16">
      <c r="A33" s="24" t="s">
        <v>5</v>
      </c>
      <c r="B33" s="27" t="s">
        <v>85</v>
      </c>
      <c r="C33" s="28">
        <v>16.112859980139028</v>
      </c>
      <c r="D33" s="28">
        <v>59.44736842105263</v>
      </c>
      <c r="E33" s="28">
        <v>107.80784508440914</v>
      </c>
      <c r="F33" s="28">
        <v>0.15417080436941411</v>
      </c>
      <c r="G33" s="28">
        <v>30.954369414101294</v>
      </c>
      <c r="H33" s="28">
        <v>0.83252234359483612</v>
      </c>
      <c r="I33" s="22">
        <v>3.02</v>
      </c>
      <c r="J33" s="23" t="s">
        <v>54</v>
      </c>
      <c r="K33" s="23" t="s">
        <v>54</v>
      </c>
      <c r="L33" s="23" t="s">
        <v>54</v>
      </c>
      <c r="M33" s="23" t="s">
        <v>54</v>
      </c>
      <c r="N33" s="22">
        <v>7.16</v>
      </c>
      <c r="O33" s="24" t="s">
        <v>54</v>
      </c>
      <c r="P33" s="22" t="s">
        <v>54</v>
      </c>
    </row>
    <row r="34" spans="1:16">
      <c r="A34" s="24" t="s">
        <v>8</v>
      </c>
      <c r="B34" s="27" t="s">
        <v>86</v>
      </c>
      <c r="C34" s="28">
        <v>55.643054187192106</v>
      </c>
      <c r="D34" s="28">
        <v>115.71871921182264</v>
      </c>
      <c r="E34" s="28">
        <v>627.49064039408859</v>
      </c>
      <c r="F34" s="28">
        <v>0.83349753694581274</v>
      </c>
      <c r="G34" s="28">
        <v>261.44911330049257</v>
      </c>
      <c r="H34" s="28">
        <v>4.2366502463054188</v>
      </c>
      <c r="I34" s="22">
        <v>1.79</v>
      </c>
      <c r="J34" s="23" t="s">
        <v>54</v>
      </c>
      <c r="K34" s="23" t="s">
        <v>54</v>
      </c>
      <c r="L34" s="23">
        <v>1.04E-2</v>
      </c>
      <c r="M34" s="23">
        <v>0.35599999999999998</v>
      </c>
      <c r="N34" s="22">
        <v>1.4</v>
      </c>
      <c r="O34" s="24" t="s">
        <v>54</v>
      </c>
      <c r="P34" s="22">
        <v>9.9199999999999997E-2</v>
      </c>
    </row>
    <row r="35" spans="1:16">
      <c r="A35" s="24" t="s">
        <v>4</v>
      </c>
      <c r="B35" s="27" t="s">
        <v>87</v>
      </c>
      <c r="C35" s="28">
        <v>30.642089552238801</v>
      </c>
      <c r="D35" s="28">
        <v>75.492537313432834</v>
      </c>
      <c r="E35" s="28">
        <v>264.42985074626858</v>
      </c>
      <c r="F35" s="28">
        <v>0.28522388059701492</v>
      </c>
      <c r="G35" s="28">
        <v>95.302388059701471</v>
      </c>
      <c r="H35" s="28">
        <v>3.8668656716417908</v>
      </c>
      <c r="I35" s="22" t="s">
        <v>54</v>
      </c>
      <c r="J35" s="23" t="s">
        <v>54</v>
      </c>
      <c r="K35" s="23" t="s">
        <v>54</v>
      </c>
      <c r="L35" s="23">
        <v>5.0899999999999999E-3</v>
      </c>
      <c r="M35" s="23">
        <v>2.3399999999999997E-2</v>
      </c>
      <c r="N35" s="22" t="s">
        <v>54</v>
      </c>
      <c r="O35" s="24" t="s">
        <v>54</v>
      </c>
      <c r="P35" s="22" t="s">
        <v>54</v>
      </c>
    </row>
    <row r="36" spans="1:16">
      <c r="A36" s="24" t="s">
        <v>4</v>
      </c>
      <c r="B36" s="27" t="s">
        <v>88</v>
      </c>
      <c r="C36" s="28">
        <v>15.020249999999999</v>
      </c>
      <c r="D36" s="28">
        <v>20.616</v>
      </c>
      <c r="E36" s="28">
        <v>44.621999999999993</v>
      </c>
      <c r="F36" s="28">
        <v>-5.0999999999999995E-3</v>
      </c>
      <c r="G36" s="28">
        <v>16.410299999999999</v>
      </c>
      <c r="H36" s="28">
        <v>0.97845000000000004</v>
      </c>
      <c r="I36" s="22">
        <v>1.29</v>
      </c>
      <c r="J36" s="23" t="s">
        <v>54</v>
      </c>
      <c r="K36" s="23" t="s">
        <v>54</v>
      </c>
      <c r="L36" s="23">
        <v>2.1999999999999999E-2</v>
      </c>
      <c r="M36" s="23">
        <v>4.0100000000000004E-2</v>
      </c>
      <c r="N36" s="22" t="s">
        <v>54</v>
      </c>
      <c r="O36" s="24" t="s">
        <v>54</v>
      </c>
      <c r="P36" s="22" t="s">
        <v>54</v>
      </c>
    </row>
  </sheetData>
  <phoneticPr fontId="17" type="noConversion"/>
  <conditionalFormatting sqref="C2:C36">
    <cfRule type="cellIs" dxfId="3" priority="4" operator="lessThan">
      <formula>#REF!</formula>
    </cfRule>
  </conditionalFormatting>
  <conditionalFormatting sqref="D2:D36">
    <cfRule type="cellIs" dxfId="2" priority="2" operator="lessThan">
      <formula>#REF!</formula>
    </cfRule>
  </conditionalFormatting>
  <conditionalFormatting sqref="E2:E36">
    <cfRule type="cellIs" dxfId="1" priority="3" operator="lessThan">
      <formula>#REF!</formula>
    </cfRule>
  </conditionalFormatting>
  <conditionalFormatting sqref="F2:H36">
    <cfRule type="cellIs" dxfId="0" priority="1" operator="lessThan">
      <formula>#REF!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C26014-0DA9-450B-8B87-100002F1B689}">
  <dimension ref="A1:G29"/>
  <sheetViews>
    <sheetView workbookViewId="0">
      <selection activeCell="H14" sqref="H14"/>
    </sheetView>
  </sheetViews>
  <sheetFormatPr defaultRowHeight="14.5"/>
  <cols>
    <col min="1" max="1" width="26.1796875" bestFit="1" customWidth="1"/>
  </cols>
  <sheetData>
    <row r="1" spans="1:7">
      <c r="A1" s="66" t="s">
        <v>89</v>
      </c>
    </row>
    <row r="2" spans="1:7">
      <c r="A2" s="31" t="s">
        <v>90</v>
      </c>
      <c r="B2" s="30" t="s">
        <v>91</v>
      </c>
      <c r="C2" s="30" t="s">
        <v>92</v>
      </c>
      <c r="D2" s="30" t="s">
        <v>93</v>
      </c>
      <c r="E2" s="30" t="s">
        <v>94</v>
      </c>
      <c r="F2" s="30" t="s">
        <v>95</v>
      </c>
      <c r="G2" s="30" t="s">
        <v>96</v>
      </c>
    </row>
    <row r="3" spans="1:7">
      <c r="A3" s="1">
        <v>14</v>
      </c>
      <c r="B3" s="29">
        <v>8.2299033831208943E-2</v>
      </c>
      <c r="C3" s="29">
        <v>5.6099073852541446E-2</v>
      </c>
      <c r="D3" s="29">
        <v>1.4727980673193433E-2</v>
      </c>
      <c r="E3" s="29">
        <v>0.35109844727656225</v>
      </c>
      <c r="F3" s="29">
        <v>0.40803094162992076</v>
      </c>
      <c r="G3" s="29">
        <v>2.6302221003978374E-2</v>
      </c>
    </row>
    <row r="4" spans="1:7">
      <c r="A4" s="1">
        <v>37</v>
      </c>
      <c r="B4" s="29">
        <v>2.1769858611149266E-2</v>
      </c>
      <c r="C4" s="29">
        <v>3.3602535372514182E-2</v>
      </c>
      <c r="D4" s="29">
        <v>4.9921617792624162E-2</v>
      </c>
      <c r="E4" s="29">
        <v>3.1271999528779466E-2</v>
      </c>
      <c r="F4" s="29">
        <v>4.41426234792466E-2</v>
      </c>
      <c r="G4" s="29">
        <v>2.4481732119360319E-2</v>
      </c>
    </row>
    <row r="5" spans="1:7">
      <c r="A5" s="1">
        <v>65</v>
      </c>
      <c r="B5" s="29">
        <v>2.1399511638551402E-2</v>
      </c>
      <c r="C5" s="29">
        <v>0.18928288768202459</v>
      </c>
      <c r="D5" s="29">
        <v>9.8801420957640856E-2</v>
      </c>
      <c r="E5" s="29">
        <v>-8.3488780896958159E-2</v>
      </c>
      <c r="F5" s="29">
        <v>0.13979526448607474</v>
      </c>
      <c r="G5" s="29">
        <v>7.5903951799819042E-2</v>
      </c>
    </row>
    <row r="6" spans="1:7">
      <c r="A6" s="1">
        <v>88</v>
      </c>
      <c r="B6" s="29">
        <v>0.12941906651845456</v>
      </c>
      <c r="C6" s="29">
        <v>0.46371278163052315</v>
      </c>
      <c r="D6" s="29">
        <v>6.6210106128852003E-2</v>
      </c>
      <c r="E6" s="29">
        <v>-0.56727357417605651</v>
      </c>
      <c r="F6" s="29">
        <v>0.33145425958021513</v>
      </c>
      <c r="G6" s="29">
        <v>0.18610797023170172</v>
      </c>
    </row>
    <row r="11" spans="1:7">
      <c r="A11" s="66" t="s">
        <v>97</v>
      </c>
    </row>
    <row r="12" spans="1:7" ht="15.5">
      <c r="A12" s="76" t="s">
        <v>98</v>
      </c>
      <c r="B12" s="67" t="s">
        <v>91</v>
      </c>
      <c r="C12" s="67" t="s">
        <v>92</v>
      </c>
      <c r="D12" s="67" t="s">
        <v>93</v>
      </c>
      <c r="E12" s="67" t="s">
        <v>94</v>
      </c>
      <c r="F12" s="67" t="s">
        <v>95</v>
      </c>
      <c r="G12" s="67" t="s">
        <v>96</v>
      </c>
    </row>
    <row r="13" spans="1:7">
      <c r="A13" s="1" t="s">
        <v>99</v>
      </c>
      <c r="B13" s="63">
        <v>83.031709741550699</v>
      </c>
      <c r="C13" s="63">
        <v>73.086978131212717</v>
      </c>
      <c r="D13" s="63">
        <v>1238.4706759443341</v>
      </c>
      <c r="E13" s="63">
        <v>3.3016401590457258</v>
      </c>
      <c r="F13" s="63">
        <v>213.19801192842939</v>
      </c>
      <c r="G13" s="63">
        <v>14.826292246520874</v>
      </c>
    </row>
    <row r="14" spans="1:7">
      <c r="A14" s="1" t="s">
        <v>100</v>
      </c>
      <c r="B14" s="63">
        <v>85.478998541565375</v>
      </c>
      <c r="C14" s="63">
        <v>74.419543023821106</v>
      </c>
      <c r="D14" s="63">
        <v>1278.1400097228973</v>
      </c>
      <c r="E14" s="63">
        <v>3.5619348565872628</v>
      </c>
      <c r="F14" s="63">
        <v>219.1524064171123</v>
      </c>
      <c r="G14" s="63">
        <v>14.823966942148761</v>
      </c>
    </row>
    <row r="15" spans="1:7">
      <c r="A15" s="1" t="s">
        <v>101</v>
      </c>
      <c r="B15" s="63">
        <v>88.475336322869964</v>
      </c>
      <c r="C15" s="63">
        <v>81.278026905829606</v>
      </c>
      <c r="D15" s="63">
        <v>1321.0582959641256</v>
      </c>
      <c r="E15" s="63">
        <v>3.52914798206278</v>
      </c>
      <c r="F15" s="63">
        <v>226.73139013452916</v>
      </c>
      <c r="G15" s="63">
        <v>15.544843049327355</v>
      </c>
    </row>
    <row r="16" spans="1:7">
      <c r="A16" s="68" t="s">
        <v>102</v>
      </c>
      <c r="B16" s="69">
        <f t="shared" ref="B16:G16" si="0">AVERAGE(B13:B15)</f>
        <v>85.662014868662013</v>
      </c>
      <c r="C16" s="69">
        <f t="shared" si="0"/>
        <v>76.2615160202878</v>
      </c>
      <c r="D16" s="69">
        <f t="shared" si="0"/>
        <v>1279.2229938771191</v>
      </c>
      <c r="E16" s="69">
        <f t="shared" si="0"/>
        <v>3.4642409992319227</v>
      </c>
      <c r="F16" s="69">
        <f t="shared" si="0"/>
        <v>219.69393616002364</v>
      </c>
      <c r="G16" s="69">
        <f t="shared" si="0"/>
        <v>15.06503407933233</v>
      </c>
    </row>
    <row r="17" spans="1:7">
      <c r="A17" s="68" t="s">
        <v>103</v>
      </c>
      <c r="B17" s="69">
        <f t="shared" ref="B17:G17" si="1">STDEV(B13:B15)</f>
        <v>2.7264241821843083</v>
      </c>
      <c r="C17" s="69">
        <f t="shared" si="1"/>
        <v>4.3952210862279273</v>
      </c>
      <c r="D17" s="69">
        <f t="shared" si="1"/>
        <v>41.304459639875319</v>
      </c>
      <c r="E17" s="69">
        <f t="shared" si="1"/>
        <v>0.14176748466137762</v>
      </c>
      <c r="F17" s="69">
        <f t="shared" si="1"/>
        <v>6.7829213665040555</v>
      </c>
      <c r="G17" s="69">
        <f t="shared" si="1"/>
        <v>0.41552838353820165</v>
      </c>
    </row>
    <row r="18" spans="1:7">
      <c r="A18" s="70" t="s">
        <v>104</v>
      </c>
      <c r="B18" s="71">
        <f t="shared" ref="B18:G18" si="2">B17/B16</f>
        <v>3.1827691496219106E-2</v>
      </c>
      <c r="C18" s="71">
        <f t="shared" si="2"/>
        <v>5.7633539373367161E-2</v>
      </c>
      <c r="D18" s="71">
        <f t="shared" si="2"/>
        <v>3.2288709503796635E-2</v>
      </c>
      <c r="E18" s="71">
        <f t="shared" si="2"/>
        <v>4.0923101104342836E-2</v>
      </c>
      <c r="F18" s="71">
        <f t="shared" si="2"/>
        <v>3.0874413218048128E-2</v>
      </c>
      <c r="G18" s="71">
        <f t="shared" si="2"/>
        <v>2.7582306243054813E-2</v>
      </c>
    </row>
    <row r="19" spans="1:7">
      <c r="A19" s="72" t="s">
        <v>105</v>
      </c>
      <c r="B19" s="73">
        <v>83.2</v>
      </c>
      <c r="C19" s="73">
        <v>74.8</v>
      </c>
      <c r="D19" s="73">
        <v>1370</v>
      </c>
      <c r="E19" s="73">
        <v>3.52</v>
      </c>
      <c r="F19" s="73">
        <v>228</v>
      </c>
      <c r="G19" s="73">
        <v>15.58</v>
      </c>
    </row>
    <row r="20" spans="1:7">
      <c r="A20" s="74" t="s">
        <v>106</v>
      </c>
      <c r="B20" s="65">
        <f>(B16-B19)/B19</f>
        <v>2.9591524863726078E-2</v>
      </c>
      <c r="C20" s="65">
        <f t="shared" ref="C20:G20" si="3">(C16-C19)/C19</f>
        <v>1.9538984228446566E-2</v>
      </c>
      <c r="D20" s="65">
        <f t="shared" si="3"/>
        <v>-6.6260588410862006E-2</v>
      </c>
      <c r="E20" s="65">
        <f t="shared" si="3"/>
        <v>-1.5840625218203772E-2</v>
      </c>
      <c r="F20" s="65">
        <f t="shared" si="3"/>
        <v>-3.6430104561299824E-2</v>
      </c>
      <c r="G20" s="65">
        <f t="shared" si="3"/>
        <v>-3.3053011596127745E-2</v>
      </c>
    </row>
    <row r="21" spans="1:7">
      <c r="A21" s="14" t="s">
        <v>107</v>
      </c>
      <c r="B21" s="65"/>
      <c r="C21" s="65"/>
      <c r="D21" s="65"/>
      <c r="E21" s="65"/>
      <c r="F21" s="65"/>
      <c r="G21" s="65"/>
    </row>
    <row r="22" spans="1:7">
      <c r="A22" s="1" t="s">
        <v>108</v>
      </c>
      <c r="B22" s="63">
        <v>98.805571847507323</v>
      </c>
      <c r="C22" s="63">
        <v>114.84897360703812</v>
      </c>
      <c r="D22" s="63">
        <v>831.76979472140749</v>
      </c>
      <c r="E22" s="63">
        <v>4.8857771260997058</v>
      </c>
      <c r="F22" s="63">
        <v>179.57155425219941</v>
      </c>
      <c r="G22" s="63">
        <v>7.3570381231671549</v>
      </c>
    </row>
    <row r="23" spans="1:7">
      <c r="A23" s="1" t="s">
        <v>109</v>
      </c>
      <c r="B23" s="63">
        <v>101.85625306522806</v>
      </c>
      <c r="C23" s="63">
        <v>117.43256498283473</v>
      </c>
      <c r="D23" s="63">
        <v>845.84551250613038</v>
      </c>
      <c r="E23" s="63">
        <v>5.0618930848455124</v>
      </c>
      <c r="F23" s="63">
        <v>182.25993133889159</v>
      </c>
      <c r="G23" s="63">
        <v>7.7323197645904855</v>
      </c>
    </row>
    <row r="24" spans="1:7">
      <c r="A24" s="1" t="s">
        <v>110</v>
      </c>
      <c r="B24" s="63">
        <v>103.59718934911244</v>
      </c>
      <c r="C24" s="63">
        <v>119.95118343195266</v>
      </c>
      <c r="D24" s="63">
        <v>856.7485207100591</v>
      </c>
      <c r="E24" s="63">
        <v>5.0542899408284017</v>
      </c>
      <c r="F24" s="63">
        <v>187.76183431952663</v>
      </c>
      <c r="G24" s="63">
        <v>7.5359467455621285</v>
      </c>
    </row>
    <row r="25" spans="1:7">
      <c r="A25" s="68" t="s">
        <v>102</v>
      </c>
      <c r="B25" s="69">
        <f t="shared" ref="B25:G25" si="4">AVERAGE(B22:B24)</f>
        <v>101.41967142061594</v>
      </c>
      <c r="C25" s="69">
        <f t="shared" si="4"/>
        <v>117.4109073406085</v>
      </c>
      <c r="D25" s="69">
        <f t="shared" si="4"/>
        <v>844.78794264586566</v>
      </c>
      <c r="E25" s="69">
        <f t="shared" si="4"/>
        <v>5.00065338392454</v>
      </c>
      <c r="F25" s="69">
        <f t="shared" si="4"/>
        <v>183.19777330353921</v>
      </c>
      <c r="G25" s="69">
        <f t="shared" si="4"/>
        <v>7.5417682111065893</v>
      </c>
    </row>
    <row r="26" spans="1:7">
      <c r="A26" s="68" t="s">
        <v>103</v>
      </c>
      <c r="B26" s="69">
        <f t="shared" ref="B26:G26" si="5">STDEV(B22:B24)</f>
        <v>2.4254591770902438</v>
      </c>
      <c r="C26" s="69">
        <f t="shared" si="5"/>
        <v>2.5511738601012106</v>
      </c>
      <c r="D26" s="69">
        <f t="shared" si="5"/>
        <v>12.522900163741626</v>
      </c>
      <c r="E26" s="69">
        <f t="shared" si="5"/>
        <v>9.9558364332759886E-2</v>
      </c>
      <c r="F26" s="69">
        <f t="shared" si="5"/>
        <v>4.1749050957243306</v>
      </c>
      <c r="G26" s="69">
        <f t="shared" si="5"/>
        <v>0.18770853654845146</v>
      </c>
    </row>
    <row r="27" spans="1:7">
      <c r="A27" s="70" t="s">
        <v>104</v>
      </c>
      <c r="B27" s="71">
        <f t="shared" ref="B27:G27" si="6">B26/B25</f>
        <v>2.3915076267908435E-2</v>
      </c>
      <c r="C27" s="71">
        <f t="shared" si="6"/>
        <v>2.1728593346955979E-2</v>
      </c>
      <c r="D27" s="71">
        <f t="shared" si="6"/>
        <v>1.4823720287152838E-2</v>
      </c>
      <c r="E27" s="71">
        <f t="shared" si="6"/>
        <v>1.990907121313534E-2</v>
      </c>
      <c r="F27" s="71">
        <f t="shared" si="6"/>
        <v>2.2789060262249788E-2</v>
      </c>
      <c r="G27" s="71">
        <f t="shared" si="6"/>
        <v>2.4889194588613502E-2</v>
      </c>
    </row>
    <row r="28" spans="1:7">
      <c r="A28" s="75" t="s">
        <v>111</v>
      </c>
      <c r="B28" s="73">
        <v>105.5</v>
      </c>
      <c r="C28" s="73">
        <v>115</v>
      </c>
      <c r="D28" s="73">
        <v>927</v>
      </c>
      <c r="E28" s="73">
        <v>5.58</v>
      </c>
      <c r="F28" s="73">
        <v>188</v>
      </c>
      <c r="G28" s="73">
        <v>7.86</v>
      </c>
    </row>
    <row r="29" spans="1:7">
      <c r="A29" s="74" t="s">
        <v>106</v>
      </c>
      <c r="B29" s="65">
        <f>(B25-B28)/B28</f>
        <v>-3.8676100278521884E-2</v>
      </c>
      <c r="C29" s="65">
        <f t="shared" ref="C29" si="7">(C25-C28)/C28</f>
        <v>2.0964411657465244E-2</v>
      </c>
      <c r="D29" s="65">
        <f t="shared" ref="D29" si="8">(D25-D28)/D28</f>
        <v>-8.8686146013089912E-2</v>
      </c>
      <c r="E29" s="65">
        <f t="shared" ref="E29" si="9">(E25-E28)/E28</f>
        <v>-0.10382555843646239</v>
      </c>
      <c r="F29" s="65">
        <f t="shared" ref="F29" si="10">(F25-F28)/F28</f>
        <v>-2.554375902372762E-2</v>
      </c>
      <c r="G29" s="65">
        <f t="shared" ref="G29" si="11">(G25-G28)/G28</f>
        <v>-4.0487504948271115E-2</v>
      </c>
    </row>
  </sheetData>
  <phoneticPr fontId="17" type="noConversion"/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2D1EC8-F3CA-456D-9D7D-A0A862D5BD60}">
  <dimension ref="A1:I19"/>
  <sheetViews>
    <sheetView workbookViewId="0">
      <selection activeCell="D9" sqref="D9"/>
    </sheetView>
  </sheetViews>
  <sheetFormatPr defaultRowHeight="14.5"/>
  <cols>
    <col min="1" max="1" width="21.54296875" bestFit="1" customWidth="1"/>
    <col min="2" max="2" width="30.54296875" bestFit="1" customWidth="1"/>
    <col min="3" max="3" width="9.1796875" customWidth="1"/>
    <col min="4" max="4" width="11.1796875" customWidth="1"/>
    <col min="5" max="5" width="10.7265625" customWidth="1"/>
    <col min="6" max="6" width="9.81640625" customWidth="1"/>
    <col min="7" max="7" width="10.54296875" customWidth="1"/>
    <col min="8" max="8" width="11" customWidth="1"/>
    <col min="9" max="9" width="37.1796875" customWidth="1"/>
  </cols>
  <sheetData>
    <row r="1" spans="1:9" ht="16" thickBot="1">
      <c r="A1" s="32" t="s">
        <v>112</v>
      </c>
      <c r="B1" s="33" t="s">
        <v>113</v>
      </c>
      <c r="C1" s="33" t="s">
        <v>91</v>
      </c>
      <c r="D1" s="34" t="s">
        <v>92</v>
      </c>
      <c r="E1" s="34" t="s">
        <v>93</v>
      </c>
      <c r="F1" s="34" t="s">
        <v>94</v>
      </c>
      <c r="G1" s="34" t="s">
        <v>95</v>
      </c>
      <c r="H1" s="35" t="s">
        <v>96</v>
      </c>
      <c r="I1" s="36" t="s">
        <v>114</v>
      </c>
    </row>
    <row r="2" spans="1:9" ht="15.5">
      <c r="A2" s="157" t="s">
        <v>115</v>
      </c>
      <c r="B2" s="37" t="s">
        <v>116</v>
      </c>
      <c r="C2" s="38">
        <v>66.430159395344603</v>
      </c>
      <c r="D2" s="39">
        <v>5237.8238356998963</v>
      </c>
      <c r="E2" s="39">
        <v>1477.6313333646001</v>
      </c>
      <c r="F2" s="39">
        <v>2.8686418562651657</v>
      </c>
      <c r="G2" s="39">
        <v>769.2283024115294</v>
      </c>
      <c r="H2" s="40">
        <v>4.4873419066576963</v>
      </c>
      <c r="I2" s="160" t="s">
        <v>117</v>
      </c>
    </row>
    <row r="3" spans="1:9" ht="15.5">
      <c r="A3" s="158"/>
      <c r="B3" s="41" t="s">
        <v>118</v>
      </c>
      <c r="C3" s="42">
        <v>24.115581851971665</v>
      </c>
      <c r="D3" s="60">
        <v>57.673561668279596</v>
      </c>
      <c r="E3" s="60">
        <v>276.1640649226315</v>
      </c>
      <c r="F3" s="60">
        <v>0.44586867533928748</v>
      </c>
      <c r="G3" s="60">
        <v>36.081154343753965</v>
      </c>
      <c r="H3" s="43">
        <v>1.2941314483593185</v>
      </c>
      <c r="I3" s="161"/>
    </row>
    <row r="4" spans="1:9" ht="15.5">
      <c r="A4" s="158"/>
      <c r="B4" s="41" t="s">
        <v>119</v>
      </c>
      <c r="C4" s="42">
        <v>50.831855846825846</v>
      </c>
      <c r="D4" s="60">
        <v>1502.6885332940799</v>
      </c>
      <c r="E4" s="60">
        <v>789.924741776774</v>
      </c>
      <c r="F4" s="60">
        <v>1.8760055201071439</v>
      </c>
      <c r="G4" s="60">
        <v>268.63936018325006</v>
      </c>
      <c r="H4" s="43">
        <v>5.497660884185958</v>
      </c>
      <c r="I4" s="161"/>
    </row>
    <row r="5" spans="1:9" ht="15.5">
      <c r="A5" s="158"/>
      <c r="B5" s="41" t="s">
        <v>120</v>
      </c>
      <c r="C5" s="42">
        <v>77.874639129491698</v>
      </c>
      <c r="D5" s="60">
        <v>7227.5495946985966</v>
      </c>
      <c r="E5" s="60">
        <v>3310.3232037490252</v>
      </c>
      <c r="F5" s="60">
        <v>5.7033474405314353</v>
      </c>
      <c r="G5" s="60">
        <v>2052.6505492327933</v>
      </c>
      <c r="H5" s="43">
        <v>5.7520037478478887</v>
      </c>
      <c r="I5" s="161"/>
    </row>
    <row r="6" spans="1:9" ht="15.5">
      <c r="A6" s="158"/>
      <c r="B6" s="41" t="s">
        <v>121</v>
      </c>
      <c r="C6" s="42">
        <v>55.664991970952748</v>
      </c>
      <c r="D6" s="60">
        <v>589.30133785512169</v>
      </c>
      <c r="E6" s="60">
        <v>1136.405511510131</v>
      </c>
      <c r="F6" s="60">
        <v>1.8470654703423282</v>
      </c>
      <c r="G6" s="60">
        <v>340.39606238931617</v>
      </c>
      <c r="H6" s="43">
        <v>5.3224791582891617</v>
      </c>
      <c r="I6" s="161"/>
    </row>
    <row r="7" spans="1:9" ht="15.5">
      <c r="A7" s="158"/>
      <c r="B7" s="41" t="s">
        <v>122</v>
      </c>
      <c r="C7" s="42">
        <v>22.831169776119399</v>
      </c>
      <c r="D7" s="60">
        <v>48.054268656716417</v>
      </c>
      <c r="E7" s="60">
        <v>154.5259253731343</v>
      </c>
      <c r="F7" s="60">
        <v>0.14006194029850746</v>
      </c>
      <c r="G7" s="60">
        <v>55.856344029850732</v>
      </c>
      <c r="H7" s="43">
        <v>2.4226578358208952</v>
      </c>
      <c r="I7" s="161"/>
    </row>
    <row r="8" spans="1:9" ht="16" thickBot="1">
      <c r="A8" s="159"/>
      <c r="B8" s="44" t="s">
        <v>123</v>
      </c>
      <c r="C8" s="45">
        <v>24.216417612427296</v>
      </c>
      <c r="D8" s="46">
        <v>346.58983546194253</v>
      </c>
      <c r="E8" s="46">
        <v>223.52118710902354</v>
      </c>
      <c r="F8" s="46">
        <v>0.32431658906247263</v>
      </c>
      <c r="G8" s="46">
        <v>92.453568539207936</v>
      </c>
      <c r="H8" s="47">
        <v>2.1494061758492893</v>
      </c>
      <c r="I8" s="162"/>
    </row>
    <row r="9" spans="1:9" ht="15.5">
      <c r="A9" s="158" t="s">
        <v>124</v>
      </c>
      <c r="B9" s="55" t="s">
        <v>125</v>
      </c>
      <c r="C9" s="98">
        <v>110</v>
      </c>
      <c r="D9" s="98">
        <v>1500</v>
      </c>
      <c r="E9" s="98">
        <v>2300</v>
      </c>
      <c r="F9" s="98">
        <v>6.2</v>
      </c>
      <c r="G9" s="98">
        <v>1100</v>
      </c>
      <c r="H9" s="98" t="s">
        <v>126</v>
      </c>
      <c r="I9" s="102" t="s">
        <v>127</v>
      </c>
    </row>
    <row r="10" spans="1:9" ht="15.5">
      <c r="A10" s="158"/>
      <c r="B10" s="49" t="s">
        <v>9</v>
      </c>
      <c r="C10" s="61">
        <v>139</v>
      </c>
      <c r="D10" s="61">
        <v>10400</v>
      </c>
      <c r="E10" s="61">
        <v>7010</v>
      </c>
      <c r="F10" s="61">
        <v>14</v>
      </c>
      <c r="G10" s="61">
        <v>5080</v>
      </c>
      <c r="H10" s="61">
        <v>8</v>
      </c>
      <c r="I10" s="99" t="s">
        <v>128</v>
      </c>
    </row>
    <row r="11" spans="1:9" ht="15.5">
      <c r="A11" s="158"/>
      <c r="B11" s="49" t="s">
        <v>129</v>
      </c>
      <c r="C11" s="61">
        <v>60</v>
      </c>
      <c r="D11" s="61">
        <v>1800</v>
      </c>
      <c r="E11" s="61">
        <v>866</v>
      </c>
      <c r="F11" s="61">
        <v>8</v>
      </c>
      <c r="G11" s="61">
        <v>846</v>
      </c>
      <c r="H11" s="61">
        <v>5</v>
      </c>
      <c r="I11" s="103" t="s">
        <v>128</v>
      </c>
    </row>
    <row r="12" spans="1:9" ht="15.5">
      <c r="A12" s="158"/>
      <c r="B12" s="50" t="s">
        <v>9</v>
      </c>
      <c r="C12" s="51" t="s">
        <v>126</v>
      </c>
      <c r="D12" s="51">
        <v>6590</v>
      </c>
      <c r="E12" s="51" t="s">
        <v>126</v>
      </c>
      <c r="F12" s="51">
        <v>11</v>
      </c>
      <c r="G12" s="51">
        <v>4540</v>
      </c>
      <c r="H12" s="51">
        <v>12</v>
      </c>
      <c r="I12" s="104" t="s">
        <v>130</v>
      </c>
    </row>
    <row r="13" spans="1:9" ht="15.5">
      <c r="A13" s="158"/>
      <c r="B13" s="52" t="s">
        <v>9</v>
      </c>
      <c r="C13" s="53">
        <v>182</v>
      </c>
      <c r="D13" s="53">
        <v>15841</v>
      </c>
      <c r="E13" s="53">
        <v>16065</v>
      </c>
      <c r="F13" s="53">
        <v>65</v>
      </c>
      <c r="G13" s="53">
        <v>6106</v>
      </c>
      <c r="H13" s="53">
        <v>218</v>
      </c>
      <c r="I13" s="99" t="s">
        <v>131</v>
      </c>
    </row>
    <row r="14" spans="1:9" ht="16" thickBot="1">
      <c r="A14" s="159"/>
      <c r="B14" s="49" t="s">
        <v>129</v>
      </c>
      <c r="C14" s="61">
        <v>342</v>
      </c>
      <c r="D14" s="61">
        <v>3239</v>
      </c>
      <c r="E14" s="61">
        <v>1658</v>
      </c>
      <c r="F14" s="61">
        <v>38</v>
      </c>
      <c r="G14" s="61">
        <v>681</v>
      </c>
      <c r="H14" s="61">
        <v>23</v>
      </c>
      <c r="I14" s="100" t="s">
        <v>131</v>
      </c>
    </row>
    <row r="15" spans="1:9" ht="16" thickBot="1">
      <c r="A15" s="54" t="s">
        <v>132</v>
      </c>
      <c r="B15" s="55" t="s">
        <v>133</v>
      </c>
      <c r="C15" s="138">
        <v>4.1343749999999999E-2</v>
      </c>
      <c r="D15" s="138">
        <v>0.83418749999999997</v>
      </c>
      <c r="E15" s="138">
        <v>2.8766249999999998</v>
      </c>
      <c r="F15" s="138">
        <v>1.5806249999999997E-2</v>
      </c>
      <c r="G15" s="138">
        <v>0.31545000000000001</v>
      </c>
      <c r="H15" s="138">
        <v>-0.11216249999999998</v>
      </c>
      <c r="I15" s="101" t="s">
        <v>117</v>
      </c>
    </row>
    <row r="16" spans="1:9" ht="15.5">
      <c r="A16" s="163" t="s">
        <v>134</v>
      </c>
      <c r="B16" s="48" t="s">
        <v>135</v>
      </c>
      <c r="C16" s="57">
        <v>0.3</v>
      </c>
      <c r="D16" s="57">
        <v>310</v>
      </c>
      <c r="E16" s="57">
        <v>2300</v>
      </c>
      <c r="F16" s="57">
        <v>0.71</v>
      </c>
      <c r="G16" s="57">
        <v>400</v>
      </c>
      <c r="H16" s="58">
        <v>0.68</v>
      </c>
      <c r="I16" s="154" t="s">
        <v>136</v>
      </c>
    </row>
    <row r="17" spans="1:9" ht="15.5">
      <c r="A17" s="164"/>
      <c r="B17" s="49" t="s">
        <v>137</v>
      </c>
      <c r="C17" s="62">
        <v>1</v>
      </c>
      <c r="D17" s="62">
        <v>45.714285714285715</v>
      </c>
      <c r="E17" s="62">
        <v>14.285714285714285</v>
      </c>
      <c r="F17" s="62">
        <v>54.285714285714285</v>
      </c>
      <c r="G17" s="62">
        <v>37.142857142857146</v>
      </c>
      <c r="H17" s="59">
        <v>100</v>
      </c>
      <c r="I17" s="155"/>
    </row>
    <row r="18" spans="1:9" ht="15.5">
      <c r="A18" s="164"/>
      <c r="B18" s="49" t="s">
        <v>138</v>
      </c>
      <c r="C18" s="60">
        <v>0.4</v>
      </c>
      <c r="D18" s="60">
        <v>63</v>
      </c>
      <c r="E18" s="62">
        <v>250</v>
      </c>
      <c r="F18" s="62">
        <v>1.4</v>
      </c>
      <c r="G18" s="62">
        <v>70</v>
      </c>
      <c r="H18" s="59">
        <v>12</v>
      </c>
      <c r="I18" s="155" t="s">
        <v>138</v>
      </c>
    </row>
    <row r="19" spans="1:9" ht="16" thickBot="1">
      <c r="A19" s="165"/>
      <c r="B19" s="56" t="s">
        <v>139</v>
      </c>
      <c r="C19" s="46">
        <v>100</v>
      </c>
      <c r="D19" s="46">
        <v>80</v>
      </c>
      <c r="E19" s="46">
        <v>71.428571428571431</v>
      </c>
      <c r="F19" s="46">
        <v>42.857142857142854</v>
      </c>
      <c r="G19" s="46">
        <v>77.142857142857153</v>
      </c>
      <c r="H19" s="47">
        <v>11.428571428571429</v>
      </c>
      <c r="I19" s="156"/>
    </row>
  </sheetData>
  <mergeCells count="6">
    <mergeCell ref="I16:I17"/>
    <mergeCell ref="I18:I19"/>
    <mergeCell ref="A2:A8"/>
    <mergeCell ref="I2:I8"/>
    <mergeCell ref="A9:A14"/>
    <mergeCell ref="A16:A19"/>
  </mergeCells>
  <phoneticPr fontId="17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4554B0-6903-4717-95F6-7D6C42A1593B}">
  <dimension ref="A1:S38"/>
  <sheetViews>
    <sheetView workbookViewId="0">
      <selection activeCell="B4" sqref="B4"/>
    </sheetView>
  </sheetViews>
  <sheetFormatPr defaultRowHeight="14.5"/>
  <cols>
    <col min="1" max="1" width="14.453125" bestFit="1" customWidth="1"/>
    <col min="2" max="2" width="9.1796875" bestFit="1" customWidth="1"/>
    <col min="3" max="3" width="9.54296875" bestFit="1" customWidth="1"/>
    <col min="4" max="4" width="9.453125" bestFit="1" customWidth="1"/>
    <col min="5" max="6" width="9.54296875" bestFit="1" customWidth="1"/>
    <col min="7" max="7" width="9.453125" bestFit="1" customWidth="1"/>
    <col min="8" max="8" width="8" bestFit="1" customWidth="1"/>
    <col min="9" max="9" width="1.81640625" customWidth="1"/>
    <col min="10" max="10" width="14.453125" bestFit="1" customWidth="1"/>
    <col min="11" max="11" width="10.7265625" bestFit="1" customWidth="1"/>
    <col min="12" max="12" width="10.81640625" bestFit="1" customWidth="1"/>
    <col min="13" max="13" width="11.26953125" bestFit="1" customWidth="1"/>
    <col min="14" max="14" width="11.453125" bestFit="1" customWidth="1"/>
    <col min="15" max="15" width="12" bestFit="1" customWidth="1"/>
    <col min="16" max="16" width="10.7265625" bestFit="1" customWidth="1"/>
    <col min="17" max="17" width="9.26953125" bestFit="1" customWidth="1"/>
    <col min="18" max="18" width="1.26953125" customWidth="1"/>
  </cols>
  <sheetData>
    <row r="1" spans="1:19">
      <c r="A1" s="79" t="s">
        <v>140</v>
      </c>
      <c r="B1" s="80" t="s">
        <v>141</v>
      </c>
      <c r="C1" s="81" t="s">
        <v>142</v>
      </c>
      <c r="D1" s="81" t="s">
        <v>143</v>
      </c>
      <c r="E1" s="81" t="s">
        <v>144</v>
      </c>
      <c r="F1" s="81" t="s">
        <v>145</v>
      </c>
      <c r="G1" s="81" t="s">
        <v>146</v>
      </c>
      <c r="H1" s="166" t="s">
        <v>147</v>
      </c>
      <c r="I1" s="21"/>
      <c r="J1" s="79" t="s">
        <v>148</v>
      </c>
      <c r="K1" s="80" t="s">
        <v>149</v>
      </c>
      <c r="L1" s="89" t="s">
        <v>150</v>
      </c>
      <c r="M1" s="89" t="s">
        <v>151</v>
      </c>
      <c r="N1" s="89" t="s">
        <v>152</v>
      </c>
      <c r="O1" s="80" t="s">
        <v>153</v>
      </c>
      <c r="P1" s="80" t="s">
        <v>154</v>
      </c>
      <c r="Q1" s="169" t="s">
        <v>155</v>
      </c>
      <c r="S1" s="172" t="s">
        <v>156</v>
      </c>
    </row>
    <row r="2" spans="1:19">
      <c r="A2" s="91" t="s">
        <v>157</v>
      </c>
      <c r="B2" s="92">
        <v>3.0000000000000001E-3</v>
      </c>
      <c r="C2" s="92">
        <v>0.04</v>
      </c>
      <c r="D2" s="92">
        <v>0.3</v>
      </c>
      <c r="E2" s="92">
        <v>1E-4</v>
      </c>
      <c r="F2" s="92">
        <v>3.5999999999999999E-3</v>
      </c>
      <c r="G2" s="92">
        <v>2.9999999999999997E-4</v>
      </c>
      <c r="H2" s="167"/>
      <c r="I2" s="22"/>
      <c r="J2" s="90" t="s">
        <v>157</v>
      </c>
      <c r="K2" s="93">
        <v>0.8</v>
      </c>
      <c r="L2" s="93">
        <v>0.1</v>
      </c>
      <c r="M2" s="93">
        <v>0.1</v>
      </c>
      <c r="N2" s="93">
        <v>0.2</v>
      </c>
      <c r="O2" s="93">
        <v>0.02</v>
      </c>
      <c r="P2" s="93">
        <v>0.05</v>
      </c>
      <c r="Q2" s="170"/>
      <c r="S2" s="172"/>
    </row>
    <row r="3" spans="1:19">
      <c r="A3" s="82" t="s">
        <v>158</v>
      </c>
      <c r="B3" s="22">
        <v>100</v>
      </c>
      <c r="C3" s="23">
        <v>100</v>
      </c>
      <c r="D3" s="23">
        <v>100</v>
      </c>
      <c r="E3" s="23">
        <v>100</v>
      </c>
      <c r="F3" s="23">
        <v>100</v>
      </c>
      <c r="G3" s="22">
        <v>100</v>
      </c>
      <c r="H3" s="167"/>
      <c r="I3" s="22"/>
      <c r="J3" s="82" t="s">
        <v>158</v>
      </c>
      <c r="K3" s="22">
        <v>100</v>
      </c>
      <c r="L3" s="23">
        <v>100</v>
      </c>
      <c r="M3" s="23">
        <v>100</v>
      </c>
      <c r="N3" s="23">
        <v>100</v>
      </c>
      <c r="O3" s="22">
        <v>100</v>
      </c>
      <c r="P3" s="22">
        <v>100</v>
      </c>
      <c r="Q3" s="170"/>
      <c r="S3" s="172"/>
    </row>
    <row r="4" spans="1:19">
      <c r="A4" s="82" t="s">
        <v>159</v>
      </c>
      <c r="B4" s="22">
        <v>80</v>
      </c>
      <c r="C4" s="23">
        <v>80</v>
      </c>
      <c r="D4" s="23">
        <v>80</v>
      </c>
      <c r="E4" s="23">
        <v>80</v>
      </c>
      <c r="F4" s="23">
        <v>80</v>
      </c>
      <c r="G4" s="22">
        <v>80</v>
      </c>
      <c r="H4" s="167"/>
      <c r="I4" s="22"/>
      <c r="J4" s="82" t="s">
        <v>159</v>
      </c>
      <c r="K4" s="22">
        <v>80</v>
      </c>
      <c r="L4" s="23">
        <v>80</v>
      </c>
      <c r="M4" s="23">
        <v>80</v>
      </c>
      <c r="N4" s="23">
        <v>80</v>
      </c>
      <c r="O4" s="22">
        <v>80</v>
      </c>
      <c r="P4" s="22">
        <v>80</v>
      </c>
      <c r="Q4" s="170"/>
      <c r="S4" s="172"/>
    </row>
    <row r="5" spans="1:19">
      <c r="A5" s="83" t="s">
        <v>160</v>
      </c>
      <c r="B5" s="77">
        <v>1</v>
      </c>
      <c r="C5" s="78">
        <v>1</v>
      </c>
      <c r="D5" s="78">
        <v>1</v>
      </c>
      <c r="E5" s="78">
        <v>1</v>
      </c>
      <c r="F5" s="78">
        <v>0.6</v>
      </c>
      <c r="G5" s="77">
        <v>0.6</v>
      </c>
      <c r="H5" s="168"/>
      <c r="I5" s="22"/>
      <c r="J5" s="83" t="s">
        <v>160</v>
      </c>
      <c r="K5" s="77">
        <v>1</v>
      </c>
      <c r="L5" s="78">
        <v>1</v>
      </c>
      <c r="M5" s="78">
        <v>1</v>
      </c>
      <c r="N5" s="78">
        <v>1</v>
      </c>
      <c r="O5" s="77">
        <v>1</v>
      </c>
      <c r="P5" s="77">
        <v>1</v>
      </c>
      <c r="Q5" s="171"/>
      <c r="S5" s="172"/>
    </row>
    <row r="6" spans="1:19">
      <c r="A6" s="82" t="s">
        <v>55</v>
      </c>
      <c r="B6" s="87">
        <v>4.5916134577603143E-2</v>
      </c>
      <c r="C6" s="87">
        <v>0.37851069805992144</v>
      </c>
      <c r="D6" s="87">
        <v>1.5552351424361493E-2</v>
      </c>
      <c r="E6" s="87">
        <v>0.11536222986247543</v>
      </c>
      <c r="F6" s="87">
        <v>0.16445508963654223</v>
      </c>
      <c r="G6" s="87">
        <v>3.0976178781925344E-2</v>
      </c>
      <c r="H6" s="84">
        <v>0.75077268234282912</v>
      </c>
      <c r="I6" s="22"/>
      <c r="J6" s="82" t="s">
        <v>55</v>
      </c>
      <c r="K6" s="87">
        <v>5.890625E-6</v>
      </c>
      <c r="L6" s="87">
        <v>4.5374999999999993E-6</v>
      </c>
      <c r="M6" s="87">
        <v>0</v>
      </c>
      <c r="N6" s="87">
        <v>1.15E-6</v>
      </c>
      <c r="O6" s="87">
        <v>5.5812500000000003E-3</v>
      </c>
      <c r="P6" s="87">
        <v>9.1999999999999987E-5</v>
      </c>
      <c r="Q6" s="94">
        <f>SUM(K6:P6)</f>
        <v>5.6848281250000002E-3</v>
      </c>
      <c r="S6" s="64">
        <f>H6+Q6</f>
        <v>0.75645751046782916</v>
      </c>
    </row>
    <row r="7" spans="1:19">
      <c r="A7" s="82" t="s">
        <v>56</v>
      </c>
      <c r="B7" s="87">
        <v>7.1405743740795294E-2</v>
      </c>
      <c r="C7" s="87">
        <v>7.1982326951399112E-2</v>
      </c>
      <c r="D7" s="87">
        <v>4.7449558173784977E-3</v>
      </c>
      <c r="E7" s="87">
        <v>3.5583578792341683E-2</v>
      </c>
      <c r="F7" s="87">
        <v>0.10760474963181148</v>
      </c>
      <c r="G7" s="87">
        <v>1.3857879234167892E-2</v>
      </c>
      <c r="H7" s="84">
        <v>0.30517923416789394</v>
      </c>
      <c r="I7" s="22"/>
      <c r="J7" s="82" t="s">
        <v>56</v>
      </c>
      <c r="K7" s="87">
        <v>0</v>
      </c>
      <c r="L7" s="87">
        <v>1.8749999999999998E-5</v>
      </c>
      <c r="M7" s="87">
        <v>1.325E-5</v>
      </c>
      <c r="N7" s="87">
        <v>3.4812499999999999E-6</v>
      </c>
      <c r="O7" s="87">
        <v>6.8749999999999992E-3</v>
      </c>
      <c r="P7" s="87">
        <v>1.2375E-4</v>
      </c>
      <c r="Q7" s="94">
        <f t="shared" ref="Q7:Q15" si="0">SUM(K7:P7)</f>
        <v>7.0342312499999992E-3</v>
      </c>
      <c r="S7" s="64">
        <f t="shared" ref="S7:S16" si="1">H7+Q7</f>
        <v>0.31221346541789397</v>
      </c>
    </row>
    <row r="8" spans="1:19">
      <c r="A8" s="82" t="s">
        <v>58</v>
      </c>
      <c r="B8" s="87">
        <v>1.9493484555984555E-2</v>
      </c>
      <c r="C8" s="87">
        <v>0.1226342302123552</v>
      </c>
      <c r="D8" s="87">
        <v>4.0909749034749041E-3</v>
      </c>
      <c r="E8" s="87">
        <v>3.1399010617760618E-2</v>
      </c>
      <c r="F8" s="87">
        <v>0.21556826134169879</v>
      </c>
      <c r="G8" s="87">
        <v>1.2906008687258686E-2</v>
      </c>
      <c r="H8" s="84">
        <v>0.40609197031853272</v>
      </c>
      <c r="I8" s="22"/>
      <c r="J8" s="82" t="s">
        <v>58</v>
      </c>
      <c r="K8" s="87">
        <v>0</v>
      </c>
      <c r="L8" s="87">
        <v>7.2874999999999984E-6</v>
      </c>
      <c r="M8" s="87">
        <v>5.8749999999999988E-6</v>
      </c>
      <c r="N8" s="87">
        <v>1.2687499999999999E-6</v>
      </c>
      <c r="O8" s="87">
        <v>2.40625E-3</v>
      </c>
      <c r="P8" s="87">
        <v>1.5525000000000001E-4</v>
      </c>
      <c r="Q8" s="94">
        <f t="shared" si="0"/>
        <v>2.5759312499999999E-3</v>
      </c>
      <c r="S8" s="64">
        <f t="shared" si="1"/>
        <v>0.40866790156853272</v>
      </c>
    </row>
    <row r="9" spans="1:19">
      <c r="A9" s="82" t="s">
        <v>60</v>
      </c>
      <c r="B9" s="87">
        <v>1.9562376237623757E-2</v>
      </c>
      <c r="C9" s="87">
        <v>0.10238572091584157</v>
      </c>
      <c r="D9" s="87">
        <v>9.4707178217821788E-3</v>
      </c>
      <c r="E9" s="87">
        <v>5.9218440594059382E-2</v>
      </c>
      <c r="F9" s="87">
        <v>0.43461460396039608</v>
      </c>
      <c r="G9" s="87">
        <v>9.651608910891089E-3</v>
      </c>
      <c r="H9" s="84">
        <v>0.63490346844059409</v>
      </c>
      <c r="I9" s="22"/>
      <c r="J9" s="82" t="s">
        <v>60</v>
      </c>
      <c r="K9" s="87">
        <v>5.0468749999999999E-6</v>
      </c>
      <c r="L9" s="87">
        <v>2.4499999999999999E-5</v>
      </c>
      <c r="M9" s="87">
        <v>2.4499999999999999E-5</v>
      </c>
      <c r="N9" s="87">
        <v>1.8999999999999998E-6</v>
      </c>
      <c r="O9" s="87">
        <v>6.937500000000001E-3</v>
      </c>
      <c r="P9" s="87">
        <v>8.8500000000000004E-4</v>
      </c>
      <c r="Q9" s="94">
        <f t="shared" si="0"/>
        <v>7.8784468750000003E-3</v>
      </c>
      <c r="S9" s="64">
        <f t="shared" si="1"/>
        <v>0.64278191531559403</v>
      </c>
    </row>
    <row r="10" spans="1:19">
      <c r="A10" s="82" t="s">
        <v>61</v>
      </c>
      <c r="B10" s="87">
        <v>3.3032584409136055E-2</v>
      </c>
      <c r="C10" s="87">
        <v>0.98975575657894732</v>
      </c>
      <c r="D10" s="87">
        <v>1.7390317775571002E-2</v>
      </c>
      <c r="E10" s="87">
        <v>3.7989697120158886E-2</v>
      </c>
      <c r="F10" s="87">
        <v>0.55036435575968246</v>
      </c>
      <c r="G10" s="87">
        <v>9.8736345580933468E-3</v>
      </c>
      <c r="H10" s="84">
        <v>1.6384063462015892</v>
      </c>
      <c r="I10" s="22"/>
      <c r="J10" s="82" t="s">
        <v>61</v>
      </c>
      <c r="K10" s="87">
        <v>0</v>
      </c>
      <c r="L10" s="87">
        <v>3.3374999999999998E-5</v>
      </c>
      <c r="M10" s="87">
        <v>6.2999999999999986E-5</v>
      </c>
      <c r="N10" s="87">
        <v>1.2062500000000001E-6</v>
      </c>
      <c r="O10" s="87">
        <v>6.0249999999999991E-3</v>
      </c>
      <c r="P10" s="87">
        <v>5.7249999999999996E-5</v>
      </c>
      <c r="Q10" s="94">
        <f t="shared" si="0"/>
        <v>6.1798312499999992E-3</v>
      </c>
      <c r="S10" s="64">
        <f t="shared" si="1"/>
        <v>1.6445861774515893</v>
      </c>
    </row>
    <row r="11" spans="1:19">
      <c r="A11" s="82" t="s">
        <v>66</v>
      </c>
      <c r="B11" s="87">
        <v>8.3298696507624198E-3</v>
      </c>
      <c r="C11" s="87">
        <v>7.7345825135268081E-2</v>
      </c>
      <c r="D11" s="87">
        <v>4.4098745696015745E-3</v>
      </c>
      <c r="E11" s="87">
        <v>6.3465937038858833E-2</v>
      </c>
      <c r="F11" s="87">
        <v>8.8919730693556326E-2</v>
      </c>
      <c r="G11" s="87">
        <v>7.0266847024102307E-3</v>
      </c>
      <c r="H11" s="84">
        <v>0.24949792179045743</v>
      </c>
      <c r="I11" s="22"/>
      <c r="J11" s="82" t="s">
        <v>66</v>
      </c>
      <c r="K11" s="87">
        <v>2.0156249999999999E-6</v>
      </c>
      <c r="L11" s="87">
        <v>0</v>
      </c>
      <c r="M11" s="87">
        <v>9.1500000000000005E-6</v>
      </c>
      <c r="N11" s="87">
        <v>0</v>
      </c>
      <c r="O11" s="87">
        <v>2.7187499999999998E-4</v>
      </c>
      <c r="P11" s="87">
        <v>3.5750000000000002E-5</v>
      </c>
      <c r="Q11" s="94">
        <f t="shared" si="0"/>
        <v>3.18790625E-4</v>
      </c>
      <c r="S11" s="64">
        <f t="shared" si="1"/>
        <v>0.24981671241545744</v>
      </c>
    </row>
    <row r="12" spans="1:19">
      <c r="A12" s="82" t="s">
        <v>70</v>
      </c>
      <c r="B12" s="87">
        <v>1.2656811377245508E-2</v>
      </c>
      <c r="C12" s="87">
        <v>9.9097118263473047E-4</v>
      </c>
      <c r="D12" s="87">
        <v>2.0612836826347306E-3</v>
      </c>
      <c r="E12" s="87">
        <v>2.2623502994011976E-3</v>
      </c>
      <c r="F12" s="87">
        <v>4.289296407185627E-3</v>
      </c>
      <c r="G12" s="87">
        <v>3.8768712574850294E-3</v>
      </c>
      <c r="H12" s="84">
        <v>2.6137584206586822E-2</v>
      </c>
      <c r="I12" s="22"/>
      <c r="J12" s="82" t="s">
        <v>70</v>
      </c>
      <c r="K12" s="87">
        <v>0</v>
      </c>
      <c r="L12" s="87">
        <v>3.0624999999999999E-6</v>
      </c>
      <c r="M12" s="87">
        <v>0</v>
      </c>
      <c r="N12" s="87">
        <v>3.668749999999999E-8</v>
      </c>
      <c r="O12" s="87">
        <v>2.9750000000000002E-4</v>
      </c>
      <c r="P12" s="87">
        <v>0</v>
      </c>
      <c r="Q12" s="94">
        <f t="shared" si="0"/>
        <v>3.0059918750000004E-4</v>
      </c>
      <c r="S12" s="64">
        <f t="shared" si="1"/>
        <v>2.6438183394086823E-2</v>
      </c>
    </row>
    <row r="13" spans="1:19">
      <c r="A13" s="82" t="s">
        <v>74</v>
      </c>
      <c r="B13" s="87">
        <v>5.9015346534653457E-2</v>
      </c>
      <c r="C13" s="87">
        <v>2.5586788366336634E-2</v>
      </c>
      <c r="D13" s="87">
        <v>7.125315594059406E-3</v>
      </c>
      <c r="E13" s="87">
        <v>3.7102722772277226E-2</v>
      </c>
      <c r="F13" s="87">
        <v>0.1264447091584158</v>
      </c>
      <c r="G13" s="87">
        <v>1.5788985148514848E-2</v>
      </c>
      <c r="H13" s="84">
        <v>0.27106386757425732</v>
      </c>
      <c r="I13" s="22"/>
      <c r="J13" s="82" t="s">
        <v>74</v>
      </c>
      <c r="K13" s="87">
        <v>2.6249999999999999E-6</v>
      </c>
      <c r="L13" s="87">
        <v>0</v>
      </c>
      <c r="M13" s="87">
        <v>0</v>
      </c>
      <c r="N13" s="87">
        <v>1.6687499999999999E-7</v>
      </c>
      <c r="O13" s="87">
        <v>4.55E-4</v>
      </c>
      <c r="P13" s="87">
        <v>1.1499999999999998E-4</v>
      </c>
      <c r="Q13" s="94">
        <f t="shared" si="0"/>
        <v>5.7279187499999999E-4</v>
      </c>
      <c r="S13" s="64">
        <f t="shared" si="1"/>
        <v>0.2716366594492573</v>
      </c>
    </row>
    <row r="14" spans="1:19">
      <c r="A14" s="82" t="s">
        <v>81</v>
      </c>
      <c r="B14" s="87">
        <v>1.0982142857142855E-2</v>
      </c>
      <c r="C14" s="87">
        <v>2.7783894936399219E-2</v>
      </c>
      <c r="D14" s="87">
        <v>9.3935298434442266E-4</v>
      </c>
      <c r="E14" s="87">
        <v>4.7278620352250488E-3</v>
      </c>
      <c r="F14" s="87">
        <v>3.7821153375733843E-2</v>
      </c>
      <c r="G14" s="87">
        <v>5.5061154598825823E-3</v>
      </c>
      <c r="H14" s="84">
        <v>8.7760521648727968E-2</v>
      </c>
      <c r="I14" s="22"/>
      <c r="J14" s="82" t="s">
        <v>81</v>
      </c>
      <c r="K14" s="87">
        <v>1.2953124999999997E-6</v>
      </c>
      <c r="L14" s="87">
        <v>3.4375000000000001E-6</v>
      </c>
      <c r="M14" s="87">
        <v>0</v>
      </c>
      <c r="N14" s="87">
        <v>4.3375000000000003E-7</v>
      </c>
      <c r="O14" s="87">
        <v>3.3E-3</v>
      </c>
      <c r="P14" s="87">
        <v>1.8350000000000002E-5</v>
      </c>
      <c r="Q14" s="94">
        <f t="shared" si="0"/>
        <v>3.3235165625E-3</v>
      </c>
      <c r="S14" s="64">
        <f t="shared" si="1"/>
        <v>9.1084038211227972E-2</v>
      </c>
    </row>
    <row r="15" spans="1:19">
      <c r="A15" s="82" t="s">
        <v>82</v>
      </c>
      <c r="B15" s="87">
        <v>1.1309532640949553E-2</v>
      </c>
      <c r="C15" s="87">
        <v>1.1665893916913948E-3</v>
      </c>
      <c r="D15" s="87">
        <v>8.378338278931752E-4</v>
      </c>
      <c r="E15" s="87">
        <v>3.7611275964391693E-3</v>
      </c>
      <c r="F15" s="87">
        <v>1.287824554896142E-2</v>
      </c>
      <c r="G15" s="87">
        <v>4.2707715133531148E-3</v>
      </c>
      <c r="H15" s="84">
        <v>3.4224100519287828E-2</v>
      </c>
      <c r="I15" s="22"/>
      <c r="J15" s="82" t="s">
        <v>82</v>
      </c>
      <c r="K15" s="87">
        <v>0</v>
      </c>
      <c r="L15" s="87">
        <v>2.8250000000000001E-6</v>
      </c>
      <c r="M15" s="87">
        <v>0</v>
      </c>
      <c r="N15" s="87">
        <v>0</v>
      </c>
      <c r="O15" s="87">
        <v>0</v>
      </c>
      <c r="P15" s="87">
        <v>0</v>
      </c>
      <c r="Q15" s="94">
        <f t="shared" si="0"/>
        <v>2.8250000000000001E-6</v>
      </c>
      <c r="S15" s="64">
        <f t="shared" si="1"/>
        <v>3.4226925519287826E-2</v>
      </c>
    </row>
    <row r="16" spans="1:19" ht="15" thickBot="1">
      <c r="A16" s="85" t="s">
        <v>87</v>
      </c>
      <c r="B16" s="88">
        <v>1.2767537313432831E-2</v>
      </c>
      <c r="C16" s="88">
        <v>2.3591417910447761E-3</v>
      </c>
      <c r="D16" s="88">
        <v>1.101791044776119E-3</v>
      </c>
      <c r="E16" s="88">
        <v>3.5652985074626866E-3</v>
      </c>
      <c r="F16" s="88">
        <v>1.9854664179104475E-2</v>
      </c>
      <c r="G16" s="88">
        <v>9.6671641791044767E-3</v>
      </c>
      <c r="H16" s="86">
        <v>4.9315597014925369E-2</v>
      </c>
      <c r="I16" s="22"/>
      <c r="J16" s="85" t="s">
        <v>87</v>
      </c>
      <c r="K16" s="88">
        <v>0</v>
      </c>
      <c r="L16" s="88">
        <v>0</v>
      </c>
      <c r="M16" s="88">
        <v>0</v>
      </c>
      <c r="N16" s="88">
        <v>3.1812499999999995E-8</v>
      </c>
      <c r="O16" s="88">
        <v>0</v>
      </c>
      <c r="P16" s="88">
        <v>0</v>
      </c>
      <c r="Q16" s="95">
        <f>SUM(K16:P16)</f>
        <v>3.1812499999999995E-8</v>
      </c>
      <c r="S16" s="64">
        <f t="shared" si="1"/>
        <v>4.9315628827425372E-2</v>
      </c>
    </row>
    <row r="17" spans="1:9">
      <c r="A17" s="27"/>
      <c r="B17" s="22"/>
      <c r="C17" s="23"/>
      <c r="D17" s="23"/>
      <c r="E17" s="23"/>
      <c r="F17" s="22"/>
      <c r="G17" s="22"/>
      <c r="H17" s="23"/>
      <c r="I17" s="22"/>
    </row>
    <row r="34" spans="1:9">
      <c r="A34" s="27"/>
      <c r="B34" s="22"/>
      <c r="C34" s="23"/>
      <c r="D34" s="23"/>
      <c r="E34" s="23"/>
      <c r="F34" s="23"/>
      <c r="G34" s="22"/>
      <c r="H34" s="24"/>
      <c r="I34" s="22"/>
    </row>
    <row r="35" spans="1:9">
      <c r="A35" s="27"/>
      <c r="B35" s="22"/>
      <c r="C35" s="23"/>
      <c r="D35" s="23"/>
      <c r="E35" s="23"/>
      <c r="F35" s="23"/>
      <c r="G35" s="22"/>
      <c r="H35" s="24"/>
      <c r="I35" s="22"/>
    </row>
    <row r="36" spans="1:9">
      <c r="A36" s="27"/>
      <c r="B36" s="22"/>
      <c r="C36" s="23"/>
      <c r="D36" s="23"/>
      <c r="E36" s="23"/>
      <c r="F36" s="23"/>
      <c r="G36" s="22"/>
      <c r="H36" s="24"/>
      <c r="I36" s="22"/>
    </row>
    <row r="37" spans="1:9">
      <c r="A37" s="27"/>
      <c r="B37" s="22"/>
      <c r="C37" s="23"/>
      <c r="D37" s="23"/>
      <c r="E37" s="23"/>
      <c r="F37" s="23"/>
      <c r="G37" s="22"/>
      <c r="H37" s="24"/>
      <c r="I37" s="22"/>
    </row>
    <row r="38" spans="1:9">
      <c r="A38" s="27"/>
      <c r="B38" s="22"/>
      <c r="C38" s="23"/>
      <c r="D38" s="23"/>
      <c r="E38" s="23"/>
      <c r="F38" s="23"/>
      <c r="G38" s="22"/>
      <c r="H38" s="24"/>
      <c r="I38" s="22"/>
    </row>
  </sheetData>
  <sortState xmlns:xlrd2="http://schemas.microsoft.com/office/spreadsheetml/2017/richdata2" ref="A2:I38">
    <sortCondition ref="D2:D38"/>
  </sortState>
  <mergeCells count="3">
    <mergeCell ref="H1:H5"/>
    <mergeCell ref="Q1:Q5"/>
    <mergeCell ref="S1:S5"/>
  </mergeCells>
  <phoneticPr fontId="17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BFCE79-6A48-497B-8A58-B35E500AD713}">
  <dimension ref="A1:O29"/>
  <sheetViews>
    <sheetView workbookViewId="0">
      <selection activeCell="A4" sqref="A4"/>
    </sheetView>
  </sheetViews>
  <sheetFormatPr defaultRowHeight="14.5"/>
  <cols>
    <col min="1" max="1" width="25.1796875" bestFit="1" customWidth="1"/>
    <col min="2" max="2" width="7.54296875" bestFit="1" customWidth="1"/>
    <col min="3" max="3" width="8" bestFit="1" customWidth="1"/>
    <col min="4" max="4" width="7.81640625" bestFit="1" customWidth="1"/>
    <col min="5" max="6" width="8" bestFit="1" customWidth="1"/>
    <col min="7" max="7" width="7.81640625" bestFit="1" customWidth="1"/>
    <col min="8" max="8" width="7.453125" bestFit="1" customWidth="1"/>
    <col min="10" max="10" width="27" customWidth="1"/>
    <col min="11" max="11" width="6.453125" bestFit="1" customWidth="1"/>
    <col min="12" max="12" width="7.453125" bestFit="1" customWidth="1"/>
    <col min="13" max="14" width="5.453125" bestFit="1" customWidth="1"/>
    <col min="15" max="15" width="7.26953125" customWidth="1"/>
    <col min="16" max="16" width="1.1796875" customWidth="1"/>
    <col min="17" max="17" width="12.54296875" bestFit="1" customWidth="1"/>
    <col min="18" max="18" width="12.1796875" bestFit="1" customWidth="1"/>
  </cols>
  <sheetData>
    <row r="1" spans="1:15">
      <c r="A1" s="107" t="s">
        <v>161</v>
      </c>
      <c r="B1" s="105" t="s">
        <v>91</v>
      </c>
      <c r="C1" s="105" t="s">
        <v>92</v>
      </c>
      <c r="D1" s="105" t="s">
        <v>93</v>
      </c>
      <c r="E1" s="105" t="s">
        <v>94</v>
      </c>
      <c r="F1" s="105" t="s">
        <v>95</v>
      </c>
      <c r="G1" s="106" t="s">
        <v>96</v>
      </c>
      <c r="H1" s="173" t="s">
        <v>162</v>
      </c>
      <c r="J1" s="114" t="s">
        <v>163</v>
      </c>
      <c r="K1" s="115" t="s">
        <v>164</v>
      </c>
      <c r="L1" s="115" t="s">
        <v>165</v>
      </c>
      <c r="M1" s="115" t="s">
        <v>166</v>
      </c>
      <c r="N1" s="116" t="s">
        <v>167</v>
      </c>
      <c r="O1" s="175" t="s">
        <v>162</v>
      </c>
    </row>
    <row r="2" spans="1:15" ht="29.5" thickBot="1">
      <c r="A2" s="128" t="s">
        <v>168</v>
      </c>
      <c r="B2" s="110">
        <v>37.299999999999997</v>
      </c>
      <c r="C2" s="110">
        <v>35.700000000000003</v>
      </c>
      <c r="D2" s="110">
        <v>123</v>
      </c>
      <c r="E2" s="110">
        <v>0.6</v>
      </c>
      <c r="F2" s="110">
        <v>35</v>
      </c>
      <c r="G2" s="111">
        <v>5.9</v>
      </c>
      <c r="H2" s="174"/>
      <c r="J2" s="129" t="s">
        <v>169</v>
      </c>
      <c r="K2" s="119">
        <v>61</v>
      </c>
      <c r="L2" s="120">
        <v>220</v>
      </c>
      <c r="M2" s="120">
        <v>4.9000000000000004</v>
      </c>
      <c r="N2" s="121">
        <v>47</v>
      </c>
      <c r="O2" s="176"/>
    </row>
    <row r="3" spans="1:15">
      <c r="A3" s="108" t="s">
        <v>55</v>
      </c>
      <c r="B3" s="62">
        <v>2.9543893561996661</v>
      </c>
      <c r="C3" s="62">
        <v>339.2812979808819</v>
      </c>
      <c r="D3" s="62">
        <v>30.346051559729741</v>
      </c>
      <c r="E3" s="62">
        <v>15.381630648330059</v>
      </c>
      <c r="F3" s="62">
        <v>22.553840864440076</v>
      </c>
      <c r="G3" s="112">
        <v>2.1000799174186673</v>
      </c>
      <c r="H3" s="59">
        <v>412.61729032700015</v>
      </c>
      <c r="J3" s="126" t="s">
        <v>55</v>
      </c>
      <c r="K3" s="122">
        <v>6.1803278688524588E-2</v>
      </c>
      <c r="L3" s="123">
        <v>1.65E-3</v>
      </c>
      <c r="M3" s="123">
        <v>3.7551020408163265E-2</v>
      </c>
      <c r="N3" s="124">
        <v>1.9</v>
      </c>
      <c r="O3" s="125">
        <v>2.0010042990966879</v>
      </c>
    </row>
    <row r="4" spans="1:15">
      <c r="A4" s="108" t="s">
        <v>56</v>
      </c>
      <c r="B4" s="62">
        <v>4.5944714471289192</v>
      </c>
      <c r="C4" s="62">
        <v>64.521973737948784</v>
      </c>
      <c r="D4" s="62">
        <v>9.2584503753726786</v>
      </c>
      <c r="E4" s="62">
        <v>4.7444771723122239</v>
      </c>
      <c r="F4" s="62">
        <v>14.757222806648432</v>
      </c>
      <c r="G4" s="112">
        <v>0.93951723621477223</v>
      </c>
      <c r="H4" s="59">
        <v>98.816112775625811</v>
      </c>
      <c r="J4" s="126" t="s">
        <v>56</v>
      </c>
      <c r="K4" s="122">
        <v>0</v>
      </c>
      <c r="L4" s="123">
        <v>6.8181818181818179E-3</v>
      </c>
      <c r="M4" s="123">
        <v>0.11367346938775511</v>
      </c>
      <c r="N4" s="124">
        <v>2.3404255319148937</v>
      </c>
      <c r="O4" s="125">
        <v>2.4609171831208307</v>
      </c>
    </row>
    <row r="5" spans="1:15">
      <c r="A5" s="108" t="s">
        <v>58</v>
      </c>
      <c r="B5" s="62">
        <v>1.2542724647282288</v>
      </c>
      <c r="C5" s="62">
        <v>109.92423996625678</v>
      </c>
      <c r="D5" s="62">
        <v>7.9823900555607876</v>
      </c>
      <c r="E5" s="62">
        <v>4.1865347490347498</v>
      </c>
      <c r="F5" s="62">
        <v>29.563647269718693</v>
      </c>
      <c r="G5" s="112">
        <v>0.87498363981414806</v>
      </c>
      <c r="H5" s="59">
        <v>153.7860681451134</v>
      </c>
      <c r="J5" s="126" t="s">
        <v>58</v>
      </c>
      <c r="K5" s="122">
        <v>0</v>
      </c>
      <c r="L5" s="123">
        <v>2.65E-3</v>
      </c>
      <c r="M5" s="123">
        <v>4.1428571428571426E-2</v>
      </c>
      <c r="N5" s="124">
        <v>0.81914893617021278</v>
      </c>
      <c r="O5" s="125">
        <v>0.86322750759878419</v>
      </c>
    </row>
    <row r="6" spans="1:15">
      <c r="A6" s="108" t="s">
        <v>60</v>
      </c>
      <c r="B6" s="62">
        <v>1.2587051734664081</v>
      </c>
      <c r="C6" s="62">
        <v>91.774315666860787</v>
      </c>
      <c r="D6" s="62">
        <v>18.479449408355471</v>
      </c>
      <c r="E6" s="62">
        <v>7.8957920792079195</v>
      </c>
      <c r="F6" s="62">
        <v>59.604288543140036</v>
      </c>
      <c r="G6" s="112">
        <v>0.65434636684007375</v>
      </c>
      <c r="H6" s="59">
        <v>179.6668972378707</v>
      </c>
      <c r="J6" s="126" t="s">
        <v>60</v>
      </c>
      <c r="K6" s="122">
        <v>5.2950819672131146E-2</v>
      </c>
      <c r="L6" s="123">
        <v>8.9090909090909082E-3</v>
      </c>
      <c r="M6" s="123">
        <v>6.2040816326530607E-2</v>
      </c>
      <c r="N6" s="124">
        <v>2.3617021276595747</v>
      </c>
      <c r="O6" s="125">
        <v>2.4856028545673272</v>
      </c>
    </row>
    <row r="7" spans="1:15">
      <c r="A7" s="108" t="s">
        <v>61</v>
      </c>
      <c r="B7" s="62">
        <v>2.1254209807487006</v>
      </c>
      <c r="C7" s="62">
        <v>887.17602830605915</v>
      </c>
      <c r="D7" s="62">
        <v>33.932327366967804</v>
      </c>
      <c r="E7" s="62">
        <v>5.0652929493545189</v>
      </c>
      <c r="F7" s="62">
        <v>75.478540218470727</v>
      </c>
      <c r="G7" s="112">
        <v>0.66939895309107433</v>
      </c>
      <c r="H7" s="59">
        <v>1004.447008774692</v>
      </c>
      <c r="J7" s="126" t="s">
        <v>61</v>
      </c>
      <c r="K7" s="122">
        <v>0</v>
      </c>
      <c r="L7" s="123">
        <v>1.2136363636363636E-2</v>
      </c>
      <c r="M7" s="123">
        <v>3.9387755102040817E-2</v>
      </c>
      <c r="N7" s="124">
        <v>2.0510638297872341</v>
      </c>
      <c r="O7" s="125">
        <v>2.1025879485256387</v>
      </c>
    </row>
    <row r="8" spans="1:15">
      <c r="A8" s="108" t="s">
        <v>66</v>
      </c>
      <c r="B8" s="62">
        <v>0.53597016519650975</v>
      </c>
      <c r="C8" s="62">
        <v>69.329591157663259</v>
      </c>
      <c r="D8" s="62">
        <v>8.6046333065396574</v>
      </c>
      <c r="E8" s="62">
        <v>8.4621249385145116</v>
      </c>
      <c r="F8" s="62">
        <v>12.194705923687723</v>
      </c>
      <c r="G8" s="112">
        <v>0.47638540355323594</v>
      </c>
      <c r="H8" s="59">
        <v>99.603410895154894</v>
      </c>
      <c r="J8" s="126" t="s">
        <v>66</v>
      </c>
      <c r="K8" s="122">
        <v>2.1147540983606557E-2</v>
      </c>
      <c r="L8" s="123">
        <v>0</v>
      </c>
      <c r="M8" s="123">
        <v>0</v>
      </c>
      <c r="N8" s="124">
        <v>9.2553191489361697E-2</v>
      </c>
      <c r="O8" s="125">
        <v>0.11370073247296825</v>
      </c>
    </row>
    <row r="9" spans="1:15">
      <c r="A9" s="108" t="s">
        <v>70</v>
      </c>
      <c r="B9" s="62">
        <v>0.81437928432678885</v>
      </c>
      <c r="C9" s="62">
        <v>0.88826548583505249</v>
      </c>
      <c r="D9" s="62">
        <v>4.022016941726303</v>
      </c>
      <c r="E9" s="62">
        <v>0.30164670658682641</v>
      </c>
      <c r="F9" s="62">
        <v>0.58824636441402889</v>
      </c>
      <c r="G9" s="112">
        <v>0.26283872932101898</v>
      </c>
      <c r="H9" s="59">
        <v>6.877393512210018</v>
      </c>
      <c r="J9" s="126" t="s">
        <v>70</v>
      </c>
      <c r="K9" s="122">
        <v>0</v>
      </c>
      <c r="L9" s="123">
        <v>1.1136363636363635E-3</v>
      </c>
      <c r="M9" s="123">
        <v>1.1979591836734694E-3</v>
      </c>
      <c r="N9" s="124">
        <v>0.10127659574468084</v>
      </c>
      <c r="O9" s="125">
        <v>0.10358819129199068</v>
      </c>
    </row>
    <row r="10" spans="1:15">
      <c r="A10" s="108" t="s">
        <v>74</v>
      </c>
      <c r="B10" s="62">
        <v>3.7972340933825288</v>
      </c>
      <c r="C10" s="62">
        <v>22.934936350777932</v>
      </c>
      <c r="D10" s="62">
        <v>13.903054817676887</v>
      </c>
      <c r="E10" s="62">
        <v>4.9470297029702968</v>
      </c>
      <c r="F10" s="62">
        <v>17.34098868458274</v>
      </c>
      <c r="G10" s="112">
        <v>1.0704396710857524</v>
      </c>
      <c r="H10" s="59">
        <v>63.993683320476137</v>
      </c>
      <c r="J10" s="126" t="s">
        <v>74</v>
      </c>
      <c r="K10" s="122">
        <v>2.7540983606557375E-2</v>
      </c>
      <c r="L10" s="123">
        <v>0</v>
      </c>
      <c r="M10" s="123">
        <v>5.4489795918367338E-3</v>
      </c>
      <c r="N10" s="124">
        <v>0.1548936170212766</v>
      </c>
      <c r="O10" s="125">
        <v>0.18788358021967072</v>
      </c>
    </row>
    <row r="11" spans="1:15">
      <c r="A11" s="108" t="s">
        <v>81</v>
      </c>
      <c r="B11" s="62">
        <v>0.70662581386441969</v>
      </c>
      <c r="C11" s="62">
        <v>24.904331595651957</v>
      </c>
      <c r="D11" s="62">
        <v>1.8328838718915565</v>
      </c>
      <c r="E11" s="62">
        <v>0.63038160469667315</v>
      </c>
      <c r="F11" s="62">
        <v>5.1869010343863566</v>
      </c>
      <c r="G11" s="112">
        <v>0.37329596338186999</v>
      </c>
      <c r="H11" s="59">
        <v>33.634419883872837</v>
      </c>
      <c r="J11" s="126" t="s">
        <v>81</v>
      </c>
      <c r="K11" s="122">
        <v>1.359016393442623E-2</v>
      </c>
      <c r="L11" s="123">
        <v>1.25E-3</v>
      </c>
      <c r="M11" s="123">
        <v>1.4163265306122448E-2</v>
      </c>
      <c r="N11" s="124">
        <v>1.1234042553191488</v>
      </c>
      <c r="O11" s="125">
        <v>1.1524076845596976</v>
      </c>
    </row>
    <row r="12" spans="1:15">
      <c r="A12" s="108" t="s">
        <v>82</v>
      </c>
      <c r="B12" s="62">
        <v>0.72769110826485073</v>
      </c>
      <c r="C12" s="62">
        <v>1.0456823679026506</v>
      </c>
      <c r="D12" s="62">
        <v>1.6347977129622928</v>
      </c>
      <c r="E12" s="62">
        <v>0.50148367952522255</v>
      </c>
      <c r="F12" s="62">
        <v>1.7661593895718524</v>
      </c>
      <c r="G12" s="112">
        <v>0.28954383141377055</v>
      </c>
      <c r="H12" s="59">
        <v>5.96535808964064</v>
      </c>
      <c r="J12" s="126" t="s">
        <v>82</v>
      </c>
      <c r="K12" s="122">
        <v>0</v>
      </c>
      <c r="L12" s="123">
        <v>1.0272727272727274E-3</v>
      </c>
      <c r="M12" s="123">
        <v>0</v>
      </c>
      <c r="N12" s="124">
        <v>0</v>
      </c>
      <c r="O12" s="125">
        <v>1.0272727272727274E-3</v>
      </c>
    </row>
    <row r="13" spans="1:15" ht="15" thickBot="1">
      <c r="A13" s="109" t="s">
        <v>87</v>
      </c>
      <c r="B13" s="96">
        <v>0.82150374134688475</v>
      </c>
      <c r="C13" s="96">
        <v>2.1146368995359337</v>
      </c>
      <c r="D13" s="96">
        <v>2.1498361849290131</v>
      </c>
      <c r="E13" s="96">
        <v>0.4753731343283582</v>
      </c>
      <c r="F13" s="96">
        <v>2.7229253731343279</v>
      </c>
      <c r="G13" s="113">
        <v>0.65540096129521874</v>
      </c>
      <c r="H13" s="97">
        <v>8.9396762945697361</v>
      </c>
      <c r="J13" s="127" t="s">
        <v>87</v>
      </c>
      <c r="K13" s="119">
        <v>0</v>
      </c>
      <c r="L13" s="120">
        <v>0</v>
      </c>
      <c r="M13" s="120">
        <v>1.0387755102040815E-3</v>
      </c>
      <c r="N13" s="121">
        <v>0</v>
      </c>
      <c r="O13" s="118">
        <v>1.0387755102040815E-3</v>
      </c>
    </row>
    <row r="14" spans="1:15">
      <c r="J14" s="123"/>
      <c r="K14" s="117"/>
      <c r="L14" s="117"/>
      <c r="M14" s="117"/>
      <c r="N14" s="117"/>
      <c r="O14" s="117"/>
    </row>
    <row r="15" spans="1:15">
      <c r="J15" s="123"/>
      <c r="K15" s="117"/>
      <c r="L15" s="117"/>
      <c r="M15" s="117"/>
      <c r="N15" s="117"/>
      <c r="O15" s="117"/>
    </row>
    <row r="29" spans="10:15">
      <c r="J29" s="123"/>
      <c r="K29" s="117"/>
      <c r="L29" s="117"/>
      <c r="M29" s="117"/>
      <c r="N29" s="117"/>
      <c r="O29" s="117"/>
    </row>
  </sheetData>
  <mergeCells count="2">
    <mergeCell ref="H1:H2"/>
    <mergeCell ref="O1:O2"/>
  </mergeCells>
  <phoneticPr fontId="17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E41876-9D7B-4261-94AB-0D9F21BBBA90}">
  <dimension ref="A1:AM20"/>
  <sheetViews>
    <sheetView topLeftCell="A6" zoomScaleNormal="100" workbookViewId="0">
      <selection activeCell="B3" sqref="B3:B10"/>
    </sheetView>
  </sheetViews>
  <sheetFormatPr defaultColWidth="8.7265625" defaultRowHeight="14.5"/>
  <cols>
    <col min="1" max="37" width="8.7265625" style="1"/>
    <col min="38" max="38" width="13.453125" style="1" bestFit="1" customWidth="1"/>
    <col min="39" max="16384" width="8.7265625" style="1"/>
  </cols>
  <sheetData>
    <row r="1" spans="1:39">
      <c r="A1" s="178" t="s">
        <v>170</v>
      </c>
      <c r="B1" s="4"/>
      <c r="C1" s="177" t="s">
        <v>3</v>
      </c>
      <c r="D1" s="177"/>
      <c r="E1" s="177"/>
      <c r="F1" s="177"/>
      <c r="G1" s="177"/>
      <c r="H1" s="177"/>
      <c r="I1" s="177" t="s">
        <v>4</v>
      </c>
      <c r="J1" s="177"/>
      <c r="K1" s="177" t="s">
        <v>5</v>
      </c>
      <c r="L1" s="177"/>
      <c r="M1" s="177"/>
      <c r="N1" s="177" t="s">
        <v>171</v>
      </c>
      <c r="O1" s="177"/>
      <c r="P1" s="177"/>
      <c r="Q1" s="177" t="s">
        <v>172</v>
      </c>
      <c r="R1" s="177"/>
      <c r="S1" s="177"/>
      <c r="T1" s="177"/>
      <c r="U1" s="177"/>
      <c r="V1" s="177"/>
      <c r="W1" s="177"/>
      <c r="X1" s="177"/>
      <c r="Y1" s="177"/>
      <c r="Z1" s="177"/>
      <c r="AA1" s="177"/>
      <c r="AB1" s="177"/>
      <c r="AC1" s="177"/>
      <c r="AD1" s="177" t="s">
        <v>173</v>
      </c>
      <c r="AE1" s="177"/>
      <c r="AF1" s="177"/>
      <c r="AG1" s="177"/>
      <c r="AH1" s="177"/>
      <c r="AI1" s="177"/>
      <c r="AJ1" s="177"/>
      <c r="AK1" s="177"/>
      <c r="AL1" s="1" t="s">
        <v>174</v>
      </c>
      <c r="AM1" s="1" t="s">
        <v>175</v>
      </c>
    </row>
    <row r="2" spans="1:39">
      <c r="A2" s="179"/>
      <c r="B2" s="4"/>
      <c r="C2" s="4">
        <v>30</v>
      </c>
      <c r="D2" s="4">
        <v>32</v>
      </c>
      <c r="E2" s="4">
        <v>34</v>
      </c>
      <c r="F2" s="4">
        <v>42</v>
      </c>
      <c r="G2" s="4">
        <v>44</v>
      </c>
      <c r="H2" s="4">
        <v>46</v>
      </c>
      <c r="I2" s="4">
        <v>74</v>
      </c>
      <c r="J2" s="4">
        <v>88</v>
      </c>
      <c r="K2" s="4">
        <v>48</v>
      </c>
      <c r="L2" s="4">
        <v>56</v>
      </c>
      <c r="M2" s="4">
        <v>58</v>
      </c>
      <c r="N2" s="4">
        <v>17</v>
      </c>
      <c r="O2" s="4">
        <v>19</v>
      </c>
      <c r="P2" s="4">
        <v>20</v>
      </c>
      <c r="Q2" s="4">
        <v>2</v>
      </c>
      <c r="R2" s="4">
        <v>5</v>
      </c>
      <c r="S2" s="4">
        <v>13</v>
      </c>
      <c r="T2" s="4">
        <v>14</v>
      </c>
      <c r="U2" s="4">
        <v>16</v>
      </c>
      <c r="V2" s="4">
        <v>18</v>
      </c>
      <c r="W2" s="4">
        <v>21</v>
      </c>
      <c r="X2" s="4">
        <v>23</v>
      </c>
      <c r="Y2" s="4">
        <v>29</v>
      </c>
      <c r="Z2" s="4">
        <v>39</v>
      </c>
      <c r="AA2" s="4">
        <v>49</v>
      </c>
      <c r="AB2" s="4">
        <v>55</v>
      </c>
      <c r="AC2" s="4">
        <v>61</v>
      </c>
      <c r="AD2" s="4">
        <v>1</v>
      </c>
      <c r="AE2" s="4">
        <v>3</v>
      </c>
      <c r="AF2" s="4">
        <v>4</v>
      </c>
      <c r="AG2" s="4">
        <v>6</v>
      </c>
      <c r="AH2" s="4">
        <v>7</v>
      </c>
      <c r="AI2" s="4">
        <v>8</v>
      </c>
      <c r="AJ2" s="4">
        <v>10</v>
      </c>
      <c r="AK2" s="4">
        <v>11</v>
      </c>
    </row>
    <row r="3" spans="1:39">
      <c r="A3" s="180" t="s">
        <v>176</v>
      </c>
      <c r="B3" s="5" t="s">
        <v>177</v>
      </c>
      <c r="C3" s="6">
        <v>100.31753194120645</v>
      </c>
      <c r="D3" s="6">
        <v>97.848003555472388</v>
      </c>
      <c r="E3" s="6">
        <v>98.811811214911998</v>
      </c>
      <c r="F3" s="6">
        <v>96.043957810791682</v>
      </c>
      <c r="G3" s="6">
        <v>97.229404218645129</v>
      </c>
      <c r="H3" s="6">
        <v>100.78488238272799</v>
      </c>
      <c r="I3" s="6">
        <v>101.10062893081759</v>
      </c>
      <c r="J3" s="6">
        <v>101.38404398234384</v>
      </c>
      <c r="K3" s="6">
        <v>103.11686826227444</v>
      </c>
      <c r="L3" s="6">
        <v>96.645855976543743</v>
      </c>
      <c r="M3" s="6">
        <v>103.40614866393506</v>
      </c>
      <c r="N3" s="6">
        <v>94.861867144051587</v>
      </c>
      <c r="O3" s="6">
        <v>102.1002402262301</v>
      </c>
      <c r="P3" s="6">
        <v>99.105086998836853</v>
      </c>
      <c r="Q3" s="6">
        <v>97.593804449580517</v>
      </c>
      <c r="R3" s="6">
        <v>95.548976835982131</v>
      </c>
      <c r="S3" s="6">
        <v>90.124626580862525</v>
      </c>
      <c r="T3" s="6">
        <v>95.303804982669817</v>
      </c>
      <c r="U3" s="6">
        <v>98.673083353056754</v>
      </c>
      <c r="V3" s="6">
        <v>99.916908000048878</v>
      </c>
      <c r="W3" s="6">
        <v>100.5715839045499</v>
      </c>
      <c r="X3" s="6">
        <v>100.88518137852461</v>
      </c>
      <c r="Y3" s="6">
        <v>102.14564246590339</v>
      </c>
      <c r="Z3" s="6">
        <v>97.13025195601972</v>
      </c>
      <c r="AA3" s="6">
        <v>102.56280637254902</v>
      </c>
      <c r="AB3" s="6">
        <v>99.282411717246944</v>
      </c>
      <c r="AC3" s="6">
        <v>109.85297888336962</v>
      </c>
      <c r="AD3" s="6">
        <v>99.112109283811094</v>
      </c>
      <c r="AE3" s="6">
        <v>101.68497807557767</v>
      </c>
      <c r="AF3" s="6">
        <v>104.97136712595965</v>
      </c>
      <c r="AG3" s="6">
        <v>98.869557393274604</v>
      </c>
      <c r="AH3" s="6">
        <v>99.142359476887549</v>
      </c>
      <c r="AI3" s="6">
        <v>102.76477405903796</v>
      </c>
      <c r="AJ3" s="6">
        <v>101.54444079513287</v>
      </c>
      <c r="AK3" s="6">
        <v>99.362458590131368</v>
      </c>
      <c r="AL3" s="3">
        <f>AVERAGE(C3:AK3)</f>
        <v>99.708583913970429</v>
      </c>
      <c r="AM3" s="3">
        <f>STDEV(C3:AL3)</f>
        <v>3.3817626771917255</v>
      </c>
    </row>
    <row r="4" spans="1:39">
      <c r="A4" s="180"/>
      <c r="B4" s="7">
        <f>B5/2</f>
        <v>0.29296875</v>
      </c>
      <c r="C4" s="6">
        <v>94.739823244733572</v>
      </c>
      <c r="D4" s="6">
        <v>94.751101655072404</v>
      </c>
      <c r="E4" s="6">
        <v>90.50609806069005</v>
      </c>
      <c r="F4" s="6">
        <v>94.561860200383364</v>
      </c>
      <c r="G4" s="6">
        <v>95.429126959164407</v>
      </c>
      <c r="H4" s="6">
        <v>95.542055861328706</v>
      </c>
      <c r="I4" s="6">
        <v>96.621025797245522</v>
      </c>
      <c r="J4" s="6">
        <v>94.862315855111518</v>
      </c>
      <c r="K4" s="6">
        <v>86.3786361997726</v>
      </c>
      <c r="L4" s="6">
        <v>90.862886633887797</v>
      </c>
      <c r="M4" s="6">
        <v>89.668416958381954</v>
      </c>
      <c r="N4" s="6">
        <v>88.645598276688119</v>
      </c>
      <c r="O4" s="6">
        <v>92.610377377397427</v>
      </c>
      <c r="P4" s="6">
        <v>95.54171656686627</v>
      </c>
      <c r="Q4" s="6">
        <v>97.861257085159608</v>
      </c>
      <c r="R4" s="6">
        <v>97.100070663695163</v>
      </c>
      <c r="S4" s="6">
        <v>97.115585863158259</v>
      </c>
      <c r="T4" s="6">
        <v>95.039442540075456</v>
      </c>
      <c r="U4" s="6">
        <v>85.094175115839008</v>
      </c>
      <c r="V4" s="6">
        <v>95.156273567407368</v>
      </c>
      <c r="W4" s="6">
        <v>94.858683185892417</v>
      </c>
      <c r="X4" s="6">
        <v>93.186018227480218</v>
      </c>
      <c r="Y4" s="6">
        <v>87.142313363612502</v>
      </c>
      <c r="Z4" s="6">
        <v>91.861719492980924</v>
      </c>
      <c r="AA4" s="6">
        <v>93.306498588562121</v>
      </c>
      <c r="AB4" s="6">
        <v>95.15936208284171</v>
      </c>
      <c r="AC4" s="6">
        <v>92.685194342794986</v>
      </c>
      <c r="AD4" s="6">
        <v>99.369741074039169</v>
      </c>
      <c r="AE4" s="6">
        <v>91.419965437601959</v>
      </c>
      <c r="AF4" s="6">
        <v>95.15687162017295</v>
      </c>
      <c r="AG4" s="6">
        <v>96.701442033242046</v>
      </c>
      <c r="AH4" s="6">
        <v>103.17377879305518</v>
      </c>
      <c r="AI4" s="6">
        <v>74.16405713457624</v>
      </c>
      <c r="AJ4" s="6">
        <v>96.863376279331234</v>
      </c>
      <c r="AK4" s="6">
        <v>95.258331298828125</v>
      </c>
    </row>
    <row r="5" spans="1:39">
      <c r="A5" s="180"/>
      <c r="B5" s="7">
        <f>B6/2</f>
        <v>0.5859375</v>
      </c>
      <c r="C5" s="6">
        <v>98.917977893097216</v>
      </c>
      <c r="D5" s="6">
        <v>98.950539073892557</v>
      </c>
      <c r="E5" s="6">
        <v>93.205337386289983</v>
      </c>
      <c r="F5" s="6">
        <v>96.224188296741474</v>
      </c>
      <c r="G5" s="6">
        <v>104.07498029091829</v>
      </c>
      <c r="H5" s="6">
        <v>96.083312398657142</v>
      </c>
      <c r="I5" s="6">
        <v>98.071218996007758</v>
      </c>
      <c r="J5" s="6">
        <v>95.943894499686351</v>
      </c>
      <c r="K5" s="6">
        <v>101.83498595633588</v>
      </c>
      <c r="L5" s="6">
        <v>92.028454859294911</v>
      </c>
      <c r="M5" s="6">
        <v>93.829411383378698</v>
      </c>
      <c r="N5" s="6">
        <v>98.518800264787316</v>
      </c>
      <c r="O5" s="6">
        <v>96.847105036374941</v>
      </c>
      <c r="P5" s="6">
        <v>104.31776447105787</v>
      </c>
      <c r="Q5" s="6">
        <v>95.380131720861925</v>
      </c>
      <c r="R5" s="6">
        <v>97.570256020003271</v>
      </c>
      <c r="S5" s="6">
        <v>93.216808064288458</v>
      </c>
      <c r="T5" s="6">
        <v>100.0032148784575</v>
      </c>
      <c r="U5" s="6">
        <v>82.686398958305574</v>
      </c>
      <c r="V5" s="6">
        <v>97.923418410400032</v>
      </c>
      <c r="W5" s="6">
        <v>100.80794208530874</v>
      </c>
      <c r="X5" s="6">
        <v>97.81475572965202</v>
      </c>
      <c r="Y5" s="6">
        <v>97.006574449449914</v>
      </c>
      <c r="Z5" s="6">
        <v>92.239996593376944</v>
      </c>
      <c r="AA5" s="6">
        <v>95.174226696339232</v>
      </c>
      <c r="AB5" s="6">
        <v>96.784628728150707</v>
      </c>
      <c r="AC5" s="6">
        <v>93.691622984867976</v>
      </c>
      <c r="AD5" s="6">
        <v>106.04025210357038</v>
      </c>
      <c r="AE5" s="6">
        <v>91.170437844210809</v>
      </c>
      <c r="AF5" s="6">
        <v>102.30999515607752</v>
      </c>
      <c r="AG5" s="6">
        <v>104.80264083196136</v>
      </c>
      <c r="AH5" s="6">
        <v>100.00730350527678</v>
      </c>
      <c r="AI5" s="6">
        <v>44.819895030652809</v>
      </c>
      <c r="AJ5" s="6">
        <v>101.42160751003055</v>
      </c>
      <c r="AK5" s="6">
        <v>98.400115966796875</v>
      </c>
    </row>
    <row r="6" spans="1:39">
      <c r="A6" s="180"/>
      <c r="B6" s="7">
        <f>B7/2</f>
        <v>1.171875</v>
      </c>
      <c r="C6" s="6">
        <v>101.15115823844469</v>
      </c>
      <c r="D6" s="6">
        <v>95.292167690628162</v>
      </c>
      <c r="E6" s="6">
        <v>91.499221444908841</v>
      </c>
      <c r="F6" s="6">
        <v>93.912330188916144</v>
      </c>
      <c r="G6" s="6">
        <v>99.131574970078944</v>
      </c>
      <c r="H6" s="6">
        <v>97.301329922884278</v>
      </c>
      <c r="I6" s="6">
        <v>91.801478251110296</v>
      </c>
      <c r="J6" s="6">
        <v>91.957568266764639</v>
      </c>
      <c r="K6" s="6">
        <v>84.67913495782939</v>
      </c>
      <c r="L6" s="6">
        <v>93.455556717927251</v>
      </c>
      <c r="M6" s="6">
        <v>92.769512511344473</v>
      </c>
      <c r="N6" s="6">
        <v>100.49227033175217</v>
      </c>
      <c r="O6" s="6">
        <v>93.419243641902312</v>
      </c>
      <c r="P6" s="6">
        <v>104.25788423153692</v>
      </c>
      <c r="Q6" s="6">
        <v>78.567592996305407</v>
      </c>
      <c r="R6" s="6">
        <v>79.73039082459097</v>
      </c>
      <c r="S6" s="6">
        <v>94.455071574940746</v>
      </c>
      <c r="T6" s="6">
        <v>105.11728278472772</v>
      </c>
      <c r="U6" s="6">
        <v>70.827987161573049</v>
      </c>
      <c r="V6" s="6">
        <v>85.794127358779008</v>
      </c>
      <c r="W6" s="6">
        <v>100.49820660233324</v>
      </c>
      <c r="X6" s="6">
        <v>95.330195384688281</v>
      </c>
      <c r="Y6" s="6">
        <v>92.836473966436671</v>
      </c>
      <c r="Z6" s="6">
        <v>88.435934195398218</v>
      </c>
      <c r="AA6" s="6">
        <v>92.222155840664328</v>
      </c>
      <c r="AB6" s="6">
        <v>95.182803428687521</v>
      </c>
      <c r="AC6" s="6">
        <v>91.523687073484325</v>
      </c>
      <c r="AD6" s="6">
        <v>101.9638738182645</v>
      </c>
      <c r="AE6" s="6">
        <v>86.86144354539141</v>
      </c>
      <c r="AF6" s="6">
        <v>99.268647116277961</v>
      </c>
      <c r="AG6" s="6">
        <v>105.00533626759105</v>
      </c>
      <c r="AH6" s="6">
        <v>91.666700479191093</v>
      </c>
      <c r="AI6" s="6">
        <v>7.558927120021675</v>
      </c>
      <c r="AJ6" s="6">
        <v>99.136716132857913</v>
      </c>
      <c r="AK6" s="6">
        <v>100.05340576171875</v>
      </c>
    </row>
    <row r="7" spans="1:39">
      <c r="A7" s="180"/>
      <c r="B7" s="7">
        <f>B8/2</f>
        <v>2.34375</v>
      </c>
      <c r="C7" s="6">
        <v>96.454066120796639</v>
      </c>
      <c r="D7" s="6">
        <v>97.95128015108412</v>
      </c>
      <c r="E7" s="6">
        <v>94.198460770508788</v>
      </c>
      <c r="F7" s="6">
        <v>96.882088540315223</v>
      </c>
      <c r="G7" s="6">
        <v>103.73267541082714</v>
      </c>
      <c r="H7" s="6">
        <v>100.70721142500436</v>
      </c>
      <c r="I7" s="6">
        <v>92.230363470202505</v>
      </c>
      <c r="J7" s="6">
        <v>92.048132847847796</v>
      </c>
      <c r="K7" s="6">
        <v>45.875837370804234</v>
      </c>
      <c r="L7" s="6">
        <v>83.75788959793563</v>
      </c>
      <c r="M7" s="6">
        <v>95.749060028523274</v>
      </c>
      <c r="N7" s="6">
        <v>97.307508036880037</v>
      </c>
      <c r="O7" s="6">
        <v>92.822814998897726</v>
      </c>
      <c r="P7" s="6">
        <v>105.32375249500998</v>
      </c>
      <c r="Q7" s="6">
        <v>36.151639626408425</v>
      </c>
      <c r="R7" s="6">
        <v>51.355293435523905</v>
      </c>
      <c r="S7" s="6">
        <v>82.204829422387064</v>
      </c>
      <c r="T7" s="6">
        <v>106.62666822052458</v>
      </c>
      <c r="U7" s="6">
        <v>47.935838324151234</v>
      </c>
      <c r="V7" s="6">
        <v>61.295845613863442</v>
      </c>
      <c r="W7" s="6">
        <v>104.21576290625387</v>
      </c>
      <c r="X7" s="6">
        <v>96.623019696419249</v>
      </c>
      <c r="Y7" s="6">
        <v>90.633904055167719</v>
      </c>
      <c r="Z7" s="6">
        <v>90.328739123646216</v>
      </c>
      <c r="AA7" s="6">
        <v>93.506638985557018</v>
      </c>
      <c r="AB7" s="6">
        <v>96.613506903476349</v>
      </c>
      <c r="AC7" s="6">
        <v>90.637523489269128</v>
      </c>
      <c r="AD7" s="6">
        <v>99.624768526038793</v>
      </c>
      <c r="AE7" s="6">
        <v>47.551560960640856</v>
      </c>
      <c r="AF7" s="6">
        <v>98.682611906520236</v>
      </c>
      <c r="AG7" s="6">
        <v>104.48742874634942</v>
      </c>
      <c r="AH7" s="6">
        <v>69.884401741480261</v>
      </c>
      <c r="AI7" s="6">
        <v>3.6663663342007267</v>
      </c>
      <c r="AJ7" s="6">
        <v>95.73209706360268</v>
      </c>
      <c r="AK7" s="6">
        <v>99.388122558593764</v>
      </c>
    </row>
    <row r="8" spans="1:39">
      <c r="A8" s="180"/>
      <c r="B8" s="7">
        <f>B9/2</f>
        <v>4.6875</v>
      </c>
      <c r="C8" s="6">
        <v>88.670837046970931</v>
      </c>
      <c r="D8" s="6">
        <v>96.54323348712677</v>
      </c>
      <c r="E8" s="6">
        <v>89.007100124419807</v>
      </c>
      <c r="F8" s="6">
        <v>101.03958282763182</v>
      </c>
      <c r="G8" s="6">
        <v>108.2872093165748</v>
      </c>
      <c r="H8" s="6">
        <v>93.970051994123054</v>
      </c>
      <c r="I8" s="6">
        <v>91.945776081832904</v>
      </c>
      <c r="J8" s="6">
        <v>89.464815289082892</v>
      </c>
      <c r="K8" s="6">
        <v>16.138131024018826</v>
      </c>
      <c r="L8" s="6">
        <v>65.747811835268678</v>
      </c>
      <c r="M8" s="6">
        <v>86.716420329314133</v>
      </c>
      <c r="N8" s="6">
        <v>84.998555373097759</v>
      </c>
      <c r="O8" s="6">
        <v>87.563180151111283</v>
      </c>
      <c r="P8" s="6">
        <v>100.05429141716566</v>
      </c>
      <c r="Q8" s="6">
        <v>8.2919888932234898</v>
      </c>
      <c r="R8" s="6">
        <v>11.671286985196861</v>
      </c>
      <c r="S8" s="6">
        <v>64.697808215177488</v>
      </c>
      <c r="T8" s="6">
        <v>106.32366592590508</v>
      </c>
      <c r="U8" s="6">
        <v>34.752464315493299</v>
      </c>
      <c r="V8" s="6">
        <v>19.620720158821396</v>
      </c>
      <c r="W8" s="6">
        <v>95.888699768428893</v>
      </c>
      <c r="X8" s="6">
        <v>91.172150179273743</v>
      </c>
      <c r="Y8" s="6">
        <v>78.457683679917807</v>
      </c>
      <c r="Z8" s="6">
        <v>86.151367617209118</v>
      </c>
      <c r="AA8" s="6">
        <v>91.789762968052202</v>
      </c>
      <c r="AB8" s="6">
        <v>93.122309128841451</v>
      </c>
      <c r="AC8" s="6">
        <v>88.470378795371388</v>
      </c>
      <c r="AD8" s="6">
        <v>77.422760793996289</v>
      </c>
      <c r="AE8" s="6">
        <v>4.654618279309398</v>
      </c>
      <c r="AF8" s="6">
        <v>82.662728001842282</v>
      </c>
      <c r="AG8" s="6">
        <v>78.532485046040819</v>
      </c>
      <c r="AH8" s="6">
        <v>19.995780196951195</v>
      </c>
      <c r="AI8" s="6">
        <v>2.4182014075721585</v>
      </c>
      <c r="AJ8" s="6">
        <v>64.265746651983392</v>
      </c>
      <c r="AK8" s="6">
        <v>91.709136962890639</v>
      </c>
    </row>
    <row r="9" spans="1:39">
      <c r="A9" s="180"/>
      <c r="B9" s="7">
        <v>9.375</v>
      </c>
      <c r="C9" s="6">
        <v>52.467660116781758</v>
      </c>
      <c r="D9" s="6">
        <v>93.378913564900031</v>
      </c>
      <c r="E9" s="6">
        <v>84.388666621964944</v>
      </c>
      <c r="F9" s="6">
        <v>102.48512191243064</v>
      </c>
      <c r="G9" s="6">
        <v>112.43980049916058</v>
      </c>
      <c r="H9" s="6">
        <v>68.268359711025354</v>
      </c>
      <c r="I9" s="6">
        <v>93.898606724278906</v>
      </c>
      <c r="J9" s="6">
        <v>88.045475297025845</v>
      </c>
      <c r="K9" s="6">
        <v>6.8538627008996666</v>
      </c>
      <c r="L9" s="6">
        <v>31.786797782194792</v>
      </c>
      <c r="M9" s="6">
        <v>79.480260598988721</v>
      </c>
      <c r="N9" s="6">
        <v>59.851075424153436</v>
      </c>
      <c r="O9" s="6">
        <v>86.088141571637564</v>
      </c>
      <c r="P9" s="6">
        <v>73.079441117764475</v>
      </c>
      <c r="Q9" s="6">
        <v>5.1765839777864464</v>
      </c>
      <c r="R9" s="6">
        <v>6.3515790618035552</v>
      </c>
      <c r="S9" s="6">
        <v>31.449654172081637</v>
      </c>
      <c r="T9" s="6">
        <v>96.546416817029197</v>
      </c>
      <c r="U9" s="6">
        <v>10.975484391716702</v>
      </c>
      <c r="V9" s="6">
        <v>7.0821460455673906</v>
      </c>
      <c r="W9" s="6">
        <v>72.299128503700032</v>
      </c>
      <c r="X9" s="6">
        <v>79.37483217766264</v>
      </c>
      <c r="Y9" s="6">
        <v>65.206786576149412</v>
      </c>
      <c r="Z9" s="6">
        <v>85.526110346198067</v>
      </c>
      <c r="AA9" s="6">
        <v>95.441578420683157</v>
      </c>
      <c r="AB9" s="6">
        <v>95.622719352393759</v>
      </c>
      <c r="AC9" s="6">
        <v>70.373652457719317</v>
      </c>
      <c r="AD9" s="6">
        <v>18.167863292290697</v>
      </c>
      <c r="AE9" s="6">
        <v>2.1730704006977084</v>
      </c>
      <c r="AF9" s="6">
        <v>24.632536865426307</v>
      </c>
      <c r="AG9" s="6">
        <v>29.52817466555253</v>
      </c>
      <c r="AH9" s="6">
        <v>2.2766648948903865</v>
      </c>
      <c r="AI9" s="6">
        <v>2.5769785713835662</v>
      </c>
      <c r="AJ9" s="6">
        <v>10.465680423247827</v>
      </c>
      <c r="AK9" s="6">
        <v>53.022003173828139</v>
      </c>
    </row>
    <row r="10" spans="1:39" s="2" customFormat="1">
      <c r="A10" s="180"/>
      <c r="B10" s="8" t="s">
        <v>178</v>
      </c>
      <c r="C10" s="9">
        <v>9.7899999999999991</v>
      </c>
      <c r="D10" s="6" t="s">
        <v>179</v>
      </c>
      <c r="E10" s="6" t="s">
        <v>179</v>
      </c>
      <c r="F10" s="6" t="s">
        <v>179</v>
      </c>
      <c r="G10" s="6" t="s">
        <v>179</v>
      </c>
      <c r="H10" s="6" t="s">
        <v>179</v>
      </c>
      <c r="I10" s="6" t="s">
        <v>179</v>
      </c>
      <c r="J10" s="6" t="s">
        <v>179</v>
      </c>
      <c r="K10" s="9">
        <v>2.2759999999999998</v>
      </c>
      <c r="L10" s="9">
        <v>6.3529999999999998</v>
      </c>
      <c r="M10" s="6" t="s">
        <v>179</v>
      </c>
      <c r="N10" s="6" t="s">
        <v>179</v>
      </c>
      <c r="O10" s="6" t="s">
        <v>179</v>
      </c>
      <c r="P10" s="9">
        <v>10.79</v>
      </c>
      <c r="Q10" s="9">
        <v>1.9019999999999999</v>
      </c>
      <c r="R10" s="9">
        <v>2.2759999999999998</v>
      </c>
      <c r="S10" s="9">
        <v>6.21</v>
      </c>
      <c r="T10" s="6" t="s">
        <v>179</v>
      </c>
      <c r="U10" s="9">
        <v>2.2719999999999998</v>
      </c>
      <c r="V10" s="9">
        <v>2.7349999999999999</v>
      </c>
      <c r="W10" s="6" t="s">
        <v>179</v>
      </c>
      <c r="X10" s="6" t="s">
        <v>179</v>
      </c>
      <c r="Y10" s="6" t="s">
        <v>179</v>
      </c>
      <c r="Z10" s="6" t="s">
        <v>179</v>
      </c>
      <c r="AA10" s="6" t="s">
        <v>179</v>
      </c>
      <c r="AB10" s="6" t="s">
        <v>179</v>
      </c>
      <c r="AC10" s="6" t="s">
        <v>179</v>
      </c>
      <c r="AD10" s="9">
        <v>6.4109999999999996</v>
      </c>
      <c r="AE10" s="9">
        <v>2.2069999999999999</v>
      </c>
      <c r="AF10" s="9">
        <v>7.0209999999999999</v>
      </c>
      <c r="AG10" s="9">
        <v>7.1550000000000002</v>
      </c>
      <c r="AH10" s="9">
        <v>3.024</v>
      </c>
      <c r="AI10" s="9">
        <v>0.497</v>
      </c>
      <c r="AJ10" s="9">
        <v>5.4409999999999998</v>
      </c>
      <c r="AK10" s="9">
        <v>9.7210000000000001</v>
      </c>
    </row>
    <row r="11" spans="1:39">
      <c r="A11" s="180" t="s">
        <v>180</v>
      </c>
      <c r="B11" s="5" t="s">
        <v>177</v>
      </c>
      <c r="C11" s="6">
        <v>85.810682518585608</v>
      </c>
      <c r="D11" s="6">
        <v>99.40482276133028</v>
      </c>
      <c r="E11" s="6">
        <v>114.78449472008414</v>
      </c>
      <c r="F11" s="6">
        <v>85.356118681642869</v>
      </c>
      <c r="G11" s="6">
        <v>89.913622184911858</v>
      </c>
      <c r="H11" s="6">
        <v>97.262894849869184</v>
      </c>
      <c r="I11" s="6">
        <v>93.096867754041796</v>
      </c>
      <c r="J11" s="6">
        <v>95.194460601907551</v>
      </c>
      <c r="K11" s="6">
        <v>98.696424729683429</v>
      </c>
      <c r="L11" s="6">
        <v>97.265868346369501</v>
      </c>
      <c r="M11" s="6">
        <v>98.30414618952031</v>
      </c>
      <c r="N11" s="6">
        <v>104.4299854641102</v>
      </c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3">
        <f>AVERAGE(C11:AK11)</f>
        <v>96.626699066838057</v>
      </c>
      <c r="AM11" s="3">
        <f>STDEV(C11:AL11)</f>
        <v>7.6909810925252238</v>
      </c>
    </row>
    <row r="12" spans="1:39">
      <c r="A12" s="180"/>
      <c r="B12" s="5">
        <v>7.0000000000000007E-2</v>
      </c>
      <c r="C12" s="6">
        <v>97.492710000000002</v>
      </c>
      <c r="D12" s="6">
        <v>99.282650000000004</v>
      </c>
      <c r="E12" s="6">
        <v>99.301299999999998</v>
      </c>
      <c r="F12" s="6">
        <v>103.69153</v>
      </c>
      <c r="G12" s="6">
        <v>102.64834999999999</v>
      </c>
      <c r="H12" s="6">
        <v>103.84894</v>
      </c>
      <c r="I12" s="6">
        <v>95.995739999999998</v>
      </c>
      <c r="J12" s="6">
        <v>102.60817</v>
      </c>
      <c r="K12" s="6">
        <v>103.73333</v>
      </c>
      <c r="L12" s="6">
        <v>94.617649999999998</v>
      </c>
      <c r="M12" s="6">
        <v>104.86059</v>
      </c>
      <c r="N12" s="6">
        <v>103.43158</v>
      </c>
      <c r="O12" s="6">
        <v>101.38800999999999</v>
      </c>
      <c r="P12" s="6">
        <v>103.04191</v>
      </c>
      <c r="Q12" s="6">
        <v>103.69086</v>
      </c>
      <c r="R12" s="6">
        <v>99.341790000000003</v>
      </c>
      <c r="S12" s="6">
        <v>97.790080000000003</v>
      </c>
      <c r="T12" s="6">
        <v>109.97717</v>
      </c>
      <c r="U12" s="6">
        <v>104.84225000000001</v>
      </c>
      <c r="V12" s="6">
        <v>104.17646000000001</v>
      </c>
      <c r="W12" s="6">
        <v>101.2753</v>
      </c>
      <c r="X12" s="6">
        <v>110.03867</v>
      </c>
      <c r="Y12" s="6">
        <v>98.655659999999997</v>
      </c>
      <c r="Z12" s="6">
        <v>97.219790000000003</v>
      </c>
      <c r="AA12" s="6">
        <v>105.52159</v>
      </c>
      <c r="AB12" s="6">
        <v>98.230490000000003</v>
      </c>
      <c r="AC12" s="6">
        <v>103.99262</v>
      </c>
      <c r="AD12" s="6">
        <v>104.62951</v>
      </c>
      <c r="AE12" s="6">
        <v>100.45971</v>
      </c>
      <c r="AF12" s="6">
        <v>97.588419999999999</v>
      </c>
      <c r="AG12" s="6">
        <v>94.633889999999994</v>
      </c>
      <c r="AH12" s="6">
        <v>93.635319999999993</v>
      </c>
      <c r="AI12" s="6">
        <v>92.870990000000006</v>
      </c>
      <c r="AJ12" s="6">
        <v>81.272400000000005</v>
      </c>
      <c r="AK12" s="6">
        <v>99.620429999999999</v>
      </c>
    </row>
    <row r="13" spans="1:39">
      <c r="A13" s="180"/>
      <c r="B13" s="5">
        <v>0.14000000000000001</v>
      </c>
      <c r="C13" s="6">
        <v>90.489310000000003</v>
      </c>
      <c r="D13" s="6">
        <v>97.478939999999994</v>
      </c>
      <c r="E13" s="6">
        <v>82.981470000000002</v>
      </c>
      <c r="F13" s="6">
        <v>94.575800000000001</v>
      </c>
      <c r="G13" s="6">
        <v>94.500399999999999</v>
      </c>
      <c r="H13" s="6">
        <v>94.492329999999995</v>
      </c>
      <c r="I13" s="6">
        <v>86.113740000000007</v>
      </c>
      <c r="J13" s="6">
        <v>90.708510000000004</v>
      </c>
      <c r="K13" s="6">
        <v>105.05819</v>
      </c>
      <c r="L13" s="6">
        <v>81.042060000000006</v>
      </c>
      <c r="M13" s="6">
        <v>105.44672</v>
      </c>
      <c r="N13" s="6">
        <v>94.920739999999995</v>
      </c>
      <c r="O13" s="6">
        <v>98.794719999999998</v>
      </c>
      <c r="P13" s="6">
        <v>96.936769999999996</v>
      </c>
      <c r="Q13" s="6">
        <v>101.20560999999999</v>
      </c>
      <c r="R13" s="6">
        <v>92.227289999999996</v>
      </c>
      <c r="S13" s="6">
        <v>91.797550000000001</v>
      </c>
      <c r="T13" s="6">
        <v>105.44874</v>
      </c>
      <c r="U13" s="6">
        <v>99.141869999999997</v>
      </c>
      <c r="V13" s="6">
        <v>100.81141</v>
      </c>
      <c r="W13" s="6">
        <v>95.642889999999994</v>
      </c>
      <c r="X13" s="6">
        <v>100.81037999999999</v>
      </c>
      <c r="Y13" s="6">
        <v>93.432280000000006</v>
      </c>
      <c r="Z13" s="6">
        <v>93.732860000000002</v>
      </c>
      <c r="AA13" s="6">
        <v>99.391159999999999</v>
      </c>
      <c r="AB13" s="6">
        <v>97.041560000000004</v>
      </c>
      <c r="AC13" s="6">
        <v>100.74151000000001</v>
      </c>
      <c r="AD13" s="6">
        <v>100.57438999999999</v>
      </c>
      <c r="AE13" s="6">
        <v>92.541240000000002</v>
      </c>
      <c r="AF13" s="6">
        <v>90.597800000000007</v>
      </c>
      <c r="AG13" s="6">
        <v>83.81232</v>
      </c>
      <c r="AH13" s="6">
        <v>88.900660000000002</v>
      </c>
      <c r="AI13" s="6">
        <v>88.102149999999995</v>
      </c>
      <c r="AJ13" s="6">
        <v>83.845669999999998</v>
      </c>
      <c r="AK13" s="6">
        <v>99.679630000000003</v>
      </c>
    </row>
    <row r="14" spans="1:39">
      <c r="A14" s="180"/>
      <c r="B14" s="7">
        <f>B15/2</f>
        <v>0.29296875</v>
      </c>
      <c r="C14" s="6">
        <v>83.038150000000002</v>
      </c>
      <c r="D14" s="6">
        <v>92.98066</v>
      </c>
      <c r="E14" s="6">
        <v>79.042789999999997</v>
      </c>
      <c r="F14" s="6">
        <v>86.384680000000003</v>
      </c>
      <c r="G14" s="6">
        <v>86.122050000000002</v>
      </c>
      <c r="H14" s="6">
        <v>90.730360000000005</v>
      </c>
      <c r="I14" s="6">
        <v>71.941919999999996</v>
      </c>
      <c r="J14" s="6">
        <v>80.298220000000001</v>
      </c>
      <c r="K14" s="6">
        <v>92.640569999999997</v>
      </c>
      <c r="L14" s="6">
        <v>74.081810000000004</v>
      </c>
      <c r="M14" s="6">
        <v>95.173220000000001</v>
      </c>
      <c r="N14" s="6">
        <v>91.433859999999996</v>
      </c>
      <c r="O14" s="6">
        <v>89.665360000000007</v>
      </c>
      <c r="P14" s="6">
        <v>92.103499999999997</v>
      </c>
      <c r="Q14" s="6">
        <v>99.649640000000005</v>
      </c>
      <c r="R14" s="6">
        <v>90.049390000000002</v>
      </c>
      <c r="S14" s="6">
        <v>90.711129999999997</v>
      </c>
      <c r="T14" s="6">
        <v>96.386290000000002</v>
      </c>
      <c r="U14" s="6">
        <v>90.635339999999999</v>
      </c>
      <c r="V14" s="6">
        <v>88.842380000000006</v>
      </c>
      <c r="W14" s="6">
        <v>92.649690000000007</v>
      </c>
      <c r="X14" s="6">
        <v>94.446430000000007</v>
      </c>
      <c r="Y14" s="6">
        <v>87.054450000000003</v>
      </c>
      <c r="Z14" s="6">
        <v>84.230170000000001</v>
      </c>
      <c r="AA14" s="6">
        <v>81.334339999999997</v>
      </c>
      <c r="AB14" s="6">
        <v>84.912719999999993</v>
      </c>
      <c r="AC14" s="6">
        <v>91.062550000000002</v>
      </c>
      <c r="AD14" s="6">
        <v>99.369069999999994</v>
      </c>
      <c r="AE14" s="6">
        <v>92.565550000000002</v>
      </c>
      <c r="AF14" s="6">
        <v>88.889560000000003</v>
      </c>
      <c r="AG14" s="6">
        <v>83.040760000000006</v>
      </c>
      <c r="AH14" s="6">
        <v>82.807270000000003</v>
      </c>
      <c r="AI14" s="6">
        <v>84.318749999999994</v>
      </c>
      <c r="AJ14" s="6">
        <v>79.526330000000002</v>
      </c>
      <c r="AK14" s="6">
        <v>102.40828</v>
      </c>
    </row>
    <row r="15" spans="1:39">
      <c r="A15" s="180"/>
      <c r="B15" s="7">
        <f>B16/2</f>
        <v>0.5859375</v>
      </c>
      <c r="C15" s="6">
        <v>81.990939999999995</v>
      </c>
      <c r="D15" s="6">
        <v>88.007249999999999</v>
      </c>
      <c r="E15" s="6">
        <v>76.535529999999994</v>
      </c>
      <c r="F15" s="6">
        <v>82.904939999999996</v>
      </c>
      <c r="G15" s="6">
        <v>81.765839999999997</v>
      </c>
      <c r="H15" s="6">
        <v>89.083100000000002</v>
      </c>
      <c r="I15" s="6">
        <v>70.797489999999996</v>
      </c>
      <c r="J15" s="6">
        <v>83.383539999999996</v>
      </c>
      <c r="K15" s="6">
        <v>94.881069999999994</v>
      </c>
      <c r="L15" s="6">
        <v>67.838310000000007</v>
      </c>
      <c r="M15" s="6">
        <v>97.439089999999993</v>
      </c>
      <c r="N15" s="6">
        <v>85.388599999999997</v>
      </c>
      <c r="O15" s="6">
        <v>82.660470000000004</v>
      </c>
      <c r="P15" s="6">
        <v>88.070139999999995</v>
      </c>
      <c r="Q15" s="6">
        <v>85.283469999999994</v>
      </c>
      <c r="R15" s="6">
        <v>88.638369999999995</v>
      </c>
      <c r="S15" s="6">
        <v>88.942850000000007</v>
      </c>
      <c r="T15" s="6">
        <v>95.05274</v>
      </c>
      <c r="U15" s="6">
        <v>84.616290000000006</v>
      </c>
      <c r="V15" s="6">
        <v>81.498220000000003</v>
      </c>
      <c r="W15" s="6">
        <v>86.785579999999996</v>
      </c>
      <c r="X15" s="6">
        <v>95.84599</v>
      </c>
      <c r="Y15" s="6">
        <v>88.155410000000003</v>
      </c>
      <c r="Z15" s="6">
        <v>79.121300000000005</v>
      </c>
      <c r="AA15" s="6">
        <v>86.619330000000005</v>
      </c>
      <c r="AB15" s="6">
        <v>84.998260000000002</v>
      </c>
      <c r="AC15" s="6">
        <v>85.602630000000005</v>
      </c>
      <c r="AD15" s="6">
        <v>97.17098</v>
      </c>
      <c r="AE15" s="6">
        <v>92.406490000000005</v>
      </c>
      <c r="AF15" s="6">
        <v>80.137479999999996</v>
      </c>
      <c r="AG15" s="6">
        <v>76.570089999999993</v>
      </c>
      <c r="AH15" s="6">
        <v>77.287610000000001</v>
      </c>
      <c r="AI15" s="6">
        <v>80.469759999999994</v>
      </c>
      <c r="AJ15" s="6">
        <v>79.276899999999998</v>
      </c>
      <c r="AK15" s="6">
        <v>102.66889</v>
      </c>
    </row>
    <row r="16" spans="1:39">
      <c r="A16" s="180"/>
      <c r="B16" s="7">
        <f>B17/2</f>
        <v>1.171875</v>
      </c>
      <c r="C16" s="6">
        <v>81.633870000000002</v>
      </c>
      <c r="D16" s="6">
        <v>80.117239999999995</v>
      </c>
      <c r="E16" s="6">
        <v>70.944929999999999</v>
      </c>
      <c r="F16" s="6">
        <v>76.562640000000002</v>
      </c>
      <c r="G16" s="6">
        <v>76.195959999999999</v>
      </c>
      <c r="H16" s="6">
        <v>85.747370000000004</v>
      </c>
      <c r="I16" s="6">
        <v>71.261669999999995</v>
      </c>
      <c r="J16" s="6">
        <v>80.24597</v>
      </c>
      <c r="K16" s="6">
        <v>97.848320000000001</v>
      </c>
      <c r="L16" s="6">
        <v>71.598159999999993</v>
      </c>
      <c r="M16" s="6">
        <v>90.021569999999997</v>
      </c>
      <c r="N16" s="6">
        <v>87.197789999999998</v>
      </c>
      <c r="O16" s="6">
        <v>88.081999999999994</v>
      </c>
      <c r="P16" s="6">
        <v>89.877719999999997</v>
      </c>
      <c r="Q16" s="6">
        <v>84.216419999999999</v>
      </c>
      <c r="R16" s="6">
        <v>88.689769999999996</v>
      </c>
      <c r="S16" s="6">
        <v>87.594549999999998</v>
      </c>
      <c r="T16" s="6">
        <v>94.283010000000004</v>
      </c>
      <c r="U16" s="6">
        <v>83.297250000000005</v>
      </c>
      <c r="V16" s="6">
        <v>83.363380000000006</v>
      </c>
      <c r="W16" s="6">
        <v>85.770340000000004</v>
      </c>
      <c r="X16" s="6">
        <v>95.819680000000005</v>
      </c>
      <c r="Y16" s="6">
        <v>84.672210000000007</v>
      </c>
      <c r="Z16" s="6">
        <v>76.817239999999998</v>
      </c>
      <c r="AA16" s="6">
        <v>74.358469999999997</v>
      </c>
      <c r="AB16" s="6">
        <v>81.778310000000005</v>
      </c>
      <c r="AC16" s="6">
        <v>81.681799999999996</v>
      </c>
      <c r="AD16" s="6">
        <v>95.165999999999997</v>
      </c>
      <c r="AE16" s="6">
        <v>95.650810000000007</v>
      </c>
      <c r="AF16" s="6">
        <v>79.769149999999996</v>
      </c>
      <c r="AG16" s="6">
        <v>75.136610000000005</v>
      </c>
      <c r="AH16" s="6">
        <v>82.712580000000003</v>
      </c>
      <c r="AI16" s="6">
        <v>83.029020000000003</v>
      </c>
      <c r="AJ16" s="6">
        <v>81.379630000000006</v>
      </c>
      <c r="AK16" s="6">
        <v>102.09555</v>
      </c>
    </row>
    <row r="17" spans="1:37">
      <c r="A17" s="180"/>
      <c r="B17" s="7">
        <f>B18/2</f>
        <v>2.34375</v>
      </c>
      <c r="C17" s="6">
        <v>92.152709999999999</v>
      </c>
      <c r="D17" s="6">
        <v>88.14716</v>
      </c>
      <c r="E17" s="6">
        <v>82.747</v>
      </c>
      <c r="F17" s="6">
        <v>86.525080000000003</v>
      </c>
      <c r="G17" s="6">
        <v>85.141589999999994</v>
      </c>
      <c r="H17" s="6">
        <v>89.327430000000007</v>
      </c>
      <c r="I17" s="6">
        <v>74.796260000000004</v>
      </c>
      <c r="J17" s="6">
        <v>79.309759999999997</v>
      </c>
      <c r="K17" s="6">
        <v>93.698790000000002</v>
      </c>
      <c r="L17" s="6">
        <v>77.267039999999994</v>
      </c>
      <c r="M17" s="6">
        <v>95.570009999999996</v>
      </c>
      <c r="N17" s="6">
        <v>92.458029999999994</v>
      </c>
      <c r="O17" s="6">
        <v>91.702849999999998</v>
      </c>
      <c r="P17" s="6">
        <v>98.930729999999997</v>
      </c>
      <c r="Q17" s="6">
        <v>89.209140000000005</v>
      </c>
      <c r="R17" s="6">
        <v>97.881860000000003</v>
      </c>
      <c r="S17" s="6">
        <v>95.672240000000002</v>
      </c>
      <c r="T17" s="6">
        <v>99.941810000000004</v>
      </c>
      <c r="U17" s="6">
        <v>88.95702</v>
      </c>
      <c r="V17" s="6">
        <v>88.477699999999999</v>
      </c>
      <c r="W17" s="6">
        <v>89.542580000000001</v>
      </c>
      <c r="X17" s="6">
        <v>97.848110000000005</v>
      </c>
      <c r="Y17" s="6">
        <v>91.447739999999996</v>
      </c>
      <c r="Z17" s="6">
        <v>83.512889999999999</v>
      </c>
      <c r="AA17" s="6">
        <v>78.188220000000001</v>
      </c>
      <c r="AB17" s="6">
        <v>86.502229999999997</v>
      </c>
      <c r="AC17" s="6">
        <v>81.231170000000006</v>
      </c>
      <c r="AD17" s="6">
        <v>101.32639</v>
      </c>
      <c r="AE17" s="6">
        <v>104.38305</v>
      </c>
      <c r="AF17" s="6">
        <v>87.512460000000004</v>
      </c>
      <c r="AG17" s="6">
        <v>85.866739999999993</v>
      </c>
      <c r="AH17" s="6">
        <v>93.684520000000006</v>
      </c>
      <c r="AI17" s="6">
        <v>86.072680000000005</v>
      </c>
      <c r="AJ17" s="6">
        <v>85.305779999999999</v>
      </c>
      <c r="AK17" s="6">
        <v>104.00091</v>
      </c>
    </row>
    <row r="18" spans="1:37">
      <c r="A18" s="180"/>
      <c r="B18" s="7">
        <f>B19/2</f>
        <v>4.6875</v>
      </c>
      <c r="C18" s="6">
        <v>88.661850000000001</v>
      </c>
      <c r="D18" s="6">
        <v>87.501279999999994</v>
      </c>
      <c r="E18" s="6">
        <v>81.060519999999997</v>
      </c>
      <c r="F18" s="6">
        <v>88.812629999999999</v>
      </c>
      <c r="G18" s="6">
        <v>88.662440000000004</v>
      </c>
      <c r="H18" s="6">
        <v>94.382819999999995</v>
      </c>
      <c r="I18" s="6">
        <v>81.539230000000003</v>
      </c>
      <c r="J18" s="6">
        <v>78.994410000000002</v>
      </c>
      <c r="K18" s="6">
        <v>82.303120000000007</v>
      </c>
      <c r="L18" s="6">
        <v>80.595129999999997</v>
      </c>
      <c r="M18" s="6">
        <v>97.375820000000004</v>
      </c>
      <c r="N18" s="6">
        <v>99.091250000000002</v>
      </c>
      <c r="O18" s="6">
        <v>95.027479999999997</v>
      </c>
      <c r="P18" s="6">
        <v>97.027069999999995</v>
      </c>
      <c r="Q18" s="6">
        <v>96.655559999999994</v>
      </c>
      <c r="R18" s="6">
        <v>104.20323999999999</v>
      </c>
      <c r="S18" s="6">
        <v>93.446219999999997</v>
      </c>
      <c r="T18" s="6">
        <v>98.483350000000002</v>
      </c>
      <c r="U18" s="6">
        <v>88.625039999999998</v>
      </c>
      <c r="V18" s="6">
        <v>93.466099999999997</v>
      </c>
      <c r="W18" s="6">
        <v>92.819100000000006</v>
      </c>
      <c r="X18" s="6">
        <v>92.079710000000006</v>
      </c>
      <c r="Y18" s="6">
        <v>84.684389999999993</v>
      </c>
      <c r="Z18" s="6">
        <v>84.972409999999996</v>
      </c>
      <c r="AA18" s="6">
        <v>73.177580000000006</v>
      </c>
      <c r="AB18" s="6">
        <v>85.067310000000006</v>
      </c>
      <c r="AC18" s="6">
        <v>86.70044</v>
      </c>
      <c r="AD18" s="6">
        <v>107.99236999999999</v>
      </c>
      <c r="AE18" s="6">
        <v>110.28496</v>
      </c>
      <c r="AF18" s="6">
        <v>96.546300000000002</v>
      </c>
      <c r="AG18" s="6">
        <v>92.976110000000006</v>
      </c>
      <c r="AH18" s="6">
        <v>103.49541000000001</v>
      </c>
      <c r="AI18" s="6">
        <v>76.610590000000002</v>
      </c>
      <c r="AJ18" s="6">
        <v>93.906530000000004</v>
      </c>
      <c r="AK18" s="6">
        <v>103.12488</v>
      </c>
    </row>
    <row r="19" spans="1:37">
      <c r="A19" s="180"/>
      <c r="B19" s="7">
        <v>9.375</v>
      </c>
      <c r="C19" s="6">
        <v>104.36312</v>
      </c>
      <c r="D19" s="6">
        <v>96.191670000000002</v>
      </c>
      <c r="E19" s="6">
        <v>91.095550000000003</v>
      </c>
      <c r="F19" s="6">
        <v>98.761539999999997</v>
      </c>
      <c r="G19" s="6">
        <v>95.345770000000002</v>
      </c>
      <c r="H19" s="6">
        <v>106.3867</v>
      </c>
      <c r="I19" s="6">
        <v>75.916920000000005</v>
      </c>
      <c r="J19" s="6">
        <v>77.525139999999993</v>
      </c>
      <c r="K19" s="6">
        <v>67.567179999999993</v>
      </c>
      <c r="L19" s="6">
        <v>82.582139999999995</v>
      </c>
      <c r="M19" s="6">
        <v>86.117339999999999</v>
      </c>
      <c r="N19" s="6">
        <v>99.467560000000006</v>
      </c>
      <c r="O19" s="6">
        <v>105.14953</v>
      </c>
      <c r="P19" s="6">
        <v>101.80069</v>
      </c>
      <c r="Q19" s="6">
        <v>104.73768</v>
      </c>
      <c r="R19" s="6">
        <v>107.67998</v>
      </c>
      <c r="S19" s="6">
        <v>94.461560000000006</v>
      </c>
      <c r="T19" s="6">
        <v>94.984920000000002</v>
      </c>
      <c r="U19" s="6">
        <v>101.41255</v>
      </c>
      <c r="V19" s="6">
        <v>100.1343</v>
      </c>
      <c r="W19" s="6">
        <v>99.692869999999999</v>
      </c>
      <c r="X19" s="6">
        <v>90.752110000000002</v>
      </c>
      <c r="Y19" s="6">
        <v>97.896789999999996</v>
      </c>
      <c r="Z19" s="6">
        <v>96.24579</v>
      </c>
      <c r="AA19" s="6">
        <v>64.50121</v>
      </c>
      <c r="AB19" s="6">
        <v>79.053799999999995</v>
      </c>
      <c r="AC19" s="6">
        <v>82.880870000000002</v>
      </c>
      <c r="AD19" s="6">
        <v>121.09371</v>
      </c>
      <c r="AE19" s="6">
        <v>112.39024999999999</v>
      </c>
      <c r="AF19" s="6">
        <v>101.72954</v>
      </c>
      <c r="AG19" s="6">
        <v>94.072900000000004</v>
      </c>
      <c r="AH19" s="6">
        <v>103.96668</v>
      </c>
      <c r="AI19" s="6">
        <v>37.565860000000001</v>
      </c>
      <c r="AJ19" s="6">
        <v>101.51997</v>
      </c>
      <c r="AK19" s="6">
        <v>122.96845</v>
      </c>
    </row>
    <row r="20" spans="1:37">
      <c r="A20" s="180"/>
      <c r="B20" s="8" t="s">
        <v>178</v>
      </c>
      <c r="C20" s="6" t="s">
        <v>179</v>
      </c>
      <c r="D20" s="6" t="s">
        <v>179</v>
      </c>
      <c r="E20" s="6" t="s">
        <v>179</v>
      </c>
      <c r="F20" s="6" t="s">
        <v>179</v>
      </c>
      <c r="G20" s="6" t="s">
        <v>179</v>
      </c>
      <c r="H20" s="6" t="s">
        <v>179</v>
      </c>
      <c r="I20" s="6" t="s">
        <v>179</v>
      </c>
      <c r="J20" s="6" t="s">
        <v>179</v>
      </c>
      <c r="K20" s="6" t="s">
        <v>179</v>
      </c>
      <c r="L20" s="6" t="s">
        <v>179</v>
      </c>
      <c r="M20" s="6" t="s">
        <v>179</v>
      </c>
      <c r="N20" s="6" t="s">
        <v>179</v>
      </c>
      <c r="O20" s="6" t="s">
        <v>179</v>
      </c>
      <c r="P20" s="6" t="s">
        <v>179</v>
      </c>
      <c r="Q20" s="6" t="s">
        <v>179</v>
      </c>
      <c r="R20" s="6" t="s">
        <v>179</v>
      </c>
      <c r="S20" s="6" t="s">
        <v>179</v>
      </c>
      <c r="T20" s="6" t="s">
        <v>179</v>
      </c>
      <c r="U20" s="6" t="s">
        <v>179</v>
      </c>
      <c r="V20" s="6" t="s">
        <v>179</v>
      </c>
      <c r="W20" s="6" t="s">
        <v>179</v>
      </c>
      <c r="X20" s="6" t="s">
        <v>179</v>
      </c>
      <c r="Y20" s="6" t="s">
        <v>179</v>
      </c>
      <c r="Z20" s="6" t="s">
        <v>179</v>
      </c>
      <c r="AA20" s="6" t="s">
        <v>179</v>
      </c>
      <c r="AB20" s="6" t="s">
        <v>179</v>
      </c>
      <c r="AC20" s="6" t="s">
        <v>179</v>
      </c>
      <c r="AD20" s="6" t="s">
        <v>179</v>
      </c>
      <c r="AE20" s="6" t="s">
        <v>179</v>
      </c>
      <c r="AF20" s="6" t="s">
        <v>179</v>
      </c>
      <c r="AG20" s="6" t="s">
        <v>179</v>
      </c>
      <c r="AH20" s="6" t="s">
        <v>179</v>
      </c>
      <c r="AI20" s="8">
        <v>5.6</v>
      </c>
      <c r="AJ20" s="6" t="s">
        <v>179</v>
      </c>
      <c r="AK20" s="6" t="s">
        <v>179</v>
      </c>
    </row>
  </sheetData>
  <mergeCells count="9">
    <mergeCell ref="Q1:AC1"/>
    <mergeCell ref="AD1:AK1"/>
    <mergeCell ref="A1:A2"/>
    <mergeCell ref="A3:A10"/>
    <mergeCell ref="A11:A20"/>
    <mergeCell ref="C1:H1"/>
    <mergeCell ref="I1:J1"/>
    <mergeCell ref="K1:M1"/>
    <mergeCell ref="N1:P1"/>
  </mergeCells>
  <phoneticPr fontId="2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057065-5101-41FA-965B-35A4D257F2D5}">
  <dimension ref="A1:F72"/>
  <sheetViews>
    <sheetView topLeftCell="A61" workbookViewId="0">
      <selection activeCell="C69" sqref="C69"/>
    </sheetView>
  </sheetViews>
  <sheetFormatPr defaultRowHeight="14.5"/>
  <cols>
    <col min="2" max="2" width="9.1796875" bestFit="1" customWidth="1"/>
    <col min="5" max="5" width="9.453125" bestFit="1" customWidth="1"/>
    <col min="6" max="6" width="8.81640625" bestFit="1" customWidth="1"/>
  </cols>
  <sheetData>
    <row r="1" spans="1:6">
      <c r="A1" t="s">
        <v>170</v>
      </c>
      <c r="B1" s="1" t="s">
        <v>181</v>
      </c>
      <c r="C1" s="1" t="s">
        <v>182</v>
      </c>
      <c r="D1" s="1" t="s">
        <v>183</v>
      </c>
      <c r="E1" s="1" t="s">
        <v>175</v>
      </c>
      <c r="F1" s="1" t="s">
        <v>184</v>
      </c>
    </row>
    <row r="2" spans="1:6">
      <c r="A2" t="s">
        <v>176</v>
      </c>
      <c r="B2" s="1">
        <v>8195</v>
      </c>
      <c r="C2" s="1">
        <v>8093</v>
      </c>
      <c r="D2" s="1">
        <v>8144</v>
      </c>
      <c r="E2" s="3">
        <v>72.124891681027847</v>
      </c>
      <c r="F2" s="3">
        <v>0.88561998626016525</v>
      </c>
    </row>
    <row r="3" spans="1:6">
      <c r="A3" t="s">
        <v>176</v>
      </c>
      <c r="B3" s="1">
        <v>6439</v>
      </c>
      <c r="C3" s="1">
        <v>6779</v>
      </c>
      <c r="D3" s="1">
        <v>6609</v>
      </c>
      <c r="E3" s="3">
        <v>240.41630560342617</v>
      </c>
      <c r="F3" s="3">
        <v>3.6377107823184471</v>
      </c>
    </row>
    <row r="4" spans="1:6">
      <c r="A4" t="s">
        <v>176</v>
      </c>
      <c r="B4" s="1">
        <v>7492</v>
      </c>
      <c r="C4" s="1">
        <v>6540</v>
      </c>
      <c r="D4" s="1">
        <v>7016</v>
      </c>
      <c r="E4" s="3">
        <v>673.16565568959322</v>
      </c>
      <c r="F4" s="3">
        <v>9.5947214322918075</v>
      </c>
    </row>
    <row r="5" spans="1:6">
      <c r="A5" t="s">
        <v>176</v>
      </c>
      <c r="B5" s="1">
        <v>6556</v>
      </c>
      <c r="C5" s="1">
        <v>6524</v>
      </c>
      <c r="D5" s="1">
        <v>6540</v>
      </c>
      <c r="E5" s="3">
        <v>22.627416997969522</v>
      </c>
      <c r="F5" s="3">
        <v>0.34598496938791318</v>
      </c>
    </row>
    <row r="6" spans="1:6">
      <c r="A6" t="s">
        <v>176</v>
      </c>
      <c r="B6" s="1">
        <v>6055</v>
      </c>
      <c r="C6" s="1">
        <v>5801</v>
      </c>
      <c r="D6" s="1">
        <v>5928</v>
      </c>
      <c r="E6" s="3">
        <v>179.60512242138307</v>
      </c>
      <c r="F6" s="3">
        <v>3.0297760192541006</v>
      </c>
    </row>
    <row r="7" spans="1:6">
      <c r="A7" t="s">
        <v>176</v>
      </c>
      <c r="B7" s="1">
        <v>6426</v>
      </c>
      <c r="C7" s="1">
        <v>6584</v>
      </c>
      <c r="D7" s="1">
        <v>6505</v>
      </c>
      <c r="E7" s="3">
        <v>111.72287142747452</v>
      </c>
      <c r="F7" s="3">
        <v>1.7174922586852346</v>
      </c>
    </row>
    <row r="8" spans="1:6">
      <c r="A8" t="s">
        <v>176</v>
      </c>
      <c r="B8" s="1">
        <v>7350</v>
      </c>
      <c r="C8" s="1">
        <v>7329</v>
      </c>
      <c r="D8" s="1">
        <v>7339.5</v>
      </c>
      <c r="E8" s="3">
        <v>14.849242404917497</v>
      </c>
      <c r="F8" s="3">
        <v>0.20231953682018525</v>
      </c>
    </row>
    <row r="9" spans="1:6">
      <c r="A9" t="s">
        <v>176</v>
      </c>
      <c r="B9" s="1">
        <v>6438</v>
      </c>
      <c r="C9" s="1">
        <v>7163</v>
      </c>
      <c r="D9" s="1">
        <v>6800.5</v>
      </c>
      <c r="E9" s="3">
        <v>512.652416360247</v>
      </c>
      <c r="F9" s="3">
        <v>7.538451825016498</v>
      </c>
    </row>
    <row r="10" spans="1:6">
      <c r="A10" t="s">
        <v>176</v>
      </c>
      <c r="B10" s="1">
        <v>8606</v>
      </c>
      <c r="C10" s="1">
        <v>9122</v>
      </c>
      <c r="D10" s="1">
        <v>8864</v>
      </c>
      <c r="E10" s="3">
        <v>364.86709909225851</v>
      </c>
      <c r="F10" s="3">
        <v>4.1162804500480421</v>
      </c>
    </row>
    <row r="11" spans="1:6">
      <c r="A11" t="s">
        <v>176</v>
      </c>
      <c r="B11" s="1">
        <v>8299</v>
      </c>
      <c r="C11" s="1">
        <v>8547</v>
      </c>
      <c r="D11" s="1">
        <v>8423</v>
      </c>
      <c r="E11" s="3">
        <v>175.36248173426378</v>
      </c>
      <c r="F11" s="3">
        <v>2.0819480201147309</v>
      </c>
    </row>
    <row r="12" spans="1:6">
      <c r="A12" t="s">
        <v>176</v>
      </c>
      <c r="B12" s="1">
        <v>8197</v>
      </c>
      <c r="C12" s="1">
        <v>8286</v>
      </c>
      <c r="D12" s="1">
        <v>8241.5</v>
      </c>
      <c r="E12" s="3">
        <v>62.932503525602726</v>
      </c>
      <c r="F12" s="3">
        <v>0.7636049690663439</v>
      </c>
    </row>
    <row r="13" spans="1:6">
      <c r="A13" t="s">
        <v>176</v>
      </c>
      <c r="B13" s="1">
        <v>7384</v>
      </c>
      <c r="C13" s="1">
        <v>7213</v>
      </c>
      <c r="D13" s="1">
        <v>7298.5</v>
      </c>
      <c r="E13" s="3">
        <v>120.91525958289962</v>
      </c>
      <c r="F13" s="3">
        <v>1.6567138395958021</v>
      </c>
    </row>
    <row r="14" spans="1:6">
      <c r="A14" t="s">
        <v>176</v>
      </c>
      <c r="B14" s="1">
        <v>8561</v>
      </c>
      <c r="C14" s="1">
        <v>8327</v>
      </c>
      <c r="D14" s="1">
        <v>8444</v>
      </c>
      <c r="E14" s="3">
        <v>165.46298679765212</v>
      </c>
      <c r="F14" s="3">
        <v>1.9595332401427301</v>
      </c>
    </row>
    <row r="15" spans="1:6">
      <c r="A15" t="s">
        <v>176</v>
      </c>
      <c r="B15" s="1">
        <v>7095</v>
      </c>
      <c r="C15" s="1">
        <v>7195</v>
      </c>
      <c r="D15" s="1">
        <v>7145</v>
      </c>
      <c r="E15" s="3">
        <v>70.710678118654755</v>
      </c>
      <c r="F15" s="3">
        <v>0.98965259788180193</v>
      </c>
    </row>
    <row r="16" spans="1:6">
      <c r="A16" t="s">
        <v>176</v>
      </c>
      <c r="B16" s="1">
        <v>7971</v>
      </c>
      <c r="C16" s="1">
        <v>8537</v>
      </c>
      <c r="D16" s="1">
        <v>8254</v>
      </c>
      <c r="E16" s="3">
        <v>400.22243815158589</v>
      </c>
      <c r="F16" s="3">
        <v>4.8488301205668272</v>
      </c>
    </row>
    <row r="17" spans="1:6">
      <c r="A17" t="s">
        <v>176</v>
      </c>
      <c r="B17" s="1">
        <v>7427</v>
      </c>
      <c r="C17" s="1">
        <v>7168</v>
      </c>
      <c r="D17" s="1">
        <v>7297.5</v>
      </c>
      <c r="E17" s="3">
        <v>183.14065632731581</v>
      </c>
      <c r="F17" s="3">
        <v>2.5096355783119675</v>
      </c>
    </row>
    <row r="18" spans="1:6">
      <c r="A18" t="s">
        <v>176</v>
      </c>
      <c r="B18" s="10">
        <v>8785</v>
      </c>
      <c r="C18" s="10">
        <v>8439</v>
      </c>
      <c r="D18" s="1">
        <v>8612</v>
      </c>
      <c r="E18" s="3">
        <v>244.65894629054543</v>
      </c>
      <c r="F18" s="3">
        <v>2.8409074116412616</v>
      </c>
    </row>
    <row r="19" spans="1:6">
      <c r="A19" t="s">
        <v>176</v>
      </c>
      <c r="B19" s="10">
        <v>8214</v>
      </c>
      <c r="C19" s="10">
        <v>7611</v>
      </c>
      <c r="D19" s="1">
        <v>7912.5</v>
      </c>
      <c r="E19" s="3">
        <v>426.38538905548813</v>
      </c>
      <c r="F19" s="3">
        <v>5.3887568916965325</v>
      </c>
    </row>
    <row r="20" spans="1:6">
      <c r="A20" t="s">
        <v>176</v>
      </c>
      <c r="B20" s="10">
        <v>9730</v>
      </c>
      <c r="C20" s="10">
        <v>8502</v>
      </c>
      <c r="D20" s="1">
        <v>9116</v>
      </c>
      <c r="E20" s="3">
        <v>868.32712729708032</v>
      </c>
      <c r="F20" s="3">
        <v>9.5253085486735447</v>
      </c>
    </row>
    <row r="21" spans="1:6">
      <c r="A21" t="s">
        <v>176</v>
      </c>
      <c r="B21" s="10">
        <v>10027</v>
      </c>
      <c r="C21" s="10">
        <v>9351</v>
      </c>
      <c r="D21" s="1">
        <v>9689</v>
      </c>
      <c r="E21" s="3">
        <v>478.00418408210612</v>
      </c>
      <c r="F21" s="3">
        <v>4.9334728463423074</v>
      </c>
    </row>
    <row r="22" spans="1:6">
      <c r="A22" t="s">
        <v>176</v>
      </c>
      <c r="B22" s="10">
        <v>7599</v>
      </c>
      <c r="C22" s="10">
        <v>7391</v>
      </c>
      <c r="D22" s="1">
        <v>7495</v>
      </c>
      <c r="E22" s="3">
        <v>147.07821048680188</v>
      </c>
      <c r="F22" s="3">
        <v>1.9623510405177034</v>
      </c>
    </row>
    <row r="23" spans="1:6">
      <c r="A23" t="s">
        <v>176</v>
      </c>
      <c r="B23" s="10">
        <v>7065</v>
      </c>
      <c r="C23" s="10">
        <v>6883</v>
      </c>
      <c r="D23" s="1">
        <v>6974</v>
      </c>
      <c r="E23" s="3">
        <v>128.69343417595164</v>
      </c>
      <c r="F23" s="3">
        <v>1.8453317203319708</v>
      </c>
    </row>
    <row r="24" spans="1:6">
      <c r="A24" t="s">
        <v>176</v>
      </c>
      <c r="B24" s="10">
        <v>6696</v>
      </c>
      <c r="C24" s="10">
        <v>6690</v>
      </c>
      <c r="D24" s="1">
        <v>6693</v>
      </c>
      <c r="E24" s="3">
        <v>4.2426406871192848</v>
      </c>
      <c r="F24" s="3">
        <v>6.3389222876427384E-2</v>
      </c>
    </row>
    <row r="25" spans="1:6">
      <c r="A25" t="s">
        <v>176</v>
      </c>
      <c r="B25" s="10">
        <v>6703</v>
      </c>
      <c r="C25" s="10">
        <v>6725</v>
      </c>
      <c r="D25" s="1">
        <v>6714</v>
      </c>
      <c r="E25" s="3">
        <v>15.556349186104045</v>
      </c>
      <c r="F25" s="3">
        <v>0.23170016660863935</v>
      </c>
    </row>
    <row r="26" spans="1:6">
      <c r="A26" t="s">
        <v>176</v>
      </c>
      <c r="B26" s="10">
        <v>12157</v>
      </c>
      <c r="C26" s="10">
        <v>11208</v>
      </c>
      <c r="D26" s="1">
        <v>11682.5</v>
      </c>
      <c r="E26" s="3">
        <v>671.04433534603356</v>
      </c>
      <c r="F26" s="3">
        <v>5.7440131422729168</v>
      </c>
    </row>
    <row r="27" spans="1:6">
      <c r="A27" t="s">
        <v>176</v>
      </c>
      <c r="B27" s="10">
        <v>9822</v>
      </c>
      <c r="C27" s="10">
        <v>9626</v>
      </c>
      <c r="D27" s="1">
        <v>9724</v>
      </c>
      <c r="E27" s="3">
        <v>138.59292911256333</v>
      </c>
      <c r="F27" s="3">
        <v>1.4252666506845262</v>
      </c>
    </row>
    <row r="28" spans="1:6">
      <c r="A28" t="s">
        <v>176</v>
      </c>
      <c r="B28" s="10">
        <v>12423</v>
      </c>
      <c r="C28" s="10">
        <v>12237</v>
      </c>
      <c r="D28" s="1">
        <v>12330</v>
      </c>
      <c r="E28" s="3">
        <v>131.52186130069785</v>
      </c>
      <c r="F28" s="3">
        <v>1.0666817623738674</v>
      </c>
    </row>
    <row r="29" spans="1:6">
      <c r="A29" t="s">
        <v>176</v>
      </c>
      <c r="B29" s="10">
        <v>12972</v>
      </c>
      <c r="C29" s="10">
        <v>12171</v>
      </c>
      <c r="D29" s="1">
        <v>12571.5</v>
      </c>
      <c r="E29" s="3">
        <v>566.39253173042459</v>
      </c>
      <c r="F29" s="3">
        <v>4.505369540074172</v>
      </c>
    </row>
    <row r="30" spans="1:6">
      <c r="A30" t="s">
        <v>176</v>
      </c>
      <c r="B30" s="10">
        <v>12598</v>
      </c>
      <c r="C30" s="10">
        <v>12027</v>
      </c>
      <c r="D30" s="1">
        <v>12312.5</v>
      </c>
      <c r="E30" s="3">
        <v>403.75797205751866</v>
      </c>
      <c r="F30" s="3">
        <v>3.2792525649341617</v>
      </c>
    </row>
    <row r="31" spans="1:6">
      <c r="A31" t="s">
        <v>176</v>
      </c>
      <c r="B31" s="10">
        <v>13895</v>
      </c>
      <c r="C31" s="10">
        <v>14458</v>
      </c>
      <c r="D31" s="1">
        <v>14176.5</v>
      </c>
      <c r="E31" s="3">
        <v>398.10111780802623</v>
      </c>
      <c r="F31" s="3">
        <v>2.8081763327198268</v>
      </c>
    </row>
    <row r="32" spans="1:6">
      <c r="A32" t="s">
        <v>176</v>
      </c>
      <c r="B32" s="10">
        <v>14410</v>
      </c>
      <c r="C32" s="10">
        <v>14809</v>
      </c>
      <c r="D32" s="1">
        <v>14609.5</v>
      </c>
      <c r="E32" s="3">
        <v>282.13560569343247</v>
      </c>
      <c r="F32" s="3">
        <v>1.9311790663159756</v>
      </c>
    </row>
    <row r="33" spans="1:6">
      <c r="A33" t="s">
        <v>176</v>
      </c>
      <c r="B33" s="10">
        <v>14861</v>
      </c>
      <c r="C33" s="10">
        <v>13189</v>
      </c>
      <c r="D33" s="1">
        <v>14025</v>
      </c>
      <c r="E33" s="3">
        <v>1182.2825381439075</v>
      </c>
      <c r="F33" s="3">
        <v>8.4298220188513913</v>
      </c>
    </row>
    <row r="34" spans="1:6">
      <c r="A34" t="s">
        <v>176</v>
      </c>
      <c r="B34" s="10">
        <v>9826</v>
      </c>
      <c r="C34" s="10">
        <v>8654</v>
      </c>
      <c r="D34" s="1">
        <v>9240</v>
      </c>
      <c r="E34" s="3">
        <v>828.72914755063368</v>
      </c>
      <c r="F34" s="3">
        <v>8.968930168296902</v>
      </c>
    </row>
    <row r="35" spans="1:6">
      <c r="A35" t="s">
        <v>176</v>
      </c>
      <c r="B35" s="10">
        <v>11209</v>
      </c>
      <c r="C35" s="10">
        <v>9366</v>
      </c>
      <c r="D35" s="1">
        <v>10287.5</v>
      </c>
      <c r="E35" s="3">
        <v>1303.197797726807</v>
      </c>
      <c r="F35" s="3">
        <v>12.667779321767261</v>
      </c>
    </row>
    <row r="36" spans="1:6">
      <c r="A36" t="s">
        <v>176</v>
      </c>
      <c r="B36" s="10">
        <v>9319</v>
      </c>
      <c r="C36" s="10">
        <v>8692</v>
      </c>
      <c r="D36" s="1">
        <v>9005.5</v>
      </c>
      <c r="E36" s="3">
        <v>443.3559518039653</v>
      </c>
      <c r="F36" s="3">
        <v>4.9231686392089866</v>
      </c>
    </row>
    <row r="37" spans="1:6">
      <c r="A37" t="s">
        <v>180</v>
      </c>
      <c r="B37" s="16">
        <v>2533</v>
      </c>
      <c r="C37" s="16">
        <v>2635</v>
      </c>
      <c r="D37" s="1">
        <v>2584</v>
      </c>
      <c r="E37" s="3">
        <v>72.124891681027847</v>
      </c>
      <c r="F37" s="3">
        <v>2.7912109783679506</v>
      </c>
    </row>
    <row r="38" spans="1:6">
      <c r="A38" t="s">
        <v>180</v>
      </c>
      <c r="B38" s="16">
        <v>2533</v>
      </c>
      <c r="C38" s="16">
        <v>2772</v>
      </c>
      <c r="D38" s="1">
        <v>2652.5</v>
      </c>
      <c r="E38" s="3">
        <v>168.99852070358486</v>
      </c>
      <c r="F38" s="3">
        <v>6.3712920152152632</v>
      </c>
    </row>
    <row r="39" spans="1:6">
      <c r="A39" t="s">
        <v>180</v>
      </c>
      <c r="B39" s="16">
        <v>2533</v>
      </c>
      <c r="C39" s="16">
        <v>2637</v>
      </c>
      <c r="D39" s="1">
        <v>2585</v>
      </c>
      <c r="E39" s="3">
        <v>73.53910524340094</v>
      </c>
      <c r="F39" s="3">
        <v>2.8448396612534212</v>
      </c>
    </row>
    <row r="40" spans="1:6">
      <c r="A40" t="s">
        <v>180</v>
      </c>
      <c r="B40" s="16">
        <v>2533</v>
      </c>
      <c r="C40" s="16">
        <v>2607</v>
      </c>
      <c r="D40" s="1">
        <v>2570</v>
      </c>
      <c r="E40" s="3">
        <v>52.32590180780452</v>
      </c>
      <c r="F40" s="3">
        <v>2.0360273076966742</v>
      </c>
    </row>
    <row r="41" spans="1:6">
      <c r="A41" t="s">
        <v>180</v>
      </c>
      <c r="B41" s="16">
        <v>2533</v>
      </c>
      <c r="C41" s="16">
        <v>2639</v>
      </c>
      <c r="D41" s="1">
        <v>2586</v>
      </c>
      <c r="E41" s="3">
        <v>74.953318805774032</v>
      </c>
      <c r="F41" s="3">
        <v>2.8984268679727005</v>
      </c>
    </row>
    <row r="42" spans="1:6">
      <c r="A42" t="s">
        <v>180</v>
      </c>
      <c r="B42" s="16">
        <v>2533</v>
      </c>
      <c r="C42" s="16">
        <v>2588</v>
      </c>
      <c r="D42" s="1">
        <v>2560.5</v>
      </c>
      <c r="E42" s="3">
        <v>38.890872965260115</v>
      </c>
      <c r="F42" s="3">
        <v>1.5188780693325568</v>
      </c>
    </row>
    <row r="43" spans="1:6">
      <c r="A43" t="s">
        <v>180</v>
      </c>
      <c r="B43" s="16">
        <v>2533</v>
      </c>
      <c r="C43" s="16">
        <v>2843</v>
      </c>
      <c r="D43" s="1">
        <v>2688</v>
      </c>
      <c r="E43" s="3">
        <v>219.20310216782974</v>
      </c>
      <c r="F43" s="3">
        <v>8.1548773127912852</v>
      </c>
    </row>
    <row r="44" spans="1:6">
      <c r="A44" t="s">
        <v>180</v>
      </c>
      <c r="B44" s="16">
        <v>2533</v>
      </c>
      <c r="C44" s="16">
        <v>2614</v>
      </c>
      <c r="D44" s="1">
        <v>2573.5</v>
      </c>
      <c r="E44" s="3">
        <v>57.27564927611035</v>
      </c>
      <c r="F44" s="3">
        <v>2.2255935215119624</v>
      </c>
    </row>
    <row r="45" spans="1:6">
      <c r="A45" t="s">
        <v>180</v>
      </c>
      <c r="B45" s="16">
        <v>2533</v>
      </c>
      <c r="C45" s="16">
        <v>2662</v>
      </c>
      <c r="D45" s="1">
        <v>2597.5</v>
      </c>
      <c r="E45" s="3">
        <v>91.216774773064628</v>
      </c>
      <c r="F45" s="3">
        <v>3.5117141394827578</v>
      </c>
    </row>
    <row r="46" spans="1:6">
      <c r="A46" t="s">
        <v>180</v>
      </c>
      <c r="B46" s="16">
        <v>2589</v>
      </c>
      <c r="C46" s="16">
        <v>2688</v>
      </c>
      <c r="D46" s="1">
        <v>2638.5</v>
      </c>
      <c r="E46" s="3">
        <v>70.003571337468202</v>
      </c>
      <c r="F46" s="3">
        <v>2.6531579055322418</v>
      </c>
    </row>
    <row r="47" spans="1:6">
      <c r="A47" t="s">
        <v>180</v>
      </c>
      <c r="B47" s="16">
        <v>2589</v>
      </c>
      <c r="C47" s="16">
        <v>2751</v>
      </c>
      <c r="D47" s="1">
        <v>2670</v>
      </c>
      <c r="E47" s="3">
        <v>114.5512985522207</v>
      </c>
      <c r="F47" s="3">
        <v>4.290310807199277</v>
      </c>
    </row>
    <row r="48" spans="1:6">
      <c r="A48" t="s">
        <v>180</v>
      </c>
      <c r="B48" s="16">
        <v>2589</v>
      </c>
      <c r="C48" s="16">
        <v>2620</v>
      </c>
      <c r="D48" s="1">
        <v>2604.5</v>
      </c>
      <c r="E48" s="3">
        <v>21.920310216782973</v>
      </c>
      <c r="F48" s="3">
        <v>0.84163218340499024</v>
      </c>
    </row>
    <row r="49" spans="1:6">
      <c r="A49" t="s">
        <v>180</v>
      </c>
      <c r="B49" s="16">
        <v>2589</v>
      </c>
      <c r="C49" s="16">
        <v>2713</v>
      </c>
      <c r="D49" s="1">
        <v>2651</v>
      </c>
      <c r="E49" s="3">
        <v>87.681240867131891</v>
      </c>
      <c r="F49" s="3">
        <v>3.3074779655651412</v>
      </c>
    </row>
    <row r="50" spans="1:6">
      <c r="A50" t="s">
        <v>180</v>
      </c>
      <c r="B50" s="16">
        <v>2589</v>
      </c>
      <c r="C50" s="16">
        <v>2734</v>
      </c>
      <c r="D50" s="1">
        <v>2661.5</v>
      </c>
      <c r="E50" s="3">
        <v>102.53048327204939</v>
      </c>
      <c r="F50" s="3">
        <v>3.8523570645143486</v>
      </c>
    </row>
    <row r="51" spans="1:6">
      <c r="A51" t="s">
        <v>180</v>
      </c>
      <c r="B51" s="16">
        <v>2589</v>
      </c>
      <c r="C51" s="16">
        <v>2708</v>
      </c>
      <c r="D51" s="1">
        <v>2648.5</v>
      </c>
      <c r="E51" s="3">
        <v>84.145706961199153</v>
      </c>
      <c r="F51" s="3">
        <v>3.1771080597016859</v>
      </c>
    </row>
    <row r="52" spans="1:6">
      <c r="A52" t="s">
        <v>180</v>
      </c>
      <c r="B52" s="16">
        <v>2589</v>
      </c>
      <c r="C52" s="16">
        <v>2755</v>
      </c>
      <c r="D52" s="1">
        <v>2672</v>
      </c>
      <c r="E52" s="3">
        <v>117.37972567696688</v>
      </c>
      <c r="F52" s="3">
        <v>4.3929538052757069</v>
      </c>
    </row>
    <row r="53" spans="1:6">
      <c r="A53" t="s">
        <v>180</v>
      </c>
      <c r="B53" s="16">
        <v>2589</v>
      </c>
      <c r="C53" s="16">
        <v>2771</v>
      </c>
      <c r="D53" s="1">
        <v>2680</v>
      </c>
      <c r="E53" s="3">
        <v>128.69343417595164</v>
      </c>
      <c r="F53" s="3">
        <v>4.8019938125355086</v>
      </c>
    </row>
    <row r="54" spans="1:6">
      <c r="A54" t="s">
        <v>180</v>
      </c>
      <c r="B54" s="16">
        <v>2589</v>
      </c>
      <c r="C54" s="16">
        <v>2711</v>
      </c>
      <c r="D54" s="1">
        <v>2650</v>
      </c>
      <c r="E54" s="3">
        <v>86.267027304758798</v>
      </c>
      <c r="F54" s="3">
        <v>3.2553595209342943</v>
      </c>
    </row>
    <row r="55" spans="1:6">
      <c r="A55" t="s">
        <v>180</v>
      </c>
      <c r="B55" s="16">
        <v>2983</v>
      </c>
      <c r="C55" s="16">
        <v>2900</v>
      </c>
      <c r="D55" s="1">
        <v>2941.5</v>
      </c>
      <c r="E55" s="3">
        <v>58.689862838483442</v>
      </c>
      <c r="F55" s="3">
        <v>1.9952358605637752</v>
      </c>
    </row>
    <row r="56" spans="1:6">
      <c r="A56" t="s">
        <v>180</v>
      </c>
      <c r="B56" s="16">
        <v>2983</v>
      </c>
      <c r="C56" s="16">
        <v>3265</v>
      </c>
      <c r="D56" s="1">
        <v>3124</v>
      </c>
      <c r="E56" s="3">
        <v>199.40411229460639</v>
      </c>
      <c r="F56" s="3">
        <v>6.3829741451538542</v>
      </c>
    </row>
    <row r="57" spans="1:6">
      <c r="A57" t="s">
        <v>180</v>
      </c>
      <c r="B57" s="16">
        <v>2983</v>
      </c>
      <c r="C57" s="16">
        <v>3047</v>
      </c>
      <c r="D57" s="1">
        <v>3015</v>
      </c>
      <c r="E57" s="3">
        <v>45.254833995939045</v>
      </c>
      <c r="F57" s="3">
        <v>1.5009895189366185</v>
      </c>
    </row>
    <row r="58" spans="1:6">
      <c r="A58" t="s">
        <v>180</v>
      </c>
      <c r="B58" s="16">
        <v>2983</v>
      </c>
      <c r="C58" s="16">
        <v>3076</v>
      </c>
      <c r="D58" s="1">
        <v>3029.5</v>
      </c>
      <c r="E58" s="3">
        <v>65.760930650348925</v>
      </c>
      <c r="F58" s="3">
        <v>2.1706859432364722</v>
      </c>
    </row>
    <row r="59" spans="1:6">
      <c r="A59" t="s">
        <v>180</v>
      </c>
      <c r="B59" s="16">
        <v>2983</v>
      </c>
      <c r="C59" s="16">
        <v>2959</v>
      </c>
      <c r="D59" s="1">
        <v>2971</v>
      </c>
      <c r="E59" s="3">
        <v>16.970562748477139</v>
      </c>
      <c r="F59" s="3">
        <v>0.57120709351993071</v>
      </c>
    </row>
    <row r="60" spans="1:6">
      <c r="A60" t="s">
        <v>180</v>
      </c>
      <c r="B60" s="16">
        <v>2983</v>
      </c>
      <c r="C60" s="16">
        <v>2975</v>
      </c>
      <c r="D60" s="1">
        <v>2979</v>
      </c>
      <c r="E60" s="3">
        <v>5.6568542494923806</v>
      </c>
      <c r="F60" s="3">
        <v>0.18989104563586373</v>
      </c>
    </row>
    <row r="61" spans="1:6">
      <c r="A61" t="s">
        <v>180</v>
      </c>
      <c r="B61" s="16">
        <v>2983</v>
      </c>
      <c r="C61" s="16">
        <v>3024</v>
      </c>
      <c r="D61" s="1">
        <v>3003.5</v>
      </c>
      <c r="E61" s="3">
        <v>28.991378028648448</v>
      </c>
      <c r="F61" s="3">
        <v>0.9652531389594956</v>
      </c>
    </row>
    <row r="62" spans="1:6">
      <c r="A62" t="s">
        <v>180</v>
      </c>
      <c r="B62" s="16">
        <v>2983</v>
      </c>
      <c r="C62" s="16">
        <v>2990</v>
      </c>
      <c r="D62" s="1">
        <v>2986.5</v>
      </c>
      <c r="E62" s="3">
        <v>4.9497474683058327</v>
      </c>
      <c r="F62" s="3">
        <v>0.1657374005794687</v>
      </c>
    </row>
    <row r="63" spans="1:6">
      <c r="A63" t="s">
        <v>180</v>
      </c>
      <c r="B63" s="16">
        <v>2983</v>
      </c>
      <c r="C63" s="16">
        <v>3052</v>
      </c>
      <c r="D63" s="1">
        <v>3017.5</v>
      </c>
      <c r="E63" s="3">
        <v>48.790367901871782</v>
      </c>
      <c r="F63" s="3">
        <v>1.6169136007248315</v>
      </c>
    </row>
    <row r="64" spans="1:6">
      <c r="A64" t="s">
        <v>180</v>
      </c>
      <c r="B64" s="16">
        <v>2207</v>
      </c>
      <c r="C64" s="16">
        <v>2178</v>
      </c>
      <c r="D64" s="1">
        <v>2192.5</v>
      </c>
      <c r="E64" s="3">
        <v>20.506096654409877</v>
      </c>
      <c r="F64" s="3">
        <v>0.93528376987046191</v>
      </c>
    </row>
    <row r="65" spans="1:6">
      <c r="A65" t="s">
        <v>180</v>
      </c>
      <c r="B65" s="16">
        <v>2207</v>
      </c>
      <c r="C65" s="16">
        <v>2313</v>
      </c>
      <c r="D65" s="1">
        <v>2260</v>
      </c>
      <c r="E65" s="3">
        <v>74.953318805774032</v>
      </c>
      <c r="F65" s="3">
        <v>3.3165185312289394</v>
      </c>
    </row>
    <row r="66" spans="1:6">
      <c r="A66" t="s">
        <v>180</v>
      </c>
      <c r="B66" s="16">
        <v>2207</v>
      </c>
      <c r="C66" s="16">
        <v>2136</v>
      </c>
      <c r="D66" s="1">
        <v>2171.5</v>
      </c>
      <c r="E66" s="3">
        <v>50.204581464244875</v>
      </c>
      <c r="F66" s="3">
        <v>2.3119770418717418</v>
      </c>
    </row>
    <row r="67" spans="1:6">
      <c r="A67" t="s">
        <v>180</v>
      </c>
      <c r="B67" s="16">
        <v>2207</v>
      </c>
      <c r="C67" s="16">
        <v>2262</v>
      </c>
      <c r="D67" s="1">
        <v>2234.5</v>
      </c>
      <c r="E67" s="3">
        <v>38.890872965260115</v>
      </c>
      <c r="F67" s="3">
        <v>1.7404731691770023</v>
      </c>
    </row>
    <row r="68" spans="1:6">
      <c r="A68" t="s">
        <v>180</v>
      </c>
      <c r="B68" s="16">
        <v>2207</v>
      </c>
      <c r="C68" s="16">
        <v>2219</v>
      </c>
      <c r="D68" s="1">
        <v>2213</v>
      </c>
      <c r="E68" s="3">
        <v>8.4852813742385695</v>
      </c>
      <c r="F68" s="3">
        <v>0.38342889174146266</v>
      </c>
    </row>
    <row r="69" spans="1:6">
      <c r="A69" t="s">
        <v>180</v>
      </c>
      <c r="B69" s="16">
        <v>2207</v>
      </c>
      <c r="C69" s="16">
        <v>2183</v>
      </c>
      <c r="D69" s="1">
        <v>2195</v>
      </c>
      <c r="E69" s="3">
        <v>16.970562748477139</v>
      </c>
      <c r="F69" s="3">
        <v>0.77314636667321812</v>
      </c>
    </row>
    <row r="70" spans="1:6">
      <c r="A70" t="s">
        <v>180</v>
      </c>
      <c r="B70" s="16">
        <v>2207</v>
      </c>
      <c r="C70" s="16">
        <v>2229</v>
      </c>
      <c r="D70" s="1">
        <v>2218</v>
      </c>
      <c r="E70" s="3">
        <v>15.556349186104045</v>
      </c>
      <c r="F70" s="3">
        <v>0.70136831316970449</v>
      </c>
    </row>
    <row r="71" spans="1:6">
      <c r="A71" t="s">
        <v>180</v>
      </c>
      <c r="B71" s="16">
        <v>2207</v>
      </c>
      <c r="C71" s="16">
        <v>2413</v>
      </c>
      <c r="D71" s="1">
        <v>2310</v>
      </c>
      <c r="E71" s="3">
        <v>145.6639969244288</v>
      </c>
      <c r="F71" s="3">
        <v>6.3058007326592556</v>
      </c>
    </row>
    <row r="72" spans="1:6">
      <c r="B72" s="1"/>
      <c r="C72" s="1"/>
    </row>
  </sheetData>
  <phoneticPr fontId="17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ST1 Matching site IDs</vt:lpstr>
      <vt:lpstr>ST2 Sequencing parameters</vt:lpstr>
      <vt:lpstr>ST3 Metals, plastics concs</vt:lpstr>
      <vt:lpstr>ST4 QC for metal contaminants</vt:lpstr>
      <vt:lpstr>ST5 External validation</vt:lpstr>
      <vt:lpstr>ST6 Hazard index</vt:lpstr>
      <vt:lpstr>ST7 Risk index</vt:lpstr>
      <vt:lpstr>ST8 Cytotoxicity results</vt:lpstr>
      <vt:lpstr>ST9 QC for cytotoxicity test</vt:lpstr>
      <vt:lpstr>ST10 Mapping report</vt:lpstr>
      <vt:lpstr>ST11 Overall number of DEGs</vt:lpstr>
      <vt:lpstr>ST12 Functional analysis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</dc:creator>
  <cp:keywords/>
  <dc:description/>
  <cp:lastModifiedBy>Krittika Mittal, Miss</cp:lastModifiedBy>
  <cp:revision/>
  <dcterms:created xsi:type="dcterms:W3CDTF">2021-08-04T21:17:16Z</dcterms:created>
  <dcterms:modified xsi:type="dcterms:W3CDTF">2024-05-24T03:30:55Z</dcterms:modified>
  <cp:category/>
  <cp:contentStatus/>
</cp:coreProperties>
</file>