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1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<sst xmlns="http://schemas.openxmlformats.org/spreadsheetml/2006/main" count="95" uniqueCount="22">
  <si>
    <t>本底值</t>
  </si>
  <si>
    <t>加标后</t>
  </si>
  <si>
    <t>加标量</t>
  </si>
  <si>
    <t>回收率</t>
  </si>
  <si>
    <t>tt-MA</t>
  </si>
  <si>
    <t>均值</t>
  </si>
  <si>
    <t>标准差</t>
  </si>
  <si>
    <t>RSD</t>
  </si>
  <si>
    <t>2-MHA</t>
  </si>
  <si>
    <t>BMA</t>
  </si>
  <si>
    <t>MA</t>
  </si>
  <si>
    <t>PGA</t>
  </si>
  <si>
    <t>3-MHA</t>
  </si>
  <si>
    <t>4-MHA</t>
  </si>
  <si>
    <t>HA</t>
  </si>
  <si>
    <t>浓度</t>
  </si>
  <si>
    <t>S/N</t>
  </si>
  <si>
    <t>检出限</t>
  </si>
  <si>
    <t>定量限</t>
  </si>
  <si>
    <t>结果(ppb)</t>
  </si>
  <si>
    <t>结果</t>
  </si>
  <si>
    <t>SPMA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</si>
</sst>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5"/>
  <sheetViews>
    <sheetView zoomScale="90" zoomScaleNormal="90" workbookViewId="0">
      <selection activeCell="J120" sqref="J120"/>
    </sheetView>
  </sheetViews>
  <sheetFormatPr defaultColWidth="9" defaultRowHeight="14.4"/>
  <cols>
    <col min="2" max="2" width="12.8888888888889"/>
    <col min="3" max="3" width="11.8888888888889"/>
    <col min="4" max="5" width="12.8888888888889"/>
    <col min="7" max="7" width="12.8888888888889"/>
    <col min="9" max="9" width="12.8888888888889"/>
    <col min="12" max="12" width="12.8888888888889"/>
    <col min="14" max="14" width="12.8888888888889"/>
  </cols>
  <sheetData>
    <row r="1" spans="1:14">
      <c r="A1" t="s">
        <v>0</v>
      </c>
      <c r="B1" t="s">
        <v>1</v>
      </c>
      <c r="C1" t="s">
        <v>2</v>
      </c>
      <c r="D1" t="s">
        <v>3</v>
      </c>
      <c r="F1" t="s">
        <v>0</v>
      </c>
      <c r="G1" t="s">
        <v>1</v>
      </c>
      <c r="H1" t="s">
        <v>2</v>
      </c>
      <c r="I1" t="s">
        <v>3</v>
      </c>
      <c r="K1" t="s">
        <v>0</v>
      </c>
      <c r="L1" t="s">
        <v>1</v>
      </c>
      <c r="M1" t="s">
        <v>2</v>
      </c>
      <c r="N1" t="s">
        <v>3</v>
      </c>
    </row>
    <row r="2" spans="1:14">
      <c r="A2">
        <v>0</v>
      </c>
      <c r="B2">
        <v>1</v>
      </c>
      <c r="C2">
        <v>1</v>
      </c>
      <c r="D2">
        <f>(B2-A2)/C2</f>
        <v>1</v>
      </c>
      <c r="F2">
        <v>0</v>
      </c>
      <c r="G2">
        <v>1</v>
      </c>
      <c r="H2">
        <v>1</v>
      </c>
      <c r="I2">
        <f>(G2-F2)/H2</f>
        <v>1</v>
      </c>
      <c r="K2">
        <v>0</v>
      </c>
      <c r="L2">
        <v>1</v>
      </c>
      <c r="M2">
        <v>1</v>
      </c>
      <c r="N2">
        <f>(L2-K2)/M2</f>
        <v>1</v>
      </c>
    </row>
    <row r="3" spans="1:14">
      <c r="A3">
        <v>0</v>
      </c>
      <c r="B3">
        <v>0.5</v>
      </c>
      <c r="C3">
        <v>1</v>
      </c>
      <c r="D3">
        <f>(B3-A3)/C3</f>
        <v>0.5</v>
      </c>
      <c r="F3">
        <v>0</v>
      </c>
      <c r="G3">
        <v>0.5</v>
      </c>
      <c r="H3">
        <v>1</v>
      </c>
      <c r="I3">
        <f>(G3-F3)/H3</f>
        <v>0.5</v>
      </c>
      <c r="K3">
        <v>0</v>
      </c>
      <c r="L3">
        <v>0.5</v>
      </c>
      <c r="M3">
        <v>1</v>
      </c>
      <c r="N3">
        <f>(L3-K3)/M3</f>
        <v>0.5</v>
      </c>
    </row>
    <row r="4" spans="1:11">
      <c r="A4" t="s">
        <v>4</v>
      </c>
      <c r="F4" t="s">
        <v>4</v>
      </c>
      <c r="K4" t="s">
        <v>4</v>
      </c>
    </row>
    <row r="5" spans="1:14">
      <c r="A5" s="1">
        <v>0.027</v>
      </c>
      <c r="B5" s="1">
        <v>5.542</v>
      </c>
      <c r="C5">
        <v>5</v>
      </c>
      <c r="D5">
        <f t="shared" ref="D5:D10" si="0">(B5-A5)/C5</f>
        <v>1.103</v>
      </c>
      <c r="F5" s="1">
        <v>0.027</v>
      </c>
      <c r="G5" s="1">
        <v>21.076</v>
      </c>
      <c r="H5">
        <v>20</v>
      </c>
      <c r="I5">
        <f t="shared" ref="I5:I10" si="1">(G5-F5)/H5</f>
        <v>1.05245</v>
      </c>
      <c r="K5" s="1">
        <v>0.027</v>
      </c>
      <c r="L5" s="2">
        <v>47.66</v>
      </c>
      <c r="M5">
        <v>50</v>
      </c>
      <c r="N5">
        <f t="shared" ref="N5:N10" si="2">(L5-K5)/M5</f>
        <v>0.95266</v>
      </c>
    </row>
    <row r="6" spans="1:14">
      <c r="A6" s="1">
        <v>0.027</v>
      </c>
      <c r="B6" s="1">
        <v>4.895</v>
      </c>
      <c r="C6">
        <v>5</v>
      </c>
      <c r="D6">
        <f t="shared" si="0"/>
        <v>0.9736</v>
      </c>
      <c r="F6" s="1">
        <v>0.027</v>
      </c>
      <c r="G6" s="1">
        <v>19.647</v>
      </c>
      <c r="H6">
        <v>20</v>
      </c>
      <c r="I6">
        <f t="shared" si="1"/>
        <v>0.981</v>
      </c>
      <c r="K6" s="1">
        <v>0.027</v>
      </c>
      <c r="L6" s="1">
        <v>47.803</v>
      </c>
      <c r="M6">
        <v>50</v>
      </c>
      <c r="N6">
        <f t="shared" si="2"/>
        <v>0.95552</v>
      </c>
    </row>
    <row r="7" spans="1:14">
      <c r="A7" s="1">
        <v>0.027</v>
      </c>
      <c r="B7" s="1">
        <v>4.352</v>
      </c>
      <c r="C7">
        <v>5</v>
      </c>
      <c r="D7">
        <f t="shared" si="0"/>
        <v>0.865</v>
      </c>
      <c r="F7" s="1">
        <v>0.027</v>
      </c>
      <c r="G7" s="1">
        <v>20.365</v>
      </c>
      <c r="H7">
        <v>20</v>
      </c>
      <c r="I7">
        <f t="shared" si="1"/>
        <v>1.0169</v>
      </c>
      <c r="K7" s="1">
        <v>0.027</v>
      </c>
      <c r="L7" s="1">
        <v>48.162</v>
      </c>
      <c r="M7">
        <v>50</v>
      </c>
      <c r="N7">
        <f t="shared" si="2"/>
        <v>0.9627</v>
      </c>
    </row>
    <row r="8" spans="1:14">
      <c r="A8" s="1">
        <v>0.027</v>
      </c>
      <c r="B8" s="1">
        <v>5.376</v>
      </c>
      <c r="C8">
        <v>5</v>
      </c>
      <c r="D8">
        <f t="shared" si="0"/>
        <v>1.0698</v>
      </c>
      <c r="F8" s="1">
        <v>0.027</v>
      </c>
      <c r="G8" s="1">
        <v>21.437</v>
      </c>
      <c r="H8">
        <v>20</v>
      </c>
      <c r="I8">
        <f t="shared" si="1"/>
        <v>1.0705</v>
      </c>
      <c r="K8" s="1">
        <v>0.027</v>
      </c>
      <c r="L8" s="1">
        <v>47.233</v>
      </c>
      <c r="M8">
        <v>50</v>
      </c>
      <c r="N8">
        <f t="shared" si="2"/>
        <v>0.94412</v>
      </c>
    </row>
    <row r="9" spans="1:14">
      <c r="A9" s="1">
        <v>0.027</v>
      </c>
      <c r="B9" s="1">
        <v>4.843</v>
      </c>
      <c r="C9">
        <v>5</v>
      </c>
      <c r="D9">
        <f t="shared" si="0"/>
        <v>0.9632</v>
      </c>
      <c r="F9" s="1">
        <v>0.027</v>
      </c>
      <c r="G9" s="2">
        <v>21.1</v>
      </c>
      <c r="H9">
        <v>20</v>
      </c>
      <c r="I9">
        <f t="shared" si="1"/>
        <v>1.05365</v>
      </c>
      <c r="K9" s="1">
        <v>0.027</v>
      </c>
      <c r="L9" s="1">
        <v>50.049</v>
      </c>
      <c r="M9">
        <v>50</v>
      </c>
      <c r="N9">
        <f t="shared" si="2"/>
        <v>1.00044</v>
      </c>
    </row>
    <row r="10" spans="1:14">
      <c r="A10" s="1">
        <v>0.027</v>
      </c>
      <c r="B10" s="1">
        <v>5.001</v>
      </c>
      <c r="C10">
        <v>5</v>
      </c>
      <c r="D10">
        <f t="shared" si="0"/>
        <v>0.9948</v>
      </c>
      <c r="F10" s="1">
        <v>0.027</v>
      </c>
      <c r="G10" s="1">
        <v>18.792</v>
      </c>
      <c r="H10">
        <v>20</v>
      </c>
      <c r="I10">
        <f t="shared" si="1"/>
        <v>0.93825</v>
      </c>
      <c r="K10" s="1">
        <v>0.027</v>
      </c>
      <c r="L10" s="1">
        <v>48.262</v>
      </c>
      <c r="M10">
        <v>50</v>
      </c>
      <c r="N10">
        <f t="shared" si="2"/>
        <v>0.9647</v>
      </c>
    </row>
    <row r="11" spans="1:14">
      <c r="A11" s="1" t="s">
        <v>5</v>
      </c>
      <c r="B11">
        <f>AVERAGE(B5:B10)</f>
        <v>5.0015</v>
      </c>
      <c r="D11">
        <f>AVERAGE(D5:D10)</f>
        <v>0.9949</v>
      </c>
      <c r="F11" s="1"/>
      <c r="G11">
        <f>AVERAGE(G5:G10)</f>
        <v>20.4028333333333</v>
      </c>
      <c r="I11">
        <f>AVERAGE(I5:I10)</f>
        <v>1.01879166666667</v>
      </c>
      <c r="K11" s="1"/>
      <c r="L11">
        <f>AVERAGE(L5:L10)</f>
        <v>48.1948333333333</v>
      </c>
      <c r="N11">
        <f>AVERAGE(N5:N10)</f>
        <v>0.963356666666667</v>
      </c>
    </row>
    <row r="12" spans="1:14">
      <c r="A12" t="s">
        <v>6</v>
      </c>
      <c r="D12">
        <f>STDEV(D5:D10)</f>
        <v>0.0844135297212479</v>
      </c>
      <c r="I12">
        <f>STDEV(I5:I10)</f>
        <v>0.0508733468199868</v>
      </c>
      <c r="N12">
        <f>STDEV(N5:N10)</f>
        <v>0.0196127037061866</v>
      </c>
    </row>
    <row r="13" spans="1:14">
      <c r="A13" t="s">
        <v>7</v>
      </c>
      <c r="D13">
        <f>D12/D11</f>
        <v>0.0848462455736737</v>
      </c>
      <c r="I13">
        <f>I12/I11</f>
        <v>0.0499349852226774</v>
      </c>
      <c r="N13">
        <f>N12/N11</f>
        <v>0.0203587148818402</v>
      </c>
    </row>
    <row r="14" spans="1:11">
      <c r="A14" t="s">
        <v>8</v>
      </c>
      <c r="F14" t="s">
        <v>8</v>
      </c>
      <c r="K14" t="s">
        <v>8</v>
      </c>
    </row>
    <row r="15" spans="1:14">
      <c r="A15" s="1">
        <v>0.016</v>
      </c>
      <c r="B15">
        <v>5.237</v>
      </c>
      <c r="C15">
        <v>5</v>
      </c>
      <c r="D15">
        <f t="shared" ref="D15:D20" si="3">(B15-A15)/C15</f>
        <v>1.0442</v>
      </c>
      <c r="F15" s="1">
        <v>0.016</v>
      </c>
      <c r="G15" s="1">
        <v>21.874</v>
      </c>
      <c r="H15">
        <v>20</v>
      </c>
      <c r="I15">
        <f t="shared" ref="I15:I20" si="4">(G15-F15)/H15</f>
        <v>1.0929</v>
      </c>
      <c r="K15" s="1">
        <v>0.016</v>
      </c>
      <c r="L15" s="1">
        <v>53.209</v>
      </c>
      <c r="M15">
        <v>50</v>
      </c>
      <c r="N15">
        <f t="shared" ref="N15:N20" si="5">(L15-K15)/M15</f>
        <v>1.06386</v>
      </c>
    </row>
    <row r="16" spans="1:14">
      <c r="A16" s="1">
        <v>0.016</v>
      </c>
      <c r="B16">
        <v>5.502</v>
      </c>
      <c r="C16">
        <v>5</v>
      </c>
      <c r="D16">
        <f t="shared" si="3"/>
        <v>1.0972</v>
      </c>
      <c r="F16" s="1">
        <v>0.016</v>
      </c>
      <c r="G16" s="1">
        <v>22.125</v>
      </c>
      <c r="H16">
        <v>20</v>
      </c>
      <c r="I16">
        <f t="shared" si="4"/>
        <v>1.10545</v>
      </c>
      <c r="K16" s="1">
        <v>0.016</v>
      </c>
      <c r="L16" s="1">
        <v>52.729</v>
      </c>
      <c r="M16">
        <v>50</v>
      </c>
      <c r="N16">
        <f t="shared" si="5"/>
        <v>1.05426</v>
      </c>
    </row>
    <row r="17" spans="1:14">
      <c r="A17" s="1">
        <v>0.016</v>
      </c>
      <c r="B17">
        <v>4.848</v>
      </c>
      <c r="C17">
        <v>5</v>
      </c>
      <c r="D17">
        <f t="shared" si="3"/>
        <v>0.9664</v>
      </c>
      <c r="F17" s="1">
        <v>0.016</v>
      </c>
      <c r="G17" s="1">
        <v>22.015</v>
      </c>
      <c r="H17">
        <v>20</v>
      </c>
      <c r="I17">
        <f t="shared" si="4"/>
        <v>1.09995</v>
      </c>
      <c r="K17" s="1">
        <v>0.016</v>
      </c>
      <c r="L17" s="1">
        <v>50.377</v>
      </c>
      <c r="M17">
        <v>50</v>
      </c>
      <c r="N17">
        <f t="shared" si="5"/>
        <v>1.00722</v>
      </c>
    </row>
    <row r="18" spans="1:14">
      <c r="A18" s="1">
        <v>0.016</v>
      </c>
      <c r="B18">
        <v>4.886</v>
      </c>
      <c r="C18">
        <v>5</v>
      </c>
      <c r="D18">
        <f t="shared" si="3"/>
        <v>0.974</v>
      </c>
      <c r="F18" s="1">
        <v>0.016</v>
      </c>
      <c r="G18" s="2">
        <v>22.47</v>
      </c>
      <c r="H18">
        <v>20</v>
      </c>
      <c r="I18">
        <f t="shared" si="4"/>
        <v>1.1227</v>
      </c>
      <c r="K18" s="1">
        <v>0.016</v>
      </c>
      <c r="L18" s="1">
        <v>51.425</v>
      </c>
      <c r="M18">
        <v>50</v>
      </c>
      <c r="N18">
        <f t="shared" si="5"/>
        <v>1.02818</v>
      </c>
    </row>
    <row r="19" spans="1:14">
      <c r="A19" s="1">
        <v>0.016</v>
      </c>
      <c r="B19">
        <v>5.322</v>
      </c>
      <c r="C19">
        <v>5</v>
      </c>
      <c r="D19">
        <f t="shared" si="3"/>
        <v>1.0612</v>
      </c>
      <c r="F19" s="1">
        <v>0.016</v>
      </c>
      <c r="G19" s="1">
        <v>21.893</v>
      </c>
      <c r="H19">
        <v>20</v>
      </c>
      <c r="I19">
        <f t="shared" si="4"/>
        <v>1.09385</v>
      </c>
      <c r="K19" s="1">
        <v>0.016</v>
      </c>
      <c r="L19" s="1">
        <v>51.582</v>
      </c>
      <c r="M19">
        <v>50</v>
      </c>
      <c r="N19">
        <f t="shared" si="5"/>
        <v>1.03132</v>
      </c>
    </row>
    <row r="20" spans="1:14">
      <c r="A20" s="1">
        <v>0.016</v>
      </c>
      <c r="B20">
        <v>4.839</v>
      </c>
      <c r="C20">
        <v>5</v>
      </c>
      <c r="D20">
        <f t="shared" si="3"/>
        <v>0.9646</v>
      </c>
      <c r="F20" s="1">
        <v>0.016</v>
      </c>
      <c r="G20" s="1">
        <v>21.357</v>
      </c>
      <c r="H20">
        <v>20</v>
      </c>
      <c r="I20">
        <f t="shared" si="4"/>
        <v>1.06705</v>
      </c>
      <c r="K20" s="1">
        <v>0.016</v>
      </c>
      <c r="L20" s="1">
        <v>52.801</v>
      </c>
      <c r="M20">
        <v>50</v>
      </c>
      <c r="N20">
        <f t="shared" si="5"/>
        <v>1.0557</v>
      </c>
    </row>
    <row r="21" spans="1:14">
      <c r="A21" s="1"/>
      <c r="B21" s="1">
        <f>AVERAGE(B15:B20)</f>
        <v>5.10566666666667</v>
      </c>
      <c r="D21">
        <f>AVERAGE(D15:D20)</f>
        <v>1.01793333333333</v>
      </c>
      <c r="F21" s="1"/>
      <c r="G21">
        <f>AVERAGE(G15:G20)</f>
        <v>21.9556666666667</v>
      </c>
      <c r="I21">
        <f>AVERAGE(I15:I20)</f>
        <v>1.09698333333333</v>
      </c>
      <c r="K21" s="1"/>
      <c r="L21">
        <f>AVERAGE(L15:L20)</f>
        <v>52.0205</v>
      </c>
      <c r="N21">
        <f>AVERAGE(N15:N20)</f>
        <v>1.04009</v>
      </c>
    </row>
    <row r="22" spans="1:14">
      <c r="A22" t="s">
        <v>6</v>
      </c>
      <c r="D22">
        <f>STDEV(D15:D20)</f>
        <v>0.0570533317753369</v>
      </c>
      <c r="I22">
        <f>STDEV(I15:I20)</f>
        <v>0.0182446065089567</v>
      </c>
      <c r="N22">
        <f>STDEV(N15:N20)</f>
        <v>0.0214880050260605</v>
      </c>
    </row>
    <row r="23" spans="1:14">
      <c r="A23" t="s">
        <v>7</v>
      </c>
      <c r="D23">
        <f>D22/D21</f>
        <v>0.0560482007092837</v>
      </c>
      <c r="I23">
        <f>I22/I21</f>
        <v>0.0166316168665188</v>
      </c>
      <c r="N23">
        <f>N22/N21</f>
        <v>0.0206597554308382</v>
      </c>
    </row>
    <row r="24" spans="1:11">
      <c r="A24" t="s">
        <v>9</v>
      </c>
      <c r="F24" t="s">
        <v>9</v>
      </c>
      <c r="K24" t="s">
        <v>9</v>
      </c>
    </row>
    <row r="25" spans="1:14">
      <c r="A25">
        <v>0</v>
      </c>
      <c r="B25" s="1">
        <v>5.497</v>
      </c>
      <c r="C25">
        <v>5</v>
      </c>
      <c r="D25">
        <f t="shared" ref="D24:D38" si="6">(B25-A25)/C25</f>
        <v>1.0994</v>
      </c>
      <c r="F25">
        <v>0</v>
      </c>
      <c r="G25" s="1">
        <v>18.129</v>
      </c>
      <c r="H25">
        <v>20</v>
      </c>
      <c r="I25">
        <f t="shared" ref="I24:I38" si="7">(G25-F25)/H25</f>
        <v>0.90645</v>
      </c>
      <c r="K25">
        <v>0</v>
      </c>
      <c r="L25" s="1">
        <v>45.941</v>
      </c>
      <c r="M25">
        <v>50</v>
      </c>
      <c r="N25">
        <f t="shared" ref="N24:N38" si="8">(L25-K25)/M25</f>
        <v>0.91882</v>
      </c>
    </row>
    <row r="26" spans="1:14">
      <c r="A26">
        <v>0</v>
      </c>
      <c r="B26" s="1">
        <v>4.496</v>
      </c>
      <c r="C26">
        <v>5</v>
      </c>
      <c r="D26">
        <f t="shared" si="6"/>
        <v>0.8992</v>
      </c>
      <c r="F26">
        <v>0</v>
      </c>
      <c r="G26" s="1">
        <v>18.189</v>
      </c>
      <c r="H26">
        <v>20</v>
      </c>
      <c r="I26">
        <f t="shared" si="7"/>
        <v>0.90945</v>
      </c>
      <c r="K26">
        <v>0</v>
      </c>
      <c r="L26" s="1">
        <v>47.109</v>
      </c>
      <c r="M26">
        <v>50</v>
      </c>
      <c r="N26">
        <f t="shared" si="8"/>
        <v>0.94218</v>
      </c>
    </row>
    <row r="27" spans="1:14">
      <c r="A27">
        <v>0</v>
      </c>
      <c r="B27" s="1">
        <v>5.056</v>
      </c>
      <c r="C27">
        <v>5</v>
      </c>
      <c r="D27">
        <f t="shared" si="6"/>
        <v>1.0112</v>
      </c>
      <c r="F27">
        <v>0</v>
      </c>
      <c r="G27" s="2">
        <v>19.07</v>
      </c>
      <c r="H27">
        <v>20</v>
      </c>
      <c r="I27">
        <f t="shared" si="7"/>
        <v>0.9535</v>
      </c>
      <c r="K27">
        <v>0</v>
      </c>
      <c r="L27" s="1">
        <v>47.202</v>
      </c>
      <c r="M27">
        <v>50</v>
      </c>
      <c r="N27">
        <f t="shared" si="8"/>
        <v>0.94404</v>
      </c>
    </row>
    <row r="28" spans="1:14">
      <c r="A28">
        <v>0</v>
      </c>
      <c r="B28" s="1">
        <v>4.883</v>
      </c>
      <c r="C28">
        <v>5</v>
      </c>
      <c r="D28">
        <f t="shared" si="6"/>
        <v>0.9766</v>
      </c>
      <c r="F28">
        <v>0</v>
      </c>
      <c r="G28" s="1">
        <v>18.096</v>
      </c>
      <c r="H28">
        <v>20</v>
      </c>
      <c r="I28">
        <f t="shared" si="7"/>
        <v>0.9048</v>
      </c>
      <c r="K28">
        <v>0</v>
      </c>
      <c r="L28" s="1">
        <v>46.322</v>
      </c>
      <c r="M28">
        <v>50</v>
      </c>
      <c r="N28">
        <f t="shared" si="8"/>
        <v>0.92644</v>
      </c>
    </row>
    <row r="29" spans="1:14">
      <c r="A29">
        <v>0</v>
      </c>
      <c r="B29" s="1">
        <v>4.581</v>
      </c>
      <c r="C29">
        <v>5</v>
      </c>
      <c r="D29">
        <f t="shared" si="6"/>
        <v>0.9162</v>
      </c>
      <c r="F29">
        <v>0</v>
      </c>
      <c r="G29" s="1">
        <v>19.699</v>
      </c>
      <c r="H29">
        <v>20</v>
      </c>
      <c r="I29">
        <f t="shared" si="7"/>
        <v>0.98495</v>
      </c>
      <c r="K29">
        <v>0</v>
      </c>
      <c r="L29" s="1">
        <v>46.979</v>
      </c>
      <c r="M29">
        <v>50</v>
      </c>
      <c r="N29">
        <f t="shared" si="8"/>
        <v>0.93958</v>
      </c>
    </row>
    <row r="30" spans="1:14">
      <c r="A30">
        <v>0</v>
      </c>
      <c r="B30" s="1">
        <v>4.249</v>
      </c>
      <c r="C30">
        <v>5</v>
      </c>
      <c r="D30">
        <f t="shared" si="6"/>
        <v>0.8498</v>
      </c>
      <c r="F30">
        <v>0</v>
      </c>
      <c r="G30" s="1">
        <v>19.124</v>
      </c>
      <c r="H30">
        <v>20</v>
      </c>
      <c r="I30">
        <f t="shared" si="7"/>
        <v>0.9562</v>
      </c>
      <c r="K30">
        <v>0</v>
      </c>
      <c r="L30" s="1">
        <v>46.137</v>
      </c>
      <c r="M30">
        <v>50</v>
      </c>
      <c r="N30">
        <f t="shared" si="8"/>
        <v>0.92274</v>
      </c>
    </row>
    <row r="31" spans="1:14">
      <c r="A31" t="s">
        <v>5</v>
      </c>
      <c r="B31">
        <f>AVERAGE(B25:B30)</f>
        <v>4.79366666666667</v>
      </c>
      <c r="D31">
        <f>AVERAGE(D25:D30)</f>
        <v>0.958733333333333</v>
      </c>
      <c r="G31">
        <f>AVERAGE(G25:G30)</f>
        <v>18.7178333333333</v>
      </c>
      <c r="I31">
        <f>AVERAGE(I25:I30)</f>
        <v>0.935891666666667</v>
      </c>
      <c r="L31">
        <f>AVERAGE(L25:L30)</f>
        <v>46.615</v>
      </c>
      <c r="N31">
        <f>AVERAGE(N25:N30)</f>
        <v>0.9323</v>
      </c>
    </row>
    <row r="32" spans="1:14">
      <c r="A32" t="s">
        <v>6</v>
      </c>
      <c r="D32">
        <f>STDEV(D25:D30)</f>
        <v>0.0895308364010226</v>
      </c>
      <c r="I32">
        <f>STDEV(I25:I30)</f>
        <v>0.03365075655415</v>
      </c>
      <c r="N32">
        <f>STDEV(N25:N30)</f>
        <v>0.0109168127216692</v>
      </c>
    </row>
    <row r="33" spans="1:14">
      <c r="A33" t="s">
        <v>7</v>
      </c>
      <c r="D33">
        <f>D32/D31</f>
        <v>0.0933845035821805</v>
      </c>
      <c r="I33">
        <f>I32/I31</f>
        <v>0.035955824538969</v>
      </c>
      <c r="N33">
        <f>N32/N31</f>
        <v>0.0117095492026915</v>
      </c>
    </row>
    <row r="34" spans="1:11">
      <c r="A34" t="s">
        <v>10</v>
      </c>
      <c r="F34" t="s">
        <v>10</v>
      </c>
      <c r="K34" t="s">
        <v>10</v>
      </c>
    </row>
    <row r="35" spans="1:14">
      <c r="A35">
        <v>0</v>
      </c>
      <c r="B35" s="1">
        <v>4.379</v>
      </c>
      <c r="C35">
        <v>5</v>
      </c>
      <c r="D35">
        <f t="shared" ref="D35:D40" si="9">(B35-A35)/C35</f>
        <v>0.8758</v>
      </c>
      <c r="F35">
        <v>0</v>
      </c>
      <c r="G35" s="1">
        <v>20.373</v>
      </c>
      <c r="H35">
        <v>20</v>
      </c>
      <c r="I35">
        <f t="shared" ref="I35:I40" si="10">(G35-F35)/H35</f>
        <v>1.01865</v>
      </c>
      <c r="K35">
        <v>0</v>
      </c>
      <c r="L35" s="1">
        <v>48.331</v>
      </c>
      <c r="M35">
        <v>50</v>
      </c>
      <c r="N35">
        <f t="shared" ref="N35:N40" si="11">(L35-K35)/M35</f>
        <v>0.96662</v>
      </c>
    </row>
    <row r="36" spans="1:14">
      <c r="A36">
        <v>0</v>
      </c>
      <c r="B36" s="1">
        <v>5.387</v>
      </c>
      <c r="C36">
        <v>5</v>
      </c>
      <c r="D36">
        <f t="shared" si="9"/>
        <v>1.0774</v>
      </c>
      <c r="F36">
        <v>0</v>
      </c>
      <c r="G36" s="1">
        <v>21.784</v>
      </c>
      <c r="H36">
        <v>20</v>
      </c>
      <c r="I36">
        <f t="shared" si="10"/>
        <v>1.0892</v>
      </c>
      <c r="K36">
        <v>0</v>
      </c>
      <c r="L36" s="1">
        <v>45.777</v>
      </c>
      <c r="M36">
        <v>50</v>
      </c>
      <c r="N36">
        <f t="shared" si="11"/>
        <v>0.91554</v>
      </c>
    </row>
    <row r="37" spans="1:14">
      <c r="A37">
        <v>0</v>
      </c>
      <c r="B37" s="1">
        <v>5.258</v>
      </c>
      <c r="C37">
        <v>5</v>
      </c>
      <c r="D37">
        <f t="shared" si="9"/>
        <v>1.0516</v>
      </c>
      <c r="F37">
        <v>0</v>
      </c>
      <c r="G37" s="1">
        <v>20.279</v>
      </c>
      <c r="H37">
        <v>20</v>
      </c>
      <c r="I37">
        <f t="shared" si="10"/>
        <v>1.01395</v>
      </c>
      <c r="K37">
        <v>0</v>
      </c>
      <c r="L37" s="1">
        <v>46.547</v>
      </c>
      <c r="M37">
        <v>50</v>
      </c>
      <c r="N37">
        <f t="shared" si="11"/>
        <v>0.93094</v>
      </c>
    </row>
    <row r="38" spans="1:14">
      <c r="A38">
        <v>0</v>
      </c>
      <c r="B38" s="1">
        <v>5.122</v>
      </c>
      <c r="C38">
        <v>5</v>
      </c>
      <c r="D38">
        <f t="shared" si="9"/>
        <v>1.0244</v>
      </c>
      <c r="F38">
        <v>0</v>
      </c>
      <c r="G38" s="1">
        <v>22.045</v>
      </c>
      <c r="H38">
        <v>20</v>
      </c>
      <c r="I38">
        <f t="shared" si="10"/>
        <v>1.10225</v>
      </c>
      <c r="K38">
        <v>0</v>
      </c>
      <c r="L38" s="1">
        <v>47.465</v>
      </c>
      <c r="M38">
        <v>50</v>
      </c>
      <c r="N38">
        <f t="shared" si="11"/>
        <v>0.9493</v>
      </c>
    </row>
    <row r="39" spans="1:14">
      <c r="A39">
        <v>0</v>
      </c>
      <c r="B39" s="2">
        <v>5.08</v>
      </c>
      <c r="C39">
        <v>5</v>
      </c>
      <c r="D39">
        <f t="shared" si="9"/>
        <v>1.016</v>
      </c>
      <c r="F39">
        <v>0</v>
      </c>
      <c r="G39" s="1">
        <v>19.144</v>
      </c>
      <c r="H39">
        <v>20</v>
      </c>
      <c r="I39">
        <f t="shared" si="10"/>
        <v>0.9572</v>
      </c>
      <c r="K39">
        <v>0</v>
      </c>
      <c r="L39" s="1">
        <v>46.264</v>
      </c>
      <c r="M39">
        <v>50</v>
      </c>
      <c r="N39">
        <f t="shared" si="11"/>
        <v>0.92528</v>
      </c>
    </row>
    <row r="40" spans="1:14">
      <c r="A40">
        <v>0</v>
      </c>
      <c r="B40" s="1">
        <v>5.063</v>
      </c>
      <c r="C40">
        <v>5</v>
      </c>
      <c r="D40">
        <f t="shared" si="9"/>
        <v>1.0126</v>
      </c>
      <c r="F40">
        <v>0</v>
      </c>
      <c r="G40" s="1">
        <v>19.284</v>
      </c>
      <c r="H40">
        <v>20</v>
      </c>
      <c r="I40">
        <f t="shared" si="10"/>
        <v>0.9642</v>
      </c>
      <c r="K40">
        <v>0</v>
      </c>
      <c r="L40" s="1">
        <v>45.996</v>
      </c>
      <c r="M40">
        <v>50</v>
      </c>
      <c r="N40">
        <f t="shared" si="11"/>
        <v>0.91992</v>
      </c>
    </row>
    <row r="41" spans="1:14">
      <c r="A41" t="s">
        <v>5</v>
      </c>
      <c r="B41">
        <f>AVERAGE(B35:B40)</f>
        <v>5.04816666666667</v>
      </c>
      <c r="D41">
        <f>AVERAGE(D35:D40)</f>
        <v>1.00963333333333</v>
      </c>
      <c r="G41">
        <f>AVERAGE(G35:G40)</f>
        <v>20.4848333333333</v>
      </c>
      <c r="I41">
        <f>AVERAGE(I35:I40)</f>
        <v>1.02424166666667</v>
      </c>
      <c r="L41">
        <f>AVERAGE(L35:L40)</f>
        <v>46.73</v>
      </c>
      <c r="N41">
        <f>AVERAGE(N35:N40)</f>
        <v>0.9346</v>
      </c>
    </row>
    <row r="42" spans="1:14">
      <c r="A42" t="s">
        <v>6</v>
      </c>
      <c r="D42">
        <f>STDEV(D35:D40)</f>
        <v>0.0700460895886892</v>
      </c>
      <c r="I42">
        <f>STDEV(I35:I40)</f>
        <v>0.0608960706176242</v>
      </c>
      <c r="N42">
        <f>STDEV(N35:N40)</f>
        <v>0.0195980325543152</v>
      </c>
    </row>
    <row r="43" spans="1:14">
      <c r="A43" t="s">
        <v>7</v>
      </c>
      <c r="D43">
        <f>D42/D41</f>
        <v>0.0693777505913261</v>
      </c>
      <c r="I43">
        <f>I42/I41</f>
        <v>0.0594547874778487</v>
      </c>
      <c r="N43">
        <f>N42/N41</f>
        <v>0.0209694335055802</v>
      </c>
    </row>
    <row r="44" spans="1:11">
      <c r="A44" t="s">
        <v>11</v>
      </c>
      <c r="F44" t="s">
        <v>11</v>
      </c>
      <c r="K44" t="s">
        <v>11</v>
      </c>
    </row>
    <row r="45" spans="1:14">
      <c r="A45">
        <v>0</v>
      </c>
      <c r="B45" s="1">
        <v>4.858</v>
      </c>
      <c r="C45">
        <v>5</v>
      </c>
      <c r="D45">
        <f t="shared" ref="D45:D50" si="12">(B45-A45)/C45</f>
        <v>0.9716</v>
      </c>
      <c r="F45">
        <v>0</v>
      </c>
      <c r="G45" s="1">
        <v>20.541</v>
      </c>
      <c r="H45">
        <v>20</v>
      </c>
      <c r="I45">
        <f t="shared" ref="I45:I50" si="13">(G45-F45)/H45</f>
        <v>1.02705</v>
      </c>
      <c r="K45">
        <v>0</v>
      </c>
      <c r="L45" s="1">
        <v>44.207</v>
      </c>
      <c r="M45">
        <v>50</v>
      </c>
      <c r="N45">
        <f t="shared" ref="N45:N50" si="14">(L45-K45)/M45</f>
        <v>0.88414</v>
      </c>
    </row>
    <row r="46" spans="1:14">
      <c r="A46">
        <v>0</v>
      </c>
      <c r="B46" s="1">
        <v>4.935</v>
      </c>
      <c r="C46">
        <v>5</v>
      </c>
      <c r="D46">
        <f t="shared" si="12"/>
        <v>0.987</v>
      </c>
      <c r="F46">
        <v>0</v>
      </c>
      <c r="G46" s="1">
        <v>21.272</v>
      </c>
      <c r="H46">
        <v>20</v>
      </c>
      <c r="I46">
        <f t="shared" si="13"/>
        <v>1.0636</v>
      </c>
      <c r="K46">
        <v>0</v>
      </c>
      <c r="L46" s="2">
        <v>46.52</v>
      </c>
      <c r="M46">
        <v>50</v>
      </c>
      <c r="N46">
        <f t="shared" si="14"/>
        <v>0.9304</v>
      </c>
    </row>
    <row r="47" spans="1:14">
      <c r="A47">
        <v>0</v>
      </c>
      <c r="B47" s="1">
        <v>5.25</v>
      </c>
      <c r="C47">
        <v>5</v>
      </c>
      <c r="D47">
        <f t="shared" si="12"/>
        <v>1.05</v>
      </c>
      <c r="F47">
        <v>0</v>
      </c>
      <c r="G47" s="1">
        <v>22.524</v>
      </c>
      <c r="H47">
        <v>20</v>
      </c>
      <c r="I47">
        <f t="shared" si="13"/>
        <v>1.1262</v>
      </c>
      <c r="K47">
        <v>0</v>
      </c>
      <c r="L47" s="1">
        <v>46.094</v>
      </c>
      <c r="M47">
        <v>50</v>
      </c>
      <c r="N47">
        <f t="shared" si="14"/>
        <v>0.92188</v>
      </c>
    </row>
    <row r="48" spans="1:14">
      <c r="A48">
        <v>0</v>
      </c>
      <c r="B48" s="1">
        <v>4.967</v>
      </c>
      <c r="C48">
        <v>5</v>
      </c>
      <c r="D48">
        <f t="shared" si="12"/>
        <v>0.9934</v>
      </c>
      <c r="F48">
        <v>0</v>
      </c>
      <c r="G48" s="1">
        <v>23.084</v>
      </c>
      <c r="H48">
        <v>20</v>
      </c>
      <c r="I48">
        <f t="shared" si="13"/>
        <v>1.1542</v>
      </c>
      <c r="K48">
        <v>0</v>
      </c>
      <c r="L48" s="1">
        <v>44.055</v>
      </c>
      <c r="M48">
        <v>50</v>
      </c>
      <c r="N48">
        <f t="shared" si="14"/>
        <v>0.8811</v>
      </c>
    </row>
    <row r="49" spans="1:14">
      <c r="A49">
        <v>0</v>
      </c>
      <c r="B49" s="1">
        <v>5.319</v>
      </c>
      <c r="C49">
        <v>5</v>
      </c>
      <c r="D49">
        <f t="shared" si="12"/>
        <v>1.0638</v>
      </c>
      <c r="F49">
        <v>0</v>
      </c>
      <c r="G49" s="1">
        <v>23.067</v>
      </c>
      <c r="H49">
        <v>20</v>
      </c>
      <c r="I49">
        <f t="shared" si="13"/>
        <v>1.15335</v>
      </c>
      <c r="K49">
        <v>0</v>
      </c>
      <c r="L49" s="1">
        <v>44.985</v>
      </c>
      <c r="M49">
        <v>50</v>
      </c>
      <c r="N49">
        <f t="shared" si="14"/>
        <v>0.8997</v>
      </c>
    </row>
    <row r="50" spans="1:14">
      <c r="A50">
        <v>0</v>
      </c>
      <c r="B50" s="1">
        <v>4.753</v>
      </c>
      <c r="C50">
        <v>5</v>
      </c>
      <c r="D50">
        <f t="shared" si="12"/>
        <v>0.9506</v>
      </c>
      <c r="F50">
        <v>0</v>
      </c>
      <c r="G50" s="1">
        <v>23.205</v>
      </c>
      <c r="H50">
        <v>20</v>
      </c>
      <c r="I50">
        <f t="shared" si="13"/>
        <v>1.16025</v>
      </c>
      <c r="K50">
        <v>0</v>
      </c>
      <c r="L50" s="1">
        <v>45.505</v>
      </c>
      <c r="M50">
        <v>50</v>
      </c>
      <c r="N50">
        <f t="shared" si="14"/>
        <v>0.9101</v>
      </c>
    </row>
    <row r="51" spans="1:14">
      <c r="A51" t="s">
        <v>5</v>
      </c>
      <c r="B51">
        <f>AVERAGE(B45:B50)</f>
        <v>5.01366666666667</v>
      </c>
      <c r="D51">
        <f>AVERAGE(D45:D50)</f>
        <v>1.00273333333333</v>
      </c>
      <c r="G51">
        <f>AVERAGE(G45:G50)</f>
        <v>22.2821666666667</v>
      </c>
      <c r="I51">
        <f>AVERAGE(I45:I50)</f>
        <v>1.11410833333333</v>
      </c>
      <c r="L51">
        <f>AVERAGE(L45:L50)</f>
        <v>45.2276666666667</v>
      </c>
      <c r="N51">
        <f>AVERAGE(N45:N50)</f>
        <v>0.904553333333333</v>
      </c>
    </row>
    <row r="52" spans="1:14">
      <c r="A52" t="s">
        <v>6</v>
      </c>
      <c r="D52">
        <f>STDEV(D45:D50)</f>
        <v>0.0446880147988996</v>
      </c>
      <c r="I52">
        <f>STDEV(I45:I50)</f>
        <v>0.055772317655506</v>
      </c>
      <c r="N52">
        <f>STDEV(N45:N50)</f>
        <v>0.0199466635472369</v>
      </c>
    </row>
    <row r="53" spans="1:14">
      <c r="A53" t="s">
        <v>7</v>
      </c>
      <c r="D53">
        <f>D52/D51</f>
        <v>0.0445662005174852</v>
      </c>
      <c r="I53">
        <f>I52/I51</f>
        <v>0.050060048908026</v>
      </c>
      <c r="N53">
        <f>N52/N51</f>
        <v>0.0220513957687074</v>
      </c>
    </row>
    <row r="54" spans="1:11">
      <c r="A54" t="s">
        <v>12</v>
      </c>
      <c r="F54" t="s">
        <v>12</v>
      </c>
      <c r="K54" t="s">
        <v>12</v>
      </c>
    </row>
    <row r="55" spans="1:14">
      <c r="A55">
        <v>0</v>
      </c>
      <c r="B55" s="1">
        <v>4.606</v>
      </c>
      <c r="C55">
        <v>5</v>
      </c>
      <c r="D55">
        <f t="shared" ref="D55:D60" si="15">(B55-A55)/C55</f>
        <v>0.9212</v>
      </c>
      <c r="F55">
        <v>0</v>
      </c>
      <c r="G55" s="1">
        <v>21.665</v>
      </c>
      <c r="H55">
        <v>20</v>
      </c>
      <c r="I55">
        <f t="shared" ref="I55:I60" si="16">(G55-F55)/H55</f>
        <v>1.08325</v>
      </c>
      <c r="K55">
        <v>0</v>
      </c>
      <c r="L55" s="1">
        <v>46.913</v>
      </c>
      <c r="M55">
        <v>50</v>
      </c>
      <c r="N55">
        <f t="shared" ref="N55:N60" si="17">(L55-K55)/M55</f>
        <v>0.93826</v>
      </c>
    </row>
    <row r="56" spans="1:14">
      <c r="A56">
        <v>0</v>
      </c>
      <c r="B56" s="1">
        <v>4.326</v>
      </c>
      <c r="C56">
        <v>5</v>
      </c>
      <c r="D56">
        <f t="shared" si="15"/>
        <v>0.8652</v>
      </c>
      <c r="F56">
        <v>0</v>
      </c>
      <c r="G56" s="1">
        <v>19.561</v>
      </c>
      <c r="H56">
        <v>20</v>
      </c>
      <c r="I56">
        <f t="shared" si="16"/>
        <v>0.97805</v>
      </c>
      <c r="K56">
        <v>0</v>
      </c>
      <c r="L56" s="1">
        <v>54.151</v>
      </c>
      <c r="M56">
        <v>50</v>
      </c>
      <c r="N56">
        <f t="shared" si="17"/>
        <v>1.08302</v>
      </c>
    </row>
    <row r="57" spans="1:14">
      <c r="A57">
        <v>0</v>
      </c>
      <c r="B57" s="1">
        <v>4.54</v>
      </c>
      <c r="C57">
        <v>5</v>
      </c>
      <c r="D57">
        <f t="shared" si="15"/>
        <v>0.908</v>
      </c>
      <c r="F57">
        <v>0</v>
      </c>
      <c r="G57" s="1">
        <v>19.678</v>
      </c>
      <c r="H57">
        <v>20</v>
      </c>
      <c r="I57">
        <f t="shared" si="16"/>
        <v>0.9839</v>
      </c>
      <c r="K57">
        <v>0</v>
      </c>
      <c r="L57" s="1">
        <v>52.123</v>
      </c>
      <c r="M57">
        <v>50</v>
      </c>
      <c r="N57">
        <f t="shared" si="17"/>
        <v>1.04246</v>
      </c>
    </row>
    <row r="58" spans="1:14">
      <c r="A58">
        <v>0</v>
      </c>
      <c r="B58" s="1">
        <v>4.227</v>
      </c>
      <c r="C58">
        <v>5</v>
      </c>
      <c r="D58">
        <f t="shared" si="15"/>
        <v>0.8454</v>
      </c>
      <c r="F58">
        <v>0</v>
      </c>
      <c r="G58" s="2">
        <v>19.28</v>
      </c>
      <c r="H58">
        <v>20</v>
      </c>
      <c r="I58">
        <f t="shared" si="16"/>
        <v>0.964</v>
      </c>
      <c r="K58">
        <v>0</v>
      </c>
      <c r="L58" s="1">
        <v>52.585</v>
      </c>
      <c r="M58">
        <v>50</v>
      </c>
      <c r="N58">
        <f t="shared" si="17"/>
        <v>1.0517</v>
      </c>
    </row>
    <row r="59" spans="1:14">
      <c r="A59">
        <v>0</v>
      </c>
      <c r="B59" s="1">
        <v>4.293</v>
      </c>
      <c r="C59">
        <v>5</v>
      </c>
      <c r="D59">
        <f t="shared" si="15"/>
        <v>0.8586</v>
      </c>
      <c r="F59">
        <v>0</v>
      </c>
      <c r="G59" s="1">
        <v>20.375</v>
      </c>
      <c r="H59">
        <v>20</v>
      </c>
      <c r="I59">
        <f t="shared" si="16"/>
        <v>1.01875</v>
      </c>
      <c r="K59">
        <v>0</v>
      </c>
      <c r="L59" s="1">
        <v>50.465</v>
      </c>
      <c r="M59">
        <v>50</v>
      </c>
      <c r="N59">
        <f t="shared" si="17"/>
        <v>1.0093</v>
      </c>
    </row>
    <row r="60" spans="1:14">
      <c r="A60">
        <v>0</v>
      </c>
      <c r="B60" s="1">
        <v>4.265</v>
      </c>
      <c r="C60">
        <v>5</v>
      </c>
      <c r="D60">
        <f t="shared" si="15"/>
        <v>0.853</v>
      </c>
      <c r="F60">
        <v>0</v>
      </c>
      <c r="G60" s="1">
        <v>20.132</v>
      </c>
      <c r="H60">
        <v>20</v>
      </c>
      <c r="I60">
        <f t="shared" si="16"/>
        <v>1.0066</v>
      </c>
      <c r="K60">
        <v>0</v>
      </c>
      <c r="L60" s="1">
        <v>47.641</v>
      </c>
      <c r="M60">
        <v>50</v>
      </c>
      <c r="N60">
        <f t="shared" si="17"/>
        <v>0.95282</v>
      </c>
    </row>
    <row r="61" spans="1:14">
      <c r="A61" t="s">
        <v>5</v>
      </c>
      <c r="B61">
        <f>AVERAGE(B55:B60)</f>
        <v>4.37616666666667</v>
      </c>
      <c r="D61">
        <f>AVERAGE(D55:D60)</f>
        <v>0.875233333333333</v>
      </c>
      <c r="G61">
        <f>AVERAGE(G55:G60)</f>
        <v>20.1151666666667</v>
      </c>
      <c r="I61">
        <f>AVERAGE(I55:I60)</f>
        <v>1.00575833333333</v>
      </c>
      <c r="L61">
        <f>AVERAGE(L55:L60)</f>
        <v>50.6463333333333</v>
      </c>
      <c r="N61">
        <f>AVERAGE(N55:N60)</f>
        <v>1.01292666666667</v>
      </c>
    </row>
    <row r="62" spans="1:14">
      <c r="A62" t="s">
        <v>6</v>
      </c>
      <c r="D62">
        <f>STDEV(D55:D60)</f>
        <v>0.0314587772595609</v>
      </c>
      <c r="I62">
        <f>STDEV(I55:I60)</f>
        <v>0.0428106227082329</v>
      </c>
      <c r="N62">
        <f>STDEV(N55:N60)</f>
        <v>0.0574277628561889</v>
      </c>
    </row>
    <row r="63" spans="1:14">
      <c r="A63" t="s">
        <v>7</v>
      </c>
      <c r="D63">
        <f>D62/D61</f>
        <v>0.0359433034157302</v>
      </c>
      <c r="I63">
        <f>I62/I61</f>
        <v>0.0425655162770045</v>
      </c>
      <c r="N63">
        <f>N62/N61</f>
        <v>0.0566948869508706</v>
      </c>
    </row>
    <row r="64" spans="1:11">
      <c r="A64" t="s">
        <v>13</v>
      </c>
      <c r="F64" t="s">
        <v>13</v>
      </c>
      <c r="K64" t="s">
        <v>13</v>
      </c>
    </row>
    <row r="65" spans="1:14">
      <c r="A65">
        <v>0</v>
      </c>
      <c r="B65" s="1">
        <v>5.172</v>
      </c>
      <c r="C65">
        <v>5</v>
      </c>
      <c r="D65">
        <f t="shared" ref="D65:D70" si="18">(B65-A65)/C65</f>
        <v>1.0344</v>
      </c>
      <c r="F65">
        <v>0</v>
      </c>
      <c r="G65" s="1">
        <v>21.723</v>
      </c>
      <c r="H65">
        <v>20</v>
      </c>
      <c r="I65">
        <f t="shared" ref="I65:I70" si="19">(G65-F65)/H65</f>
        <v>1.08615</v>
      </c>
      <c r="K65">
        <v>0</v>
      </c>
      <c r="L65" s="1">
        <v>46.778</v>
      </c>
      <c r="M65">
        <v>50</v>
      </c>
      <c r="N65">
        <f t="shared" ref="N65:N70" si="20">(L65-K65)/M65</f>
        <v>0.93556</v>
      </c>
    </row>
    <row r="66" spans="1:14">
      <c r="A66">
        <v>0</v>
      </c>
      <c r="B66" s="1">
        <v>5.264</v>
      </c>
      <c r="C66">
        <v>5</v>
      </c>
      <c r="D66">
        <f t="shared" si="18"/>
        <v>1.0528</v>
      </c>
      <c r="F66">
        <v>0</v>
      </c>
      <c r="G66" s="1">
        <v>21.876</v>
      </c>
      <c r="H66">
        <v>20</v>
      </c>
      <c r="I66">
        <f t="shared" si="19"/>
        <v>1.0938</v>
      </c>
      <c r="K66">
        <v>0</v>
      </c>
      <c r="L66" s="1">
        <v>44.966</v>
      </c>
      <c r="M66">
        <v>50</v>
      </c>
      <c r="N66">
        <f t="shared" si="20"/>
        <v>0.89932</v>
      </c>
    </row>
    <row r="67" spans="1:14">
      <c r="A67">
        <v>0</v>
      </c>
      <c r="B67" s="1">
        <v>5.317</v>
      </c>
      <c r="C67">
        <v>5</v>
      </c>
      <c r="D67">
        <f t="shared" si="18"/>
        <v>1.0634</v>
      </c>
      <c r="F67">
        <v>0</v>
      </c>
      <c r="G67" s="2">
        <v>21.4</v>
      </c>
      <c r="H67">
        <v>20</v>
      </c>
      <c r="I67">
        <f t="shared" si="19"/>
        <v>1.07</v>
      </c>
      <c r="K67">
        <v>0</v>
      </c>
      <c r="L67" s="1">
        <v>47.626</v>
      </c>
      <c r="M67">
        <v>50</v>
      </c>
      <c r="N67">
        <f t="shared" si="20"/>
        <v>0.95252</v>
      </c>
    </row>
    <row r="68" spans="1:14">
      <c r="A68">
        <v>0</v>
      </c>
      <c r="B68" s="1">
        <v>5.491</v>
      </c>
      <c r="C68">
        <v>5</v>
      </c>
      <c r="D68">
        <f t="shared" si="18"/>
        <v>1.0982</v>
      </c>
      <c r="F68">
        <v>0</v>
      </c>
      <c r="G68" s="2">
        <v>20.31</v>
      </c>
      <c r="H68">
        <v>20</v>
      </c>
      <c r="I68">
        <f t="shared" si="19"/>
        <v>1.0155</v>
      </c>
      <c r="K68">
        <v>0</v>
      </c>
      <c r="L68" s="1">
        <v>49.281</v>
      </c>
      <c r="M68">
        <v>50</v>
      </c>
      <c r="N68">
        <f t="shared" si="20"/>
        <v>0.98562</v>
      </c>
    </row>
    <row r="69" spans="1:14">
      <c r="A69">
        <v>0</v>
      </c>
      <c r="B69" s="1">
        <v>5.397</v>
      </c>
      <c r="C69">
        <v>5</v>
      </c>
      <c r="D69">
        <f t="shared" si="18"/>
        <v>1.0794</v>
      </c>
      <c r="F69">
        <v>0</v>
      </c>
      <c r="G69" s="1">
        <v>18.892</v>
      </c>
      <c r="H69">
        <v>20</v>
      </c>
      <c r="I69">
        <f t="shared" si="19"/>
        <v>0.9446</v>
      </c>
      <c r="K69">
        <v>0</v>
      </c>
      <c r="L69" s="1">
        <v>48.822</v>
      </c>
      <c r="M69">
        <v>50</v>
      </c>
      <c r="N69">
        <f t="shared" si="20"/>
        <v>0.97644</v>
      </c>
    </row>
    <row r="70" spans="1:14">
      <c r="A70">
        <v>0</v>
      </c>
      <c r="B70" s="1">
        <v>5.446</v>
      </c>
      <c r="C70">
        <v>5</v>
      </c>
      <c r="D70">
        <f t="shared" si="18"/>
        <v>1.0892</v>
      </c>
      <c r="F70">
        <v>0</v>
      </c>
      <c r="G70" s="1">
        <v>19.623</v>
      </c>
      <c r="H70">
        <v>20</v>
      </c>
      <c r="I70">
        <f t="shared" si="19"/>
        <v>0.98115</v>
      </c>
      <c r="K70">
        <v>0</v>
      </c>
      <c r="L70" s="1">
        <v>46.097</v>
      </c>
      <c r="M70">
        <v>50</v>
      </c>
      <c r="N70">
        <f t="shared" si="20"/>
        <v>0.92194</v>
      </c>
    </row>
    <row r="71" spans="1:14">
      <c r="A71" t="s">
        <v>5</v>
      </c>
      <c r="B71">
        <f>AVERAGE(B65:B70)</f>
        <v>5.34783333333333</v>
      </c>
      <c r="D71">
        <f>AVERAGE(D65:D70)</f>
        <v>1.06956666666667</v>
      </c>
      <c r="G71">
        <f>AVERAGE(G65:G70)</f>
        <v>20.6373333333333</v>
      </c>
      <c r="I71">
        <f>AVERAGE(I65:I70)</f>
        <v>1.03186666666667</v>
      </c>
      <c r="L71">
        <f>AVERAGE(L65:L70)</f>
        <v>47.2616666666667</v>
      </c>
      <c r="N71">
        <f>AVERAGE(N65:N70)</f>
        <v>0.945233333333333</v>
      </c>
    </row>
    <row r="72" spans="1:14">
      <c r="A72" t="s">
        <v>6</v>
      </c>
      <c r="D72">
        <f>STDEV(D65:D70)</f>
        <v>0.0239076277925407</v>
      </c>
      <c r="I72">
        <f>STDEV(I65:I70)</f>
        <v>0.0611426010786805</v>
      </c>
      <c r="N72">
        <f>STDEV(N65:N70)</f>
        <v>0.0328701120574096</v>
      </c>
    </row>
    <row r="73" spans="1:14">
      <c r="A73" t="s">
        <v>7</v>
      </c>
      <c r="D73">
        <f>D72/D71</f>
        <v>0.0223526298431209</v>
      </c>
      <c r="I73">
        <f>I72/I71</f>
        <v>0.0592543620739248</v>
      </c>
      <c r="N73">
        <f>N72/N71</f>
        <v>0.0347746010410935</v>
      </c>
    </row>
    <row r="74" spans="1:11">
      <c r="A74" t="s">
        <v>14</v>
      </c>
      <c r="F74" t="s">
        <v>14</v>
      </c>
      <c r="K74" t="s">
        <v>14</v>
      </c>
    </row>
    <row r="75" spans="1:14">
      <c r="A75">
        <v>0</v>
      </c>
      <c r="B75" s="1">
        <v>4.663</v>
      </c>
      <c r="C75">
        <v>5</v>
      </c>
      <c r="D75">
        <f t="shared" ref="D75:D80" si="21">(B75-A75)/C75</f>
        <v>0.9326</v>
      </c>
      <c r="F75">
        <v>0</v>
      </c>
      <c r="G75" s="2">
        <v>21.52</v>
      </c>
      <c r="H75">
        <v>20</v>
      </c>
      <c r="I75">
        <f t="shared" ref="I75:I80" si="22">(G75-F75)/H75</f>
        <v>1.076</v>
      </c>
      <c r="K75">
        <v>0</v>
      </c>
      <c r="L75" s="1">
        <v>51.192</v>
      </c>
      <c r="M75">
        <v>50</v>
      </c>
      <c r="N75">
        <f t="shared" ref="N75:N80" si="23">(L75-K75)/M75</f>
        <v>1.02384</v>
      </c>
    </row>
    <row r="76" spans="1:14">
      <c r="A76">
        <v>0</v>
      </c>
      <c r="B76" s="1">
        <v>4.283</v>
      </c>
      <c r="C76">
        <v>5</v>
      </c>
      <c r="D76">
        <f t="shared" si="21"/>
        <v>0.8566</v>
      </c>
      <c r="F76">
        <v>0</v>
      </c>
      <c r="G76" s="1">
        <v>21.739</v>
      </c>
      <c r="H76">
        <v>20</v>
      </c>
      <c r="I76">
        <f t="shared" si="22"/>
        <v>1.08695</v>
      </c>
      <c r="K76">
        <v>0</v>
      </c>
      <c r="L76" s="1">
        <v>51.454</v>
      </c>
      <c r="M76">
        <v>50</v>
      </c>
      <c r="N76">
        <f t="shared" si="23"/>
        <v>1.02908</v>
      </c>
    </row>
    <row r="77" spans="1:14">
      <c r="A77">
        <v>0</v>
      </c>
      <c r="B77" s="1">
        <v>4.736</v>
      </c>
      <c r="C77">
        <v>5</v>
      </c>
      <c r="D77">
        <f t="shared" si="21"/>
        <v>0.9472</v>
      </c>
      <c r="F77">
        <v>0</v>
      </c>
      <c r="G77" s="1">
        <v>21.937</v>
      </c>
      <c r="H77">
        <v>20</v>
      </c>
      <c r="I77">
        <f t="shared" si="22"/>
        <v>1.09685</v>
      </c>
      <c r="K77">
        <v>0</v>
      </c>
      <c r="L77" s="1">
        <v>51.452</v>
      </c>
      <c r="M77">
        <v>50</v>
      </c>
      <c r="N77">
        <f t="shared" si="23"/>
        <v>1.02904</v>
      </c>
    </row>
    <row r="78" spans="1:14">
      <c r="A78">
        <v>0</v>
      </c>
      <c r="B78" s="1">
        <v>4.536</v>
      </c>
      <c r="C78">
        <v>5</v>
      </c>
      <c r="D78">
        <f t="shared" si="21"/>
        <v>0.9072</v>
      </c>
      <c r="F78">
        <v>0</v>
      </c>
      <c r="G78" s="1">
        <v>21.122</v>
      </c>
      <c r="H78">
        <v>20</v>
      </c>
      <c r="I78">
        <f t="shared" si="22"/>
        <v>1.0561</v>
      </c>
      <c r="K78">
        <v>0</v>
      </c>
      <c r="L78" s="1">
        <v>51.526</v>
      </c>
      <c r="M78">
        <v>50</v>
      </c>
      <c r="N78">
        <f t="shared" si="23"/>
        <v>1.03052</v>
      </c>
    </row>
    <row r="79" spans="1:14">
      <c r="A79">
        <v>0</v>
      </c>
      <c r="B79" s="1">
        <v>5.306</v>
      </c>
      <c r="C79">
        <v>5</v>
      </c>
      <c r="D79">
        <f t="shared" si="21"/>
        <v>1.0612</v>
      </c>
      <c r="F79">
        <v>0</v>
      </c>
      <c r="G79" s="2">
        <v>21.82</v>
      </c>
      <c r="H79">
        <v>20</v>
      </c>
      <c r="I79">
        <f t="shared" si="22"/>
        <v>1.091</v>
      </c>
      <c r="K79">
        <v>0</v>
      </c>
      <c r="L79" s="1">
        <v>51.639</v>
      </c>
      <c r="M79">
        <v>50</v>
      </c>
      <c r="N79">
        <f t="shared" si="23"/>
        <v>1.03278</v>
      </c>
    </row>
    <row r="80" spans="1:14">
      <c r="A80">
        <v>0</v>
      </c>
      <c r="B80" s="1">
        <v>4.677</v>
      </c>
      <c r="C80">
        <v>5</v>
      </c>
      <c r="D80">
        <f t="shared" si="21"/>
        <v>0.9354</v>
      </c>
      <c r="F80">
        <v>0</v>
      </c>
      <c r="G80" s="1">
        <v>21.416</v>
      </c>
      <c r="H80">
        <v>20</v>
      </c>
      <c r="I80">
        <f t="shared" si="22"/>
        <v>1.0708</v>
      </c>
      <c r="K80">
        <v>0</v>
      </c>
      <c r="L80" s="1">
        <v>50.232</v>
      </c>
      <c r="M80">
        <v>50</v>
      </c>
      <c r="N80">
        <f t="shared" si="23"/>
        <v>1.00464</v>
      </c>
    </row>
    <row r="81" spans="1:14">
      <c r="A81" t="s">
        <v>5</v>
      </c>
      <c r="B81">
        <f>AVERAGE(B75:B80)</f>
        <v>4.70016666666667</v>
      </c>
      <c r="D81">
        <f>AVERAGE(D75:D80)</f>
        <v>0.940033333333333</v>
      </c>
      <c r="G81">
        <f>AVERAGE(G75:G80)</f>
        <v>21.5923333333333</v>
      </c>
      <c r="I81">
        <f>AVERAGE(I75:I80)</f>
        <v>1.07961666666667</v>
      </c>
      <c r="L81">
        <f>AVERAGE(L75:L80)</f>
        <v>51.2491666666667</v>
      </c>
      <c r="N81">
        <f>AVERAGE(N75:N80)</f>
        <v>1.02498333333333</v>
      </c>
    </row>
    <row r="82" spans="1:14">
      <c r="A82" t="s">
        <v>6</v>
      </c>
      <c r="D82">
        <f>STDEV(D75:D80)</f>
        <v>0.0675996942793876</v>
      </c>
      <c r="I82">
        <f>STDEV(I75:I80)</f>
        <v>0.01499462125786</v>
      </c>
      <c r="N82">
        <f>STDEV(N75:N80)</f>
        <v>0.0103907683386103</v>
      </c>
    </row>
    <row r="83" spans="1:14">
      <c r="A83" t="s">
        <v>7</v>
      </c>
      <c r="D83">
        <f>D82/D81</f>
        <v>0.0719120183107559</v>
      </c>
      <c r="I83">
        <f>I82/I81</f>
        <v>0.0138888382523365</v>
      </c>
      <c r="N83">
        <f>N82/N81</f>
        <v>0.010137499801893</v>
      </c>
    </row>
    <row r="85" spans="2:5">
      <c r="B85" t="s">
        <v>15</v>
      </c>
      <c r="C85" t="s">
        <v>16</v>
      </c>
      <c r="D85" t="s">
        <v>17</v>
      </c>
      <c r="E85" t="s">
        <v>18</v>
      </c>
    </row>
    <row r="86" spans="1:5">
      <c r="A86" t="s">
        <v>4</v>
      </c>
      <c r="B86">
        <v>10</v>
      </c>
      <c r="C86">
        <v>5388</v>
      </c>
      <c r="D86">
        <f>3*B86/C86</f>
        <v>0.00556792873051225</v>
      </c>
      <c r="E86">
        <f>10*B86/C86</f>
        <v>0.0185597624350408</v>
      </c>
    </row>
    <row r="87" spans="1:5">
      <c r="A87" t="s">
        <v>8</v>
      </c>
      <c r="B87">
        <v>10</v>
      </c>
      <c r="C87">
        <v>17795</v>
      </c>
      <c r="D87">
        <f t="shared" ref="D87:D93" si="24">3*B87/C87</f>
        <v>0.00168586681652149</v>
      </c>
      <c r="E87">
        <f t="shared" ref="E87:E93" si="25">10*B87/C87</f>
        <v>0.00561955605507165</v>
      </c>
    </row>
    <row r="88" spans="1:5">
      <c r="A88" t="s">
        <v>9</v>
      </c>
      <c r="B88">
        <v>10</v>
      </c>
      <c r="C88">
        <v>7225</v>
      </c>
      <c r="D88">
        <f t="shared" si="24"/>
        <v>0.0041522491349481</v>
      </c>
      <c r="E88">
        <f t="shared" si="25"/>
        <v>0.013840830449827</v>
      </c>
    </row>
    <row r="89" spans="1:5">
      <c r="A89" t="s">
        <v>10</v>
      </c>
      <c r="B89">
        <v>50</v>
      </c>
      <c r="C89" s="3">
        <v>13061.11</v>
      </c>
      <c r="D89">
        <f t="shared" si="24"/>
        <v>0.011484475668607</v>
      </c>
      <c r="E89">
        <f t="shared" si="25"/>
        <v>0.0382815855620234</v>
      </c>
    </row>
    <row r="90" spans="1:5">
      <c r="A90" t="s">
        <v>11</v>
      </c>
      <c r="B90">
        <v>10</v>
      </c>
      <c r="C90">
        <v>16172</v>
      </c>
      <c r="D90">
        <f t="shared" si="24"/>
        <v>0.00185505812515459</v>
      </c>
      <c r="E90">
        <f t="shared" si="25"/>
        <v>0.00618352708384863</v>
      </c>
    </row>
    <row r="91" spans="1:5">
      <c r="A91" t="s">
        <v>12</v>
      </c>
      <c r="B91">
        <v>10</v>
      </c>
      <c r="C91">
        <v>16715</v>
      </c>
      <c r="D91">
        <f t="shared" si="24"/>
        <v>0.00179479509422674</v>
      </c>
      <c r="E91">
        <f t="shared" si="25"/>
        <v>0.00598265031408914</v>
      </c>
    </row>
    <row r="92" spans="1:5">
      <c r="A92" t="s">
        <v>13</v>
      </c>
      <c r="B92">
        <v>10</v>
      </c>
      <c r="C92">
        <v>14207</v>
      </c>
      <c r="D92">
        <f t="shared" si="24"/>
        <v>0.00211163510945309</v>
      </c>
      <c r="E92">
        <f t="shared" si="25"/>
        <v>0.00703878369817696</v>
      </c>
    </row>
    <row r="93" spans="1:5">
      <c r="A93" t="s">
        <v>14</v>
      </c>
      <c r="B93">
        <v>10</v>
      </c>
      <c r="C93">
        <v>23646</v>
      </c>
      <c r="D93">
        <f t="shared" si="24"/>
        <v>0.00126871352448617</v>
      </c>
      <c r="E93">
        <f t="shared" si="25"/>
        <v>0.00422904508162057</v>
      </c>
    </row>
    <row r="96" s="1" customFormat="1" spans="2:25">
      <c r="B96" s="1" t="s">
        <v>4</v>
      </c>
      <c r="C96" s="1" t="s">
        <v>3</v>
      </c>
      <c r="D96" s="1" t="s">
        <v>19</v>
      </c>
      <c r="E96" s="1" t="s">
        <v>8</v>
      </c>
      <c r="F96" s="1" t="s">
        <v>3</v>
      </c>
      <c r="G96" s="1" t="s">
        <v>20</v>
      </c>
      <c r="H96" s="1" t="s">
        <v>21</v>
      </c>
      <c r="I96" s="1" t="s">
        <v>3</v>
      </c>
      <c r="J96" s="1" t="s">
        <v>20</v>
      </c>
      <c r="K96" s="1" t="s">
        <v>10</v>
      </c>
      <c r="L96" s="1" t="s">
        <v>3</v>
      </c>
      <c r="M96" s="1" t="s">
        <v>20</v>
      </c>
      <c r="N96" s="1" t="s">
        <v>11</v>
      </c>
      <c r="O96" s="1" t="s">
        <v>3</v>
      </c>
      <c r="P96" s="1" t="s">
        <v>20</v>
      </c>
      <c r="Q96" s="1" t="s">
        <v>12</v>
      </c>
      <c r="R96" s="1" t="s">
        <v>3</v>
      </c>
      <c r="S96" s="1" t="s">
        <v>20</v>
      </c>
      <c r="T96" s="1" t="s">
        <v>13</v>
      </c>
      <c r="U96" s="1" t="s">
        <v>3</v>
      </c>
      <c r="V96" s="1" t="s">
        <v>20</v>
      </c>
      <c r="W96" s="1" t="s">
        <v>14</v>
      </c>
      <c r="X96" s="1" t="s">
        <v>3</v>
      </c>
      <c r="Y96" s="1" t="s">
        <v>20</v>
      </c>
    </row>
    <row r="97" spans="1:25">
      <c r="A97">
        <v>1</v>
      </c>
      <c r="B97" s="1">
        <v>4.094</v>
      </c>
      <c r="C97" s="1">
        <v>99.5</v>
      </c>
      <c r="D97">
        <f t="shared" ref="D97:D115" si="26">B97*1000/C97</f>
        <v>41.1457286432161</v>
      </c>
      <c r="E97" s="1">
        <v>1.929</v>
      </c>
      <c r="F97" s="1">
        <v>101.8</v>
      </c>
      <c r="G97">
        <f t="shared" ref="G97:G115" si="27">E97*1000/F97</f>
        <v>18.9489194499018</v>
      </c>
      <c r="H97" s="1">
        <v>0</v>
      </c>
      <c r="I97" s="1">
        <v>0</v>
      </c>
      <c r="J97" s="1">
        <v>0</v>
      </c>
      <c r="K97" s="1">
        <v>176.403</v>
      </c>
      <c r="L97" s="1">
        <v>93.5</v>
      </c>
      <c r="M97">
        <f t="shared" ref="M97:M115" si="28">K97*1000/L97</f>
        <v>1886.66310160428</v>
      </c>
      <c r="N97" s="1">
        <v>3.487</v>
      </c>
      <c r="O97" s="1">
        <v>100.3</v>
      </c>
      <c r="P97">
        <f t="shared" ref="P97:P115" si="29">N97*1000/O97</f>
        <v>34.765702891326</v>
      </c>
      <c r="Q97" s="1">
        <v>3.929</v>
      </c>
      <c r="R97" s="1">
        <v>87.5</v>
      </c>
      <c r="S97">
        <f t="shared" ref="S97:S115" si="30">Q97*1000/R97</f>
        <v>44.9028571428571</v>
      </c>
      <c r="T97" s="1">
        <v>1.76</v>
      </c>
      <c r="U97" s="1">
        <v>107</v>
      </c>
      <c r="V97">
        <f t="shared" ref="V97:V115" si="31">T97*1000/U97</f>
        <v>16.4485981308411</v>
      </c>
      <c r="W97" s="1">
        <v>759.047</v>
      </c>
      <c r="X97" s="1">
        <v>102.5</v>
      </c>
      <c r="Y97">
        <f t="shared" ref="Y97:Y115" si="32">W97*1000/X97</f>
        <v>7405.33658536585</v>
      </c>
    </row>
    <row r="98" spans="1:25">
      <c r="A98">
        <v>2</v>
      </c>
      <c r="B98" s="1">
        <v>4.535</v>
      </c>
      <c r="C98" s="1">
        <v>99.5</v>
      </c>
      <c r="D98">
        <f t="shared" si="26"/>
        <v>45.5778894472362</v>
      </c>
      <c r="E98" s="1">
        <v>2.792</v>
      </c>
      <c r="F98" s="1">
        <v>101.8</v>
      </c>
      <c r="G98">
        <f t="shared" si="27"/>
        <v>27.426326129666</v>
      </c>
      <c r="H98" s="1">
        <v>0</v>
      </c>
      <c r="I98" s="1">
        <v>0</v>
      </c>
      <c r="J98" s="1">
        <v>0</v>
      </c>
      <c r="K98" s="1">
        <v>295.973</v>
      </c>
      <c r="L98" s="1">
        <v>93.5</v>
      </c>
      <c r="M98">
        <f t="shared" si="28"/>
        <v>3165.48663101604</v>
      </c>
      <c r="N98" s="1">
        <v>6.484</v>
      </c>
      <c r="O98" s="1">
        <v>100.3</v>
      </c>
      <c r="P98">
        <f t="shared" si="29"/>
        <v>64.6460618145563</v>
      </c>
      <c r="Q98" s="1">
        <v>5.2</v>
      </c>
      <c r="R98" s="1">
        <v>87.5</v>
      </c>
      <c r="S98">
        <f t="shared" si="30"/>
        <v>59.4285714285714</v>
      </c>
      <c r="T98" s="1">
        <v>1.791</v>
      </c>
      <c r="U98" s="1">
        <v>107</v>
      </c>
      <c r="V98">
        <f t="shared" si="31"/>
        <v>16.7383177570093</v>
      </c>
      <c r="W98" s="1">
        <v>1496.298</v>
      </c>
      <c r="X98" s="1">
        <v>102.5</v>
      </c>
      <c r="Y98">
        <f t="shared" si="32"/>
        <v>14598.0292682927</v>
      </c>
    </row>
    <row r="99" spans="1:25">
      <c r="A99">
        <v>3</v>
      </c>
      <c r="B99" s="1">
        <v>5.324</v>
      </c>
      <c r="C99" s="1">
        <v>99.5</v>
      </c>
      <c r="D99">
        <f t="shared" si="26"/>
        <v>53.5075376884422</v>
      </c>
      <c r="E99" s="1">
        <v>2.855</v>
      </c>
      <c r="F99" s="1">
        <v>101.8</v>
      </c>
      <c r="G99">
        <f t="shared" si="27"/>
        <v>28.0451866404715</v>
      </c>
      <c r="H99" s="1">
        <v>0</v>
      </c>
      <c r="I99" s="1">
        <v>0</v>
      </c>
      <c r="J99" s="1">
        <v>0</v>
      </c>
      <c r="K99" s="1">
        <v>334.512</v>
      </c>
      <c r="L99" s="1">
        <v>93.5</v>
      </c>
      <c r="M99">
        <f t="shared" si="28"/>
        <v>3577.66844919786</v>
      </c>
      <c r="N99" s="1">
        <v>7.157</v>
      </c>
      <c r="O99" s="1">
        <v>100.3</v>
      </c>
      <c r="P99">
        <f t="shared" si="29"/>
        <v>71.3559322033898</v>
      </c>
      <c r="Q99" s="1">
        <v>6.801</v>
      </c>
      <c r="R99" s="1">
        <v>87.5</v>
      </c>
      <c r="S99">
        <f t="shared" si="30"/>
        <v>77.7257142857143</v>
      </c>
      <c r="T99" s="1">
        <v>2.199</v>
      </c>
      <c r="U99" s="1">
        <v>107</v>
      </c>
      <c r="V99">
        <f t="shared" si="31"/>
        <v>20.5514018691589</v>
      </c>
      <c r="W99" s="1">
        <v>1695.298</v>
      </c>
      <c r="X99" s="1">
        <v>102.5</v>
      </c>
      <c r="Y99">
        <f t="shared" si="32"/>
        <v>16539.4926829268</v>
      </c>
    </row>
    <row r="100" spans="1:25">
      <c r="A100">
        <v>4</v>
      </c>
      <c r="B100" s="1">
        <v>5.393</v>
      </c>
      <c r="C100" s="1">
        <v>99.5</v>
      </c>
      <c r="D100">
        <f t="shared" si="26"/>
        <v>54.2010050251256</v>
      </c>
      <c r="E100" s="1">
        <v>5.159</v>
      </c>
      <c r="F100" s="1">
        <v>101.8</v>
      </c>
      <c r="G100">
        <f t="shared" si="27"/>
        <v>50.6777996070727</v>
      </c>
      <c r="H100" s="1">
        <v>0</v>
      </c>
      <c r="I100" s="1">
        <v>0</v>
      </c>
      <c r="J100" s="1">
        <v>0</v>
      </c>
      <c r="K100" s="1">
        <v>396.251</v>
      </c>
      <c r="L100" s="1">
        <v>93.5</v>
      </c>
      <c r="M100">
        <f t="shared" si="28"/>
        <v>4237.97860962567</v>
      </c>
      <c r="N100" s="1">
        <v>8.135</v>
      </c>
      <c r="O100" s="1">
        <v>100.3</v>
      </c>
      <c r="P100">
        <f t="shared" si="29"/>
        <v>81.1066799601196</v>
      </c>
      <c r="Q100" s="1">
        <v>9.135</v>
      </c>
      <c r="R100" s="1">
        <v>87.5</v>
      </c>
      <c r="S100">
        <f t="shared" si="30"/>
        <v>104.4</v>
      </c>
      <c r="T100" s="1">
        <v>2.589</v>
      </c>
      <c r="U100" s="1">
        <v>107</v>
      </c>
      <c r="V100">
        <f t="shared" si="31"/>
        <v>24.196261682243</v>
      </c>
      <c r="W100" s="1">
        <v>1989.918</v>
      </c>
      <c r="X100" s="1">
        <v>102.5</v>
      </c>
      <c r="Y100">
        <f t="shared" si="32"/>
        <v>19413.8341463415</v>
      </c>
    </row>
    <row r="101" spans="1:25">
      <c r="A101">
        <v>5</v>
      </c>
      <c r="B101" s="1">
        <v>6.098</v>
      </c>
      <c r="C101" s="1">
        <v>99.5</v>
      </c>
      <c r="D101">
        <f t="shared" si="26"/>
        <v>61.286432160804</v>
      </c>
      <c r="E101" s="1">
        <v>6.072</v>
      </c>
      <c r="F101" s="1">
        <v>101.8</v>
      </c>
      <c r="G101">
        <f t="shared" si="27"/>
        <v>59.6463654223969</v>
      </c>
      <c r="H101" s="1">
        <v>0</v>
      </c>
      <c r="I101" s="1">
        <v>0</v>
      </c>
      <c r="J101" s="1">
        <v>0</v>
      </c>
      <c r="K101" s="1">
        <v>468.989</v>
      </c>
      <c r="L101" s="1">
        <v>93.5</v>
      </c>
      <c r="M101">
        <f t="shared" si="28"/>
        <v>5015.92513368984</v>
      </c>
      <c r="N101" s="1">
        <v>8.472</v>
      </c>
      <c r="O101" s="1">
        <v>100.3</v>
      </c>
      <c r="P101">
        <f t="shared" si="29"/>
        <v>84.4666001994018</v>
      </c>
      <c r="Q101" s="1">
        <v>12.966</v>
      </c>
      <c r="R101" s="1">
        <v>87.5</v>
      </c>
      <c r="S101">
        <f t="shared" si="30"/>
        <v>148.182857142857</v>
      </c>
      <c r="T101" s="1">
        <v>3.286</v>
      </c>
      <c r="U101" s="1">
        <v>107</v>
      </c>
      <c r="V101">
        <f t="shared" si="31"/>
        <v>30.7102803738318</v>
      </c>
      <c r="W101" s="1">
        <v>2144.113</v>
      </c>
      <c r="X101" s="1">
        <v>102.5</v>
      </c>
      <c r="Y101">
        <f t="shared" si="32"/>
        <v>20918.1756097561</v>
      </c>
    </row>
    <row r="102" spans="1:25">
      <c r="A102">
        <v>6</v>
      </c>
      <c r="B102" s="1">
        <v>6.852</v>
      </c>
      <c r="C102" s="1">
        <v>99.5</v>
      </c>
      <c r="D102">
        <f t="shared" si="26"/>
        <v>68.8643216080402</v>
      </c>
      <c r="E102" s="1">
        <v>10.004</v>
      </c>
      <c r="F102" s="1">
        <v>101.8</v>
      </c>
      <c r="G102">
        <f t="shared" si="27"/>
        <v>98.2711198428291</v>
      </c>
      <c r="H102" s="1">
        <v>0</v>
      </c>
      <c r="I102" s="1">
        <v>0</v>
      </c>
      <c r="J102" s="1">
        <v>0</v>
      </c>
      <c r="K102" s="1">
        <v>486.198</v>
      </c>
      <c r="L102" s="1">
        <v>93.5</v>
      </c>
      <c r="M102">
        <f t="shared" si="28"/>
        <v>5199.97860962567</v>
      </c>
      <c r="N102" s="1">
        <v>11.625</v>
      </c>
      <c r="O102" s="1">
        <v>100.3</v>
      </c>
      <c r="P102">
        <f t="shared" si="29"/>
        <v>115.902293120638</v>
      </c>
      <c r="Q102" s="1">
        <v>27.161</v>
      </c>
      <c r="R102" s="1">
        <v>100.6</v>
      </c>
      <c r="S102">
        <f t="shared" si="30"/>
        <v>269.990059642147</v>
      </c>
      <c r="T102" s="1">
        <v>7.178</v>
      </c>
      <c r="U102" s="1">
        <v>107</v>
      </c>
      <c r="V102">
        <f t="shared" si="31"/>
        <v>67.0841121495327</v>
      </c>
      <c r="W102" s="1">
        <v>2217.049</v>
      </c>
      <c r="X102" s="1">
        <v>102.5</v>
      </c>
      <c r="Y102">
        <f t="shared" si="32"/>
        <v>21629.7463414634</v>
      </c>
    </row>
    <row r="103" spans="1:25">
      <c r="A103">
        <v>7</v>
      </c>
      <c r="B103" s="1">
        <v>7.376</v>
      </c>
      <c r="C103" s="1">
        <v>99.5</v>
      </c>
      <c r="D103">
        <f t="shared" si="26"/>
        <v>74.1306532663317</v>
      </c>
      <c r="E103" s="1">
        <v>13.326</v>
      </c>
      <c r="F103" s="1">
        <v>109.7</v>
      </c>
      <c r="G103">
        <f t="shared" si="27"/>
        <v>121.476754785779</v>
      </c>
      <c r="H103" s="1">
        <v>0</v>
      </c>
      <c r="I103" s="1">
        <v>0</v>
      </c>
      <c r="J103" s="1">
        <v>0</v>
      </c>
      <c r="K103" s="1">
        <v>521.523</v>
      </c>
      <c r="L103" s="1">
        <v>93.5</v>
      </c>
      <c r="M103">
        <f t="shared" si="28"/>
        <v>5577.78609625668</v>
      </c>
      <c r="N103" s="1">
        <v>11.863</v>
      </c>
      <c r="O103" s="1">
        <v>100.3</v>
      </c>
      <c r="P103">
        <f t="shared" si="29"/>
        <v>118.27517447657</v>
      </c>
      <c r="Q103" s="1">
        <v>27.189</v>
      </c>
      <c r="R103" s="1">
        <v>100.6</v>
      </c>
      <c r="S103">
        <f t="shared" si="30"/>
        <v>270.268389662028</v>
      </c>
      <c r="T103" s="1">
        <v>7.868</v>
      </c>
      <c r="U103" s="1">
        <v>107</v>
      </c>
      <c r="V103">
        <f t="shared" si="31"/>
        <v>73.5327102803738</v>
      </c>
      <c r="W103" s="1">
        <v>2220.968</v>
      </c>
      <c r="X103" s="1">
        <v>102.5</v>
      </c>
      <c r="Y103">
        <f t="shared" si="32"/>
        <v>21667.9804878049</v>
      </c>
    </row>
    <row r="104" spans="1:25">
      <c r="A104">
        <v>8</v>
      </c>
      <c r="B104" s="1">
        <v>8.654</v>
      </c>
      <c r="C104" s="1">
        <v>99.5</v>
      </c>
      <c r="D104">
        <f t="shared" si="26"/>
        <v>86.9748743718593</v>
      </c>
      <c r="E104" s="1">
        <v>13.393</v>
      </c>
      <c r="F104" s="1">
        <v>109.7</v>
      </c>
      <c r="G104">
        <f t="shared" si="27"/>
        <v>122.087511394713</v>
      </c>
      <c r="H104" s="1">
        <v>0</v>
      </c>
      <c r="I104" s="1">
        <v>0</v>
      </c>
      <c r="J104" s="1">
        <v>0</v>
      </c>
      <c r="K104" s="1">
        <v>555.754</v>
      </c>
      <c r="L104" s="1">
        <v>93.5</v>
      </c>
      <c r="M104">
        <f t="shared" si="28"/>
        <v>5943.89304812834</v>
      </c>
      <c r="N104" s="1">
        <v>13.041</v>
      </c>
      <c r="O104" s="1">
        <v>111.4</v>
      </c>
      <c r="P104">
        <f t="shared" si="29"/>
        <v>117.064631956912</v>
      </c>
      <c r="Q104" s="1">
        <v>27.806</v>
      </c>
      <c r="R104" s="1">
        <v>100.6</v>
      </c>
      <c r="S104">
        <f t="shared" si="30"/>
        <v>276.401590457256</v>
      </c>
      <c r="T104" s="1">
        <v>8.081</v>
      </c>
      <c r="U104" s="1">
        <v>107</v>
      </c>
      <c r="V104">
        <f t="shared" si="31"/>
        <v>75.5233644859813</v>
      </c>
      <c r="W104" s="1">
        <v>2343.058</v>
      </c>
      <c r="X104" s="1">
        <v>102.5</v>
      </c>
      <c r="Y104">
        <f t="shared" si="32"/>
        <v>22859.1024390244</v>
      </c>
    </row>
    <row r="105" spans="1:25">
      <c r="A105">
        <v>9</v>
      </c>
      <c r="B105" s="1">
        <v>8.666</v>
      </c>
      <c r="C105" s="1">
        <v>99.5</v>
      </c>
      <c r="D105">
        <f t="shared" si="26"/>
        <v>87.0954773869347</v>
      </c>
      <c r="E105" s="1">
        <v>14.728</v>
      </c>
      <c r="F105" s="1">
        <v>109.7</v>
      </c>
      <c r="G105">
        <f t="shared" si="27"/>
        <v>134.257064721969</v>
      </c>
      <c r="H105" s="1">
        <v>0</v>
      </c>
      <c r="I105" s="1">
        <v>0</v>
      </c>
      <c r="J105" s="1">
        <v>0</v>
      </c>
      <c r="K105" s="1">
        <v>705.545</v>
      </c>
      <c r="L105" s="1">
        <v>93.5</v>
      </c>
      <c r="M105">
        <f t="shared" si="28"/>
        <v>7545.93582887701</v>
      </c>
      <c r="N105" s="1">
        <v>13.682</v>
      </c>
      <c r="O105" s="1">
        <v>111.4</v>
      </c>
      <c r="P105">
        <f t="shared" si="29"/>
        <v>122.818671454219</v>
      </c>
      <c r="Q105" s="1">
        <v>28.023</v>
      </c>
      <c r="R105" s="1">
        <v>100.6</v>
      </c>
      <c r="S105">
        <f t="shared" si="30"/>
        <v>278.558648111332</v>
      </c>
      <c r="T105" s="1">
        <v>9.011</v>
      </c>
      <c r="U105" s="1">
        <v>107</v>
      </c>
      <c r="V105">
        <f t="shared" si="31"/>
        <v>84.214953271028</v>
      </c>
      <c r="W105" s="1">
        <v>2503.226</v>
      </c>
      <c r="X105" s="1">
        <v>102.5</v>
      </c>
      <c r="Y105">
        <f t="shared" si="32"/>
        <v>24421.7170731707</v>
      </c>
    </row>
    <row r="106" spans="1:25">
      <c r="A106">
        <v>10</v>
      </c>
      <c r="B106" s="1">
        <v>8.887</v>
      </c>
      <c r="C106" s="1">
        <v>99.5</v>
      </c>
      <c r="D106">
        <f t="shared" si="26"/>
        <v>89.3165829145729</v>
      </c>
      <c r="E106" s="1">
        <v>14.903</v>
      </c>
      <c r="F106" s="1">
        <v>109.7</v>
      </c>
      <c r="G106">
        <f t="shared" si="27"/>
        <v>135.852324521422</v>
      </c>
      <c r="H106" s="1">
        <v>0</v>
      </c>
      <c r="I106" s="1">
        <v>0</v>
      </c>
      <c r="J106" s="1">
        <v>0</v>
      </c>
      <c r="K106" s="1">
        <v>732.384</v>
      </c>
      <c r="L106" s="1">
        <v>93.5</v>
      </c>
      <c r="M106">
        <f t="shared" si="28"/>
        <v>7832.98395721925</v>
      </c>
      <c r="N106" s="1">
        <v>17.895</v>
      </c>
      <c r="O106" s="1">
        <v>111.4</v>
      </c>
      <c r="P106">
        <f t="shared" si="29"/>
        <v>160.637342908438</v>
      </c>
      <c r="Q106" s="1">
        <v>35.797</v>
      </c>
      <c r="R106" s="1">
        <v>101.3</v>
      </c>
      <c r="S106">
        <f t="shared" si="30"/>
        <v>353.376110562685</v>
      </c>
      <c r="T106" s="1">
        <v>9.229</v>
      </c>
      <c r="U106" s="1">
        <v>107</v>
      </c>
      <c r="V106">
        <f t="shared" si="31"/>
        <v>86.2523364485981</v>
      </c>
      <c r="W106" s="1">
        <v>2928.941</v>
      </c>
      <c r="X106" s="1">
        <v>102.5</v>
      </c>
      <c r="Y106">
        <f t="shared" si="32"/>
        <v>28575.0341463415</v>
      </c>
    </row>
    <row r="107" spans="1:25">
      <c r="A107">
        <v>11</v>
      </c>
      <c r="B107" s="1">
        <v>11.911</v>
      </c>
      <c r="C107" s="1">
        <v>101.9</v>
      </c>
      <c r="D107">
        <f t="shared" si="26"/>
        <v>116.889106967615</v>
      </c>
      <c r="E107" s="1">
        <v>16.807</v>
      </c>
      <c r="F107" s="1">
        <v>109.7</v>
      </c>
      <c r="G107">
        <f t="shared" si="27"/>
        <v>153.208751139471</v>
      </c>
      <c r="H107" s="1">
        <v>0.492</v>
      </c>
      <c r="I107" s="1">
        <v>95.9</v>
      </c>
      <c r="J107">
        <f t="shared" ref="J107:J115" si="33">H107*1000/I107</f>
        <v>5.1303441084463</v>
      </c>
      <c r="K107" s="1">
        <v>754.054</v>
      </c>
      <c r="L107" s="1">
        <v>93.5</v>
      </c>
      <c r="M107">
        <f t="shared" si="28"/>
        <v>8064.7486631016</v>
      </c>
      <c r="N107" s="1">
        <v>18.716</v>
      </c>
      <c r="O107" s="1">
        <v>111.4</v>
      </c>
      <c r="P107">
        <f t="shared" si="29"/>
        <v>168.007181328546</v>
      </c>
      <c r="Q107" s="1">
        <v>36.228</v>
      </c>
      <c r="R107" s="1">
        <v>101.3</v>
      </c>
      <c r="S107">
        <f t="shared" si="30"/>
        <v>357.630799605133</v>
      </c>
      <c r="T107" s="1">
        <v>9.335</v>
      </c>
      <c r="U107" s="1">
        <v>107</v>
      </c>
      <c r="V107">
        <f t="shared" si="31"/>
        <v>87.2429906542056</v>
      </c>
      <c r="W107" s="1">
        <v>2942.535</v>
      </c>
      <c r="X107" s="1">
        <v>102.5</v>
      </c>
      <c r="Y107">
        <f t="shared" si="32"/>
        <v>28707.6585365854</v>
      </c>
    </row>
    <row r="108" spans="1:25">
      <c r="A108">
        <v>12</v>
      </c>
      <c r="B108" s="1">
        <v>12.982</v>
      </c>
      <c r="C108" s="1">
        <v>101.9</v>
      </c>
      <c r="D108">
        <f t="shared" si="26"/>
        <v>127.399411187439</v>
      </c>
      <c r="E108" s="1">
        <v>18.539</v>
      </c>
      <c r="F108" s="1">
        <v>109.7</v>
      </c>
      <c r="G108">
        <f t="shared" si="27"/>
        <v>168.997265268915</v>
      </c>
      <c r="H108" s="1">
        <v>0.492</v>
      </c>
      <c r="I108" s="1">
        <v>95.9</v>
      </c>
      <c r="J108">
        <f t="shared" si="33"/>
        <v>5.1303441084463</v>
      </c>
      <c r="K108" s="1">
        <v>761.832</v>
      </c>
      <c r="L108" s="1">
        <v>93.5</v>
      </c>
      <c r="M108">
        <f t="shared" si="28"/>
        <v>8147.93582887701</v>
      </c>
      <c r="N108" s="1">
        <v>22.592</v>
      </c>
      <c r="O108" s="1">
        <v>111.4</v>
      </c>
      <c r="P108">
        <f t="shared" si="29"/>
        <v>202.800718132855</v>
      </c>
      <c r="Q108" s="1">
        <v>59.229</v>
      </c>
      <c r="R108" s="1">
        <v>101.3</v>
      </c>
      <c r="S108">
        <f t="shared" si="30"/>
        <v>584.689042448174</v>
      </c>
      <c r="T108" s="1">
        <v>9.502</v>
      </c>
      <c r="U108" s="1">
        <v>107</v>
      </c>
      <c r="V108">
        <f t="shared" si="31"/>
        <v>88.803738317757</v>
      </c>
      <c r="W108" s="1">
        <v>3631.236</v>
      </c>
      <c r="X108" s="1">
        <v>102.5</v>
      </c>
      <c r="Y108">
        <f t="shared" si="32"/>
        <v>35426.6926829268</v>
      </c>
    </row>
    <row r="109" spans="1:25">
      <c r="A109">
        <v>13</v>
      </c>
      <c r="B109" s="1">
        <v>13.807</v>
      </c>
      <c r="C109" s="1">
        <v>101.9</v>
      </c>
      <c r="D109">
        <f t="shared" si="26"/>
        <v>135.49558390579</v>
      </c>
      <c r="E109" s="2">
        <v>36.96</v>
      </c>
      <c r="F109" s="1">
        <v>104</v>
      </c>
      <c r="G109">
        <f t="shared" si="27"/>
        <v>355.384615384615</v>
      </c>
      <c r="H109" s="1">
        <v>0.492</v>
      </c>
      <c r="I109" s="1">
        <v>95.9</v>
      </c>
      <c r="J109">
        <f t="shared" si="33"/>
        <v>5.1303441084463</v>
      </c>
      <c r="K109" s="1">
        <v>770.562</v>
      </c>
      <c r="L109" s="1">
        <v>93.5</v>
      </c>
      <c r="M109">
        <f t="shared" si="28"/>
        <v>8241.30481283423</v>
      </c>
      <c r="N109" s="1">
        <v>23.012</v>
      </c>
      <c r="O109" s="1">
        <v>111.4</v>
      </c>
      <c r="P109">
        <f t="shared" si="29"/>
        <v>206.57091561939</v>
      </c>
      <c r="Q109" s="1">
        <v>74.845</v>
      </c>
      <c r="R109" s="1">
        <v>101.3</v>
      </c>
      <c r="S109">
        <f t="shared" si="30"/>
        <v>738.845014807502</v>
      </c>
      <c r="T109" s="2">
        <v>23.31</v>
      </c>
      <c r="U109" s="1">
        <v>103.2</v>
      </c>
      <c r="V109">
        <f t="shared" si="31"/>
        <v>225.872093023256</v>
      </c>
      <c r="W109" s="1">
        <v>4020.101</v>
      </c>
      <c r="X109" s="1">
        <v>102.5</v>
      </c>
      <c r="Y109">
        <f t="shared" si="32"/>
        <v>39220.4975609756</v>
      </c>
    </row>
    <row r="110" spans="1:25">
      <c r="A110">
        <v>14</v>
      </c>
      <c r="B110" s="1">
        <v>14.238</v>
      </c>
      <c r="C110" s="1">
        <v>101.9</v>
      </c>
      <c r="D110">
        <f t="shared" si="26"/>
        <v>139.72522080471</v>
      </c>
      <c r="E110" s="1">
        <v>40.246</v>
      </c>
      <c r="F110" s="1">
        <v>104</v>
      </c>
      <c r="G110">
        <f t="shared" si="27"/>
        <v>386.980769230769</v>
      </c>
      <c r="H110" s="1">
        <v>0.493</v>
      </c>
      <c r="I110" s="1">
        <v>95.9</v>
      </c>
      <c r="J110">
        <f t="shared" si="33"/>
        <v>5.140771637122</v>
      </c>
      <c r="K110" s="1">
        <v>943.963</v>
      </c>
      <c r="L110" s="1">
        <v>93.5</v>
      </c>
      <c r="M110">
        <f t="shared" si="28"/>
        <v>10095.8609625668</v>
      </c>
      <c r="N110" s="1">
        <v>23.746</v>
      </c>
      <c r="O110" s="1">
        <v>111.4</v>
      </c>
      <c r="P110">
        <f t="shared" si="29"/>
        <v>213.159784560144</v>
      </c>
      <c r="Q110" s="1">
        <v>121.838</v>
      </c>
      <c r="R110" s="1">
        <v>101.3</v>
      </c>
      <c r="S110">
        <f t="shared" si="30"/>
        <v>1202.74432379072</v>
      </c>
      <c r="T110" s="1">
        <v>26.909</v>
      </c>
      <c r="U110" s="1">
        <v>103.2</v>
      </c>
      <c r="V110">
        <f t="shared" si="31"/>
        <v>260.746124031008</v>
      </c>
      <c r="W110" s="1">
        <v>4110.381</v>
      </c>
      <c r="X110" s="1">
        <v>102.5</v>
      </c>
      <c r="Y110">
        <f t="shared" si="32"/>
        <v>40101.2780487805</v>
      </c>
    </row>
    <row r="111" spans="1:25">
      <c r="A111">
        <v>15</v>
      </c>
      <c r="B111" s="1">
        <v>16.892</v>
      </c>
      <c r="C111" s="1">
        <v>101.9</v>
      </c>
      <c r="D111">
        <f t="shared" si="26"/>
        <v>165.770363101079</v>
      </c>
      <c r="E111" s="1">
        <v>114.978</v>
      </c>
      <c r="F111" s="1">
        <v>104</v>
      </c>
      <c r="G111">
        <f t="shared" si="27"/>
        <v>1105.55769230769</v>
      </c>
      <c r="H111" s="1">
        <v>0.493</v>
      </c>
      <c r="I111" s="1">
        <v>95.9</v>
      </c>
      <c r="J111">
        <f t="shared" si="33"/>
        <v>5.140771637122</v>
      </c>
      <c r="K111" s="1">
        <v>976.545</v>
      </c>
      <c r="L111" s="1">
        <v>93.5</v>
      </c>
      <c r="M111">
        <f t="shared" si="28"/>
        <v>10444.3315508021</v>
      </c>
      <c r="N111" s="1">
        <v>33.663</v>
      </c>
      <c r="O111" s="1">
        <v>111.4</v>
      </c>
      <c r="P111">
        <f t="shared" si="29"/>
        <v>302.181328545781</v>
      </c>
      <c r="Q111" s="1">
        <v>208.019</v>
      </c>
      <c r="R111" s="1">
        <v>101.3</v>
      </c>
      <c r="S111">
        <f t="shared" si="30"/>
        <v>2053.49457058243</v>
      </c>
      <c r="T111" s="1">
        <v>54.276</v>
      </c>
      <c r="U111" s="1">
        <v>94.5</v>
      </c>
      <c r="V111">
        <f t="shared" si="31"/>
        <v>574.349206349206</v>
      </c>
      <c r="W111" s="1">
        <v>4417.695</v>
      </c>
      <c r="X111" s="1">
        <v>102.5</v>
      </c>
      <c r="Y111">
        <f t="shared" si="32"/>
        <v>43099.4634146341</v>
      </c>
    </row>
    <row r="112" spans="1:25">
      <c r="A112">
        <v>16</v>
      </c>
      <c r="B112" s="1">
        <v>17.096</v>
      </c>
      <c r="C112" s="1">
        <v>101.9</v>
      </c>
      <c r="D112">
        <f t="shared" si="26"/>
        <v>167.772325809617</v>
      </c>
      <c r="E112" s="1">
        <v>135.8</v>
      </c>
      <c r="F112" s="1">
        <v>104</v>
      </c>
      <c r="G112">
        <f t="shared" si="27"/>
        <v>1305.76923076923</v>
      </c>
      <c r="H112" s="1">
        <v>0.493</v>
      </c>
      <c r="I112" s="1">
        <v>95.9</v>
      </c>
      <c r="J112">
        <f t="shared" si="33"/>
        <v>5.140771637122</v>
      </c>
      <c r="K112" s="1">
        <v>1005.064</v>
      </c>
      <c r="L112" s="1">
        <v>93.5</v>
      </c>
      <c r="M112">
        <f t="shared" si="28"/>
        <v>10749.3475935829</v>
      </c>
      <c r="N112" s="1">
        <v>34.682</v>
      </c>
      <c r="O112" s="1">
        <v>111.4</v>
      </c>
      <c r="P112">
        <f t="shared" si="29"/>
        <v>311.328545780969</v>
      </c>
      <c r="Q112" s="1">
        <v>265.842</v>
      </c>
      <c r="R112" s="1">
        <v>101.3</v>
      </c>
      <c r="S112">
        <f t="shared" si="30"/>
        <v>2624.30404738401</v>
      </c>
      <c r="T112" s="1">
        <v>76.524</v>
      </c>
      <c r="U112" s="1">
        <v>94.5</v>
      </c>
      <c r="V112">
        <f t="shared" si="31"/>
        <v>809.777777777778</v>
      </c>
      <c r="W112" s="1">
        <v>4699.66</v>
      </c>
      <c r="X112" s="1">
        <v>102.5</v>
      </c>
      <c r="Y112">
        <f t="shared" si="32"/>
        <v>45850.3414634146</v>
      </c>
    </row>
    <row r="113" spans="1:25">
      <c r="A113">
        <v>17</v>
      </c>
      <c r="B113" s="1">
        <v>18.949</v>
      </c>
      <c r="C113" s="1">
        <v>101.9</v>
      </c>
      <c r="D113">
        <f t="shared" si="26"/>
        <v>185.956820412169</v>
      </c>
      <c r="E113" s="1">
        <v>151.436</v>
      </c>
      <c r="F113" s="1">
        <v>104</v>
      </c>
      <c r="G113">
        <f t="shared" si="27"/>
        <v>1456.11538461538</v>
      </c>
      <c r="H113" s="1">
        <v>0.494</v>
      </c>
      <c r="I113" s="1">
        <v>95.9</v>
      </c>
      <c r="J113">
        <f t="shared" si="33"/>
        <v>5.15119916579771</v>
      </c>
      <c r="K113" s="1">
        <v>1179.754</v>
      </c>
      <c r="L113" s="1">
        <v>93.5</v>
      </c>
      <c r="M113">
        <f t="shared" si="28"/>
        <v>12617.6898395722</v>
      </c>
      <c r="N113" s="1">
        <v>39.552</v>
      </c>
      <c r="O113" s="1">
        <v>90.5</v>
      </c>
      <c r="P113">
        <f t="shared" si="29"/>
        <v>437.038674033149</v>
      </c>
      <c r="Q113" s="1">
        <v>359.829</v>
      </c>
      <c r="R113" s="1">
        <v>101.3</v>
      </c>
      <c r="S113">
        <f t="shared" si="30"/>
        <v>3552.11253701876</v>
      </c>
      <c r="T113" s="1">
        <v>98.382</v>
      </c>
      <c r="U113" s="1">
        <v>94.5</v>
      </c>
      <c r="V113">
        <f t="shared" si="31"/>
        <v>1041.07936507937</v>
      </c>
      <c r="W113" s="1">
        <v>7675.696</v>
      </c>
      <c r="X113" s="1">
        <v>102.5</v>
      </c>
      <c r="Y113">
        <f t="shared" si="32"/>
        <v>74884.8390243902</v>
      </c>
    </row>
    <row r="114" spans="1:25">
      <c r="A114">
        <v>18</v>
      </c>
      <c r="B114" s="1">
        <v>19.321</v>
      </c>
      <c r="C114" s="1">
        <v>101.9</v>
      </c>
      <c r="D114">
        <f t="shared" si="26"/>
        <v>189.607458292444</v>
      </c>
      <c r="E114" s="1">
        <v>211.504</v>
      </c>
      <c r="F114" s="1">
        <v>104</v>
      </c>
      <c r="G114">
        <f t="shared" si="27"/>
        <v>2033.69230769231</v>
      </c>
      <c r="H114" s="1">
        <v>0.503</v>
      </c>
      <c r="I114" s="1">
        <v>95.9</v>
      </c>
      <c r="J114">
        <f t="shared" si="33"/>
        <v>5.24504692387904</v>
      </c>
      <c r="K114" s="1">
        <v>1273.268</v>
      </c>
      <c r="L114" s="1">
        <v>93.5</v>
      </c>
      <c r="M114">
        <f t="shared" si="28"/>
        <v>13617.8395721925</v>
      </c>
      <c r="N114" s="1">
        <v>53.185</v>
      </c>
      <c r="O114" s="1">
        <v>90.5</v>
      </c>
      <c r="P114">
        <f t="shared" si="29"/>
        <v>587.67955801105</v>
      </c>
      <c r="Q114" s="1">
        <v>462.607</v>
      </c>
      <c r="R114" s="1">
        <v>101.3</v>
      </c>
      <c r="S114">
        <f t="shared" si="30"/>
        <v>4566.70286278381</v>
      </c>
      <c r="T114" s="1">
        <v>137.061</v>
      </c>
      <c r="U114" s="1">
        <v>94.5</v>
      </c>
      <c r="V114">
        <f t="shared" si="31"/>
        <v>1450.38095238095</v>
      </c>
      <c r="W114" s="1">
        <v>12787.846</v>
      </c>
      <c r="X114" s="1">
        <v>102.5</v>
      </c>
      <c r="Y114">
        <f t="shared" si="32"/>
        <v>124759.473170732</v>
      </c>
    </row>
    <row r="115" spans="1:25">
      <c r="A115">
        <v>19</v>
      </c>
      <c r="B115" s="1">
        <v>56.478</v>
      </c>
      <c r="C115" s="1">
        <v>96.3</v>
      </c>
      <c r="D115">
        <f t="shared" si="26"/>
        <v>586.479750778816</v>
      </c>
      <c r="E115" s="2">
        <v>679.26</v>
      </c>
      <c r="F115" s="1">
        <v>104</v>
      </c>
      <c r="G115">
        <f t="shared" si="27"/>
        <v>6531.34615384615</v>
      </c>
      <c r="H115" s="1">
        <v>0.515</v>
      </c>
      <c r="I115" s="1">
        <v>95.9</v>
      </c>
      <c r="J115">
        <f t="shared" si="33"/>
        <v>5.37017726798749</v>
      </c>
      <c r="K115" s="1">
        <v>3623.423</v>
      </c>
      <c r="L115" s="1">
        <v>93.5</v>
      </c>
      <c r="M115">
        <f t="shared" si="28"/>
        <v>38753.1871657754</v>
      </c>
      <c r="N115" s="1">
        <v>84.173</v>
      </c>
      <c r="O115" s="1">
        <v>90.5</v>
      </c>
      <c r="P115">
        <f t="shared" si="29"/>
        <v>930.088397790055</v>
      </c>
      <c r="Q115" s="1">
        <v>1133.334</v>
      </c>
      <c r="R115" s="1">
        <v>101.3</v>
      </c>
      <c r="S115">
        <f t="shared" si="30"/>
        <v>11187.8973346496</v>
      </c>
      <c r="T115" s="1">
        <v>292.104</v>
      </c>
      <c r="U115" s="1">
        <v>94.5</v>
      </c>
      <c r="V115">
        <f t="shared" si="31"/>
        <v>3091.04761904762</v>
      </c>
      <c r="W115" s="1">
        <v>14327.997</v>
      </c>
      <c r="X115" s="1">
        <v>102.5</v>
      </c>
      <c r="Y115">
        <f t="shared" si="32"/>
        <v>139785.336585366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$A1:$XFD1048576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隋玲</dc:creator>
  <cp:lastModifiedBy>111</cp:lastModifiedBy>
  <dcterms:created xsi:type="dcterms:W3CDTF">2025-04-09T06:14:00Z</dcterms:created>
  <dcterms:modified xsi:type="dcterms:W3CDTF">2025-10-23T09:26:47Z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598F5519B40E47B2A416F4662C6F5AF1</vt:lpwstr>
  </property>
  <property fmtid="{D5CDD505-2E9C-101B-9397-08002B2CF9AE}" pid="3" name="KSOProductBuildVer">
    <vt:lpwstr>2052-12.1.0.23125</vt:lpwstr>
  </property>
</Properties>
</file>