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lia\!MYARTICLES!\Burns\Ag195_Ag197\"/>
    </mc:Choice>
  </mc:AlternateContent>
  <xr:revisionPtr revIDLastSave="0" documentId="13_ncr:1_{B564294A-4BBD-4FB9-BB20-D8ECE022711A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Design" sheetId="15" r:id="rId1"/>
    <sheet name="BWt" sheetId="8" r:id="rId2"/>
    <sheet name="Burn area" sheetId="12" r:id="rId3"/>
    <sheet name="Necropsy" sheetId="18" r:id="rId4"/>
    <sheet name="Biochemistry" sheetId="17" r:id="rId5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2" i="18" l="1"/>
  <c r="K104" i="18"/>
  <c r="L104" i="18"/>
  <c r="M104" i="18"/>
  <c r="K105" i="18"/>
  <c r="L105" i="18"/>
  <c r="M105" i="18"/>
  <c r="K43" i="18"/>
  <c r="L172" i="18"/>
  <c r="M172" i="18"/>
  <c r="K134" i="18"/>
  <c r="L134" i="18"/>
  <c r="M134" i="18"/>
  <c r="K123" i="18"/>
  <c r="L123" i="18"/>
  <c r="M123" i="18"/>
  <c r="K113" i="18"/>
  <c r="L113" i="18"/>
  <c r="M113" i="18"/>
  <c r="M43" i="18"/>
  <c r="K23" i="18"/>
  <c r="L23" i="18"/>
  <c r="M23" i="18"/>
  <c r="I63" i="18"/>
  <c r="I62" i="18"/>
  <c r="I61" i="18"/>
  <c r="I60" i="18"/>
  <c r="I59" i="18"/>
  <c r="I54" i="18"/>
  <c r="I53" i="18"/>
  <c r="I52" i="18"/>
  <c r="I51" i="18"/>
  <c r="I50" i="18"/>
  <c r="B63" i="18"/>
  <c r="B62" i="18"/>
  <c r="B61" i="18"/>
  <c r="B60" i="18"/>
  <c r="B59" i="18"/>
  <c r="B54" i="18"/>
  <c r="B53" i="18"/>
  <c r="B52" i="18"/>
  <c r="B51" i="18"/>
  <c r="B50" i="18"/>
  <c r="AC112" i="12"/>
  <c r="AB112" i="12"/>
  <c r="AA112" i="12"/>
  <c r="Z112" i="12"/>
  <c r="Y112" i="12"/>
  <c r="X112" i="12"/>
  <c r="W112" i="12"/>
  <c r="V112" i="12"/>
  <c r="U112" i="12"/>
  <c r="T112" i="12"/>
  <c r="S112" i="12"/>
  <c r="W111" i="12"/>
  <c r="V111" i="12"/>
  <c r="U111" i="12"/>
  <c r="T111" i="12"/>
  <c r="S111" i="12"/>
  <c r="W110" i="12"/>
  <c r="V110" i="12"/>
  <c r="U110" i="12"/>
  <c r="T110" i="12"/>
  <c r="S110" i="12"/>
  <c r="W109" i="12"/>
  <c r="V109" i="12"/>
  <c r="U109" i="12"/>
  <c r="T109" i="12"/>
  <c r="S109" i="12"/>
  <c r="W108" i="12"/>
  <c r="V108" i="12"/>
  <c r="U108" i="12"/>
  <c r="T108" i="12"/>
  <c r="S108" i="12"/>
  <c r="W107" i="12"/>
  <c r="V107" i="12"/>
  <c r="U107" i="12"/>
  <c r="T107" i="12"/>
  <c r="S107" i="12"/>
  <c r="AC106" i="12"/>
  <c r="AB106" i="12"/>
  <c r="AA106" i="12"/>
  <c r="Z106" i="12"/>
  <c r="Y106" i="12"/>
  <c r="X106" i="12"/>
  <c r="W106" i="12"/>
  <c r="V106" i="12"/>
  <c r="U106" i="12"/>
  <c r="T106" i="12"/>
  <c r="S106" i="12"/>
  <c r="AC105" i="12"/>
  <c r="AB105" i="12"/>
  <c r="AA105" i="12"/>
  <c r="Z105" i="12"/>
  <c r="Y105" i="12"/>
  <c r="X105" i="12"/>
  <c r="W105" i="12"/>
  <c r="V105" i="12"/>
  <c r="U105" i="12"/>
  <c r="T105" i="12"/>
  <c r="S105" i="12"/>
  <c r="AC104" i="12"/>
  <c r="AB104" i="12"/>
  <c r="AA104" i="12"/>
  <c r="Z104" i="12"/>
  <c r="Y104" i="12"/>
  <c r="X104" i="12"/>
  <c r="W104" i="12"/>
  <c r="V104" i="12"/>
  <c r="U104" i="12"/>
  <c r="T104" i="12"/>
  <c r="S104" i="12"/>
  <c r="AC103" i="12"/>
  <c r="AB103" i="12"/>
  <c r="AA103" i="12"/>
  <c r="Z103" i="12"/>
  <c r="Y103" i="12"/>
  <c r="X103" i="12"/>
  <c r="W103" i="12"/>
  <c r="V103" i="12"/>
  <c r="U103" i="12"/>
  <c r="T103" i="12"/>
  <c r="S103" i="12"/>
  <c r="AC97" i="12"/>
  <c r="AB97" i="12"/>
  <c r="AA97" i="12"/>
  <c r="Z97" i="12"/>
  <c r="Y97" i="12"/>
  <c r="X97" i="12"/>
  <c r="W97" i="12"/>
  <c r="V97" i="12"/>
  <c r="U97" i="12"/>
  <c r="T97" i="12"/>
  <c r="S97" i="12"/>
  <c r="W96" i="12"/>
  <c r="V96" i="12"/>
  <c r="U96" i="12"/>
  <c r="T96" i="12"/>
  <c r="S96" i="12"/>
  <c r="W95" i="12"/>
  <c r="V95" i="12"/>
  <c r="U95" i="12"/>
  <c r="T95" i="12"/>
  <c r="S95" i="12"/>
  <c r="W94" i="12"/>
  <c r="V94" i="12"/>
  <c r="U94" i="12"/>
  <c r="T94" i="12"/>
  <c r="S94" i="12"/>
  <c r="W93" i="12"/>
  <c r="V93" i="12"/>
  <c r="U93" i="12"/>
  <c r="T93" i="12"/>
  <c r="S93" i="12"/>
  <c r="W92" i="12"/>
  <c r="V92" i="12"/>
  <c r="U92" i="12"/>
  <c r="T92" i="12"/>
  <c r="S92" i="12"/>
  <c r="AC91" i="12"/>
  <c r="AB91" i="12"/>
  <c r="AA91" i="12"/>
  <c r="Z91" i="12"/>
  <c r="Y91" i="12"/>
  <c r="X91" i="12"/>
  <c r="W91" i="12"/>
  <c r="V91" i="12"/>
  <c r="U91" i="12"/>
  <c r="T91" i="12"/>
  <c r="S91" i="12"/>
  <c r="AC90" i="12"/>
  <c r="AB90" i="12"/>
  <c r="AA90" i="12"/>
  <c r="Z90" i="12"/>
  <c r="Y90" i="12"/>
  <c r="X90" i="12"/>
  <c r="W90" i="12"/>
  <c r="V90" i="12"/>
  <c r="U90" i="12"/>
  <c r="T90" i="12"/>
  <c r="S90" i="12"/>
  <c r="AC89" i="12"/>
  <c r="AB89" i="12"/>
  <c r="AA89" i="12"/>
  <c r="Z89" i="12"/>
  <c r="Y89" i="12"/>
  <c r="X89" i="12"/>
  <c r="W89" i="12"/>
  <c r="V89" i="12"/>
  <c r="U89" i="12"/>
  <c r="T89" i="12"/>
  <c r="S89" i="12"/>
  <c r="AC88" i="12"/>
  <c r="AB88" i="12"/>
  <c r="AA88" i="12"/>
  <c r="Z88" i="12"/>
  <c r="Y88" i="12"/>
  <c r="X88" i="12"/>
  <c r="W88" i="12"/>
  <c r="V88" i="12"/>
  <c r="U88" i="12"/>
  <c r="T88" i="12"/>
  <c r="S88" i="12"/>
  <c r="AC83" i="12"/>
  <c r="AB83" i="12"/>
  <c r="AA83" i="12"/>
  <c r="Z83" i="12"/>
  <c r="Y83" i="12"/>
  <c r="X83" i="12"/>
  <c r="W83" i="12"/>
  <c r="V83" i="12"/>
  <c r="U83" i="12"/>
  <c r="T83" i="12"/>
  <c r="S83" i="12"/>
  <c r="W82" i="12"/>
  <c r="V82" i="12"/>
  <c r="U82" i="12"/>
  <c r="T82" i="12"/>
  <c r="S82" i="12"/>
  <c r="W81" i="12"/>
  <c r="V81" i="12"/>
  <c r="U81" i="12"/>
  <c r="T81" i="12"/>
  <c r="S81" i="12"/>
  <c r="W80" i="12"/>
  <c r="V80" i="12"/>
  <c r="U80" i="12"/>
  <c r="T80" i="12"/>
  <c r="S80" i="12"/>
  <c r="W79" i="12"/>
  <c r="V79" i="12"/>
  <c r="U79" i="12"/>
  <c r="T79" i="12"/>
  <c r="S79" i="12"/>
  <c r="AC78" i="12"/>
  <c r="AB78" i="12"/>
  <c r="AA78" i="12"/>
  <c r="Z78" i="12"/>
  <c r="Y78" i="12"/>
  <c r="X78" i="12"/>
  <c r="W78" i="12"/>
  <c r="V78" i="12"/>
  <c r="U78" i="12"/>
  <c r="T78" i="12"/>
  <c r="S78" i="12"/>
  <c r="AC77" i="12"/>
  <c r="AB77" i="12"/>
  <c r="AA77" i="12"/>
  <c r="Z77" i="12"/>
  <c r="Y77" i="12"/>
  <c r="X77" i="12"/>
  <c r="W77" i="12"/>
  <c r="V77" i="12"/>
  <c r="U77" i="12"/>
  <c r="T77" i="12"/>
  <c r="S77" i="12"/>
  <c r="AC76" i="12"/>
  <c r="AB76" i="12"/>
  <c r="AA76" i="12"/>
  <c r="Z76" i="12"/>
  <c r="Y76" i="12"/>
  <c r="X76" i="12"/>
  <c r="W76" i="12"/>
  <c r="V76" i="12"/>
  <c r="U76" i="12"/>
  <c r="T76" i="12"/>
  <c r="S76" i="12"/>
  <c r="AC75" i="12"/>
  <c r="AB75" i="12"/>
  <c r="AA75" i="12"/>
  <c r="Z75" i="12"/>
  <c r="Y75" i="12"/>
  <c r="X75" i="12"/>
  <c r="W75" i="12"/>
  <c r="V75" i="12"/>
  <c r="U75" i="12"/>
  <c r="T75" i="12"/>
  <c r="S75" i="12"/>
  <c r="AC74" i="12"/>
  <c r="AB74" i="12"/>
  <c r="AA74" i="12"/>
  <c r="Z74" i="12"/>
  <c r="Y74" i="12"/>
  <c r="X74" i="12"/>
  <c r="W74" i="12"/>
  <c r="V74" i="12"/>
  <c r="U74" i="12"/>
  <c r="T74" i="12"/>
  <c r="S74" i="12"/>
  <c r="AC70" i="12"/>
  <c r="AB70" i="12"/>
  <c r="AA70" i="12"/>
  <c r="Z70" i="12"/>
  <c r="Y70" i="12"/>
  <c r="X70" i="12"/>
  <c r="W70" i="12"/>
  <c r="V70" i="12"/>
  <c r="U70" i="12"/>
  <c r="T70" i="12"/>
  <c r="S70" i="12"/>
  <c r="W69" i="12"/>
  <c r="V69" i="12"/>
  <c r="U69" i="12"/>
  <c r="T69" i="12"/>
  <c r="S69" i="12"/>
  <c r="W68" i="12"/>
  <c r="V68" i="12"/>
  <c r="U68" i="12"/>
  <c r="T68" i="12"/>
  <c r="S68" i="12"/>
  <c r="W67" i="12"/>
  <c r="V67" i="12"/>
  <c r="U67" i="12"/>
  <c r="T67" i="12"/>
  <c r="S67" i="12"/>
  <c r="W66" i="12"/>
  <c r="V66" i="12"/>
  <c r="U66" i="12"/>
  <c r="T66" i="12"/>
  <c r="S66" i="12"/>
  <c r="W65" i="12"/>
  <c r="V65" i="12"/>
  <c r="U65" i="12"/>
  <c r="T65" i="12"/>
  <c r="S65" i="12"/>
  <c r="AC64" i="12"/>
  <c r="AB64" i="12"/>
  <c r="AA64" i="12"/>
  <c r="Z64" i="12"/>
  <c r="Y64" i="12"/>
  <c r="X64" i="12"/>
  <c r="W64" i="12"/>
  <c r="V64" i="12"/>
  <c r="U64" i="12"/>
  <c r="T64" i="12"/>
  <c r="S64" i="12"/>
  <c r="AC63" i="12"/>
  <c r="AB63" i="12"/>
  <c r="AA63" i="12"/>
  <c r="Z63" i="12"/>
  <c r="Y63" i="12"/>
  <c r="X63" i="12"/>
  <c r="W63" i="12"/>
  <c r="V63" i="12"/>
  <c r="U63" i="12"/>
  <c r="T63" i="12"/>
  <c r="S63" i="12"/>
  <c r="AC62" i="12"/>
  <c r="AB62" i="12"/>
  <c r="AA62" i="12"/>
  <c r="Z62" i="12"/>
  <c r="Y62" i="12"/>
  <c r="X62" i="12"/>
  <c r="W62" i="12"/>
  <c r="V62" i="12"/>
  <c r="U62" i="12"/>
  <c r="T62" i="12"/>
  <c r="S62" i="12"/>
  <c r="AC61" i="12"/>
  <c r="AB61" i="12"/>
  <c r="AA61" i="12"/>
  <c r="Z61" i="12"/>
  <c r="Y61" i="12"/>
  <c r="X61" i="12"/>
  <c r="W61" i="12"/>
  <c r="V61" i="12"/>
  <c r="U61" i="12"/>
  <c r="T61" i="12"/>
  <c r="S61" i="12"/>
  <c r="AC55" i="12"/>
  <c r="AB55" i="12"/>
  <c r="AA55" i="12"/>
  <c r="Z55" i="12"/>
  <c r="Y55" i="12"/>
  <c r="X55" i="12"/>
  <c r="W55" i="12"/>
  <c r="V55" i="12"/>
  <c r="U55" i="12"/>
  <c r="T55" i="12"/>
  <c r="S55" i="12"/>
  <c r="AC54" i="12"/>
  <c r="AB54" i="12"/>
  <c r="AA54" i="12"/>
  <c r="Z54" i="12"/>
  <c r="Y54" i="12"/>
  <c r="X54" i="12"/>
  <c r="W54" i="12"/>
  <c r="V54" i="12"/>
  <c r="U54" i="12"/>
  <c r="T54" i="12"/>
  <c r="S54" i="12"/>
  <c r="W53" i="12"/>
  <c r="V53" i="12"/>
  <c r="U53" i="12"/>
  <c r="T53" i="12"/>
  <c r="S53" i="12"/>
  <c r="W52" i="12"/>
  <c r="V52" i="12"/>
  <c r="U52" i="12"/>
  <c r="T52" i="12"/>
  <c r="S52" i="12"/>
  <c r="W51" i="12"/>
  <c r="V51" i="12"/>
  <c r="U51" i="12"/>
  <c r="T51" i="12"/>
  <c r="S51" i="12"/>
  <c r="W50" i="12"/>
  <c r="V50" i="12"/>
  <c r="U50" i="12"/>
  <c r="T50" i="12"/>
  <c r="S50" i="12"/>
  <c r="AC49" i="12"/>
  <c r="AB49" i="12"/>
  <c r="AA49" i="12"/>
  <c r="Z49" i="12"/>
  <c r="Y49" i="12"/>
  <c r="X49" i="12"/>
  <c r="W49" i="12"/>
  <c r="V49" i="12"/>
  <c r="U49" i="12"/>
  <c r="T49" i="12"/>
  <c r="S49" i="12"/>
  <c r="AC48" i="12"/>
  <c r="AB48" i="12"/>
  <c r="AA48" i="12"/>
  <c r="Z48" i="12"/>
  <c r="Y48" i="12"/>
  <c r="X48" i="12"/>
  <c r="W48" i="12"/>
  <c r="V48" i="12"/>
  <c r="U48" i="12"/>
  <c r="T48" i="12"/>
  <c r="S48" i="12"/>
  <c r="W47" i="12"/>
  <c r="V47" i="12"/>
  <c r="U47" i="12"/>
  <c r="T47" i="12"/>
  <c r="S47" i="12"/>
  <c r="AC46" i="12"/>
  <c r="AB46" i="12"/>
  <c r="AA46" i="12"/>
  <c r="Z46" i="12"/>
  <c r="Y46" i="12"/>
  <c r="X46" i="12"/>
  <c r="W46" i="12"/>
  <c r="V46" i="12"/>
  <c r="U46" i="12"/>
  <c r="T46" i="12"/>
  <c r="S46" i="12"/>
  <c r="W40" i="12"/>
  <c r="V40" i="12"/>
  <c r="U40" i="12"/>
  <c r="T40" i="12"/>
  <c r="S40" i="12"/>
  <c r="W39" i="12"/>
  <c r="V39" i="12"/>
  <c r="U39" i="12"/>
  <c r="T39" i="12"/>
  <c r="S39" i="12"/>
  <c r="W38" i="12"/>
  <c r="V38" i="12"/>
  <c r="U38" i="12"/>
  <c r="T38" i="12"/>
  <c r="S38" i="12"/>
  <c r="W37" i="12"/>
  <c r="V37" i="12"/>
  <c r="U37" i="12"/>
  <c r="T37" i="12"/>
  <c r="S37" i="12"/>
  <c r="AC36" i="12"/>
  <c r="AB36" i="12"/>
  <c r="AA36" i="12"/>
  <c r="Z36" i="12"/>
  <c r="Y36" i="12"/>
  <c r="X36" i="12"/>
  <c r="W36" i="12"/>
  <c r="V36" i="12"/>
  <c r="U36" i="12"/>
  <c r="T36" i="12"/>
  <c r="S36" i="12"/>
  <c r="W35" i="12"/>
  <c r="V35" i="12"/>
  <c r="U35" i="12"/>
  <c r="T35" i="12"/>
  <c r="S35" i="12"/>
  <c r="AC34" i="12"/>
  <c r="AB34" i="12"/>
  <c r="AA34" i="12"/>
  <c r="Z34" i="12"/>
  <c r="Y34" i="12"/>
  <c r="X34" i="12"/>
  <c r="W34" i="12"/>
  <c r="V34" i="12"/>
  <c r="U34" i="12"/>
  <c r="T34" i="12"/>
  <c r="S34" i="12"/>
  <c r="AC33" i="12"/>
  <c r="AB33" i="12"/>
  <c r="AA33" i="12"/>
  <c r="Z33" i="12"/>
  <c r="Y33" i="12"/>
  <c r="X33" i="12"/>
  <c r="W33" i="12"/>
  <c r="V33" i="12"/>
  <c r="U33" i="12"/>
  <c r="T33" i="12"/>
  <c r="S33" i="12"/>
  <c r="AC32" i="12"/>
  <c r="AB32" i="12"/>
  <c r="AA32" i="12"/>
  <c r="Z32" i="12"/>
  <c r="Y32" i="12"/>
  <c r="X32" i="12"/>
  <c r="W32" i="12"/>
  <c r="V32" i="12"/>
  <c r="U32" i="12"/>
  <c r="T32" i="12"/>
  <c r="S32" i="12"/>
  <c r="AC31" i="12"/>
  <c r="AB31" i="12"/>
  <c r="AA31" i="12"/>
  <c r="Z31" i="12"/>
  <c r="Y31" i="12"/>
  <c r="X31" i="12"/>
  <c r="W31" i="12"/>
  <c r="V31" i="12"/>
  <c r="U31" i="12"/>
  <c r="T31" i="12"/>
  <c r="S31" i="12"/>
  <c r="W26" i="12"/>
  <c r="V26" i="12"/>
  <c r="U26" i="12"/>
  <c r="T26" i="12"/>
  <c r="S26" i="12"/>
  <c r="W25" i="12"/>
  <c r="V25" i="12"/>
  <c r="U25" i="12"/>
  <c r="T25" i="12"/>
  <c r="S25" i="12"/>
  <c r="AC24" i="12"/>
  <c r="AB24" i="12"/>
  <c r="AA24" i="12"/>
  <c r="Z24" i="12"/>
  <c r="Y24" i="12"/>
  <c r="X24" i="12"/>
  <c r="W24" i="12"/>
  <c r="V24" i="12"/>
  <c r="U24" i="12"/>
  <c r="T24" i="12"/>
  <c r="S24" i="12"/>
  <c r="W23" i="12"/>
  <c r="V23" i="12"/>
  <c r="U23" i="12"/>
  <c r="T23" i="12"/>
  <c r="S23" i="12"/>
  <c r="W22" i="12"/>
  <c r="V22" i="12"/>
  <c r="U22" i="12"/>
  <c r="T22" i="12"/>
  <c r="S22" i="12"/>
  <c r="W21" i="12"/>
  <c r="V21" i="12"/>
  <c r="U21" i="12"/>
  <c r="T21" i="12"/>
  <c r="S21" i="12"/>
  <c r="AC20" i="12"/>
  <c r="AB20" i="12"/>
  <c r="AA20" i="12"/>
  <c r="Z20" i="12"/>
  <c r="Y20" i="12"/>
  <c r="X20" i="12"/>
  <c r="W20" i="12"/>
  <c r="V20" i="12"/>
  <c r="U20" i="12"/>
  <c r="T20" i="12"/>
  <c r="S20" i="12"/>
  <c r="AC19" i="12"/>
  <c r="AB19" i="12"/>
  <c r="AA19" i="12"/>
  <c r="Z19" i="12"/>
  <c r="Y19" i="12"/>
  <c r="X19" i="12"/>
  <c r="W19" i="12"/>
  <c r="V19" i="12"/>
  <c r="U19" i="12"/>
  <c r="T19" i="12"/>
  <c r="S19" i="12"/>
  <c r="AC18" i="12"/>
  <c r="AB18" i="12"/>
  <c r="AA18" i="12"/>
  <c r="Z18" i="12"/>
  <c r="Y18" i="12"/>
  <c r="X18" i="12"/>
  <c r="W18" i="12"/>
  <c r="V18" i="12"/>
  <c r="U18" i="12"/>
  <c r="T18" i="12"/>
  <c r="S18" i="12"/>
  <c r="AC17" i="12"/>
  <c r="AB17" i="12"/>
  <c r="AA17" i="12"/>
  <c r="Z17" i="12"/>
  <c r="Y17" i="12"/>
  <c r="X17" i="12"/>
  <c r="W17" i="12"/>
  <c r="V17" i="12"/>
  <c r="U17" i="12"/>
  <c r="T17" i="12"/>
  <c r="S17" i="12"/>
  <c r="T4" i="12"/>
  <c r="U4" i="12"/>
  <c r="V4" i="12"/>
  <c r="W4" i="12"/>
  <c r="X4" i="12"/>
  <c r="Y4" i="12"/>
  <c r="Z4" i="12"/>
  <c r="AA4" i="12"/>
  <c r="AB4" i="12"/>
  <c r="AC4" i="12"/>
  <c r="T5" i="12"/>
  <c r="U5" i="12"/>
  <c r="V5" i="12"/>
  <c r="W5" i="12"/>
  <c r="X5" i="12"/>
  <c r="Y5" i="12"/>
  <c r="Z5" i="12"/>
  <c r="AA5" i="12"/>
  <c r="AB5" i="12"/>
  <c r="AC5" i="12"/>
  <c r="T6" i="12"/>
  <c r="U6" i="12"/>
  <c r="V6" i="12"/>
  <c r="W6" i="12"/>
  <c r="X6" i="12"/>
  <c r="Y6" i="12"/>
  <c r="Z6" i="12"/>
  <c r="AA6" i="12"/>
  <c r="AB6" i="12"/>
  <c r="AC6" i="12"/>
  <c r="T7" i="12"/>
  <c r="U7" i="12"/>
  <c r="V7" i="12"/>
  <c r="W7" i="12"/>
  <c r="X7" i="12"/>
  <c r="Y7" i="12"/>
  <c r="Z7" i="12"/>
  <c r="AA7" i="12"/>
  <c r="AB7" i="12"/>
  <c r="AC7" i="12"/>
  <c r="T8" i="12"/>
  <c r="U8" i="12"/>
  <c r="V8" i="12"/>
  <c r="W8" i="12"/>
  <c r="T9" i="12"/>
  <c r="U9" i="12"/>
  <c r="V9" i="12"/>
  <c r="W9" i="12"/>
  <c r="T10" i="12"/>
  <c r="U10" i="12"/>
  <c r="V10" i="12"/>
  <c r="W10" i="12"/>
  <c r="T11" i="12"/>
  <c r="U11" i="12"/>
  <c r="V11" i="12"/>
  <c r="W11" i="12"/>
  <c r="T12" i="12"/>
  <c r="U12" i="12"/>
  <c r="V12" i="12"/>
  <c r="W12" i="12"/>
  <c r="X12" i="12"/>
  <c r="Y12" i="12"/>
  <c r="Z12" i="12"/>
  <c r="AA12" i="12"/>
  <c r="AB12" i="12"/>
  <c r="AC12" i="12"/>
  <c r="T13" i="12"/>
  <c r="U13" i="12"/>
  <c r="V13" i="12"/>
  <c r="W13" i="12"/>
  <c r="S5" i="12"/>
  <c r="S6" i="12"/>
  <c r="S7" i="12"/>
  <c r="S8" i="12"/>
  <c r="S9" i="12"/>
  <c r="S10" i="12"/>
  <c r="S11" i="12"/>
  <c r="S12" i="12"/>
  <c r="S13" i="12"/>
  <c r="S4" i="12"/>
  <c r="G114" i="12"/>
  <c r="G115" i="12" s="1"/>
  <c r="H113" i="12"/>
  <c r="K113" i="12"/>
  <c r="O116" i="12"/>
  <c r="H98" i="12"/>
  <c r="G59" i="12"/>
  <c r="H59" i="12"/>
  <c r="K56" i="12"/>
  <c r="O56" i="12"/>
  <c r="O44" i="12"/>
  <c r="H44" i="12"/>
  <c r="H60" i="12"/>
  <c r="K45" i="12"/>
  <c r="O60" i="12"/>
  <c r="C30" i="12"/>
  <c r="I14" i="12"/>
  <c r="H14" i="12"/>
  <c r="D14" i="12"/>
  <c r="E14" i="12"/>
  <c r="F14" i="12"/>
  <c r="G14" i="12"/>
  <c r="K14" i="12"/>
  <c r="L14" i="12"/>
  <c r="M14" i="12"/>
  <c r="N14" i="12"/>
  <c r="O14" i="12"/>
  <c r="D15" i="12"/>
  <c r="D16" i="12" s="1"/>
  <c r="E15" i="12"/>
  <c r="E16" i="12" s="1"/>
  <c r="F15" i="12"/>
  <c r="F16" i="12" s="1"/>
  <c r="G15" i="12"/>
  <c r="G16" i="12" s="1"/>
  <c r="H15" i="12"/>
  <c r="H16" i="12" s="1"/>
  <c r="K15" i="12"/>
  <c r="K16" i="12" s="1"/>
  <c r="L15" i="12"/>
  <c r="L16" i="12" s="1"/>
  <c r="M15" i="12"/>
  <c r="M16" i="12" s="1"/>
  <c r="N15" i="12"/>
  <c r="N16" i="12" s="1"/>
  <c r="O15" i="12"/>
  <c r="O16" i="12" s="1"/>
  <c r="C14" i="12"/>
  <c r="B47" i="12"/>
  <c r="B48" i="12"/>
  <c r="B49" i="12"/>
  <c r="B50" i="12"/>
  <c r="B51" i="12"/>
  <c r="B52" i="12"/>
  <c r="B53" i="12"/>
  <c r="B54" i="12"/>
  <c r="B55" i="12"/>
  <c r="B46" i="12"/>
  <c r="B32" i="12"/>
  <c r="B33" i="12"/>
  <c r="B34" i="12"/>
  <c r="B35" i="12"/>
  <c r="B36" i="12"/>
  <c r="B37" i="12"/>
  <c r="B38" i="12"/>
  <c r="B39" i="12"/>
  <c r="B40" i="12"/>
  <c r="B31" i="12"/>
  <c r="B18" i="12"/>
  <c r="B19" i="12"/>
  <c r="B20" i="12"/>
  <c r="B21" i="12"/>
  <c r="B22" i="12"/>
  <c r="B23" i="12"/>
  <c r="B24" i="12"/>
  <c r="B25" i="12"/>
  <c r="B26" i="12"/>
  <c r="B17" i="12"/>
  <c r="B5" i="12"/>
  <c r="B6" i="12"/>
  <c r="B7" i="12"/>
  <c r="B8" i="12"/>
  <c r="B9" i="12"/>
  <c r="B10" i="12"/>
  <c r="B11" i="12"/>
  <c r="B12" i="12"/>
  <c r="B13" i="12"/>
  <c r="B4" i="12"/>
  <c r="D71" i="12"/>
  <c r="G71" i="12"/>
  <c r="H71" i="12"/>
  <c r="K71" i="12"/>
  <c r="O71" i="12"/>
  <c r="D72" i="12"/>
  <c r="D73" i="12" s="1"/>
  <c r="G72" i="12"/>
  <c r="G73" i="12" s="1"/>
  <c r="H72" i="12"/>
  <c r="H73" i="12" s="1"/>
  <c r="K72" i="12"/>
  <c r="K73" i="12" s="1"/>
  <c r="O72" i="12"/>
  <c r="O73" i="12" s="1"/>
  <c r="D113" i="12"/>
  <c r="G113" i="12"/>
  <c r="D114" i="12"/>
  <c r="D115" i="12" s="1"/>
  <c r="D116" i="12"/>
  <c r="G116" i="12"/>
  <c r="H116" i="12"/>
  <c r="D117" i="12"/>
  <c r="G117" i="12"/>
  <c r="H117" i="12"/>
  <c r="C117" i="12"/>
  <c r="C116" i="12"/>
  <c r="C114" i="12"/>
  <c r="C115" i="12" s="1"/>
  <c r="C113" i="12"/>
  <c r="D98" i="12"/>
  <c r="G98" i="12"/>
  <c r="K98" i="12"/>
  <c r="O98" i="12"/>
  <c r="D99" i="12"/>
  <c r="D100" i="12" s="1"/>
  <c r="G99" i="12"/>
  <c r="G100" i="12" s="1"/>
  <c r="K99" i="12"/>
  <c r="K100" i="12" s="1"/>
  <c r="O99" i="12"/>
  <c r="O100" i="12" s="1"/>
  <c r="D101" i="12"/>
  <c r="G101" i="12"/>
  <c r="K101" i="12"/>
  <c r="O101" i="12"/>
  <c r="D102" i="12"/>
  <c r="G102" i="12"/>
  <c r="K102" i="12"/>
  <c r="O102" i="12"/>
  <c r="C102" i="12"/>
  <c r="C101" i="12"/>
  <c r="C99" i="12"/>
  <c r="C100" i="12" s="1"/>
  <c r="C98" i="12"/>
  <c r="D56" i="12"/>
  <c r="D57" i="12"/>
  <c r="D58" i="12" s="1"/>
  <c r="G57" i="12"/>
  <c r="G58" i="12" s="1"/>
  <c r="H57" i="12"/>
  <c r="H58" i="12" s="1"/>
  <c r="K57" i="12"/>
  <c r="K58" i="12" s="1"/>
  <c r="D59" i="12"/>
  <c r="D60" i="12"/>
  <c r="G60" i="12"/>
  <c r="C59" i="12"/>
  <c r="C57" i="12"/>
  <c r="C58" i="12" s="1"/>
  <c r="C56" i="12"/>
  <c r="D41" i="12"/>
  <c r="G41" i="12"/>
  <c r="K41" i="12"/>
  <c r="D42" i="12"/>
  <c r="D43" i="12" s="1"/>
  <c r="G42" i="12"/>
  <c r="G43" i="12" s="1"/>
  <c r="K42" i="12"/>
  <c r="K43" i="12" s="1"/>
  <c r="O42" i="12"/>
  <c r="O43" i="12" s="1"/>
  <c r="D44" i="12"/>
  <c r="G44" i="12"/>
  <c r="K44" i="12"/>
  <c r="D45" i="12"/>
  <c r="G45" i="12"/>
  <c r="H45" i="12"/>
  <c r="C44" i="12"/>
  <c r="C41" i="12"/>
  <c r="C42" i="12"/>
  <c r="C43" i="12" s="1"/>
  <c r="D27" i="12"/>
  <c r="G27" i="12"/>
  <c r="H27" i="12"/>
  <c r="K27" i="12"/>
  <c r="D28" i="12"/>
  <c r="D29" i="12" s="1"/>
  <c r="G28" i="12"/>
  <c r="G29" i="12" s="1"/>
  <c r="D30" i="12"/>
  <c r="G30" i="12"/>
  <c r="H30" i="12"/>
  <c r="C15" i="12"/>
  <c r="C16" i="12" s="1"/>
  <c r="L43" i="18" l="1"/>
  <c r="K116" i="12"/>
  <c r="K117" i="12"/>
  <c r="H114" i="12"/>
  <c r="H115" i="12" s="1"/>
  <c r="O114" i="12"/>
  <c r="O115" i="12" s="1"/>
  <c r="K114" i="12"/>
  <c r="K115" i="12" s="1"/>
  <c r="O117" i="12"/>
  <c r="O113" i="12"/>
  <c r="H101" i="12"/>
  <c r="H99" i="12"/>
  <c r="H100" i="12" s="1"/>
  <c r="H102" i="12"/>
  <c r="O57" i="12"/>
  <c r="O58" i="12" s="1"/>
  <c r="O59" i="12"/>
  <c r="K59" i="12"/>
  <c r="G56" i="12"/>
  <c r="H56" i="12"/>
  <c r="O41" i="12"/>
  <c r="H42" i="12"/>
  <c r="H43" i="12" s="1"/>
  <c r="H41" i="12"/>
  <c r="O27" i="12"/>
  <c r="O30" i="12"/>
  <c r="K30" i="12"/>
  <c r="O28" i="12"/>
  <c r="O29" i="12" s="1"/>
  <c r="K28" i="12"/>
  <c r="K29" i="12" s="1"/>
  <c r="O45" i="12"/>
  <c r="K60" i="12"/>
  <c r="H28" i="12"/>
  <c r="H29" i="12" s="1"/>
  <c r="C28" i="12"/>
  <c r="C29" i="12" s="1"/>
  <c r="C27" i="12"/>
  <c r="C45" i="12"/>
  <c r="N3" i="12"/>
  <c r="R114" i="8"/>
  <c r="R115" i="8"/>
  <c r="R116" i="8" s="1"/>
  <c r="R118" i="8"/>
  <c r="R129" i="8"/>
  <c r="R130" i="8"/>
  <c r="R131" i="8" s="1"/>
  <c r="R133" i="8"/>
  <c r="Q61" i="8"/>
  <c r="Q36" i="8"/>
  <c r="V129" i="8"/>
  <c r="W129" i="8"/>
  <c r="X129" i="8"/>
  <c r="Y129" i="8"/>
  <c r="Z129" i="8"/>
  <c r="AA129" i="8"/>
  <c r="AB129" i="8"/>
  <c r="AC129" i="8"/>
  <c r="AD129" i="8"/>
  <c r="AE129" i="8"/>
  <c r="AF129" i="8"/>
  <c r="V130" i="8"/>
  <c r="V131" i="8" s="1"/>
  <c r="W130" i="8"/>
  <c r="X130" i="8"/>
  <c r="Y130" i="8"/>
  <c r="Z130" i="8"/>
  <c r="Z131" i="8" s="1"/>
  <c r="AA130" i="8"/>
  <c r="AA131" i="8" s="1"/>
  <c r="AB130" i="8"/>
  <c r="AC130" i="8"/>
  <c r="AC131" i="8" s="1"/>
  <c r="AD130" i="8"/>
  <c r="AD131" i="8" s="1"/>
  <c r="AE130" i="8"/>
  <c r="AE131" i="8" s="1"/>
  <c r="AF130" i="8"/>
  <c r="AF131" i="8" s="1"/>
  <c r="W131" i="8"/>
  <c r="X131" i="8"/>
  <c r="Y131" i="8"/>
  <c r="AB131" i="8"/>
  <c r="V132" i="8"/>
  <c r="W132" i="8"/>
  <c r="X132" i="8"/>
  <c r="Y132" i="8"/>
  <c r="Z132" i="8"/>
  <c r="AA132" i="8"/>
  <c r="AD132" i="8"/>
  <c r="AF132" i="8"/>
  <c r="V133" i="8"/>
  <c r="W133" i="8"/>
  <c r="X133" i="8"/>
  <c r="Y133" i="8"/>
  <c r="Z133" i="8"/>
  <c r="AA133" i="8"/>
  <c r="AB133" i="8"/>
  <c r="AC133" i="8"/>
  <c r="AD133" i="8"/>
  <c r="AE133" i="8"/>
  <c r="AF133" i="8"/>
  <c r="V114" i="8"/>
  <c r="W114" i="8"/>
  <c r="X114" i="8"/>
  <c r="Y114" i="8"/>
  <c r="Z114" i="8"/>
  <c r="AA114" i="8"/>
  <c r="AB114" i="8"/>
  <c r="AC114" i="8"/>
  <c r="AD114" i="8"/>
  <c r="AE114" i="8"/>
  <c r="AF114" i="8"/>
  <c r="AG114" i="8"/>
  <c r="V115" i="8"/>
  <c r="W115" i="8"/>
  <c r="X115" i="8"/>
  <c r="Y115" i="8"/>
  <c r="Z115" i="8"/>
  <c r="AA115" i="8"/>
  <c r="AA116" i="8" s="1"/>
  <c r="AB115" i="8"/>
  <c r="AB116" i="8" s="1"/>
  <c r="AC115" i="8"/>
  <c r="AC116" i="8" s="1"/>
  <c r="AD115" i="8"/>
  <c r="AD116" i="8" s="1"/>
  <c r="AE115" i="8"/>
  <c r="AE116" i="8" s="1"/>
  <c r="AF115" i="8"/>
  <c r="AF116" i="8" s="1"/>
  <c r="AG115" i="8"/>
  <c r="AG116" i="8" s="1"/>
  <c r="V116" i="8"/>
  <c r="W116" i="8"/>
  <c r="X116" i="8"/>
  <c r="Y116" i="8"/>
  <c r="Z116" i="8"/>
  <c r="V117" i="8"/>
  <c r="W117" i="8"/>
  <c r="X117" i="8"/>
  <c r="Y117" i="8"/>
  <c r="Z117" i="8"/>
  <c r="AD117" i="8"/>
  <c r="AF117" i="8"/>
  <c r="AG117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V99" i="8"/>
  <c r="W99" i="8"/>
  <c r="X99" i="8"/>
  <c r="Y99" i="8"/>
  <c r="Z99" i="8"/>
  <c r="AA99" i="8"/>
  <c r="AB99" i="8"/>
  <c r="AC99" i="8"/>
  <c r="AD99" i="8"/>
  <c r="AE99" i="8"/>
  <c r="AF99" i="8"/>
  <c r="AG99" i="8"/>
  <c r="V100" i="8"/>
  <c r="W100" i="8"/>
  <c r="X100" i="8"/>
  <c r="Y100" i="8"/>
  <c r="Z100" i="8"/>
  <c r="AA100" i="8"/>
  <c r="AB100" i="8"/>
  <c r="AB101" i="8" s="1"/>
  <c r="AC100" i="8"/>
  <c r="AC101" i="8" s="1"/>
  <c r="AD100" i="8"/>
  <c r="AD101" i="8" s="1"/>
  <c r="AE100" i="8"/>
  <c r="AE101" i="8" s="1"/>
  <c r="AF100" i="8"/>
  <c r="AF101" i="8" s="1"/>
  <c r="AG100" i="8"/>
  <c r="AG101" i="8" s="1"/>
  <c r="V101" i="8"/>
  <c r="W101" i="8"/>
  <c r="X101" i="8"/>
  <c r="Y101" i="8"/>
  <c r="Z101" i="8"/>
  <c r="AA101" i="8"/>
  <c r="V102" i="8"/>
  <c r="W102" i="8"/>
  <c r="X102" i="8"/>
  <c r="Y102" i="8"/>
  <c r="Z102" i="8"/>
  <c r="AB102" i="8"/>
  <c r="AC102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V85" i="8"/>
  <c r="W85" i="8"/>
  <c r="X85" i="8"/>
  <c r="Y85" i="8"/>
  <c r="Z85" i="8"/>
  <c r="AA85" i="8"/>
  <c r="AB85" i="8"/>
  <c r="AC85" i="8"/>
  <c r="AD85" i="8"/>
  <c r="AE85" i="8"/>
  <c r="AF85" i="8"/>
  <c r="AG85" i="8"/>
  <c r="V86" i="8"/>
  <c r="W86" i="8"/>
  <c r="X86" i="8"/>
  <c r="Y86" i="8"/>
  <c r="Y87" i="8" s="1"/>
  <c r="Z86" i="8"/>
  <c r="AA86" i="8"/>
  <c r="AB86" i="8"/>
  <c r="AC86" i="8"/>
  <c r="AC87" i="8" s="1"/>
  <c r="AD86" i="8"/>
  <c r="AD87" i="8" s="1"/>
  <c r="AE86" i="8"/>
  <c r="AE87" i="8" s="1"/>
  <c r="AF86" i="8"/>
  <c r="AF87" i="8" s="1"/>
  <c r="AG86" i="8"/>
  <c r="AG87" i="8" s="1"/>
  <c r="V87" i="8"/>
  <c r="W87" i="8"/>
  <c r="X87" i="8"/>
  <c r="Z87" i="8"/>
  <c r="AA87" i="8"/>
  <c r="AB87" i="8"/>
  <c r="V88" i="8"/>
  <c r="W88" i="8"/>
  <c r="X88" i="8"/>
  <c r="V70" i="8"/>
  <c r="W70" i="8"/>
  <c r="X70" i="8"/>
  <c r="Y70" i="8"/>
  <c r="Z70" i="8"/>
  <c r="AA70" i="8"/>
  <c r="AB70" i="8"/>
  <c r="AC70" i="8"/>
  <c r="AD70" i="8"/>
  <c r="AE70" i="8"/>
  <c r="AF70" i="8"/>
  <c r="AG70" i="8"/>
  <c r="V71" i="8"/>
  <c r="W71" i="8"/>
  <c r="X71" i="8"/>
  <c r="Y71" i="8"/>
  <c r="Z71" i="8"/>
  <c r="AA71" i="8"/>
  <c r="AA72" i="8" s="1"/>
  <c r="AB71" i="8"/>
  <c r="AB72" i="8" s="1"/>
  <c r="AC71" i="8"/>
  <c r="AC72" i="8" s="1"/>
  <c r="AD71" i="8"/>
  <c r="AD72" i="8" s="1"/>
  <c r="AE71" i="8"/>
  <c r="AF71" i="8"/>
  <c r="AF72" i="8" s="1"/>
  <c r="AG71" i="8"/>
  <c r="AG72" i="8" s="1"/>
  <c r="V72" i="8"/>
  <c r="W72" i="8"/>
  <c r="X72" i="8"/>
  <c r="Y72" i="8"/>
  <c r="Z72" i="8"/>
  <c r="AE72" i="8"/>
  <c r="V73" i="8"/>
  <c r="W73" i="8"/>
  <c r="X73" i="8"/>
  <c r="V74" i="8"/>
  <c r="W74" i="8"/>
  <c r="X74" i="8"/>
  <c r="Y74" i="8"/>
  <c r="Z74" i="8"/>
  <c r="AA74" i="8"/>
  <c r="AB74" i="8"/>
  <c r="AC74" i="8"/>
  <c r="AD74" i="8"/>
  <c r="AE74" i="8"/>
  <c r="AF74" i="8"/>
  <c r="AG74" i="8"/>
  <c r="V55" i="8"/>
  <c r="W55" i="8"/>
  <c r="X55" i="8"/>
  <c r="Y55" i="8"/>
  <c r="Z55" i="8"/>
  <c r="AA55" i="8"/>
  <c r="AB55" i="8"/>
  <c r="AC55" i="8"/>
  <c r="AD55" i="8"/>
  <c r="AE55" i="8"/>
  <c r="AF55" i="8"/>
  <c r="AG55" i="8"/>
  <c r="V56" i="8"/>
  <c r="W56" i="8"/>
  <c r="X56" i="8"/>
  <c r="Y56" i="8"/>
  <c r="Y57" i="8" s="1"/>
  <c r="Z56" i="8"/>
  <c r="AA56" i="8"/>
  <c r="AA57" i="8" s="1"/>
  <c r="AB56" i="8"/>
  <c r="AB57" i="8" s="1"/>
  <c r="AC56" i="8"/>
  <c r="AC57" i="8" s="1"/>
  <c r="AD56" i="8"/>
  <c r="AD57" i="8" s="1"/>
  <c r="AE56" i="8"/>
  <c r="AE57" i="8" s="1"/>
  <c r="AF56" i="8"/>
  <c r="AG56" i="8"/>
  <c r="V57" i="8"/>
  <c r="W57" i="8"/>
  <c r="X57" i="8"/>
  <c r="Z57" i="8"/>
  <c r="AF57" i="8"/>
  <c r="AG57" i="8"/>
  <c r="V58" i="8"/>
  <c r="W58" i="8"/>
  <c r="X58" i="8"/>
  <c r="Y58" i="8"/>
  <c r="Z58" i="8"/>
  <c r="AB58" i="8"/>
  <c r="AC58" i="8"/>
  <c r="AD58" i="8"/>
  <c r="AF58" i="8"/>
  <c r="V59" i="8"/>
  <c r="W59" i="8"/>
  <c r="X59" i="8"/>
  <c r="Y59" i="8"/>
  <c r="Z59" i="8"/>
  <c r="AA59" i="8"/>
  <c r="AB59" i="8"/>
  <c r="AC59" i="8"/>
  <c r="AD59" i="8"/>
  <c r="AE59" i="8"/>
  <c r="AF59" i="8"/>
  <c r="AG59" i="8"/>
  <c r="V40" i="8"/>
  <c r="W40" i="8"/>
  <c r="X40" i="8"/>
  <c r="Y40" i="8"/>
  <c r="Z40" i="8"/>
  <c r="AA40" i="8"/>
  <c r="AB40" i="8"/>
  <c r="AC40" i="8"/>
  <c r="AD40" i="8"/>
  <c r="AE40" i="8"/>
  <c r="AF40" i="8"/>
  <c r="AG40" i="8"/>
  <c r="V41" i="8"/>
  <c r="W41" i="8"/>
  <c r="X41" i="8"/>
  <c r="Y41" i="8"/>
  <c r="Z41" i="8"/>
  <c r="AA41" i="8"/>
  <c r="AA42" i="8" s="1"/>
  <c r="AB41" i="8"/>
  <c r="AC41" i="8"/>
  <c r="AC42" i="8" s="1"/>
  <c r="AD41" i="8"/>
  <c r="AD42" i="8" s="1"/>
  <c r="AE41" i="8"/>
  <c r="AE42" i="8" s="1"/>
  <c r="AF41" i="8"/>
  <c r="AF42" i="8" s="1"/>
  <c r="AG41" i="8"/>
  <c r="AG42" i="8" s="1"/>
  <c r="V42" i="8"/>
  <c r="W42" i="8"/>
  <c r="X42" i="8"/>
  <c r="Y42" i="8"/>
  <c r="Z42" i="8"/>
  <c r="AB42" i="8"/>
  <c r="V43" i="8"/>
  <c r="W43" i="8"/>
  <c r="X43" i="8"/>
  <c r="Y43" i="8"/>
  <c r="Z43" i="8"/>
  <c r="V44" i="8"/>
  <c r="W44" i="8"/>
  <c r="X44" i="8"/>
  <c r="Y44" i="8"/>
  <c r="Z44" i="8"/>
  <c r="AA44" i="8"/>
  <c r="AB44" i="8"/>
  <c r="AC44" i="8"/>
  <c r="AD44" i="8"/>
  <c r="AE44" i="8"/>
  <c r="AF44" i="8"/>
  <c r="AG44" i="8"/>
  <c r="V26" i="8"/>
  <c r="W26" i="8"/>
  <c r="X26" i="8"/>
  <c r="Y26" i="8"/>
  <c r="Z26" i="8"/>
  <c r="AA26" i="8"/>
  <c r="AB26" i="8"/>
  <c r="AC26" i="8"/>
  <c r="AD26" i="8"/>
  <c r="AE26" i="8"/>
  <c r="AF26" i="8"/>
  <c r="AG26" i="8"/>
  <c r="V27" i="8"/>
  <c r="W27" i="8"/>
  <c r="X27" i="8"/>
  <c r="Y27" i="8"/>
  <c r="Z27" i="8"/>
  <c r="Z28" i="8" s="1"/>
  <c r="AA27" i="8"/>
  <c r="AA28" i="8" s="1"/>
  <c r="AB27" i="8"/>
  <c r="AB28" i="8" s="1"/>
  <c r="AC27" i="8"/>
  <c r="AC28" i="8" s="1"/>
  <c r="AD27" i="8"/>
  <c r="AD28" i="8" s="1"/>
  <c r="AE27" i="8"/>
  <c r="AE28" i="8" s="1"/>
  <c r="AF27" i="8"/>
  <c r="AF28" i="8" s="1"/>
  <c r="AG27" i="8"/>
  <c r="AG28" i="8" s="1"/>
  <c r="V28" i="8"/>
  <c r="W28" i="8"/>
  <c r="X28" i="8"/>
  <c r="Y28" i="8"/>
  <c r="V29" i="8"/>
  <c r="W29" i="8"/>
  <c r="X29" i="8"/>
  <c r="Y29" i="8"/>
  <c r="Z29" i="8"/>
  <c r="V13" i="8"/>
  <c r="W13" i="8"/>
  <c r="X13" i="8"/>
  <c r="Y13" i="8"/>
  <c r="Z13" i="8"/>
  <c r="AA13" i="8"/>
  <c r="V14" i="8"/>
  <c r="W14" i="8"/>
  <c r="X14" i="8"/>
  <c r="Y14" i="8"/>
  <c r="Y15" i="8" s="1"/>
  <c r="Z14" i="8"/>
  <c r="Z15" i="8" s="1"/>
  <c r="AA14" i="8"/>
  <c r="AA15" i="8" s="1"/>
  <c r="AB14" i="8"/>
  <c r="AB15" i="8" s="1"/>
  <c r="V15" i="8"/>
  <c r="W15" i="8"/>
  <c r="X15" i="8"/>
  <c r="AG128" i="8"/>
  <c r="AF128" i="8"/>
  <c r="AE128" i="8"/>
  <c r="AD128" i="8"/>
  <c r="AC128" i="8"/>
  <c r="AB128" i="8"/>
  <c r="AA128" i="8"/>
  <c r="Z128" i="8"/>
  <c r="Y128" i="8"/>
  <c r="X128" i="8"/>
  <c r="W128" i="8"/>
  <c r="V128" i="8"/>
  <c r="U128" i="8"/>
  <c r="Z127" i="8"/>
  <c r="Y127" i="8"/>
  <c r="X127" i="8"/>
  <c r="W127" i="8"/>
  <c r="V127" i="8"/>
  <c r="U127" i="8"/>
  <c r="Z126" i="8"/>
  <c r="Y126" i="8"/>
  <c r="X126" i="8"/>
  <c r="W126" i="8"/>
  <c r="V126" i="8"/>
  <c r="U126" i="8"/>
  <c r="Z125" i="8"/>
  <c r="Y125" i="8"/>
  <c r="X125" i="8"/>
  <c r="W125" i="8"/>
  <c r="V125" i="8"/>
  <c r="U125" i="8"/>
  <c r="Z124" i="8"/>
  <c r="Y124" i="8"/>
  <c r="X124" i="8"/>
  <c r="W124" i="8"/>
  <c r="V124" i="8"/>
  <c r="U124" i="8"/>
  <c r="Z123" i="8"/>
  <c r="Y123" i="8"/>
  <c r="X123" i="8"/>
  <c r="W123" i="8"/>
  <c r="V123" i="8"/>
  <c r="U123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U132" i="8" s="1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U130" i="8" s="1"/>
  <c r="U131" i="8" s="1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Z112" i="8"/>
  <c r="Y112" i="8"/>
  <c r="X112" i="8"/>
  <c r="W112" i="8"/>
  <c r="V112" i="8"/>
  <c r="U112" i="8"/>
  <c r="Z111" i="8"/>
  <c r="Y111" i="8"/>
  <c r="X111" i="8"/>
  <c r="W111" i="8"/>
  <c r="V111" i="8"/>
  <c r="U111" i="8"/>
  <c r="Z110" i="8"/>
  <c r="Y110" i="8"/>
  <c r="X110" i="8"/>
  <c r="W110" i="8"/>
  <c r="V110" i="8"/>
  <c r="U110" i="8"/>
  <c r="Z109" i="8"/>
  <c r="Y109" i="8"/>
  <c r="X109" i="8"/>
  <c r="W109" i="8"/>
  <c r="V109" i="8"/>
  <c r="U109" i="8"/>
  <c r="Z108" i="8"/>
  <c r="Y108" i="8"/>
  <c r="X108" i="8"/>
  <c r="W108" i="8"/>
  <c r="V108" i="8"/>
  <c r="U108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U118" i="8" s="1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Z97" i="8"/>
  <c r="Y97" i="8"/>
  <c r="X97" i="8"/>
  <c r="W97" i="8"/>
  <c r="V97" i="8"/>
  <c r="U97" i="8"/>
  <c r="Z96" i="8"/>
  <c r="Y96" i="8"/>
  <c r="X96" i="8"/>
  <c r="W96" i="8"/>
  <c r="V96" i="8"/>
  <c r="U96" i="8"/>
  <c r="Z95" i="8"/>
  <c r="Y95" i="8"/>
  <c r="X95" i="8"/>
  <c r="W95" i="8"/>
  <c r="V95" i="8"/>
  <c r="U95" i="8"/>
  <c r="Z94" i="8"/>
  <c r="Y94" i="8"/>
  <c r="X94" i="8"/>
  <c r="W94" i="8"/>
  <c r="V94" i="8"/>
  <c r="U94" i="8"/>
  <c r="Z93" i="8"/>
  <c r="Y93" i="8"/>
  <c r="X93" i="8"/>
  <c r="W93" i="8"/>
  <c r="V93" i="8"/>
  <c r="U93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U100" i="8" s="1"/>
  <c r="U101" i="8" s="1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Z83" i="8"/>
  <c r="Y83" i="8"/>
  <c r="X83" i="8"/>
  <c r="W83" i="8"/>
  <c r="V83" i="8"/>
  <c r="U83" i="8"/>
  <c r="Z82" i="8"/>
  <c r="Y82" i="8"/>
  <c r="X82" i="8"/>
  <c r="W82" i="8"/>
  <c r="V82" i="8"/>
  <c r="U82" i="8"/>
  <c r="Z81" i="8"/>
  <c r="Y81" i="8"/>
  <c r="X81" i="8"/>
  <c r="W81" i="8"/>
  <c r="V81" i="8"/>
  <c r="U81" i="8"/>
  <c r="Z80" i="8"/>
  <c r="Y80" i="8"/>
  <c r="X80" i="8"/>
  <c r="W80" i="8"/>
  <c r="V80" i="8"/>
  <c r="U80" i="8"/>
  <c r="Z79" i="8"/>
  <c r="Y79" i="8"/>
  <c r="X79" i="8"/>
  <c r="W79" i="8"/>
  <c r="V79" i="8"/>
  <c r="U79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Z67" i="8"/>
  <c r="Y67" i="8"/>
  <c r="X67" i="8"/>
  <c r="W67" i="8"/>
  <c r="V67" i="8"/>
  <c r="U67" i="8"/>
  <c r="Z66" i="8"/>
  <c r="Y66" i="8"/>
  <c r="X66" i="8"/>
  <c r="W66" i="8"/>
  <c r="V66" i="8"/>
  <c r="U66" i="8"/>
  <c r="Z65" i="8"/>
  <c r="Y65" i="8"/>
  <c r="X65" i="8"/>
  <c r="W65" i="8"/>
  <c r="V65" i="8"/>
  <c r="U65" i="8"/>
  <c r="Z64" i="8"/>
  <c r="Y64" i="8"/>
  <c r="X64" i="8"/>
  <c r="W64" i="8"/>
  <c r="V64" i="8"/>
  <c r="U64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Z61" i="8"/>
  <c r="Y61" i="8"/>
  <c r="X61" i="8"/>
  <c r="W61" i="8"/>
  <c r="V61" i="8"/>
  <c r="U61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U71" i="8" s="1"/>
  <c r="U72" i="8" s="1"/>
  <c r="Z54" i="8"/>
  <c r="Y54" i="8"/>
  <c r="X54" i="8"/>
  <c r="W54" i="8"/>
  <c r="V54" i="8"/>
  <c r="U54" i="8"/>
  <c r="Z53" i="8"/>
  <c r="Y53" i="8"/>
  <c r="X53" i="8"/>
  <c r="W53" i="8"/>
  <c r="V53" i="8"/>
  <c r="U53" i="8"/>
  <c r="Z52" i="8"/>
  <c r="Y52" i="8"/>
  <c r="X52" i="8"/>
  <c r="W52" i="8"/>
  <c r="V52" i="8"/>
  <c r="U52" i="8"/>
  <c r="Z51" i="8"/>
  <c r="Y51" i="8"/>
  <c r="X51" i="8"/>
  <c r="W51" i="8"/>
  <c r="V51" i="8"/>
  <c r="U51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Z49" i="8"/>
  <c r="Y49" i="8"/>
  <c r="X49" i="8"/>
  <c r="W49" i="8"/>
  <c r="V49" i="8"/>
  <c r="U49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U56" i="8" s="1"/>
  <c r="U57" i="8" s="1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Z39" i="8"/>
  <c r="Y39" i="8"/>
  <c r="X39" i="8"/>
  <c r="W39" i="8"/>
  <c r="V39" i="8"/>
  <c r="U39" i="8"/>
  <c r="Z38" i="8"/>
  <c r="Y38" i="8"/>
  <c r="X38" i="8"/>
  <c r="W38" i="8"/>
  <c r="V38" i="8"/>
  <c r="U38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Z36" i="8"/>
  <c r="Y36" i="8"/>
  <c r="X36" i="8"/>
  <c r="W36" i="8"/>
  <c r="V36" i="8"/>
  <c r="U36" i="8"/>
  <c r="Z35" i="8"/>
  <c r="Y35" i="8"/>
  <c r="X35" i="8"/>
  <c r="W35" i="8"/>
  <c r="V35" i="8"/>
  <c r="U35" i="8"/>
  <c r="Z34" i="8"/>
  <c r="Y34" i="8"/>
  <c r="X34" i="8"/>
  <c r="W34" i="8"/>
  <c r="V34" i="8"/>
  <c r="U34" i="8"/>
  <c r="AG33" i="8"/>
  <c r="AG132" i="8" s="1"/>
  <c r="AF33" i="8"/>
  <c r="AE33" i="8"/>
  <c r="AD33" i="8"/>
  <c r="AC33" i="8"/>
  <c r="AB33" i="8"/>
  <c r="AA33" i="8"/>
  <c r="Z33" i="8"/>
  <c r="Y33" i="8"/>
  <c r="X33" i="8"/>
  <c r="W33" i="8"/>
  <c r="V33" i="8"/>
  <c r="U33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U43" i="8" s="1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U41" i="8" s="1"/>
  <c r="U42" i="8" s="1"/>
  <c r="Z25" i="8"/>
  <c r="Y25" i="8"/>
  <c r="X25" i="8"/>
  <c r="W25" i="8"/>
  <c r="V25" i="8"/>
  <c r="U25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Z23" i="8"/>
  <c r="Y23" i="8"/>
  <c r="X23" i="8"/>
  <c r="W23" i="8"/>
  <c r="V23" i="8"/>
  <c r="U23" i="8"/>
  <c r="Z22" i="8"/>
  <c r="Y22" i="8"/>
  <c r="X22" i="8"/>
  <c r="W22" i="8"/>
  <c r="V22" i="8"/>
  <c r="U22" i="8"/>
  <c r="Z21" i="8"/>
  <c r="Y21" i="8"/>
  <c r="X21" i="8"/>
  <c r="W21" i="8"/>
  <c r="V21" i="8"/>
  <c r="U21" i="8"/>
  <c r="Z20" i="8"/>
  <c r="Y20" i="8"/>
  <c r="X20" i="8"/>
  <c r="W20" i="8"/>
  <c r="V20" i="8"/>
  <c r="U20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U4" i="8"/>
  <c r="V4" i="8"/>
  <c r="W4" i="8"/>
  <c r="X4" i="8"/>
  <c r="Y4" i="8"/>
  <c r="Z4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U7" i="8"/>
  <c r="V7" i="8"/>
  <c r="W7" i="8"/>
  <c r="X7" i="8"/>
  <c r="Y7" i="8"/>
  <c r="Z7" i="8"/>
  <c r="U8" i="8"/>
  <c r="V8" i="8"/>
  <c r="W8" i="8"/>
  <c r="X8" i="8"/>
  <c r="Y8" i="8"/>
  <c r="Z8" i="8"/>
  <c r="U9" i="8"/>
  <c r="V9" i="8"/>
  <c r="W9" i="8"/>
  <c r="X9" i="8"/>
  <c r="Y9" i="8"/>
  <c r="Z9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U11" i="8"/>
  <c r="U73" i="8" s="1"/>
  <c r="V11" i="8"/>
  <c r="W11" i="8"/>
  <c r="X11" i="8"/>
  <c r="Y11" i="8"/>
  <c r="Z11" i="8"/>
  <c r="U12" i="8"/>
  <c r="V12" i="8"/>
  <c r="W12" i="8"/>
  <c r="X12" i="8"/>
  <c r="Y12" i="8"/>
  <c r="Y88" i="8" s="1"/>
  <c r="Z12" i="8"/>
  <c r="Z73" i="8" s="1"/>
  <c r="AA12" i="8"/>
  <c r="AA117" i="8" s="1"/>
  <c r="AB12" i="8"/>
  <c r="AB132" i="8" s="1"/>
  <c r="AC12" i="8"/>
  <c r="AC132" i="8" s="1"/>
  <c r="AD12" i="8"/>
  <c r="AD102" i="8" s="1"/>
  <c r="AF12" i="8"/>
  <c r="AF88" i="8" s="1"/>
  <c r="AG12" i="8"/>
  <c r="AG58" i="8" s="1"/>
  <c r="V3" i="8"/>
  <c r="W3" i="8"/>
  <c r="X3" i="8"/>
  <c r="Y3" i="8"/>
  <c r="Z3" i="8"/>
  <c r="AA3" i="8"/>
  <c r="AB3" i="8"/>
  <c r="AC3" i="8"/>
  <c r="AD3" i="8"/>
  <c r="AE3" i="8"/>
  <c r="AF3" i="8"/>
  <c r="AG3" i="8"/>
  <c r="U3" i="8"/>
  <c r="U14" i="8"/>
  <c r="U15" i="8" s="1"/>
  <c r="U13" i="8"/>
  <c r="U26" i="8"/>
  <c r="U27" i="8"/>
  <c r="U28" i="8" s="1"/>
  <c r="AG129" i="8"/>
  <c r="C135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D130" i="8"/>
  <c r="E130" i="8"/>
  <c r="F130" i="8"/>
  <c r="G130" i="8"/>
  <c r="H130" i="8"/>
  <c r="I130" i="8"/>
  <c r="J130" i="8"/>
  <c r="J131" i="8" s="1"/>
  <c r="K130" i="8"/>
  <c r="K131" i="8" s="1"/>
  <c r="L130" i="8"/>
  <c r="L131" i="8" s="1"/>
  <c r="M130" i="8"/>
  <c r="M131" i="8" s="1"/>
  <c r="N130" i="8"/>
  <c r="N131" i="8" s="1"/>
  <c r="O130" i="8"/>
  <c r="O131" i="8" s="1"/>
  <c r="P130" i="8"/>
  <c r="P131" i="8" s="1"/>
  <c r="D131" i="8"/>
  <c r="E131" i="8"/>
  <c r="F131" i="8"/>
  <c r="G131" i="8"/>
  <c r="H131" i="8"/>
  <c r="I131" i="8"/>
  <c r="D132" i="8"/>
  <c r="E132" i="8"/>
  <c r="F132" i="8"/>
  <c r="G132" i="8"/>
  <c r="H132" i="8"/>
  <c r="I132" i="8"/>
  <c r="J132" i="8"/>
  <c r="K132" i="8"/>
  <c r="L132" i="8"/>
  <c r="M132" i="8"/>
  <c r="O132" i="8"/>
  <c r="P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C133" i="8"/>
  <c r="C132" i="8"/>
  <c r="C130" i="8"/>
  <c r="C131" i="8" s="1"/>
  <c r="C129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D115" i="8"/>
  <c r="E115" i="8"/>
  <c r="E116" i="8" s="1"/>
  <c r="F115" i="8"/>
  <c r="F116" i="8" s="1"/>
  <c r="G115" i="8"/>
  <c r="G116" i="8" s="1"/>
  <c r="H115" i="8"/>
  <c r="I115" i="8"/>
  <c r="J115" i="8"/>
  <c r="J116" i="8" s="1"/>
  <c r="K115" i="8"/>
  <c r="K116" i="8" s="1"/>
  <c r="L115" i="8"/>
  <c r="L116" i="8" s="1"/>
  <c r="M115" i="8"/>
  <c r="M116" i="8" s="1"/>
  <c r="N115" i="8"/>
  <c r="N116" i="8" s="1"/>
  <c r="O115" i="8"/>
  <c r="O116" i="8" s="1"/>
  <c r="P115" i="8"/>
  <c r="P116" i="8" s="1"/>
  <c r="D116" i="8"/>
  <c r="H116" i="8"/>
  <c r="I116" i="8"/>
  <c r="D117" i="8"/>
  <c r="E117" i="8"/>
  <c r="F117" i="8"/>
  <c r="G117" i="8"/>
  <c r="H117" i="8"/>
  <c r="I117" i="8"/>
  <c r="J117" i="8"/>
  <c r="K117" i="8"/>
  <c r="L117" i="8"/>
  <c r="M117" i="8"/>
  <c r="O117" i="8"/>
  <c r="P117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C118" i="8"/>
  <c r="C117" i="8"/>
  <c r="C115" i="8"/>
  <c r="C116" i="8" s="1"/>
  <c r="C114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D100" i="8"/>
  <c r="D101" i="8" s="1"/>
  <c r="E100" i="8"/>
  <c r="E101" i="8" s="1"/>
  <c r="F100" i="8"/>
  <c r="G100" i="8"/>
  <c r="G101" i="8" s="1"/>
  <c r="H100" i="8"/>
  <c r="H101" i="8" s="1"/>
  <c r="I100" i="8"/>
  <c r="I101" i="8" s="1"/>
  <c r="J100" i="8"/>
  <c r="J101" i="8" s="1"/>
  <c r="K100" i="8"/>
  <c r="K101" i="8" s="1"/>
  <c r="L100" i="8"/>
  <c r="L101" i="8" s="1"/>
  <c r="M100" i="8"/>
  <c r="M101" i="8" s="1"/>
  <c r="N100" i="8"/>
  <c r="N101" i="8" s="1"/>
  <c r="O100" i="8"/>
  <c r="O101" i="8" s="1"/>
  <c r="P100" i="8"/>
  <c r="P101" i="8" s="1"/>
  <c r="F101" i="8"/>
  <c r="D102" i="8"/>
  <c r="E102" i="8"/>
  <c r="F102" i="8"/>
  <c r="G102" i="8"/>
  <c r="H102" i="8"/>
  <c r="I102" i="8"/>
  <c r="J102" i="8"/>
  <c r="K102" i="8"/>
  <c r="L102" i="8"/>
  <c r="M102" i="8"/>
  <c r="O102" i="8"/>
  <c r="P102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C103" i="8"/>
  <c r="C102" i="8"/>
  <c r="C100" i="8"/>
  <c r="C101" i="8" s="1"/>
  <c r="C99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D86" i="8"/>
  <c r="D87" i="8" s="1"/>
  <c r="E86" i="8"/>
  <c r="E87" i="8" s="1"/>
  <c r="F86" i="8"/>
  <c r="F87" i="8" s="1"/>
  <c r="G86" i="8"/>
  <c r="G87" i="8" s="1"/>
  <c r="H86" i="8"/>
  <c r="H87" i="8" s="1"/>
  <c r="I86" i="8"/>
  <c r="I87" i="8" s="1"/>
  <c r="J86" i="8"/>
  <c r="J87" i="8" s="1"/>
  <c r="K86" i="8"/>
  <c r="K87" i="8" s="1"/>
  <c r="L86" i="8"/>
  <c r="L87" i="8" s="1"/>
  <c r="M86" i="8"/>
  <c r="M87" i="8" s="1"/>
  <c r="N86" i="8"/>
  <c r="N87" i="8" s="1"/>
  <c r="O86" i="8"/>
  <c r="O87" i="8" s="1"/>
  <c r="P86" i="8"/>
  <c r="P87" i="8" s="1"/>
  <c r="D88" i="8"/>
  <c r="E88" i="8"/>
  <c r="F88" i="8"/>
  <c r="G88" i="8"/>
  <c r="H88" i="8"/>
  <c r="I88" i="8"/>
  <c r="J88" i="8"/>
  <c r="K88" i="8"/>
  <c r="L88" i="8"/>
  <c r="M88" i="8"/>
  <c r="O88" i="8"/>
  <c r="P88" i="8"/>
  <c r="C88" i="8"/>
  <c r="C86" i="8"/>
  <c r="C87" i="8" s="1"/>
  <c r="C85" i="8"/>
  <c r="C74" i="8"/>
  <c r="C73" i="8"/>
  <c r="C70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D56" i="8"/>
  <c r="E56" i="8"/>
  <c r="F56" i="8"/>
  <c r="G56" i="8"/>
  <c r="G57" i="8" s="1"/>
  <c r="H56" i="8"/>
  <c r="H57" i="8" s="1"/>
  <c r="I56" i="8"/>
  <c r="J56" i="8"/>
  <c r="J57" i="8" s="1"/>
  <c r="K56" i="8"/>
  <c r="K57" i="8" s="1"/>
  <c r="L56" i="8"/>
  <c r="L57" i="8" s="1"/>
  <c r="M56" i="8"/>
  <c r="M57" i="8" s="1"/>
  <c r="N56" i="8"/>
  <c r="N57" i="8" s="1"/>
  <c r="O56" i="8"/>
  <c r="O57" i="8" s="1"/>
  <c r="P56" i="8"/>
  <c r="P57" i="8" s="1"/>
  <c r="D57" i="8"/>
  <c r="E57" i="8"/>
  <c r="F57" i="8"/>
  <c r="I57" i="8"/>
  <c r="D58" i="8"/>
  <c r="E58" i="8"/>
  <c r="F58" i="8"/>
  <c r="G58" i="8"/>
  <c r="H58" i="8"/>
  <c r="I58" i="8"/>
  <c r="J58" i="8"/>
  <c r="K58" i="8"/>
  <c r="L58" i="8"/>
  <c r="M58" i="8"/>
  <c r="O58" i="8"/>
  <c r="P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C59" i="8"/>
  <c r="C58" i="8"/>
  <c r="C56" i="8"/>
  <c r="C57" i="8" s="1"/>
  <c r="C55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D41" i="8"/>
  <c r="D42" i="8" s="1"/>
  <c r="E41" i="8"/>
  <c r="F41" i="8"/>
  <c r="F42" i="8" s="1"/>
  <c r="G41" i="8"/>
  <c r="G42" i="8" s="1"/>
  <c r="H41" i="8"/>
  <c r="H42" i="8" s="1"/>
  <c r="I41" i="8"/>
  <c r="I42" i="8" s="1"/>
  <c r="J41" i="8"/>
  <c r="J42" i="8" s="1"/>
  <c r="K41" i="8"/>
  <c r="K42" i="8" s="1"/>
  <c r="L41" i="8"/>
  <c r="L42" i="8" s="1"/>
  <c r="M41" i="8"/>
  <c r="M42" i="8" s="1"/>
  <c r="N41" i="8"/>
  <c r="N42" i="8" s="1"/>
  <c r="O41" i="8"/>
  <c r="O42" i="8" s="1"/>
  <c r="P41" i="8"/>
  <c r="P42" i="8" s="1"/>
  <c r="E42" i="8"/>
  <c r="D43" i="8"/>
  <c r="E43" i="8"/>
  <c r="F43" i="8"/>
  <c r="G43" i="8"/>
  <c r="H43" i="8"/>
  <c r="I43" i="8"/>
  <c r="J43" i="8"/>
  <c r="K43" i="8"/>
  <c r="L43" i="8"/>
  <c r="M43" i="8"/>
  <c r="O43" i="8"/>
  <c r="P43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C44" i="8"/>
  <c r="C43" i="8"/>
  <c r="C41" i="8"/>
  <c r="C42" i="8" s="1"/>
  <c r="C40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D27" i="8"/>
  <c r="D28" i="8" s="1"/>
  <c r="E27" i="8"/>
  <c r="F27" i="8"/>
  <c r="G27" i="8"/>
  <c r="G28" i="8" s="1"/>
  <c r="H27" i="8"/>
  <c r="H28" i="8" s="1"/>
  <c r="I27" i="8"/>
  <c r="I28" i="8" s="1"/>
  <c r="J27" i="8"/>
  <c r="J28" i="8" s="1"/>
  <c r="K27" i="8"/>
  <c r="K28" i="8" s="1"/>
  <c r="L27" i="8"/>
  <c r="L28" i="8" s="1"/>
  <c r="M27" i="8"/>
  <c r="M28" i="8" s="1"/>
  <c r="N27" i="8"/>
  <c r="N28" i="8" s="1"/>
  <c r="O27" i="8"/>
  <c r="O28" i="8" s="1"/>
  <c r="P27" i="8"/>
  <c r="P28" i="8" s="1"/>
  <c r="E28" i="8"/>
  <c r="F28" i="8"/>
  <c r="D29" i="8"/>
  <c r="E29" i="8"/>
  <c r="F29" i="8"/>
  <c r="G29" i="8"/>
  <c r="H29" i="8"/>
  <c r="I29" i="8"/>
  <c r="J29" i="8"/>
  <c r="K29" i="8"/>
  <c r="L29" i="8"/>
  <c r="M29" i="8"/>
  <c r="O29" i="8"/>
  <c r="P29" i="8"/>
  <c r="C29" i="8"/>
  <c r="C27" i="8"/>
  <c r="C28" i="8" s="1"/>
  <c r="C26" i="8"/>
  <c r="C13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D71" i="8"/>
  <c r="D72" i="8" s="1"/>
  <c r="E71" i="8"/>
  <c r="F71" i="8"/>
  <c r="G71" i="8"/>
  <c r="G72" i="8" s="1"/>
  <c r="H71" i="8"/>
  <c r="H72" i="8" s="1"/>
  <c r="I71" i="8"/>
  <c r="I72" i="8" s="1"/>
  <c r="J71" i="8"/>
  <c r="J72" i="8" s="1"/>
  <c r="K71" i="8"/>
  <c r="K72" i="8" s="1"/>
  <c r="L71" i="8"/>
  <c r="L72" i="8" s="1"/>
  <c r="M71" i="8"/>
  <c r="M72" i="8" s="1"/>
  <c r="N71" i="8"/>
  <c r="N72" i="8" s="1"/>
  <c r="O71" i="8"/>
  <c r="O72" i="8" s="1"/>
  <c r="P71" i="8"/>
  <c r="P72" i="8" s="1"/>
  <c r="E72" i="8"/>
  <c r="F72" i="8"/>
  <c r="D73" i="8"/>
  <c r="E73" i="8"/>
  <c r="F73" i="8"/>
  <c r="G73" i="8"/>
  <c r="H73" i="8"/>
  <c r="I73" i="8"/>
  <c r="J73" i="8"/>
  <c r="K73" i="8"/>
  <c r="L73" i="8"/>
  <c r="M73" i="8"/>
  <c r="O73" i="8"/>
  <c r="P73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D13" i="8"/>
  <c r="E13" i="8"/>
  <c r="F13" i="8"/>
  <c r="G13" i="8"/>
  <c r="H13" i="8"/>
  <c r="I13" i="8"/>
  <c r="J13" i="8"/>
  <c r="K13" i="8"/>
  <c r="L13" i="8"/>
  <c r="M13" i="8"/>
  <c r="O13" i="8"/>
  <c r="P13" i="8"/>
  <c r="D14" i="8"/>
  <c r="D15" i="8" s="1"/>
  <c r="E14" i="8"/>
  <c r="E15" i="8" s="1"/>
  <c r="F14" i="8"/>
  <c r="F15" i="8" s="1"/>
  <c r="G14" i="8"/>
  <c r="G15" i="8" s="1"/>
  <c r="H14" i="8"/>
  <c r="H15" i="8" s="1"/>
  <c r="I14" i="8"/>
  <c r="I15" i="8" s="1"/>
  <c r="J14" i="8"/>
  <c r="J15" i="8" s="1"/>
  <c r="K14" i="8"/>
  <c r="K15" i="8" s="1"/>
  <c r="L14" i="8"/>
  <c r="L15" i="8" s="1"/>
  <c r="M14" i="8"/>
  <c r="M15" i="8" s="1"/>
  <c r="O14" i="8"/>
  <c r="O15" i="8" s="1"/>
  <c r="P14" i="8"/>
  <c r="P15" i="8" s="1"/>
  <c r="R122" i="8"/>
  <c r="R69" i="8"/>
  <c r="R50" i="8"/>
  <c r="R24" i="8"/>
  <c r="R37" i="8"/>
  <c r="R3" i="8"/>
  <c r="Q4" i="8"/>
  <c r="C139" i="8"/>
  <c r="C138" i="8"/>
  <c r="C136" i="8"/>
  <c r="K6" i="18"/>
  <c r="M97" i="18"/>
  <c r="M96" i="18"/>
  <c r="M95" i="18"/>
  <c r="M94" i="18"/>
  <c r="M93" i="18"/>
  <c r="M173" i="18"/>
  <c r="M171" i="18"/>
  <c r="M170" i="18"/>
  <c r="M169" i="18"/>
  <c r="M163" i="18"/>
  <c r="M162" i="18"/>
  <c r="M161" i="18"/>
  <c r="M160" i="18"/>
  <c r="M159" i="18"/>
  <c r="M153" i="18"/>
  <c r="M152" i="18"/>
  <c r="M151" i="18"/>
  <c r="M150" i="18"/>
  <c r="M149" i="18"/>
  <c r="M144" i="18"/>
  <c r="M143" i="18"/>
  <c r="M142" i="18"/>
  <c r="M141" i="18"/>
  <c r="M140" i="18"/>
  <c r="M133" i="18"/>
  <c r="M132" i="18"/>
  <c r="M131" i="18"/>
  <c r="M130" i="18"/>
  <c r="M124" i="18"/>
  <c r="M122" i="18"/>
  <c r="M121" i="18"/>
  <c r="M120" i="18"/>
  <c r="M114" i="18"/>
  <c r="M112" i="18"/>
  <c r="M111" i="18"/>
  <c r="M110" i="18"/>
  <c r="M103" i="18"/>
  <c r="M102" i="18"/>
  <c r="M101" i="18"/>
  <c r="M83" i="18"/>
  <c r="M82" i="18"/>
  <c r="M81" i="18"/>
  <c r="M80" i="18"/>
  <c r="M79" i="18"/>
  <c r="M73" i="18"/>
  <c r="M72" i="18"/>
  <c r="M71" i="18"/>
  <c r="M70" i="18"/>
  <c r="M69" i="18"/>
  <c r="M63" i="18"/>
  <c r="M62" i="18"/>
  <c r="M61" i="18"/>
  <c r="M60" i="18"/>
  <c r="M59" i="18"/>
  <c r="M54" i="18"/>
  <c r="M53" i="18"/>
  <c r="M52" i="18"/>
  <c r="M51" i="18"/>
  <c r="M50" i="18"/>
  <c r="M44" i="18"/>
  <c r="M42" i="18"/>
  <c r="M41" i="18"/>
  <c r="M40" i="18"/>
  <c r="M34" i="18"/>
  <c r="M33" i="18"/>
  <c r="M32" i="18"/>
  <c r="M31" i="18"/>
  <c r="M30" i="18"/>
  <c r="M24" i="18"/>
  <c r="M22" i="18"/>
  <c r="M21" i="18"/>
  <c r="M20" i="18"/>
  <c r="M15" i="18"/>
  <c r="M14" i="18"/>
  <c r="M13" i="18"/>
  <c r="M12" i="18"/>
  <c r="M11" i="18"/>
  <c r="M4" i="18"/>
  <c r="M5" i="18"/>
  <c r="M6" i="18"/>
  <c r="M7" i="18"/>
  <c r="M3" i="18"/>
  <c r="L173" i="18"/>
  <c r="L171" i="18"/>
  <c r="L170" i="18"/>
  <c r="L169" i="18"/>
  <c r="L163" i="18"/>
  <c r="L162" i="18"/>
  <c r="L161" i="18"/>
  <c r="L160" i="18"/>
  <c r="L159" i="18"/>
  <c r="L153" i="18"/>
  <c r="L152" i="18"/>
  <c r="L151" i="18"/>
  <c r="L150" i="18"/>
  <c r="L149" i="18"/>
  <c r="L141" i="18"/>
  <c r="L142" i="18"/>
  <c r="L143" i="18"/>
  <c r="L144" i="18"/>
  <c r="L140" i="18"/>
  <c r="L131" i="18"/>
  <c r="L132" i="18"/>
  <c r="L133" i="18"/>
  <c r="L130" i="18"/>
  <c r="L121" i="18"/>
  <c r="L122" i="18"/>
  <c r="L124" i="18"/>
  <c r="L120" i="18"/>
  <c r="L111" i="18"/>
  <c r="L112" i="18"/>
  <c r="L114" i="18"/>
  <c r="L110" i="18"/>
  <c r="L102" i="18"/>
  <c r="L103" i="18"/>
  <c r="L101" i="18"/>
  <c r="L94" i="18"/>
  <c r="L95" i="18"/>
  <c r="L96" i="18"/>
  <c r="L97" i="18"/>
  <c r="L93" i="18"/>
  <c r="L80" i="18"/>
  <c r="L81" i="18"/>
  <c r="L82" i="18"/>
  <c r="L83" i="18"/>
  <c r="L79" i="18"/>
  <c r="L70" i="18"/>
  <c r="L71" i="18"/>
  <c r="L72" i="18"/>
  <c r="L73" i="18"/>
  <c r="L69" i="18"/>
  <c r="L60" i="18"/>
  <c r="L61" i="18"/>
  <c r="L62" i="18"/>
  <c r="L63" i="18"/>
  <c r="L59" i="18"/>
  <c r="L51" i="18"/>
  <c r="L52" i="18"/>
  <c r="L53" i="18"/>
  <c r="L54" i="18"/>
  <c r="L50" i="18"/>
  <c r="L41" i="18"/>
  <c r="L42" i="18"/>
  <c r="L44" i="18"/>
  <c r="L40" i="18"/>
  <c r="L31" i="18"/>
  <c r="L32" i="18"/>
  <c r="L33" i="18"/>
  <c r="L34" i="18"/>
  <c r="L30" i="18"/>
  <c r="L21" i="18"/>
  <c r="L22" i="18"/>
  <c r="L24" i="18"/>
  <c r="L20" i="18"/>
  <c r="L12" i="18"/>
  <c r="L13" i="18"/>
  <c r="L14" i="18"/>
  <c r="L15" i="18"/>
  <c r="L11" i="18"/>
  <c r="L4" i="18"/>
  <c r="L5" i="18"/>
  <c r="L6" i="18"/>
  <c r="L7" i="18"/>
  <c r="L3" i="18"/>
  <c r="K3" i="18"/>
  <c r="M107" i="18" l="1"/>
  <c r="M106" i="18"/>
  <c r="AD73" i="8"/>
  <c r="AG29" i="8"/>
  <c r="AC73" i="8"/>
  <c r="AG13" i="8"/>
  <c r="AF29" i="8"/>
  <c r="AB73" i="8"/>
  <c r="AG88" i="8"/>
  <c r="AG73" i="8"/>
  <c r="AD29" i="8"/>
  <c r="AF14" i="8"/>
  <c r="AF15" i="8" s="1"/>
  <c r="AD13" i="8"/>
  <c r="AC29" i="8"/>
  <c r="AG43" i="8"/>
  <c r="Y73" i="8"/>
  <c r="AD88" i="8"/>
  <c r="AG102" i="8"/>
  <c r="AF73" i="8"/>
  <c r="AG14" i="8"/>
  <c r="AG15" i="8" s="1"/>
  <c r="AD14" i="8"/>
  <c r="AD15" i="8" s="1"/>
  <c r="AC13" i="8"/>
  <c r="AB29" i="8"/>
  <c r="AF43" i="8"/>
  <c r="Z88" i="8"/>
  <c r="AF102" i="8"/>
  <c r="AF13" i="8"/>
  <c r="AC14" i="8"/>
  <c r="AC15" i="8" s="1"/>
  <c r="AB13" i="8"/>
  <c r="AA29" i="8"/>
  <c r="AD43" i="8"/>
  <c r="AC43" i="8"/>
  <c r="AB43" i="8"/>
  <c r="AC117" i="8"/>
  <c r="AB117" i="8"/>
  <c r="AC88" i="8"/>
  <c r="AB88" i="8"/>
  <c r="AA102" i="8"/>
  <c r="AA73" i="8"/>
  <c r="AA43" i="8"/>
  <c r="AA58" i="8"/>
  <c r="AA88" i="8"/>
  <c r="AG133" i="8"/>
  <c r="U133" i="8"/>
  <c r="U129" i="8"/>
  <c r="U117" i="8"/>
  <c r="U114" i="8"/>
  <c r="U115" i="8"/>
  <c r="U116" i="8" s="1"/>
  <c r="U99" i="8"/>
  <c r="U86" i="8"/>
  <c r="U87" i="8" s="1"/>
  <c r="U88" i="8"/>
  <c r="U103" i="8"/>
  <c r="U85" i="8"/>
  <c r="U70" i="8"/>
  <c r="U74" i="8"/>
  <c r="U55" i="8"/>
  <c r="U58" i="8"/>
  <c r="U40" i="8"/>
  <c r="U44" i="8"/>
  <c r="U29" i="8"/>
  <c r="U59" i="8"/>
  <c r="U102" i="8"/>
  <c r="AG130" i="8"/>
  <c r="AG131" i="8" s="1"/>
  <c r="C137" i="8"/>
  <c r="F84" i="18"/>
  <c r="F85" i="18"/>
  <c r="F86" i="18" s="1"/>
  <c r="F87" i="18"/>
  <c r="F88" i="18"/>
  <c r="F74" i="18"/>
  <c r="F75" i="18"/>
  <c r="F76" i="18" s="1"/>
  <c r="F77" i="18"/>
  <c r="F78" i="18"/>
  <c r="F64" i="18"/>
  <c r="F65" i="18"/>
  <c r="F66" i="18" s="1"/>
  <c r="F67" i="18"/>
  <c r="F68" i="18"/>
  <c r="F55" i="18"/>
  <c r="F56" i="18"/>
  <c r="F57" i="18" s="1"/>
  <c r="F58" i="18"/>
  <c r="E49" i="18"/>
  <c r="F45" i="18"/>
  <c r="F46" i="18"/>
  <c r="F47" i="18" s="1"/>
  <c r="F48" i="18"/>
  <c r="F49" i="18"/>
  <c r="F35" i="18"/>
  <c r="F36" i="18"/>
  <c r="F37" i="18" s="1"/>
  <c r="F38" i="18"/>
  <c r="F39" i="18"/>
  <c r="F25" i="18"/>
  <c r="F26" i="18"/>
  <c r="F27" i="18" s="1"/>
  <c r="F28" i="18"/>
  <c r="F29" i="18"/>
  <c r="F8" i="18"/>
  <c r="F9" i="18"/>
  <c r="F10" i="18" s="1"/>
  <c r="F16" i="18"/>
  <c r="F17" i="18"/>
  <c r="F18" i="18" s="1"/>
  <c r="F19" i="18"/>
  <c r="F174" i="18"/>
  <c r="F175" i="18"/>
  <c r="F176" i="18" s="1"/>
  <c r="F177" i="18"/>
  <c r="F178" i="18"/>
  <c r="F164" i="18"/>
  <c r="F165" i="18"/>
  <c r="F166" i="18" s="1"/>
  <c r="F167" i="18"/>
  <c r="F168" i="18"/>
  <c r="F154" i="18"/>
  <c r="F155" i="18"/>
  <c r="F156" i="18" s="1"/>
  <c r="F157" i="18"/>
  <c r="F158" i="18"/>
  <c r="F145" i="18"/>
  <c r="F146" i="18"/>
  <c r="F147" i="18" s="1"/>
  <c r="F148" i="18"/>
  <c r="F135" i="18"/>
  <c r="F136" i="18"/>
  <c r="F137" i="18" s="1"/>
  <c r="F138" i="18"/>
  <c r="F139" i="18"/>
  <c r="F125" i="18"/>
  <c r="F126" i="18"/>
  <c r="F127" i="18" s="1"/>
  <c r="F128" i="18"/>
  <c r="F129" i="18"/>
  <c r="F115" i="18"/>
  <c r="F116" i="18"/>
  <c r="F117" i="18" s="1"/>
  <c r="F118" i="18"/>
  <c r="F119" i="18"/>
  <c r="F106" i="18"/>
  <c r="F107" i="18"/>
  <c r="F108" i="18" s="1"/>
  <c r="F109" i="18"/>
  <c r="F98" i="18"/>
  <c r="F99" i="18"/>
  <c r="F100" i="18" s="1"/>
  <c r="J109" i="18"/>
  <c r="J119" i="18"/>
  <c r="J118" i="18"/>
  <c r="J129" i="18"/>
  <c r="J128" i="18"/>
  <c r="J139" i="18"/>
  <c r="J138" i="18"/>
  <c r="J148" i="18"/>
  <c r="J158" i="18"/>
  <c r="J157" i="18"/>
  <c r="J168" i="18"/>
  <c r="J167" i="18"/>
  <c r="J178" i="18"/>
  <c r="J177" i="18"/>
  <c r="D177" i="18"/>
  <c r="E177" i="18"/>
  <c r="D178" i="18"/>
  <c r="E178" i="18"/>
  <c r="C178" i="18"/>
  <c r="C177" i="18"/>
  <c r="D167" i="18"/>
  <c r="E167" i="18"/>
  <c r="D168" i="18"/>
  <c r="E168" i="18"/>
  <c r="C168" i="18"/>
  <c r="C167" i="18"/>
  <c r="D157" i="18"/>
  <c r="E157" i="18"/>
  <c r="D158" i="18"/>
  <c r="E158" i="18"/>
  <c r="C158" i="18"/>
  <c r="C157" i="18"/>
  <c r="D148" i="18"/>
  <c r="E148" i="18"/>
  <c r="C148" i="18"/>
  <c r="D138" i="18"/>
  <c r="E138" i="18"/>
  <c r="D139" i="18"/>
  <c r="E139" i="18"/>
  <c r="C139" i="18"/>
  <c r="C138" i="18"/>
  <c r="D128" i="18"/>
  <c r="E128" i="18"/>
  <c r="D129" i="18"/>
  <c r="E129" i="18"/>
  <c r="C129" i="18"/>
  <c r="C128" i="18"/>
  <c r="D109" i="18"/>
  <c r="E109" i="18"/>
  <c r="D118" i="18"/>
  <c r="E118" i="18"/>
  <c r="D119" i="18"/>
  <c r="E119" i="18"/>
  <c r="C119" i="18"/>
  <c r="C118" i="18"/>
  <c r="C109" i="18"/>
  <c r="Q7" i="8"/>
  <c r="Q8" i="8"/>
  <c r="Q9" i="8"/>
  <c r="Q11" i="8"/>
  <c r="Q20" i="8"/>
  <c r="Q21" i="8"/>
  <c r="Q22" i="8"/>
  <c r="Q23" i="8"/>
  <c r="Q25" i="8"/>
  <c r="Q34" i="8"/>
  <c r="Q35" i="8"/>
  <c r="Q38" i="8"/>
  <c r="Q39" i="8"/>
  <c r="Q49" i="8"/>
  <c r="Q51" i="8"/>
  <c r="Q52" i="8"/>
  <c r="Q53" i="8"/>
  <c r="Q54" i="8"/>
  <c r="Q64" i="8"/>
  <c r="Q65" i="8"/>
  <c r="Q66" i="8"/>
  <c r="Q67" i="8"/>
  <c r="Q79" i="8"/>
  <c r="Q80" i="8"/>
  <c r="Q81" i="8"/>
  <c r="Q82" i="8"/>
  <c r="Q83" i="8"/>
  <c r="Q93" i="8"/>
  <c r="Q94" i="8"/>
  <c r="Q95" i="8"/>
  <c r="Q96" i="8"/>
  <c r="Q97" i="8"/>
  <c r="Q108" i="8"/>
  <c r="Q109" i="8"/>
  <c r="Q110" i="8"/>
  <c r="Q111" i="8"/>
  <c r="Q112" i="8"/>
  <c r="Q123" i="8"/>
  <c r="Q124" i="8"/>
  <c r="Q125" i="8"/>
  <c r="Q126" i="8"/>
  <c r="Q127" i="8"/>
  <c r="R5" i="8"/>
  <c r="R6" i="8"/>
  <c r="R10" i="8"/>
  <c r="R12" i="8"/>
  <c r="R16" i="8"/>
  <c r="R17" i="8"/>
  <c r="R18" i="8"/>
  <c r="R19" i="8"/>
  <c r="R30" i="8"/>
  <c r="R31" i="8"/>
  <c r="R32" i="8"/>
  <c r="R33" i="8"/>
  <c r="R45" i="8"/>
  <c r="R46" i="8"/>
  <c r="R47" i="8"/>
  <c r="R48" i="8"/>
  <c r="R60" i="8"/>
  <c r="R62" i="8"/>
  <c r="R63" i="8"/>
  <c r="R68" i="8"/>
  <c r="R75" i="8"/>
  <c r="R76" i="8"/>
  <c r="R77" i="8"/>
  <c r="R78" i="8"/>
  <c r="R84" i="8"/>
  <c r="R89" i="8"/>
  <c r="R90" i="8"/>
  <c r="R91" i="8"/>
  <c r="R92" i="8"/>
  <c r="R98" i="8"/>
  <c r="R104" i="8"/>
  <c r="R105" i="8"/>
  <c r="R106" i="8"/>
  <c r="R107" i="8"/>
  <c r="R113" i="8"/>
  <c r="R119" i="8"/>
  <c r="R120" i="8"/>
  <c r="R121" i="8"/>
  <c r="R128" i="8"/>
  <c r="J175" i="18"/>
  <c r="J176" i="18" s="1"/>
  <c r="E175" i="18"/>
  <c r="E176" i="18" s="1"/>
  <c r="D175" i="18"/>
  <c r="D176" i="18" s="1"/>
  <c r="C175" i="18"/>
  <c r="C176" i="18" s="1"/>
  <c r="J174" i="18"/>
  <c r="E174" i="18"/>
  <c r="D174" i="18"/>
  <c r="C174" i="18"/>
  <c r="K173" i="18"/>
  <c r="K171" i="18"/>
  <c r="K170" i="18"/>
  <c r="K169" i="18"/>
  <c r="J165" i="18"/>
  <c r="J166" i="18" s="1"/>
  <c r="E165" i="18"/>
  <c r="E166" i="18" s="1"/>
  <c r="D165" i="18"/>
  <c r="D166" i="18" s="1"/>
  <c r="C165" i="18"/>
  <c r="C166" i="18" s="1"/>
  <c r="J164" i="18"/>
  <c r="E164" i="18"/>
  <c r="D164" i="18"/>
  <c r="C164" i="18"/>
  <c r="K163" i="18"/>
  <c r="K162" i="18"/>
  <c r="K161" i="18"/>
  <c r="K160" i="18"/>
  <c r="K159" i="18"/>
  <c r="J155" i="18"/>
  <c r="J156" i="18" s="1"/>
  <c r="E155" i="18"/>
  <c r="E156" i="18" s="1"/>
  <c r="D155" i="18"/>
  <c r="D156" i="18" s="1"/>
  <c r="C155" i="18"/>
  <c r="C156" i="18" s="1"/>
  <c r="J154" i="18"/>
  <c r="E154" i="18"/>
  <c r="D154" i="18"/>
  <c r="C154" i="18"/>
  <c r="K153" i="18"/>
  <c r="K152" i="18"/>
  <c r="K151" i="18"/>
  <c r="K150" i="18"/>
  <c r="K149" i="18"/>
  <c r="J146" i="18"/>
  <c r="J147" i="18" s="1"/>
  <c r="E146" i="18"/>
  <c r="E147" i="18" s="1"/>
  <c r="D146" i="18"/>
  <c r="D147" i="18" s="1"/>
  <c r="C146" i="18"/>
  <c r="C147" i="18" s="1"/>
  <c r="J145" i="18"/>
  <c r="E145" i="18"/>
  <c r="D145" i="18"/>
  <c r="C145" i="18"/>
  <c r="K144" i="18"/>
  <c r="K143" i="18"/>
  <c r="K142" i="18"/>
  <c r="K141" i="18"/>
  <c r="K140" i="18"/>
  <c r="J136" i="18"/>
  <c r="J137" i="18" s="1"/>
  <c r="E136" i="18"/>
  <c r="E137" i="18" s="1"/>
  <c r="D136" i="18"/>
  <c r="D137" i="18" s="1"/>
  <c r="C136" i="18"/>
  <c r="C137" i="18" s="1"/>
  <c r="J135" i="18"/>
  <c r="E135" i="18"/>
  <c r="D135" i="18"/>
  <c r="C135" i="18"/>
  <c r="K133" i="18"/>
  <c r="K132" i="18"/>
  <c r="K131" i="18"/>
  <c r="K130" i="18"/>
  <c r="J126" i="18"/>
  <c r="J127" i="18" s="1"/>
  <c r="E126" i="18"/>
  <c r="E127" i="18" s="1"/>
  <c r="D126" i="18"/>
  <c r="D127" i="18" s="1"/>
  <c r="C126" i="18"/>
  <c r="C127" i="18" s="1"/>
  <c r="J125" i="18"/>
  <c r="E125" i="18"/>
  <c r="D125" i="18"/>
  <c r="C125" i="18"/>
  <c r="K124" i="18"/>
  <c r="K122" i="18"/>
  <c r="K121" i="18"/>
  <c r="K120" i="18"/>
  <c r="J116" i="18"/>
  <c r="J117" i="18" s="1"/>
  <c r="E116" i="18"/>
  <c r="E117" i="18" s="1"/>
  <c r="D116" i="18"/>
  <c r="D117" i="18" s="1"/>
  <c r="C116" i="18"/>
  <c r="C117" i="18" s="1"/>
  <c r="J115" i="18"/>
  <c r="E115" i="18"/>
  <c r="D115" i="18"/>
  <c r="C115" i="18"/>
  <c r="K114" i="18"/>
  <c r="K112" i="18"/>
  <c r="K111" i="18"/>
  <c r="K110" i="18"/>
  <c r="J107" i="18"/>
  <c r="J108" i="18" s="1"/>
  <c r="E107" i="18"/>
  <c r="E108" i="18" s="1"/>
  <c r="D107" i="18"/>
  <c r="D108" i="18" s="1"/>
  <c r="C107" i="18"/>
  <c r="C108" i="18" s="1"/>
  <c r="J106" i="18"/>
  <c r="E106" i="18"/>
  <c r="D106" i="18"/>
  <c r="C106" i="18"/>
  <c r="K103" i="18"/>
  <c r="K102" i="18"/>
  <c r="K101" i="18"/>
  <c r="J99" i="18"/>
  <c r="J100" i="18" s="1"/>
  <c r="E99" i="18"/>
  <c r="E100" i="18" s="1"/>
  <c r="D99" i="18"/>
  <c r="D100" i="18" s="1"/>
  <c r="C99" i="18"/>
  <c r="C100" i="18" s="1"/>
  <c r="J98" i="18"/>
  <c r="E98" i="18"/>
  <c r="D98" i="18"/>
  <c r="C98" i="18"/>
  <c r="K97" i="18"/>
  <c r="K96" i="18"/>
  <c r="K95" i="18"/>
  <c r="K94" i="18"/>
  <c r="K93" i="18"/>
  <c r="K80" i="18"/>
  <c r="K81" i="18"/>
  <c r="K82" i="18"/>
  <c r="K83" i="18"/>
  <c r="K79" i="18"/>
  <c r="K70" i="18"/>
  <c r="K71" i="18"/>
  <c r="K72" i="18"/>
  <c r="K73" i="18"/>
  <c r="K69" i="18"/>
  <c r="K60" i="18"/>
  <c r="K61" i="18"/>
  <c r="K62" i="18"/>
  <c r="K63" i="18"/>
  <c r="K59" i="18"/>
  <c r="K51" i="18"/>
  <c r="K52" i="18"/>
  <c r="K53" i="18"/>
  <c r="K54" i="18"/>
  <c r="K50" i="18"/>
  <c r="K41" i="18"/>
  <c r="K42" i="18"/>
  <c r="K44" i="18"/>
  <c r="K40" i="18"/>
  <c r="K31" i="18"/>
  <c r="K32" i="18"/>
  <c r="K33" i="18"/>
  <c r="K34" i="18"/>
  <c r="K30" i="18"/>
  <c r="K21" i="18"/>
  <c r="K22" i="18"/>
  <c r="K24" i="18"/>
  <c r="K20" i="18"/>
  <c r="K12" i="18"/>
  <c r="K13" i="18"/>
  <c r="K14" i="18"/>
  <c r="K15" i="18"/>
  <c r="K11" i="18"/>
  <c r="R132" i="8" l="1"/>
  <c r="R117" i="8"/>
  <c r="Q14" i="8"/>
  <c r="Q15" i="8" s="1"/>
  <c r="R29" i="8"/>
  <c r="R27" i="8"/>
  <c r="R28" i="8" s="1"/>
  <c r="R26" i="8"/>
  <c r="Q86" i="8"/>
  <c r="Q87" i="8" s="1"/>
  <c r="Q88" i="8"/>
  <c r="Q85" i="8"/>
  <c r="Q41" i="8"/>
  <c r="Q42" i="8" s="1"/>
  <c r="Q44" i="8"/>
  <c r="Q40" i="8"/>
  <c r="Q43" i="8"/>
  <c r="Q115" i="8"/>
  <c r="Q116" i="8" s="1"/>
  <c r="Q117" i="8"/>
  <c r="Q118" i="8"/>
  <c r="Q114" i="8"/>
  <c r="Q27" i="8"/>
  <c r="Q28" i="8" s="1"/>
  <c r="Q26" i="8"/>
  <c r="Q29" i="8"/>
  <c r="R70" i="8"/>
  <c r="R71" i="8"/>
  <c r="R72" i="8" s="1"/>
  <c r="R73" i="8"/>
  <c r="R74" i="8"/>
  <c r="R99" i="8"/>
  <c r="R100" i="8"/>
  <c r="R101" i="8" s="1"/>
  <c r="R103" i="8"/>
  <c r="R102" i="8"/>
  <c r="R58" i="8"/>
  <c r="R55" i="8"/>
  <c r="R56" i="8"/>
  <c r="R57" i="8" s="1"/>
  <c r="R59" i="8"/>
  <c r="Q71" i="8"/>
  <c r="Q72" i="8" s="1"/>
  <c r="Q73" i="8"/>
  <c r="Q70" i="8"/>
  <c r="Q74" i="8"/>
  <c r="Q102" i="8"/>
  <c r="Q103" i="8"/>
  <c r="Q100" i="8"/>
  <c r="Q101" i="8" s="1"/>
  <c r="Q99" i="8"/>
  <c r="R85" i="8"/>
  <c r="R86" i="8"/>
  <c r="R87" i="8" s="1"/>
  <c r="R88" i="8"/>
  <c r="R43" i="8"/>
  <c r="R44" i="8"/>
  <c r="R41" i="8"/>
  <c r="R42" i="8" s="1"/>
  <c r="R40" i="8"/>
  <c r="Q133" i="8"/>
  <c r="Q129" i="8"/>
  <c r="Q130" i="8"/>
  <c r="Q131" i="8" s="1"/>
  <c r="Q132" i="8"/>
  <c r="Q55" i="8"/>
  <c r="Q56" i="8"/>
  <c r="Q57" i="8" s="1"/>
  <c r="Q59" i="8"/>
  <c r="Q58" i="8"/>
  <c r="R13" i="8"/>
  <c r="Q13" i="8"/>
  <c r="R14" i="8"/>
  <c r="R15" i="8" s="1"/>
  <c r="M119" i="18"/>
  <c r="M168" i="18"/>
  <c r="M139" i="18"/>
  <c r="M129" i="18"/>
  <c r="M148" i="18"/>
  <c r="M158" i="18"/>
  <c r="M167" i="18"/>
  <c r="M178" i="18"/>
  <c r="L177" i="18"/>
  <c r="L168" i="18"/>
  <c r="L148" i="18"/>
  <c r="L128" i="18"/>
  <c r="L119" i="18"/>
  <c r="M128" i="18"/>
  <c r="M177" i="18"/>
  <c r="K178" i="18"/>
  <c r="K157" i="18"/>
  <c r="K138" i="18"/>
  <c r="K129" i="18"/>
  <c r="K109" i="18"/>
  <c r="L178" i="18"/>
  <c r="L157" i="18"/>
  <c r="L138" i="18"/>
  <c r="L129" i="18"/>
  <c r="M109" i="18"/>
  <c r="M157" i="18"/>
  <c r="M138" i="18"/>
  <c r="L109" i="18"/>
  <c r="K167" i="18"/>
  <c r="K158" i="18"/>
  <c r="K139" i="18"/>
  <c r="K118" i="18"/>
  <c r="L167" i="18"/>
  <c r="L158" i="18"/>
  <c r="L139" i="18"/>
  <c r="L118" i="18"/>
  <c r="M118" i="18"/>
  <c r="K177" i="18"/>
  <c r="K168" i="18"/>
  <c r="K148" i="18"/>
  <c r="K128" i="18"/>
  <c r="K119" i="18"/>
  <c r="K145" i="18"/>
  <c r="K116" i="18"/>
  <c r="K117" i="18" s="1"/>
  <c r="K154" i="18"/>
  <c r="L145" i="18"/>
  <c r="K174" i="18"/>
  <c r="K165" i="18"/>
  <c r="K166" i="18" s="1"/>
  <c r="K99" i="18"/>
  <c r="K100" i="18" s="1"/>
  <c r="K125" i="18"/>
  <c r="K164" i="18"/>
  <c r="K98" i="18"/>
  <c r="K106" i="18"/>
  <c r="K175" i="18"/>
  <c r="K176" i="18" s="1"/>
  <c r="L174" i="18"/>
  <c r="L175" i="18"/>
  <c r="L176" i="18" s="1"/>
  <c r="K136" i="18"/>
  <c r="K137" i="18" s="1"/>
  <c r="K155" i="18"/>
  <c r="K156" i="18" s="1"/>
  <c r="K126" i="18"/>
  <c r="K127" i="18" s="1"/>
  <c r="K115" i="18"/>
  <c r="K135" i="18"/>
  <c r="K146" i="18"/>
  <c r="K147" i="18" s="1"/>
  <c r="K107" i="18"/>
  <c r="K108" i="18" s="1"/>
  <c r="K4" i="18"/>
  <c r="K5" i="18"/>
  <c r="K7" i="18"/>
  <c r="L36" i="18"/>
  <c r="L37" i="18" s="1"/>
  <c r="I137" i="17"/>
  <c r="D104" i="17"/>
  <c r="D105" i="17" l="1"/>
  <c r="D106" i="17" s="1"/>
  <c r="D107" i="17"/>
  <c r="L146" i="18"/>
  <c r="L147" i="18" s="1"/>
  <c r="L125" i="18"/>
  <c r="L126" i="18"/>
  <c r="L127" i="18" s="1"/>
  <c r="M146" i="18"/>
  <c r="M147" i="18" s="1"/>
  <c r="M145" i="18"/>
  <c r="L106" i="18"/>
  <c r="L135" i="18"/>
  <c r="L136" i="18"/>
  <c r="L137" i="18" s="1"/>
  <c r="L107" i="18"/>
  <c r="L108" i="18" s="1"/>
  <c r="L165" i="18"/>
  <c r="L166" i="18" s="1"/>
  <c r="L116" i="18"/>
  <c r="L117" i="18" s="1"/>
  <c r="L115" i="18"/>
  <c r="L164" i="18"/>
  <c r="M108" i="18"/>
  <c r="L99" i="18"/>
  <c r="L100" i="18" s="1"/>
  <c r="L98" i="18"/>
  <c r="L154" i="18"/>
  <c r="L155" i="18"/>
  <c r="L156" i="18" s="1"/>
  <c r="M174" i="18"/>
  <c r="M175" i="18"/>
  <c r="M176" i="18" s="1"/>
  <c r="M8" i="18"/>
  <c r="K35" i="18"/>
  <c r="J25" i="18"/>
  <c r="M35" i="18"/>
  <c r="C17" i="18"/>
  <c r="C18" i="18" s="1"/>
  <c r="C29" i="18"/>
  <c r="J64" i="18"/>
  <c r="E56" i="18"/>
  <c r="E57" i="18" s="1"/>
  <c r="D65" i="18"/>
  <c r="D66" i="18" s="1"/>
  <c r="E16" i="18"/>
  <c r="C35" i="18"/>
  <c r="L17" i="18"/>
  <c r="L18" i="18" s="1"/>
  <c r="K75" i="18"/>
  <c r="K76" i="18" s="1"/>
  <c r="J85" i="18"/>
  <c r="J86" i="18" s="1"/>
  <c r="E9" i="18"/>
  <c r="E10" i="18" s="1"/>
  <c r="J36" i="18"/>
  <c r="J37" i="18" s="1"/>
  <c r="M58" i="18"/>
  <c r="K55" i="18"/>
  <c r="M74" i="18"/>
  <c r="L84" i="18"/>
  <c r="C58" i="18"/>
  <c r="C8" i="18"/>
  <c r="M9" i="18"/>
  <c r="M10" i="18" s="1"/>
  <c r="K8" i="18"/>
  <c r="E28" i="18"/>
  <c r="E39" i="18"/>
  <c r="K46" i="18"/>
  <c r="K47" i="18" s="1"/>
  <c r="L46" i="18"/>
  <c r="L47" i="18" s="1"/>
  <c r="J9" i="18"/>
  <c r="J10" i="18" s="1"/>
  <c r="C16" i="18"/>
  <c r="K17" i="18"/>
  <c r="K18" i="18" s="1"/>
  <c r="J26" i="18"/>
  <c r="J27" i="18" s="1"/>
  <c r="C49" i="18"/>
  <c r="M45" i="18"/>
  <c r="K68" i="18"/>
  <c r="C74" i="18"/>
  <c r="M75" i="18"/>
  <c r="M76" i="18" s="1"/>
  <c r="K74" i="18"/>
  <c r="L74" i="18"/>
  <c r="C9" i="18"/>
  <c r="C10" i="18" s="1"/>
  <c r="K9" i="18"/>
  <c r="K10" i="18" s="1"/>
  <c r="D16" i="18"/>
  <c r="L16" i="18"/>
  <c r="K29" i="18"/>
  <c r="D49" i="18"/>
  <c r="L45" i="18"/>
  <c r="C45" i="18"/>
  <c r="L68" i="18"/>
  <c r="D28" i="18"/>
  <c r="D9" i="18"/>
  <c r="D10" i="18" s="1"/>
  <c r="L8" i="18"/>
  <c r="E19" i="18"/>
  <c r="M17" i="18"/>
  <c r="M18" i="18" s="1"/>
  <c r="L25" i="18"/>
  <c r="M67" i="18"/>
  <c r="J75" i="18"/>
  <c r="J76" i="18" s="1"/>
  <c r="K25" i="18"/>
  <c r="C78" i="18"/>
  <c r="M29" i="18"/>
  <c r="M25" i="18"/>
  <c r="M46" i="18"/>
  <c r="M47" i="18" s="1"/>
  <c r="C67" i="18"/>
  <c r="M68" i="18"/>
  <c r="D78" i="18"/>
  <c r="L78" i="18"/>
  <c r="C88" i="18"/>
  <c r="K84" i="18"/>
  <c r="J68" i="18"/>
  <c r="D17" i="18"/>
  <c r="D18" i="18" s="1"/>
  <c r="E38" i="18"/>
  <c r="J58" i="18"/>
  <c r="D67" i="18"/>
  <c r="E78" i="18"/>
  <c r="D88" i="18"/>
  <c r="J17" i="18"/>
  <c r="J18" i="18" s="1"/>
  <c r="K26" i="18"/>
  <c r="K27" i="18" s="1"/>
  <c r="K36" i="18"/>
  <c r="K37" i="18" s="1"/>
  <c r="C56" i="18"/>
  <c r="C57" i="18" s="1"/>
  <c r="K58" i="18"/>
  <c r="E87" i="18"/>
  <c r="M88" i="18"/>
  <c r="J19" i="18"/>
  <c r="K19" i="18"/>
  <c r="E29" i="18"/>
  <c r="L39" i="18"/>
  <c r="D56" i="18"/>
  <c r="D57" i="18" s="1"/>
  <c r="L58" i="18"/>
  <c r="C65" i="18"/>
  <c r="C66" i="18" s="1"/>
  <c r="M84" i="18"/>
  <c r="L9" i="18"/>
  <c r="L10" i="18" s="1"/>
  <c r="J48" i="18"/>
  <c r="D29" i="18"/>
  <c r="D39" i="18"/>
  <c r="L35" i="18"/>
  <c r="J46" i="18"/>
  <c r="J47" i="18" s="1"/>
  <c r="E65" i="18"/>
  <c r="E66" i="18" s="1"/>
  <c r="K85" i="18"/>
  <c r="K86" i="18" s="1"/>
  <c r="E88" i="18"/>
  <c r="L26" i="18"/>
  <c r="L27" i="18" s="1"/>
  <c r="D8" i="18"/>
  <c r="E17" i="18"/>
  <c r="E18" i="18" s="1"/>
  <c r="M19" i="18"/>
  <c r="C25" i="18"/>
  <c r="M26" i="18"/>
  <c r="M27" i="18" s="1"/>
  <c r="D35" i="18"/>
  <c r="J38" i="18"/>
  <c r="E45" i="18"/>
  <c r="C46" i="18"/>
  <c r="C47" i="18" s="1"/>
  <c r="K48" i="18"/>
  <c r="J55" i="18"/>
  <c r="D58" i="18"/>
  <c r="K64" i="18"/>
  <c r="E67" i="18"/>
  <c r="C68" i="18"/>
  <c r="D74" i="18"/>
  <c r="J77" i="18"/>
  <c r="C84" i="18"/>
  <c r="M85" i="18"/>
  <c r="M86" i="18" s="1"/>
  <c r="E8" i="18"/>
  <c r="D25" i="18"/>
  <c r="J28" i="18"/>
  <c r="E35" i="18"/>
  <c r="C36" i="18"/>
  <c r="C37" i="18" s="1"/>
  <c r="K38" i="18"/>
  <c r="D46" i="18"/>
  <c r="D47" i="18" s="1"/>
  <c r="L48" i="18"/>
  <c r="J49" i="18"/>
  <c r="E58" i="18"/>
  <c r="L64" i="18"/>
  <c r="J65" i="18"/>
  <c r="J66" i="18" s="1"/>
  <c r="D68" i="18"/>
  <c r="E74" i="18"/>
  <c r="C75" i="18"/>
  <c r="C76" i="18" s="1"/>
  <c r="K77" i="18"/>
  <c r="D84" i="18"/>
  <c r="J87" i="18"/>
  <c r="C19" i="18"/>
  <c r="E25" i="18"/>
  <c r="C26" i="18"/>
  <c r="C27" i="18" s="1"/>
  <c r="K28" i="18"/>
  <c r="D36" i="18"/>
  <c r="D37" i="18" s="1"/>
  <c r="L38" i="18"/>
  <c r="J39" i="18"/>
  <c r="E46" i="18"/>
  <c r="E47" i="18" s="1"/>
  <c r="M48" i="18"/>
  <c r="K49" i="18"/>
  <c r="L55" i="18"/>
  <c r="J56" i="18"/>
  <c r="J57" i="18" s="1"/>
  <c r="M64" i="18"/>
  <c r="K65" i="18"/>
  <c r="K66" i="18" s="1"/>
  <c r="E68" i="18"/>
  <c r="D75" i="18"/>
  <c r="D76" i="18" s="1"/>
  <c r="L77" i="18"/>
  <c r="J78" i="18"/>
  <c r="E84" i="18"/>
  <c r="C85" i="18"/>
  <c r="C86" i="18" s="1"/>
  <c r="K87" i="18"/>
  <c r="J16" i="18"/>
  <c r="D19" i="18"/>
  <c r="D26" i="18"/>
  <c r="D27" i="18" s="1"/>
  <c r="L28" i="18"/>
  <c r="J29" i="18"/>
  <c r="E36" i="18"/>
  <c r="E37" i="18" s="1"/>
  <c r="M38" i="18"/>
  <c r="K39" i="18"/>
  <c r="L49" i="18"/>
  <c r="M55" i="18"/>
  <c r="K56" i="18"/>
  <c r="K57" i="18" s="1"/>
  <c r="L65" i="18"/>
  <c r="L66" i="18" s="1"/>
  <c r="E75" i="18"/>
  <c r="E76" i="18" s="1"/>
  <c r="M77" i="18"/>
  <c r="K78" i="18"/>
  <c r="D85" i="18"/>
  <c r="D86" i="18" s="1"/>
  <c r="L87" i="18"/>
  <c r="J88" i="18"/>
  <c r="D45" i="18"/>
  <c r="K16" i="18"/>
  <c r="E26" i="18"/>
  <c r="E27" i="18" s="1"/>
  <c r="M28" i="18"/>
  <c r="C48" i="18"/>
  <c r="M49" i="18"/>
  <c r="L56" i="18"/>
  <c r="L57" i="18" s="1"/>
  <c r="C64" i="18"/>
  <c r="M65" i="18"/>
  <c r="M66" i="18" s="1"/>
  <c r="E85" i="18"/>
  <c r="E86" i="18" s="1"/>
  <c r="M87" i="18"/>
  <c r="K88" i="18"/>
  <c r="L85" i="18"/>
  <c r="L86" i="18" s="1"/>
  <c r="L29" i="18"/>
  <c r="C38" i="18"/>
  <c r="M39" i="18"/>
  <c r="J45" i="18"/>
  <c r="D48" i="18"/>
  <c r="C55" i="18"/>
  <c r="M56" i="18"/>
  <c r="M57" i="18" s="1"/>
  <c r="D64" i="18"/>
  <c r="J67" i="18"/>
  <c r="C77" i="18"/>
  <c r="M78" i="18"/>
  <c r="L88" i="18"/>
  <c r="J8" i="18"/>
  <c r="M16" i="18"/>
  <c r="C28" i="18"/>
  <c r="J35" i="18"/>
  <c r="D38" i="18"/>
  <c r="K45" i="18"/>
  <c r="E48" i="18"/>
  <c r="D55" i="18"/>
  <c r="E64" i="18"/>
  <c r="K67" i="18"/>
  <c r="J74" i="18"/>
  <c r="D77" i="18"/>
  <c r="C87" i="18"/>
  <c r="L75" i="18"/>
  <c r="L76" i="18" s="1"/>
  <c r="C39" i="18"/>
  <c r="E55" i="18"/>
  <c r="L67" i="18"/>
  <c r="E77" i="18"/>
  <c r="J84" i="18"/>
  <c r="D87" i="18"/>
  <c r="L19" i="18"/>
  <c r="M36" i="18"/>
  <c r="M37" i="18" s="1"/>
  <c r="I146" i="17"/>
  <c r="F136" i="17"/>
  <c r="G104" i="17"/>
  <c r="G64" i="17"/>
  <c r="G65" i="17" s="1"/>
  <c r="D152" i="17"/>
  <c r="I117" i="17"/>
  <c r="C96" i="17"/>
  <c r="H134" i="17"/>
  <c r="H135" i="17" s="1"/>
  <c r="F96" i="17"/>
  <c r="F153" i="17"/>
  <c r="H153" i="17"/>
  <c r="H154" i="17" s="1"/>
  <c r="D96" i="17"/>
  <c r="E153" i="17"/>
  <c r="E154" i="17" s="1"/>
  <c r="E96" i="17"/>
  <c r="C126" i="17"/>
  <c r="H107" i="17"/>
  <c r="D175" i="17"/>
  <c r="C175" i="17"/>
  <c r="G96" i="17"/>
  <c r="I124" i="17"/>
  <c r="I125" i="17" s="1"/>
  <c r="H96" i="17"/>
  <c r="E97" i="17"/>
  <c r="E98" i="17" s="1"/>
  <c r="F172" i="17"/>
  <c r="E107" i="17"/>
  <c r="I97" i="17"/>
  <c r="I98" i="17" s="1"/>
  <c r="G124" i="17"/>
  <c r="G125" i="17" s="1"/>
  <c r="G116" i="17"/>
  <c r="D126" i="17"/>
  <c r="F124" i="17"/>
  <c r="D133" i="17"/>
  <c r="C133" i="17"/>
  <c r="D97" i="17"/>
  <c r="D98" i="17" s="1"/>
  <c r="H133" i="17"/>
  <c r="D165" i="17"/>
  <c r="H173" i="17"/>
  <c r="H174" i="17" s="1"/>
  <c r="C113" i="17"/>
  <c r="E134" i="17"/>
  <c r="E135" i="17" s="1"/>
  <c r="G133" i="17"/>
  <c r="C165" i="17"/>
  <c r="C97" i="17"/>
  <c r="C98" i="17" s="1"/>
  <c r="F133" i="17"/>
  <c r="I96" i="17"/>
  <c r="E136" i="17"/>
  <c r="E133" i="17"/>
  <c r="E172" i="17"/>
  <c r="G117" i="17"/>
  <c r="H97" i="17"/>
  <c r="H98" i="17" s="1"/>
  <c r="F134" i="17"/>
  <c r="C152" i="17"/>
  <c r="E155" i="17"/>
  <c r="G153" i="17"/>
  <c r="G154" i="17" s="1"/>
  <c r="G97" i="17"/>
  <c r="G98" i="17" s="1"/>
  <c r="H137" i="17"/>
  <c r="H136" i="17"/>
  <c r="C137" i="17"/>
  <c r="F152" i="17"/>
  <c r="F97" i="17"/>
  <c r="H152" i="17"/>
  <c r="E152" i="17"/>
  <c r="E175" i="17"/>
  <c r="G175" i="17"/>
  <c r="G134" i="17"/>
  <c r="G135" i="17" s="1"/>
  <c r="D172" i="17"/>
  <c r="H126" i="17"/>
  <c r="G126" i="17"/>
  <c r="F116" i="17"/>
  <c r="H114" i="17"/>
  <c r="H115" i="17" s="1"/>
  <c r="E126" i="17"/>
  <c r="G163" i="17"/>
  <c r="G164" i="17" s="1"/>
  <c r="H175" i="17"/>
  <c r="C172" i="17"/>
  <c r="G114" i="17"/>
  <c r="G115" i="17" s="1"/>
  <c r="F162" i="17"/>
  <c r="H104" i="17"/>
  <c r="D113" i="17"/>
  <c r="F114" i="17"/>
  <c r="H124" i="17"/>
  <c r="H125" i="17" s="1"/>
  <c r="E165" i="17"/>
  <c r="G172" i="17"/>
  <c r="I104" i="17"/>
  <c r="E116" i="17"/>
  <c r="D162" i="17"/>
  <c r="G173" i="17"/>
  <c r="G174" i="17" s="1"/>
  <c r="E173" i="17"/>
  <c r="E174" i="17" s="1"/>
  <c r="F173" i="17"/>
  <c r="F174" i="17" s="1"/>
  <c r="F175" i="17"/>
  <c r="I173" i="17"/>
  <c r="I174" i="17" s="1"/>
  <c r="I175" i="17"/>
  <c r="H172" i="17"/>
  <c r="I172" i="17"/>
  <c r="C173" i="17"/>
  <c r="C174" i="17" s="1"/>
  <c r="D173" i="17"/>
  <c r="D174" i="17" s="1"/>
  <c r="E163" i="17"/>
  <c r="E164" i="17" s="1"/>
  <c r="F163" i="17"/>
  <c r="G165" i="17"/>
  <c r="C162" i="17"/>
  <c r="H163" i="17"/>
  <c r="H164" i="17" s="1"/>
  <c r="F165" i="17"/>
  <c r="I163" i="17"/>
  <c r="I164" i="17" s="1"/>
  <c r="E162" i="17"/>
  <c r="H165" i="17"/>
  <c r="I165" i="17"/>
  <c r="G162" i="17"/>
  <c r="H162" i="17"/>
  <c r="I162" i="17"/>
  <c r="C163" i="17"/>
  <c r="C164" i="17" s="1"/>
  <c r="D163" i="17"/>
  <c r="D164" i="17" s="1"/>
  <c r="F155" i="17"/>
  <c r="G155" i="17"/>
  <c r="H155" i="17"/>
  <c r="G152" i="17"/>
  <c r="C155" i="17"/>
  <c r="D155" i="17"/>
  <c r="I153" i="17"/>
  <c r="I154" i="17" s="1"/>
  <c r="I155" i="17"/>
  <c r="I152" i="17"/>
  <c r="C153" i="17"/>
  <c r="C154" i="17" s="1"/>
  <c r="D153" i="17"/>
  <c r="D154" i="17" s="1"/>
  <c r="G136" i="17"/>
  <c r="G137" i="17"/>
  <c r="C136" i="17"/>
  <c r="D136" i="17"/>
  <c r="I134" i="17"/>
  <c r="I135" i="17" s="1"/>
  <c r="I136" i="17"/>
  <c r="D137" i="17"/>
  <c r="I133" i="17"/>
  <c r="E137" i="17"/>
  <c r="C134" i="17"/>
  <c r="C135" i="17" s="1"/>
  <c r="F137" i="17"/>
  <c r="D134" i="17"/>
  <c r="D135" i="17" s="1"/>
  <c r="E124" i="17"/>
  <c r="E125" i="17" s="1"/>
  <c r="G127" i="17"/>
  <c r="H127" i="17"/>
  <c r="I127" i="17"/>
  <c r="E123" i="17"/>
  <c r="C123" i="17"/>
  <c r="F126" i="17"/>
  <c r="F123" i="17"/>
  <c r="I126" i="17"/>
  <c r="G123" i="17"/>
  <c r="C127" i="17"/>
  <c r="H123" i="17"/>
  <c r="D127" i="17"/>
  <c r="I123" i="17"/>
  <c r="E127" i="17"/>
  <c r="C124" i="17"/>
  <c r="C125" i="17" s="1"/>
  <c r="F127" i="17"/>
  <c r="D124" i="17"/>
  <c r="D125" i="17" s="1"/>
  <c r="D123" i="17"/>
  <c r="H117" i="17"/>
  <c r="E113" i="17"/>
  <c r="F113" i="17"/>
  <c r="C116" i="17"/>
  <c r="D116" i="17"/>
  <c r="F117" i="17"/>
  <c r="E114" i="17"/>
  <c r="E115" i="17" s="1"/>
  <c r="H116" i="17"/>
  <c r="I116" i="17"/>
  <c r="G113" i="17"/>
  <c r="C117" i="17"/>
  <c r="H113" i="17"/>
  <c r="D117" i="17"/>
  <c r="I113" i="17"/>
  <c r="E117" i="17"/>
  <c r="I114" i="17"/>
  <c r="I115" i="17" s="1"/>
  <c r="C114" i="17"/>
  <c r="C115" i="17" s="1"/>
  <c r="D114" i="17"/>
  <c r="D115" i="17" s="1"/>
  <c r="G107" i="17"/>
  <c r="I107" i="17"/>
  <c r="E104" i="17"/>
  <c r="F104" i="17"/>
  <c r="C104" i="17"/>
  <c r="C105" i="17"/>
  <c r="C106" i="17" s="1"/>
  <c r="E105" i="17"/>
  <c r="E106" i="17" s="1"/>
  <c r="C107" i="17"/>
  <c r="F105" i="17"/>
  <c r="G105" i="17"/>
  <c r="G106" i="17" s="1"/>
  <c r="H105" i="17"/>
  <c r="H106" i="17" s="1"/>
  <c r="F107" i="17"/>
  <c r="I105" i="17"/>
  <c r="I106" i="17" s="1"/>
  <c r="H44" i="17"/>
  <c r="F63" i="17"/>
  <c r="C87" i="17"/>
  <c r="E74" i="17"/>
  <c r="E75" i="17" s="1"/>
  <c r="F83" i="17"/>
  <c r="G83" i="17"/>
  <c r="F74" i="17"/>
  <c r="F75" i="17" s="1"/>
  <c r="I64" i="17"/>
  <c r="I65" i="17" s="1"/>
  <c r="H54" i="17"/>
  <c r="F45" i="17"/>
  <c r="F46" i="17" s="1"/>
  <c r="E45" i="17"/>
  <c r="E46" i="17" s="1"/>
  <c r="G76" i="17"/>
  <c r="H87" i="17"/>
  <c r="H45" i="17"/>
  <c r="H46" i="17" s="1"/>
  <c r="H76" i="17"/>
  <c r="I87" i="17"/>
  <c r="G87" i="17"/>
  <c r="I73" i="17"/>
  <c r="I54" i="17"/>
  <c r="F67" i="17"/>
  <c r="C77" i="17"/>
  <c r="C67" i="17"/>
  <c r="F64" i="17"/>
  <c r="F65" i="17" s="1"/>
  <c r="G45" i="17"/>
  <c r="G46" i="17" s="1"/>
  <c r="F54" i="17"/>
  <c r="D63" i="17"/>
  <c r="I47" i="17"/>
  <c r="D55" i="17"/>
  <c r="D56" i="17" s="1"/>
  <c r="E55" i="17"/>
  <c r="E56" i="17" s="1"/>
  <c r="E63" i="17"/>
  <c r="F76" i="17"/>
  <c r="C48" i="17"/>
  <c r="F55" i="17"/>
  <c r="F56" i="17" s="1"/>
  <c r="G67" i="17"/>
  <c r="C74" i="17"/>
  <c r="C75" i="17" s="1"/>
  <c r="D83" i="17"/>
  <c r="H73" i="17"/>
  <c r="D45" i="17"/>
  <c r="D46" i="17" s="1"/>
  <c r="G55" i="17"/>
  <c r="G56" i="17" s="1"/>
  <c r="H64" i="17"/>
  <c r="H65" i="17" s="1"/>
  <c r="D74" i="17"/>
  <c r="D75" i="17" s="1"/>
  <c r="E83" i="17"/>
  <c r="I84" i="17"/>
  <c r="I85" i="17" s="1"/>
  <c r="G54" i="17"/>
  <c r="H47" i="17"/>
  <c r="F57" i="17"/>
  <c r="E67" i="17"/>
  <c r="E76" i="17"/>
  <c r="G73" i="17"/>
  <c r="F87" i="17"/>
  <c r="H84" i="17"/>
  <c r="H85" i="17" s="1"/>
  <c r="G47" i="17"/>
  <c r="G44" i="17"/>
  <c r="E57" i="17"/>
  <c r="E54" i="17"/>
  <c r="D67" i="17"/>
  <c r="E64" i="17"/>
  <c r="E65" i="17" s="1"/>
  <c r="F73" i="17"/>
  <c r="E87" i="17"/>
  <c r="G84" i="17"/>
  <c r="G85" i="17" s="1"/>
  <c r="F47" i="17"/>
  <c r="F44" i="17"/>
  <c r="D54" i="17"/>
  <c r="I66" i="17"/>
  <c r="D64" i="17"/>
  <c r="D65" i="17" s="1"/>
  <c r="I77" i="17"/>
  <c r="E73" i="17"/>
  <c r="D87" i="17"/>
  <c r="F84" i="17"/>
  <c r="F85" i="17" s="1"/>
  <c r="G57" i="17"/>
  <c r="E47" i="17"/>
  <c r="E44" i="17"/>
  <c r="I55" i="17"/>
  <c r="I56" i="17" s="1"/>
  <c r="C63" i="17"/>
  <c r="H66" i="17"/>
  <c r="I63" i="17"/>
  <c r="H77" i="17"/>
  <c r="D73" i="17"/>
  <c r="I86" i="17"/>
  <c r="E84" i="17"/>
  <c r="E85" i="17" s="1"/>
  <c r="I44" i="17"/>
  <c r="D44" i="17"/>
  <c r="H55" i="17"/>
  <c r="H56" i="17" s="1"/>
  <c r="C64" i="17"/>
  <c r="C65" i="17" s="1"/>
  <c r="G66" i="17"/>
  <c r="H63" i="17"/>
  <c r="G77" i="17"/>
  <c r="I74" i="17"/>
  <c r="I75" i="17" s="1"/>
  <c r="C83" i="17"/>
  <c r="H86" i="17"/>
  <c r="D84" i="17"/>
  <c r="D85" i="17" s="1"/>
  <c r="I48" i="17"/>
  <c r="I45" i="17"/>
  <c r="I46" i="17" s="1"/>
  <c r="C54" i="17"/>
  <c r="F66" i="17"/>
  <c r="G63" i="17"/>
  <c r="F77" i="17"/>
  <c r="H74" i="17"/>
  <c r="H75" i="17" s="1"/>
  <c r="C84" i="17"/>
  <c r="C85" i="17" s="1"/>
  <c r="G86" i="17"/>
  <c r="I83" i="17"/>
  <c r="D15" i="17"/>
  <c r="E25" i="17"/>
  <c r="E26" i="17" s="1"/>
  <c r="H48" i="17"/>
  <c r="C55" i="17"/>
  <c r="C56" i="17" s="1"/>
  <c r="E66" i="17"/>
  <c r="E77" i="17"/>
  <c r="G74" i="17"/>
  <c r="G75" i="17" s="1"/>
  <c r="F86" i="17"/>
  <c r="H83" i="17"/>
  <c r="G48" i="17"/>
  <c r="D77" i="17"/>
  <c r="E86" i="17"/>
  <c r="H38" i="17"/>
  <c r="F48" i="17"/>
  <c r="I67" i="17"/>
  <c r="I76" i="17"/>
  <c r="F15" i="17"/>
  <c r="G16" i="17"/>
  <c r="G17" i="17" s="1"/>
  <c r="E48" i="17"/>
  <c r="I57" i="17"/>
  <c r="H67" i="17"/>
  <c r="C73" i="17"/>
  <c r="G27" i="17"/>
  <c r="D48" i="17"/>
  <c r="H57" i="17"/>
  <c r="F27" i="17"/>
  <c r="H27" i="17"/>
  <c r="D34" i="17"/>
  <c r="C38" i="17"/>
  <c r="I27" i="17"/>
  <c r="I16" i="17"/>
  <c r="I17" i="17" s="1"/>
  <c r="F34" i="17"/>
  <c r="E34" i="17"/>
  <c r="G34" i="17"/>
  <c r="H34" i="17"/>
  <c r="E15" i="17"/>
  <c r="I35" i="17"/>
  <c r="I36" i="17" s="1"/>
  <c r="I24" i="17"/>
  <c r="C24" i="17"/>
  <c r="H35" i="17"/>
  <c r="H36" i="17" s="1"/>
  <c r="E27" i="17"/>
  <c r="H15" i="17"/>
  <c r="C16" i="17"/>
  <c r="C17" i="17" s="1"/>
  <c r="D25" i="17"/>
  <c r="D26" i="17" s="1"/>
  <c r="C44" i="17"/>
  <c r="G35" i="17"/>
  <c r="G36" i="17" s="1"/>
  <c r="I18" i="17"/>
  <c r="F16" i="17"/>
  <c r="F17" i="17" s="1"/>
  <c r="I28" i="17"/>
  <c r="G24" i="17"/>
  <c r="F38" i="17"/>
  <c r="F35" i="17"/>
  <c r="F36" i="17" s="1"/>
  <c r="G38" i="17"/>
  <c r="H18" i="17"/>
  <c r="E16" i="17"/>
  <c r="E17" i="17" s="1"/>
  <c r="H28" i="17"/>
  <c r="F24" i="17"/>
  <c r="E38" i="17"/>
  <c r="E35" i="17"/>
  <c r="E36" i="17" s="1"/>
  <c r="G18" i="17"/>
  <c r="D16" i="17"/>
  <c r="D17" i="17" s="1"/>
  <c r="G28" i="17"/>
  <c r="E24" i="17"/>
  <c r="D38" i="17"/>
  <c r="D35" i="17"/>
  <c r="D36" i="17" s="1"/>
  <c r="C28" i="17"/>
  <c r="F18" i="17"/>
  <c r="I15" i="17"/>
  <c r="F28" i="17"/>
  <c r="D24" i="17"/>
  <c r="I37" i="17"/>
  <c r="I34" i="17"/>
  <c r="H16" i="17"/>
  <c r="H17" i="17" s="1"/>
  <c r="E18" i="17"/>
  <c r="E28" i="17"/>
  <c r="I25" i="17"/>
  <c r="I26" i="17" s="1"/>
  <c r="C34" i="17"/>
  <c r="H37" i="17"/>
  <c r="G15" i="17"/>
  <c r="D28" i="17"/>
  <c r="H25" i="17"/>
  <c r="H26" i="17" s="1"/>
  <c r="C35" i="17"/>
  <c r="C36" i="17" s="1"/>
  <c r="G37" i="17"/>
  <c r="G25" i="17"/>
  <c r="G26" i="17" s="1"/>
  <c r="F37" i="17"/>
  <c r="H24" i="17"/>
  <c r="F25" i="17"/>
  <c r="F26" i="17" s="1"/>
  <c r="E37" i="17"/>
  <c r="C15" i="17"/>
  <c r="I38" i="17"/>
  <c r="C45" i="17"/>
  <c r="C25" i="17"/>
  <c r="C26" i="17" s="1"/>
  <c r="I8" i="17"/>
  <c r="I9" i="17" s="1"/>
  <c r="H8" i="17"/>
  <c r="H9" i="17" s="1"/>
  <c r="G8" i="17"/>
  <c r="G9" i="17" s="1"/>
  <c r="F8" i="17"/>
  <c r="F9" i="17" s="1"/>
  <c r="E8" i="17"/>
  <c r="E9" i="17" s="1"/>
  <c r="I7" i="17"/>
  <c r="H7" i="17"/>
  <c r="G7" i="17"/>
  <c r="F7" i="17"/>
  <c r="F164" i="17" l="1"/>
  <c r="F154" i="17"/>
  <c r="F135" i="17"/>
  <c r="F125" i="17"/>
  <c r="F115" i="17"/>
  <c r="F106" i="17"/>
  <c r="F98" i="17"/>
  <c r="M165" i="18"/>
  <c r="M166" i="18" s="1"/>
  <c r="M164" i="18"/>
  <c r="M99" i="18"/>
  <c r="M100" i="18" s="1"/>
  <c r="M98" i="18"/>
  <c r="M135" i="18"/>
  <c r="M136" i="18"/>
  <c r="M137" i="18" s="1"/>
  <c r="M154" i="18"/>
  <c r="M155" i="18"/>
  <c r="M156" i="18" s="1"/>
  <c r="M125" i="18"/>
  <c r="M126" i="18"/>
  <c r="M127" i="18" s="1"/>
  <c r="M115" i="18"/>
  <c r="M116" i="18"/>
  <c r="M117" i="18" s="1"/>
  <c r="D86" i="17"/>
  <c r="D18" i="17"/>
  <c r="D57" i="17"/>
  <c r="C57" i="17"/>
  <c r="C66" i="17"/>
  <c r="D47" i="17"/>
  <c r="C76" i="17"/>
  <c r="C86" i="17"/>
  <c r="D76" i="17"/>
  <c r="D66" i="17"/>
  <c r="C47" i="17"/>
  <c r="D37" i="17"/>
  <c r="C27" i="17"/>
  <c r="C8" i="17"/>
  <c r="C9" i="17" s="1"/>
  <c r="C7" i="17"/>
  <c r="C37" i="17"/>
  <c r="D27" i="17"/>
  <c r="C18" i="17"/>
  <c r="E7" i="17"/>
  <c r="D7" i="17"/>
  <c r="D8" i="17"/>
  <c r="D9" i="17" s="1"/>
  <c r="C46" i="17"/>
  <c r="D84" i="12" l="1"/>
  <c r="G84" i="12"/>
  <c r="H84" i="12"/>
  <c r="K84" i="12"/>
  <c r="O84" i="12"/>
  <c r="D85" i="12"/>
  <c r="D86" i="12" s="1"/>
  <c r="G85" i="12"/>
  <c r="G86" i="12" s="1"/>
  <c r="H85" i="12"/>
  <c r="H86" i="12" s="1"/>
  <c r="K85" i="12"/>
  <c r="K86" i="12" s="1"/>
  <c r="O85" i="12"/>
  <c r="O86" i="12" s="1"/>
  <c r="D87" i="12"/>
  <c r="G87" i="12"/>
  <c r="H87" i="12"/>
  <c r="K87" i="12"/>
  <c r="O87" i="12"/>
  <c r="C87" i="12"/>
  <c r="C60" i="12"/>
  <c r="C85" i="12"/>
  <c r="C86" i="12" s="1"/>
  <c r="C84" i="12"/>
  <c r="C71" i="12"/>
  <c r="S60" i="12" l="1"/>
  <c r="S59" i="12"/>
  <c r="S57" i="12"/>
  <c r="S58" i="12" s="1"/>
  <c r="S56" i="12"/>
  <c r="S117" i="12"/>
  <c r="S87" i="12"/>
  <c r="S85" i="12"/>
  <c r="S86" i="12" s="1"/>
  <c r="S84" i="12"/>
  <c r="S102" i="12"/>
  <c r="S98" i="12"/>
  <c r="S99" i="12"/>
  <c r="S100" i="12" s="1"/>
  <c r="S114" i="12"/>
  <c r="S115" i="12" s="1"/>
  <c r="S113" i="12"/>
  <c r="S44" i="12"/>
  <c r="S42" i="12"/>
  <c r="S43" i="12" s="1"/>
  <c r="S45" i="12"/>
  <c r="S41" i="12"/>
  <c r="S71" i="12"/>
  <c r="S116" i="12"/>
  <c r="S101" i="12"/>
  <c r="S72" i="12"/>
  <c r="S73" i="12" s="1"/>
  <c r="S15" i="12"/>
  <c r="S16" i="12" s="1"/>
  <c r="S14" i="12"/>
  <c r="S28" i="12"/>
  <c r="S29" i="12" s="1"/>
  <c r="S27" i="12"/>
  <c r="S30" i="12"/>
  <c r="X41" i="12"/>
  <c r="J15" i="12"/>
  <c r="J16" i="12" s="1"/>
  <c r="J14" i="12"/>
  <c r="X15" i="12"/>
  <c r="X16" i="12" s="1"/>
  <c r="I15" i="12"/>
  <c r="I16" i="12" s="1"/>
  <c r="E72" i="12"/>
  <c r="E73" i="12" s="1"/>
  <c r="E71" i="12"/>
  <c r="L71" i="12"/>
  <c r="L72" i="12"/>
  <c r="L73" i="12" s="1"/>
  <c r="F71" i="12"/>
  <c r="F72" i="12"/>
  <c r="F73" i="12" s="1"/>
  <c r="M71" i="12"/>
  <c r="M72" i="12"/>
  <c r="M73" i="12" s="1"/>
  <c r="I71" i="12"/>
  <c r="I72" i="12"/>
  <c r="I73" i="12" s="1"/>
  <c r="J72" i="12"/>
  <c r="J73" i="12" s="1"/>
  <c r="J71" i="12"/>
  <c r="M116" i="12"/>
  <c r="M114" i="12"/>
  <c r="M115" i="12" s="1"/>
  <c r="M117" i="12"/>
  <c r="M113" i="12"/>
  <c r="E113" i="12"/>
  <c r="E114" i="12"/>
  <c r="E115" i="12" s="1"/>
  <c r="X114" i="12"/>
  <c r="X115" i="12" s="1"/>
  <c r="I113" i="12"/>
  <c r="I114" i="12"/>
  <c r="I115" i="12" s="1"/>
  <c r="I116" i="12"/>
  <c r="I117" i="12"/>
  <c r="E116" i="12"/>
  <c r="F116" i="12"/>
  <c r="J114" i="12"/>
  <c r="J115" i="12" s="1"/>
  <c r="J116" i="12"/>
  <c r="J117" i="12"/>
  <c r="J113" i="12"/>
  <c r="AA113" i="12"/>
  <c r="L116" i="12"/>
  <c r="L114" i="12"/>
  <c r="L115" i="12" s="1"/>
  <c r="L117" i="12"/>
  <c r="L113" i="12"/>
  <c r="E117" i="12"/>
  <c r="F117" i="12"/>
  <c r="U114" i="12"/>
  <c r="U115" i="12" s="1"/>
  <c r="F113" i="12"/>
  <c r="F114" i="12"/>
  <c r="F115" i="12" s="1"/>
  <c r="T85" i="12"/>
  <c r="T86" i="12" s="1"/>
  <c r="E102" i="12"/>
  <c r="F101" i="12"/>
  <c r="M102" i="12"/>
  <c r="M101" i="12"/>
  <c r="M98" i="12"/>
  <c r="M99" i="12"/>
  <c r="M100" i="12" s="1"/>
  <c r="E98" i="12"/>
  <c r="E99" i="12"/>
  <c r="E100" i="12" s="1"/>
  <c r="E101" i="12"/>
  <c r="L101" i="12"/>
  <c r="L102" i="12"/>
  <c r="L98" i="12"/>
  <c r="L99" i="12"/>
  <c r="L100" i="12" s="1"/>
  <c r="F102" i="12"/>
  <c r="I101" i="12"/>
  <c r="I99" i="12"/>
  <c r="I100" i="12" s="1"/>
  <c r="I102" i="12"/>
  <c r="I98" i="12"/>
  <c r="Y102" i="12"/>
  <c r="J98" i="12"/>
  <c r="J99" i="12"/>
  <c r="J100" i="12" s="1"/>
  <c r="J101" i="12"/>
  <c r="J102" i="12"/>
  <c r="U98" i="12"/>
  <c r="F98" i="12"/>
  <c r="F99" i="12"/>
  <c r="F100" i="12" s="1"/>
  <c r="J59" i="12"/>
  <c r="J60" i="12"/>
  <c r="J56" i="12"/>
  <c r="J57" i="12"/>
  <c r="J58" i="12" s="1"/>
  <c r="M59" i="12"/>
  <c r="M60" i="12"/>
  <c r="M56" i="12"/>
  <c r="M57" i="12"/>
  <c r="M58" i="12" s="1"/>
  <c r="T56" i="12"/>
  <c r="E56" i="12"/>
  <c r="E57" i="12"/>
  <c r="E58" i="12" s="1"/>
  <c r="E60" i="12"/>
  <c r="E59" i="12"/>
  <c r="I59" i="12"/>
  <c r="I56" i="12"/>
  <c r="I57" i="12"/>
  <c r="I58" i="12" s="1"/>
  <c r="I60" i="12"/>
  <c r="L59" i="12"/>
  <c r="L60" i="12"/>
  <c r="L56" i="12"/>
  <c r="L57" i="12"/>
  <c r="L58" i="12" s="1"/>
  <c r="F56" i="12"/>
  <c r="F57" i="12"/>
  <c r="F58" i="12" s="1"/>
  <c r="F59" i="12"/>
  <c r="F60" i="12"/>
  <c r="I41" i="12"/>
  <c r="I45" i="12"/>
  <c r="I44" i="12"/>
  <c r="I42" i="12"/>
  <c r="I43" i="12" s="1"/>
  <c r="E44" i="12"/>
  <c r="E45" i="12"/>
  <c r="E41" i="12"/>
  <c r="E42" i="12"/>
  <c r="E43" i="12" s="1"/>
  <c r="L44" i="12"/>
  <c r="L42" i="12"/>
  <c r="L43" i="12" s="1"/>
  <c r="L45" i="12"/>
  <c r="L41" i="12"/>
  <c r="J44" i="12"/>
  <c r="J42" i="12"/>
  <c r="J43" i="12" s="1"/>
  <c r="J45" i="12"/>
  <c r="J41" i="12"/>
  <c r="F44" i="12"/>
  <c r="F45" i="12"/>
  <c r="F41" i="12"/>
  <c r="F42" i="12"/>
  <c r="F43" i="12" s="1"/>
  <c r="M45" i="12"/>
  <c r="M41" i="12"/>
  <c r="M44" i="12"/>
  <c r="M42" i="12"/>
  <c r="M43" i="12" s="1"/>
  <c r="M30" i="12"/>
  <c r="M28" i="12"/>
  <c r="M29" i="12" s="1"/>
  <c r="M27" i="12"/>
  <c r="F30" i="12"/>
  <c r="F28" i="12"/>
  <c r="F29" i="12" s="1"/>
  <c r="F27" i="12"/>
  <c r="I28" i="12"/>
  <c r="I29" i="12" s="1"/>
  <c r="I30" i="12"/>
  <c r="I27" i="12"/>
  <c r="E27" i="12"/>
  <c r="E28" i="12"/>
  <c r="E29" i="12" s="1"/>
  <c r="E30" i="12"/>
  <c r="Y14" i="12"/>
  <c r="J30" i="12"/>
  <c r="J27" i="12"/>
  <c r="J28" i="12"/>
  <c r="J29" i="12" s="1"/>
  <c r="L28" i="12"/>
  <c r="L29" i="12" s="1"/>
  <c r="L30" i="12"/>
  <c r="L27" i="12"/>
  <c r="V42" i="12"/>
  <c r="V43" i="12" s="1"/>
  <c r="V71" i="12"/>
  <c r="W42" i="12"/>
  <c r="W43" i="12" s="1"/>
  <c r="V60" i="12"/>
  <c r="Z114" i="12"/>
  <c r="Z115" i="12" s="1"/>
  <c r="AC30" i="12"/>
  <c r="W85" i="12"/>
  <c r="W86" i="12" s="1"/>
  <c r="AC84" i="12"/>
  <c r="W30" i="12"/>
  <c r="AC56" i="12"/>
  <c r="Z42" i="12"/>
  <c r="Z43" i="12" s="1"/>
  <c r="Z72" i="12"/>
  <c r="Z73" i="12" s="1"/>
  <c r="Z85" i="12"/>
  <c r="Z86" i="12" s="1"/>
  <c r="W72" i="12"/>
  <c r="W73" i="12" s="1"/>
  <c r="U41" i="12"/>
  <c r="V101" i="12"/>
  <c r="V72" i="12"/>
  <c r="V73" i="12" s="1"/>
  <c r="V30" i="12"/>
  <c r="V84" i="12"/>
  <c r="V114" i="12"/>
  <c r="V115" i="12" s="1"/>
  <c r="T41" i="12"/>
  <c r="W87" i="12"/>
  <c r="V85" i="12"/>
  <c r="V86" i="12" s="1"/>
  <c r="AC72" i="12"/>
  <c r="AC73" i="12" s="1"/>
  <c r="AC71" i="12"/>
  <c r="T84" i="12"/>
  <c r="U42" i="12"/>
  <c r="U43" i="12" s="1"/>
  <c r="T42" i="12"/>
  <c r="T43" i="12" s="1"/>
  <c r="AC114" i="12"/>
  <c r="AC115" i="12" s="1"/>
  <c r="AC117" i="12"/>
  <c r="AC45" i="12"/>
  <c r="AC42" i="12"/>
  <c r="AC43" i="12" s="1"/>
  <c r="AC41" i="12"/>
  <c r="AA85" i="12"/>
  <c r="AA86" i="12" s="1"/>
  <c r="V57" i="12"/>
  <c r="V58" i="12" s="1"/>
  <c r="W101" i="12"/>
  <c r="W41" i="12"/>
  <c r="AC44" i="12"/>
  <c r="AA84" i="12"/>
  <c r="V41" i="12"/>
  <c r="M85" i="12"/>
  <c r="M86" i="12" s="1"/>
  <c r="Z30" i="12"/>
  <c r="W56" i="12"/>
  <c r="W45" i="12"/>
  <c r="Z60" i="12"/>
  <c r="AC116" i="12"/>
  <c r="V98" i="12"/>
  <c r="Y42" i="12"/>
  <c r="Y43" i="12" s="1"/>
  <c r="W60" i="12"/>
  <c r="Z87" i="12"/>
  <c r="X42" i="12"/>
  <c r="X43" i="12" s="1"/>
  <c r="AC57" i="12"/>
  <c r="AC58" i="12" s="1"/>
  <c r="AC59" i="12"/>
  <c r="AC60" i="12"/>
  <c r="F85" i="12"/>
  <c r="F86" i="12" s="1"/>
  <c r="Z44" i="12"/>
  <c r="Z45" i="12"/>
  <c r="AA15" i="12"/>
  <c r="AA16" i="12" s="1"/>
  <c r="AA41" i="12"/>
  <c r="AA42" i="12"/>
  <c r="AA43" i="12" s="1"/>
  <c r="V45" i="12"/>
  <c r="X85" i="12"/>
  <c r="X86" i="12" s="1"/>
  <c r="X84" i="12"/>
  <c r="V87" i="12"/>
  <c r="Y84" i="12"/>
  <c r="J85" i="12"/>
  <c r="J86" i="12" s="1"/>
  <c r="W113" i="12"/>
  <c r="AC113" i="12"/>
  <c r="Z56" i="12"/>
  <c r="Z116" i="12"/>
  <c r="AC98" i="12"/>
  <c r="AC102" i="12"/>
  <c r="AC101" i="12"/>
  <c r="AC99" i="12"/>
  <c r="AC100" i="12" s="1"/>
  <c r="Z59" i="12"/>
  <c r="Z71" i="12"/>
  <c r="W102" i="12"/>
  <c r="Z41" i="12"/>
  <c r="W44" i="12"/>
  <c r="V102" i="12"/>
  <c r="Y41" i="12"/>
  <c r="V44" i="12"/>
  <c r="W59" i="12"/>
  <c r="V56" i="12"/>
  <c r="W71" i="12"/>
  <c r="V116" i="12"/>
  <c r="V113" i="12"/>
  <c r="Z98" i="12"/>
  <c r="Z101" i="12"/>
  <c r="Z99" i="12"/>
  <c r="Z100" i="12" s="1"/>
  <c r="Z102" i="12"/>
  <c r="AC87" i="12"/>
  <c r="Z113" i="12"/>
  <c r="AC85" i="12"/>
  <c r="AC86" i="12" s="1"/>
  <c r="W99" i="12"/>
  <c r="W100" i="12" s="1"/>
  <c r="Z57" i="12"/>
  <c r="Z58" i="12" s="1"/>
  <c r="W116" i="12"/>
  <c r="V59" i="12"/>
  <c r="W57" i="12"/>
  <c r="W58" i="12" s="1"/>
  <c r="Y85" i="12"/>
  <c r="Y86" i="12" s="1"/>
  <c r="W84" i="12"/>
  <c r="W98" i="12"/>
  <c r="W117" i="12"/>
  <c r="W114" i="12"/>
  <c r="W115" i="12" s="1"/>
  <c r="Z84" i="12"/>
  <c r="V99" i="12"/>
  <c r="V100" i="12" s="1"/>
  <c r="Z117" i="12"/>
  <c r="V117" i="12"/>
  <c r="M87" i="12"/>
  <c r="M84" i="12"/>
  <c r="X30" i="12"/>
  <c r="E84" i="12"/>
  <c r="F87" i="12"/>
  <c r="E87" i="12"/>
  <c r="I84" i="12"/>
  <c r="E85" i="12"/>
  <c r="E86" i="12" s="1"/>
  <c r="J84" i="12"/>
  <c r="F84" i="12"/>
  <c r="I85" i="12"/>
  <c r="I86" i="12" s="1"/>
  <c r="I87" i="12"/>
  <c r="J87" i="12"/>
  <c r="L85" i="12"/>
  <c r="L86" i="12" s="1"/>
  <c r="L84" i="12"/>
  <c r="L87" i="12"/>
  <c r="AC14" i="12"/>
  <c r="Z15" i="12"/>
  <c r="Z16" i="12" s="1"/>
  <c r="AC15" i="12"/>
  <c r="AC16" i="12" s="1"/>
  <c r="Z14" i="12"/>
  <c r="W15" i="12"/>
  <c r="W16" i="12" s="1"/>
  <c r="W14" i="12"/>
  <c r="V14" i="12"/>
  <c r="V15" i="12"/>
  <c r="V16" i="12" s="1"/>
  <c r="Y56" i="12" l="1"/>
  <c r="U60" i="12"/>
  <c r="U113" i="12"/>
  <c r="X14" i="12"/>
  <c r="Y101" i="12"/>
  <c r="Y99" i="12"/>
  <c r="Y100" i="12" s="1"/>
  <c r="X117" i="12"/>
  <c r="Y98" i="12"/>
  <c r="AA116" i="12"/>
  <c r="AA102" i="12"/>
  <c r="N71" i="12"/>
  <c r="N72" i="12"/>
  <c r="N73" i="12" s="1"/>
  <c r="U72" i="12"/>
  <c r="U73" i="12" s="1"/>
  <c r="AA114" i="12"/>
  <c r="AA115" i="12" s="1"/>
  <c r="N116" i="12"/>
  <c r="N113" i="12"/>
  <c r="N114" i="12"/>
  <c r="N115" i="12" s="1"/>
  <c r="N117" i="12"/>
  <c r="U117" i="12"/>
  <c r="X116" i="12"/>
  <c r="T117" i="12"/>
  <c r="X113" i="12"/>
  <c r="AA117" i="12"/>
  <c r="U44" i="12"/>
  <c r="U59" i="12"/>
  <c r="T102" i="12"/>
  <c r="T101" i="12"/>
  <c r="T99" i="12"/>
  <c r="T100" i="12" s="1"/>
  <c r="N101" i="12"/>
  <c r="N99" i="12"/>
  <c r="N100" i="12" s="1"/>
  <c r="N102" i="12"/>
  <c r="N98" i="12"/>
  <c r="T98" i="12"/>
  <c r="U99" i="12"/>
  <c r="U100" i="12" s="1"/>
  <c r="AB114" i="12"/>
  <c r="AB115" i="12" s="1"/>
  <c r="X98" i="12"/>
  <c r="U57" i="12"/>
  <c r="U58" i="12" s="1"/>
  <c r="T57" i="12"/>
  <c r="T58" i="12" s="1"/>
  <c r="AA71" i="12"/>
  <c r="U56" i="12"/>
  <c r="N59" i="12"/>
  <c r="N60" i="12"/>
  <c r="N57" i="12"/>
  <c r="N58" i="12" s="1"/>
  <c r="N56" i="12"/>
  <c r="U45" i="12"/>
  <c r="Y15" i="12"/>
  <c r="Y16" i="12" s="1"/>
  <c r="Y44" i="12"/>
  <c r="U30" i="12"/>
  <c r="N45" i="12"/>
  <c r="N44" i="12"/>
  <c r="N41" i="12"/>
  <c r="N42" i="12"/>
  <c r="N43" i="12" s="1"/>
  <c r="AB113" i="12"/>
  <c r="U14" i="12"/>
  <c r="AB57" i="12"/>
  <c r="AB58" i="12" s="1"/>
  <c r="T14" i="12"/>
  <c r="T60" i="12"/>
  <c r="U15" i="12"/>
  <c r="U16" i="12" s="1"/>
  <c r="N27" i="12"/>
  <c r="N28" i="12"/>
  <c r="N29" i="12" s="1"/>
  <c r="N30" i="12"/>
  <c r="Y45" i="12"/>
  <c r="AB42" i="12"/>
  <c r="AB43" i="12" s="1"/>
  <c r="AB44" i="12"/>
  <c r="AB102" i="12"/>
  <c r="AB45" i="12"/>
  <c r="AA30" i="12"/>
  <c r="Y87" i="12"/>
  <c r="AB15" i="12"/>
  <c r="AB16" i="12" s="1"/>
  <c r="Y116" i="12"/>
  <c r="AB41" i="12"/>
  <c r="U116" i="12"/>
  <c r="AB99" i="12"/>
  <c r="AB100" i="12" s="1"/>
  <c r="AB87" i="12"/>
  <c r="AB101" i="12"/>
  <c r="Y117" i="12"/>
  <c r="AB116" i="12"/>
  <c r="U71" i="12"/>
  <c r="AB72" i="12"/>
  <c r="AB73" i="12" s="1"/>
  <c r="AB30" i="12"/>
  <c r="AB84" i="12"/>
  <c r="AB117" i="12"/>
  <c r="AB98" i="12"/>
  <c r="Y114" i="12"/>
  <c r="Y115" i="12" s="1"/>
  <c r="Y113" i="12"/>
  <c r="T59" i="12"/>
  <c r="T44" i="12"/>
  <c r="Y59" i="12"/>
  <c r="AA14" i="12"/>
  <c r="Y57" i="12"/>
  <c r="Y58" i="12" s="1"/>
  <c r="AA87" i="12"/>
  <c r="X87" i="12"/>
  <c r="T15" i="12"/>
  <c r="T16" i="12" s="1"/>
  <c r="T114" i="12"/>
  <c r="T115" i="12" s="1"/>
  <c r="AA72" i="12"/>
  <c r="AA73" i="12" s="1"/>
  <c r="AA101" i="12"/>
  <c r="AB71" i="12"/>
  <c r="Y60" i="12"/>
  <c r="T116" i="12"/>
  <c r="T113" i="12"/>
  <c r="AA98" i="12"/>
  <c r="AB85" i="12"/>
  <c r="AB86" i="12" s="1"/>
  <c r="X101" i="12"/>
  <c r="T30" i="12"/>
  <c r="T71" i="12"/>
  <c r="T72" i="12"/>
  <c r="T73" i="12" s="1"/>
  <c r="X99" i="12"/>
  <c r="X100" i="12" s="1"/>
  <c r="U102" i="12"/>
  <c r="AB56" i="12"/>
  <c r="AB59" i="12"/>
  <c r="X44" i="12"/>
  <c r="X45" i="12"/>
  <c r="T45" i="12"/>
  <c r="AA99" i="12"/>
  <c r="AA100" i="12" s="1"/>
  <c r="X102" i="12"/>
  <c r="AA60" i="12"/>
  <c r="AA57" i="12"/>
  <c r="AA58" i="12" s="1"/>
  <c r="AA59" i="12"/>
  <c r="AA56" i="12"/>
  <c r="X60" i="12"/>
  <c r="X59" i="12"/>
  <c r="X56" i="12"/>
  <c r="X57" i="12"/>
  <c r="X58" i="12" s="1"/>
  <c r="Y71" i="12"/>
  <c r="Y72" i="12"/>
  <c r="Y73" i="12" s="1"/>
  <c r="T87" i="12"/>
  <c r="AB60" i="12"/>
  <c r="AA45" i="12"/>
  <c r="AA44" i="12"/>
  <c r="U87" i="12"/>
  <c r="U85" i="12"/>
  <c r="U86" i="12" s="1"/>
  <c r="U84" i="12"/>
  <c r="X72" i="12"/>
  <c r="X73" i="12" s="1"/>
  <c r="X71" i="12"/>
  <c r="Y30" i="12"/>
  <c r="U101" i="12"/>
  <c r="AB14" i="12"/>
  <c r="E143" i="17" l="1"/>
  <c r="E146" i="17" l="1"/>
  <c r="E144" i="17"/>
  <c r="E145" i="17" s="1"/>
  <c r="E166" i="17"/>
  <c r="E156" i="17"/>
  <c r="E176" i="17"/>
  <c r="C146" i="17" l="1"/>
  <c r="C144" i="17"/>
  <c r="C145" i="17" s="1"/>
  <c r="C143" i="17"/>
  <c r="C156" i="17"/>
  <c r="C176" i="17"/>
  <c r="C166" i="17"/>
  <c r="I144" i="17"/>
  <c r="I145" i="17" s="1"/>
  <c r="H156" i="17"/>
  <c r="H144" i="17"/>
  <c r="H145" i="17" s="1"/>
  <c r="H146" i="17"/>
  <c r="H143" i="17"/>
  <c r="H166" i="17"/>
  <c r="H176" i="17"/>
  <c r="F144" i="17"/>
  <c r="F146" i="17"/>
  <c r="F166" i="17"/>
  <c r="F176" i="17"/>
  <c r="F143" i="17"/>
  <c r="F156" i="17"/>
  <c r="G156" i="17"/>
  <c r="G144" i="17"/>
  <c r="G145" i="17" s="1"/>
  <c r="G176" i="17"/>
  <c r="G166" i="17"/>
  <c r="G143" i="17"/>
  <c r="G146" i="17"/>
  <c r="D176" i="17"/>
  <c r="D146" i="17"/>
  <c r="D166" i="17"/>
  <c r="D156" i="17"/>
  <c r="D144" i="17"/>
  <c r="D145" i="17" s="1"/>
  <c r="D143" i="17"/>
  <c r="C72" i="12"/>
  <c r="C73" i="12" s="1"/>
  <c r="AC28" i="12"/>
  <c r="AB27" i="12"/>
  <c r="F145" i="17" l="1"/>
  <c r="I143" i="17"/>
  <c r="I156" i="17"/>
  <c r="I176" i="17"/>
  <c r="I166" i="17"/>
  <c r="Z28" i="12"/>
  <c r="Z29" i="12" s="1"/>
  <c r="W28" i="12"/>
  <c r="W29" i="12" s="1"/>
  <c r="X27" i="12"/>
  <c r="X28" i="12"/>
  <c r="X29" i="12" s="1"/>
  <c r="Y28" i="12"/>
  <c r="Y29" i="12" s="1"/>
  <c r="AC27" i="12"/>
  <c r="U27" i="12"/>
  <c r="U28" i="12"/>
  <c r="U29" i="12" s="1"/>
  <c r="AA27" i="12"/>
  <c r="AA28" i="12"/>
  <c r="AA29" i="12" s="1"/>
  <c r="Z27" i="12"/>
  <c r="T28" i="12"/>
  <c r="T29" i="12" s="1"/>
  <c r="T27" i="12"/>
  <c r="AB28" i="12"/>
  <c r="AB29" i="12" s="1"/>
  <c r="V27" i="12"/>
  <c r="V28" i="12"/>
  <c r="V29" i="12" s="1"/>
  <c r="AC29" i="12"/>
  <c r="W27" i="12"/>
  <c r="Y27" i="12"/>
  <c r="C71" i="8"/>
  <c r="C14" i="8"/>
  <c r="C15" i="8" l="1"/>
  <c r="C72" i="8"/>
  <c r="AE12" i="8" l="1"/>
  <c r="AE29" i="8" s="1"/>
  <c r="N58" i="8"/>
  <c r="N88" i="8"/>
  <c r="N29" i="8"/>
  <c r="N13" i="8"/>
  <c r="N117" i="8"/>
  <c r="N43" i="8"/>
  <c r="N132" i="8"/>
  <c r="N14" i="8"/>
  <c r="N15" i="8" s="1"/>
  <c r="N102" i="8"/>
  <c r="N73" i="8"/>
  <c r="AE43" i="8" l="1"/>
  <c r="AE58" i="8"/>
  <c r="AE102" i="8"/>
  <c r="AE14" i="8"/>
  <c r="AE15" i="8" s="1"/>
  <c r="AE73" i="8"/>
  <c r="AE117" i="8"/>
  <c r="AE88" i="8"/>
  <c r="AE132" i="8"/>
  <c r="AE13" i="8"/>
</calcChain>
</file>

<file path=xl/sharedStrings.xml><?xml version="1.0" encoding="utf-8"?>
<sst xmlns="http://schemas.openxmlformats.org/spreadsheetml/2006/main" count="1784" uniqueCount="61">
  <si>
    <t>Acidic burn</t>
  </si>
  <si>
    <t>Group</t>
  </si>
  <si>
    <t>Rat #</t>
  </si>
  <si>
    <t>Lymph nodes</t>
  </si>
  <si>
    <t>Thymus</t>
  </si>
  <si>
    <t>Spleen</t>
  </si>
  <si>
    <t>Control</t>
  </si>
  <si>
    <t>Mean</t>
  </si>
  <si>
    <t>SD</t>
  </si>
  <si>
    <t>SEM</t>
  </si>
  <si>
    <t>p (T-test) compared to Control</t>
  </si>
  <si>
    <t>p (T-test) compared to Burn</t>
  </si>
  <si>
    <t>Alkali burn</t>
  </si>
  <si>
    <t>ALT, U/L</t>
  </si>
  <si>
    <t>AST, U/L</t>
  </si>
  <si>
    <t>ALP, U/L</t>
  </si>
  <si>
    <t>LDH, U/l</t>
  </si>
  <si>
    <t>GGT, U/l</t>
  </si>
  <si>
    <t>Creatinine, mkmol/l</t>
  </si>
  <si>
    <t>Urea, mmol/l</t>
  </si>
  <si>
    <t>Rat#</t>
  </si>
  <si>
    <t>BWt, g</t>
  </si>
  <si>
    <t>Relative BWt compared to initial value, %</t>
  </si>
  <si>
    <t>-</t>
  </si>
  <si>
    <t>Alkali burn+gel</t>
  </si>
  <si>
    <t>Alkali burn+Ag195</t>
  </si>
  <si>
    <t>Alkali burn+Ag197</t>
  </si>
  <si>
    <t>Acidic burn+Gel</t>
  </si>
  <si>
    <t>Acidic burn+Ag195</t>
  </si>
  <si>
    <t>Acidic burn+Ag197</t>
  </si>
  <si>
    <t>Acidic burn+gel</t>
  </si>
  <si>
    <t>7days</t>
  </si>
  <si>
    <t>14 days</t>
  </si>
  <si>
    <t>Acidic burn+Ag 195</t>
  </si>
  <si>
    <t>Acidic burn+Ag 197</t>
  </si>
  <si>
    <t>Animals</t>
  </si>
  <si>
    <t>Burn induction</t>
  </si>
  <si>
    <t>Term of gause application</t>
  </si>
  <si>
    <t>Treatment start</t>
  </si>
  <si>
    <t>Treatment duration</t>
  </si>
  <si>
    <t>Vehicle</t>
  </si>
  <si>
    <t>Cmpd</t>
  </si>
  <si>
    <t>young male Wistar rats</t>
  </si>
  <si>
    <t>30 min</t>
  </si>
  <si>
    <t>10N HCl, 3N NaOH, soaked gause disc 2.5 cm diameter</t>
  </si>
  <si>
    <t>cellulose gel</t>
  </si>
  <si>
    <t>Ag195, Ag197. Solution:gel = 3:1</t>
  </si>
  <si>
    <t>17.01.2024, in 2 hour after disc removal</t>
  </si>
  <si>
    <t>p (T-test) compared to Gel</t>
  </si>
  <si>
    <t>Internal organs weight, mg</t>
  </si>
  <si>
    <t>Internal organs relative weight, mg/g</t>
  </si>
  <si>
    <t>BWt,%</t>
  </si>
  <si>
    <t>BWt, %</t>
  </si>
  <si>
    <t>Min</t>
  </si>
  <si>
    <t>Max</t>
  </si>
  <si>
    <t>CV</t>
  </si>
  <si>
    <t>till 30.01.2024</t>
  </si>
  <si>
    <r>
      <t>Δ</t>
    </r>
    <r>
      <rPr>
        <sz val="9.1999999999999993"/>
        <color theme="1"/>
        <rFont val="Times New Roman"/>
        <family val="1"/>
        <charset val="204"/>
      </rPr>
      <t>BWt, % 7th day</t>
    </r>
  </si>
  <si>
    <r>
      <t>Δ</t>
    </r>
    <r>
      <rPr>
        <sz val="9.1999999999999993"/>
        <color theme="1"/>
        <rFont val="Times New Roman"/>
        <family val="1"/>
        <charset val="204"/>
      </rPr>
      <t>BWt, % 14th day</t>
    </r>
  </si>
  <si>
    <t>BWt, g at digfferent days of the study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</si>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</sst>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sz val="10"/>
      <color indexed="8"/>
      <name val="Arial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charset val="204"/>
    </font>
    <font>
      <sz val="8"/>
      <color theme="1"/>
      <name val="Times New Roman"/>
      <family val="1"/>
      <charset val="204"/>
    </font>
    <font>
      <b/>
      <sz val="8"/>
      <color rgb="FF3F3F3F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3F3F3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9.199999999999999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/>
    <xf numFmtId="0" fontId="3" fillId="2" borderId="7" applyProtection="0"/>
  </cellStyleXfs>
  <cellXfs count="58">
    <xf numFmtId="0" fontId="0" fillId="0" borderId="0" xfId="0"/>
    <xf numFmtId="2" fontId="1" fillId="0" borderId="1" xfId="1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0" borderId="0" xfId="0" applyFont="1"/>
    <xf numFmtId="1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165" fontId="5" fillId="0" borderId="6" xfId="0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/>
  </cellXfs>
  <cellStyles count="3">
    <cellStyle name="Excel Built-in Output" xfId="2" xr:uid="{00000000-0005-0000-0000-000000000000}"/>
    <cellStyle name="Normal" xfId="0" builtinId="0"/>
    <cellStyle name="Normal_Sheet2" xfId="1" xr:uid="{00000000-0005-0000-0000-000001000000}"/>
  </cellStyles>
  <dxfs count="2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9E28-9666-4E9F-A652-23366393DBF6}">
  <dimension ref="A1:C7"/>
  <sheetViews>
    <sheetView workbookViewId="0">
      <selection activeCell="G17" sqref="G17"/>
    </sheetView>
  </sheetViews>
  <sheetFormatPr defaultRowHeight="14.5" x14ac:dyDescent="0.35"/>
  <sheetData>
    <row r="1" spans="1:3" x14ac:dyDescent="0.35">
      <c r="A1" s="18" t="s">
        <v>35</v>
      </c>
      <c r="C1" t="s">
        <v>42</v>
      </c>
    </row>
    <row r="2" spans="1:3" x14ac:dyDescent="0.35">
      <c r="A2" s="18" t="s">
        <v>36</v>
      </c>
      <c r="C2" t="s">
        <v>44</v>
      </c>
    </row>
    <row r="3" spans="1:3" x14ac:dyDescent="0.35">
      <c r="A3" s="18" t="s">
        <v>37</v>
      </c>
      <c r="C3" t="s">
        <v>43</v>
      </c>
    </row>
    <row r="4" spans="1:3" x14ac:dyDescent="0.35">
      <c r="A4" s="18" t="s">
        <v>40</v>
      </c>
      <c r="C4" t="s">
        <v>45</v>
      </c>
    </row>
    <row r="5" spans="1:3" x14ac:dyDescent="0.35">
      <c r="A5" s="18" t="s">
        <v>41</v>
      </c>
      <c r="C5" t="s">
        <v>46</v>
      </c>
    </row>
    <row r="6" spans="1:3" x14ac:dyDescent="0.35">
      <c r="A6" s="18" t="s">
        <v>38</v>
      </c>
      <c r="C6" t="s">
        <v>47</v>
      </c>
    </row>
    <row r="7" spans="1:3" x14ac:dyDescent="0.35">
      <c r="A7" s="18" t="s">
        <v>39</v>
      </c>
      <c r="C7" t="s">
        <v>56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B1048576"/>
    </sheetView>
  </sheetViews>
  <sheetFormatPr defaultColWidth="8.7265625" defaultRowHeight="10.5" x14ac:dyDescent="0.25"/>
  <cols>
    <col min="1" max="1" width="8.81640625" style="5" customWidth="1"/>
    <col min="2" max="2" width="8.7265625" style="47"/>
    <col min="3" max="16" width="8.7265625" style="4" customWidth="1"/>
    <col min="17" max="17" width="12.26953125" style="4" bestFit="1" customWidth="1"/>
    <col min="18" max="18" width="13.1796875" style="4" bestFit="1" customWidth="1"/>
    <col min="19" max="19" width="8.81640625" style="5" customWidth="1"/>
    <col min="20" max="20" width="8.7265625" style="4"/>
    <col min="21" max="26" width="8.7265625" style="4" customWidth="1"/>
    <col min="27" max="16384" width="8.7265625" style="4"/>
  </cols>
  <sheetData>
    <row r="1" spans="1:33" ht="11.5" x14ac:dyDescent="0.25">
      <c r="A1" s="39" t="s">
        <v>1</v>
      </c>
      <c r="B1" s="55" t="s">
        <v>20</v>
      </c>
      <c r="C1" s="38" t="s">
        <v>59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4" t="s">
        <v>57</v>
      </c>
      <c r="R1" s="24" t="s">
        <v>58</v>
      </c>
      <c r="S1" s="39" t="s">
        <v>1</v>
      </c>
      <c r="T1" s="38" t="s">
        <v>20</v>
      </c>
      <c r="U1" s="38" t="s">
        <v>22</v>
      </c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x14ac:dyDescent="0.25">
      <c r="A2" s="39"/>
      <c r="B2" s="55"/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S2" s="39"/>
      <c r="T2" s="38"/>
      <c r="U2" s="6">
        <v>2</v>
      </c>
      <c r="V2" s="6">
        <v>3</v>
      </c>
      <c r="W2" s="6">
        <v>4</v>
      </c>
      <c r="X2" s="6">
        <v>5</v>
      </c>
      <c r="Y2" s="6">
        <v>6</v>
      </c>
      <c r="Z2" s="6">
        <v>7</v>
      </c>
      <c r="AA2" s="6">
        <v>8</v>
      </c>
      <c r="AB2" s="6">
        <v>9</v>
      </c>
      <c r="AC2" s="6">
        <v>10</v>
      </c>
      <c r="AD2" s="6">
        <v>11</v>
      </c>
      <c r="AE2" s="6">
        <v>12</v>
      </c>
      <c r="AF2" s="6">
        <v>13</v>
      </c>
      <c r="AG2" s="6">
        <v>14</v>
      </c>
    </row>
    <row r="3" spans="1:33" x14ac:dyDescent="0.25">
      <c r="A3" s="40" t="s">
        <v>6</v>
      </c>
      <c r="B3" s="46">
        <v>1</v>
      </c>
      <c r="C3" s="7">
        <v>146</v>
      </c>
      <c r="D3" s="7">
        <v>151</v>
      </c>
      <c r="E3" s="7">
        <v>156</v>
      </c>
      <c r="F3" s="7">
        <v>161</v>
      </c>
      <c r="G3" s="7">
        <v>162</v>
      </c>
      <c r="H3" s="7">
        <v>163</v>
      </c>
      <c r="I3" s="7">
        <v>164</v>
      </c>
      <c r="J3" s="6">
        <v>168</v>
      </c>
      <c r="K3" s="6">
        <v>172</v>
      </c>
      <c r="L3" s="6">
        <v>176</v>
      </c>
      <c r="M3" s="7">
        <v>178</v>
      </c>
      <c r="N3" s="7">
        <v>180</v>
      </c>
      <c r="O3" s="7">
        <v>182</v>
      </c>
      <c r="P3" s="7">
        <v>195</v>
      </c>
      <c r="Q3" s="9" t="s">
        <v>23</v>
      </c>
      <c r="R3" s="4">
        <f>(P3-C3)/C3*100</f>
        <v>33.561643835616437</v>
      </c>
      <c r="S3" s="40" t="s">
        <v>6</v>
      </c>
      <c r="T3" s="6">
        <v>1</v>
      </c>
      <c r="U3" s="10">
        <f>(D3-$C3)/$C3*100</f>
        <v>3.4246575342465753</v>
      </c>
      <c r="V3" s="10">
        <f t="shared" ref="V3:AG3" si="0">(E3-$C3)/$C3*100</f>
        <v>6.8493150684931505</v>
      </c>
      <c r="W3" s="10">
        <f t="shared" si="0"/>
        <v>10.273972602739725</v>
      </c>
      <c r="X3" s="10">
        <f t="shared" si="0"/>
        <v>10.95890410958904</v>
      </c>
      <c r="Y3" s="10">
        <f t="shared" si="0"/>
        <v>11.643835616438356</v>
      </c>
      <c r="Z3" s="10">
        <f t="shared" si="0"/>
        <v>12.328767123287671</v>
      </c>
      <c r="AA3" s="10">
        <f t="shared" si="0"/>
        <v>15.068493150684931</v>
      </c>
      <c r="AB3" s="10">
        <f t="shared" si="0"/>
        <v>17.80821917808219</v>
      </c>
      <c r="AC3" s="10">
        <f t="shared" si="0"/>
        <v>20.547945205479451</v>
      </c>
      <c r="AD3" s="10">
        <f t="shared" si="0"/>
        <v>21.917808219178081</v>
      </c>
      <c r="AE3" s="10">
        <f t="shared" si="0"/>
        <v>23.287671232876711</v>
      </c>
      <c r="AF3" s="10">
        <f t="shared" si="0"/>
        <v>24.657534246575342</v>
      </c>
      <c r="AG3" s="10">
        <f t="shared" si="0"/>
        <v>33.561643835616437</v>
      </c>
    </row>
    <row r="4" spans="1:33" x14ac:dyDescent="0.25">
      <c r="A4" s="40"/>
      <c r="B4" s="46">
        <v>2</v>
      </c>
      <c r="C4" s="7">
        <v>134</v>
      </c>
      <c r="D4" s="7">
        <v>136</v>
      </c>
      <c r="E4" s="7">
        <v>138</v>
      </c>
      <c r="F4" s="7">
        <v>141</v>
      </c>
      <c r="G4" s="7">
        <v>141</v>
      </c>
      <c r="H4" s="7">
        <v>141</v>
      </c>
      <c r="I4" s="7">
        <v>142</v>
      </c>
      <c r="J4" s="9" t="s">
        <v>23</v>
      </c>
      <c r="K4" s="9" t="s">
        <v>23</v>
      </c>
      <c r="L4" s="9" t="s">
        <v>23</v>
      </c>
      <c r="M4" s="9" t="s">
        <v>23</v>
      </c>
      <c r="N4" s="9" t="s">
        <v>23</v>
      </c>
      <c r="O4" s="9" t="s">
        <v>23</v>
      </c>
      <c r="P4" s="9" t="s">
        <v>23</v>
      </c>
      <c r="Q4" s="20">
        <f>(I4-C4)/C4*100</f>
        <v>5.9701492537313428</v>
      </c>
      <c r="R4" s="9" t="s">
        <v>23</v>
      </c>
      <c r="S4" s="40"/>
      <c r="T4" s="6">
        <v>2</v>
      </c>
      <c r="U4" s="10">
        <f t="shared" ref="U4:U12" si="1">(D4-$C4)/$C4*100</f>
        <v>1.4925373134328357</v>
      </c>
      <c r="V4" s="10">
        <f t="shared" ref="V4:V12" si="2">(E4-$C4)/$C4*100</f>
        <v>2.9850746268656714</v>
      </c>
      <c r="W4" s="10">
        <f t="shared" ref="W4:W12" si="3">(F4-$C4)/$C4*100</f>
        <v>5.2238805970149249</v>
      </c>
      <c r="X4" s="10">
        <f t="shared" ref="X4:X12" si="4">(G4-$C4)/$C4*100</f>
        <v>5.2238805970149249</v>
      </c>
      <c r="Y4" s="10">
        <f t="shared" ref="Y4:Y12" si="5">(H4-$C4)/$C4*100</f>
        <v>5.2238805970149249</v>
      </c>
      <c r="Z4" s="10">
        <f t="shared" ref="Z4:Z12" si="6">(I4-$C4)/$C4*100</f>
        <v>5.9701492537313428</v>
      </c>
      <c r="AA4" s="9" t="s">
        <v>23</v>
      </c>
      <c r="AB4" s="9" t="s">
        <v>23</v>
      </c>
      <c r="AC4" s="9" t="s">
        <v>23</v>
      </c>
      <c r="AD4" s="9" t="s">
        <v>23</v>
      </c>
      <c r="AE4" s="9" t="s">
        <v>23</v>
      </c>
      <c r="AF4" s="9" t="s">
        <v>23</v>
      </c>
      <c r="AG4" s="9" t="s">
        <v>23</v>
      </c>
    </row>
    <row r="5" spans="1:33" x14ac:dyDescent="0.25">
      <c r="A5" s="40"/>
      <c r="B5" s="46">
        <v>3</v>
      </c>
      <c r="C5" s="7">
        <v>138</v>
      </c>
      <c r="D5" s="7">
        <v>143</v>
      </c>
      <c r="E5" s="7">
        <v>148</v>
      </c>
      <c r="F5" s="7">
        <v>153</v>
      </c>
      <c r="G5" s="7">
        <v>154</v>
      </c>
      <c r="H5" s="7">
        <v>155</v>
      </c>
      <c r="I5" s="7">
        <v>157</v>
      </c>
      <c r="J5" s="6">
        <v>159</v>
      </c>
      <c r="K5" s="6">
        <v>161</v>
      </c>
      <c r="L5" s="6">
        <v>163</v>
      </c>
      <c r="M5" s="7">
        <v>164</v>
      </c>
      <c r="N5" s="7">
        <v>165</v>
      </c>
      <c r="O5" s="7">
        <v>165</v>
      </c>
      <c r="P5" s="7">
        <v>170</v>
      </c>
      <c r="Q5" s="9" t="s">
        <v>23</v>
      </c>
      <c r="R5" s="4">
        <f>(P5-C5)/C5*100</f>
        <v>23.188405797101449</v>
      </c>
      <c r="S5" s="40"/>
      <c r="T5" s="6">
        <v>3</v>
      </c>
      <c r="U5" s="10">
        <f t="shared" si="1"/>
        <v>3.6231884057971016</v>
      </c>
      <c r="V5" s="10">
        <f t="shared" si="2"/>
        <v>7.2463768115942031</v>
      </c>
      <c r="W5" s="10">
        <f t="shared" si="3"/>
        <v>10.869565217391305</v>
      </c>
      <c r="X5" s="10">
        <f t="shared" si="4"/>
        <v>11.594202898550725</v>
      </c>
      <c r="Y5" s="10">
        <f t="shared" si="5"/>
        <v>12.318840579710146</v>
      </c>
      <c r="Z5" s="10">
        <f t="shared" si="6"/>
        <v>13.768115942028986</v>
      </c>
      <c r="AA5" s="10">
        <f t="shared" ref="AA5:AA12" si="7">(J5-$C5)/$C5*100</f>
        <v>15.217391304347828</v>
      </c>
      <c r="AB5" s="10">
        <f t="shared" ref="AB5:AB12" si="8">(K5-$C5)/$C5*100</f>
        <v>16.666666666666664</v>
      </c>
      <c r="AC5" s="10">
        <f t="shared" ref="AC5:AC12" si="9">(L5-$C5)/$C5*100</f>
        <v>18.115942028985508</v>
      </c>
      <c r="AD5" s="10">
        <f t="shared" ref="AD5:AD12" si="10">(M5-$C5)/$C5*100</f>
        <v>18.840579710144929</v>
      </c>
      <c r="AE5" s="10">
        <f t="shared" ref="AE5:AE12" si="11">(N5-$C5)/$C5*100</f>
        <v>19.565217391304348</v>
      </c>
      <c r="AF5" s="10">
        <f t="shared" ref="AF5:AF12" si="12">(O5-$C5)/$C5*100</f>
        <v>19.565217391304348</v>
      </c>
      <c r="AG5" s="10">
        <f t="shared" ref="AG5:AG12" si="13">(P5-$C5)/$C5*100</f>
        <v>23.188405797101449</v>
      </c>
    </row>
    <row r="6" spans="1:33" x14ac:dyDescent="0.25">
      <c r="A6" s="40"/>
      <c r="B6" s="46">
        <v>4</v>
      </c>
      <c r="C6" s="7">
        <v>143</v>
      </c>
      <c r="D6" s="7">
        <v>148</v>
      </c>
      <c r="E6" s="7">
        <v>153</v>
      </c>
      <c r="F6" s="7">
        <v>158</v>
      </c>
      <c r="G6" s="7">
        <v>160</v>
      </c>
      <c r="H6" s="7">
        <v>162</v>
      </c>
      <c r="I6" s="7">
        <v>163</v>
      </c>
      <c r="J6" s="6">
        <v>166</v>
      </c>
      <c r="K6" s="6">
        <v>169</v>
      </c>
      <c r="L6" s="6">
        <v>172</v>
      </c>
      <c r="M6" s="7">
        <v>174</v>
      </c>
      <c r="N6" s="7">
        <v>182</v>
      </c>
      <c r="O6" s="7">
        <v>190</v>
      </c>
      <c r="P6" s="7">
        <v>206</v>
      </c>
      <c r="Q6" s="9" t="s">
        <v>23</v>
      </c>
      <c r="R6" s="4">
        <f>(P6-C6)/C6*100</f>
        <v>44.05594405594406</v>
      </c>
      <c r="S6" s="40"/>
      <c r="T6" s="6">
        <v>4</v>
      </c>
      <c r="U6" s="10">
        <f t="shared" si="1"/>
        <v>3.4965034965034967</v>
      </c>
      <c r="V6" s="10">
        <f t="shared" si="2"/>
        <v>6.9930069930069934</v>
      </c>
      <c r="W6" s="10">
        <f t="shared" si="3"/>
        <v>10.48951048951049</v>
      </c>
      <c r="X6" s="10">
        <f t="shared" si="4"/>
        <v>11.888111888111888</v>
      </c>
      <c r="Y6" s="10">
        <f t="shared" si="5"/>
        <v>13.286713286713287</v>
      </c>
      <c r="Z6" s="10">
        <f t="shared" si="6"/>
        <v>13.986013986013987</v>
      </c>
      <c r="AA6" s="10">
        <f t="shared" si="7"/>
        <v>16.083916083916083</v>
      </c>
      <c r="AB6" s="10">
        <f t="shared" si="8"/>
        <v>18.181818181818183</v>
      </c>
      <c r="AC6" s="10">
        <f t="shared" si="9"/>
        <v>20.27972027972028</v>
      </c>
      <c r="AD6" s="10">
        <f t="shared" si="10"/>
        <v>21.678321678321677</v>
      </c>
      <c r="AE6" s="10">
        <f t="shared" si="11"/>
        <v>27.27272727272727</v>
      </c>
      <c r="AF6" s="10">
        <f t="shared" si="12"/>
        <v>32.867132867132867</v>
      </c>
      <c r="AG6" s="10">
        <f t="shared" si="13"/>
        <v>44.05594405594406</v>
      </c>
    </row>
    <row r="7" spans="1:33" x14ac:dyDescent="0.25">
      <c r="A7" s="40"/>
      <c r="B7" s="46">
        <v>5</v>
      </c>
      <c r="C7" s="7">
        <v>135</v>
      </c>
      <c r="D7" s="7">
        <v>138</v>
      </c>
      <c r="E7" s="7">
        <v>141</v>
      </c>
      <c r="F7" s="7">
        <v>145</v>
      </c>
      <c r="G7" s="7">
        <v>146</v>
      </c>
      <c r="H7" s="7">
        <v>147</v>
      </c>
      <c r="I7" s="7">
        <v>147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20">
        <f>(I7-C7)/C7*100</f>
        <v>8.8888888888888893</v>
      </c>
      <c r="R7" s="9" t="s">
        <v>23</v>
      </c>
      <c r="S7" s="40"/>
      <c r="T7" s="6">
        <v>5</v>
      </c>
      <c r="U7" s="10">
        <f t="shared" si="1"/>
        <v>2.2222222222222223</v>
      </c>
      <c r="V7" s="10">
        <f t="shared" si="2"/>
        <v>4.4444444444444446</v>
      </c>
      <c r="W7" s="10">
        <f t="shared" si="3"/>
        <v>7.4074074074074066</v>
      </c>
      <c r="X7" s="10">
        <f t="shared" si="4"/>
        <v>8.1481481481481488</v>
      </c>
      <c r="Y7" s="10">
        <f t="shared" si="5"/>
        <v>8.8888888888888893</v>
      </c>
      <c r="Z7" s="10">
        <f t="shared" si="6"/>
        <v>8.8888888888888893</v>
      </c>
      <c r="AA7" s="9" t="s">
        <v>23</v>
      </c>
      <c r="AB7" s="9" t="s">
        <v>23</v>
      </c>
      <c r="AC7" s="9" t="s">
        <v>23</v>
      </c>
      <c r="AD7" s="9" t="s">
        <v>23</v>
      </c>
      <c r="AE7" s="9" t="s">
        <v>23</v>
      </c>
      <c r="AF7" s="9" t="s">
        <v>23</v>
      </c>
      <c r="AG7" s="9" t="s">
        <v>23</v>
      </c>
    </row>
    <row r="8" spans="1:33" x14ac:dyDescent="0.25">
      <c r="A8" s="40"/>
      <c r="B8" s="46">
        <v>6</v>
      </c>
      <c r="C8" s="7">
        <v>147</v>
      </c>
      <c r="D8" s="7">
        <v>152</v>
      </c>
      <c r="E8" s="7">
        <v>157</v>
      </c>
      <c r="F8" s="7">
        <v>161</v>
      </c>
      <c r="G8" s="7">
        <v>161</v>
      </c>
      <c r="H8" s="7">
        <v>161</v>
      </c>
      <c r="I8" s="7">
        <v>162</v>
      </c>
      <c r="J8" s="9" t="s">
        <v>23</v>
      </c>
      <c r="K8" s="9" t="s">
        <v>23</v>
      </c>
      <c r="L8" s="9" t="s">
        <v>23</v>
      </c>
      <c r="M8" s="9" t="s">
        <v>23</v>
      </c>
      <c r="N8" s="9" t="s">
        <v>23</v>
      </c>
      <c r="O8" s="9" t="s">
        <v>23</v>
      </c>
      <c r="P8" s="9" t="s">
        <v>23</v>
      </c>
      <c r="Q8" s="20">
        <f>(I8-C8)/C8*100</f>
        <v>10.204081632653061</v>
      </c>
      <c r="R8" s="9" t="s">
        <v>23</v>
      </c>
      <c r="S8" s="40"/>
      <c r="T8" s="6">
        <v>6</v>
      </c>
      <c r="U8" s="10">
        <f t="shared" si="1"/>
        <v>3.4013605442176873</v>
      </c>
      <c r="V8" s="10">
        <f t="shared" si="2"/>
        <v>6.8027210884353746</v>
      </c>
      <c r="W8" s="10">
        <f t="shared" si="3"/>
        <v>9.5238095238095237</v>
      </c>
      <c r="X8" s="10">
        <f t="shared" si="4"/>
        <v>9.5238095238095237</v>
      </c>
      <c r="Y8" s="10">
        <f t="shared" si="5"/>
        <v>9.5238095238095237</v>
      </c>
      <c r="Z8" s="10">
        <f t="shared" si="6"/>
        <v>10.204081632653061</v>
      </c>
      <c r="AA8" s="9" t="s">
        <v>23</v>
      </c>
      <c r="AB8" s="9" t="s">
        <v>23</v>
      </c>
      <c r="AC8" s="9" t="s">
        <v>23</v>
      </c>
      <c r="AD8" s="9" t="s">
        <v>23</v>
      </c>
      <c r="AE8" s="9" t="s">
        <v>23</v>
      </c>
      <c r="AF8" s="9" t="s">
        <v>23</v>
      </c>
      <c r="AG8" s="9" t="s">
        <v>23</v>
      </c>
    </row>
    <row r="9" spans="1:33" x14ac:dyDescent="0.25">
      <c r="A9" s="40"/>
      <c r="B9" s="46">
        <v>7</v>
      </c>
      <c r="C9" s="7">
        <v>151</v>
      </c>
      <c r="D9" s="7">
        <v>157</v>
      </c>
      <c r="E9" s="7">
        <v>163</v>
      </c>
      <c r="F9" s="7">
        <v>169</v>
      </c>
      <c r="G9" s="7">
        <v>170</v>
      </c>
      <c r="H9" s="7">
        <v>171</v>
      </c>
      <c r="I9" s="7">
        <v>172</v>
      </c>
      <c r="J9" s="9" t="s">
        <v>23</v>
      </c>
      <c r="K9" s="9" t="s">
        <v>23</v>
      </c>
      <c r="L9" s="9" t="s">
        <v>23</v>
      </c>
      <c r="M9" s="9" t="s">
        <v>23</v>
      </c>
      <c r="N9" s="9" t="s">
        <v>23</v>
      </c>
      <c r="O9" s="9" t="s">
        <v>23</v>
      </c>
      <c r="P9" s="9" t="s">
        <v>23</v>
      </c>
      <c r="Q9" s="20">
        <f>(I9-C9)/C9*100</f>
        <v>13.90728476821192</v>
      </c>
      <c r="R9" s="9" t="s">
        <v>23</v>
      </c>
      <c r="S9" s="40"/>
      <c r="T9" s="6">
        <v>7</v>
      </c>
      <c r="U9" s="10">
        <f t="shared" si="1"/>
        <v>3.9735099337748347</v>
      </c>
      <c r="V9" s="10">
        <f t="shared" si="2"/>
        <v>7.9470198675496695</v>
      </c>
      <c r="W9" s="10">
        <f t="shared" si="3"/>
        <v>11.920529801324504</v>
      </c>
      <c r="X9" s="10">
        <f t="shared" si="4"/>
        <v>12.582781456953644</v>
      </c>
      <c r="Y9" s="10">
        <f t="shared" si="5"/>
        <v>13.245033112582782</v>
      </c>
      <c r="Z9" s="10">
        <f t="shared" si="6"/>
        <v>13.90728476821192</v>
      </c>
      <c r="AA9" s="9" t="s">
        <v>23</v>
      </c>
      <c r="AB9" s="9" t="s">
        <v>23</v>
      </c>
      <c r="AC9" s="9" t="s">
        <v>23</v>
      </c>
      <c r="AD9" s="9" t="s">
        <v>23</v>
      </c>
      <c r="AE9" s="9" t="s">
        <v>23</v>
      </c>
      <c r="AF9" s="9" t="s">
        <v>23</v>
      </c>
      <c r="AG9" s="9" t="s">
        <v>23</v>
      </c>
    </row>
    <row r="10" spans="1:33" x14ac:dyDescent="0.25">
      <c r="A10" s="40"/>
      <c r="B10" s="46">
        <v>8</v>
      </c>
      <c r="C10" s="6">
        <v>131</v>
      </c>
      <c r="D10" s="7">
        <v>136</v>
      </c>
      <c r="E10" s="7">
        <v>141</v>
      </c>
      <c r="F10" s="7">
        <v>146</v>
      </c>
      <c r="G10" s="7">
        <v>146</v>
      </c>
      <c r="H10" s="7">
        <v>146</v>
      </c>
      <c r="I10" s="7">
        <v>146</v>
      </c>
      <c r="J10" s="6">
        <v>149</v>
      </c>
      <c r="K10" s="6">
        <v>152</v>
      </c>
      <c r="L10" s="6">
        <v>155</v>
      </c>
      <c r="M10" s="7">
        <v>157</v>
      </c>
      <c r="N10" s="7">
        <v>169</v>
      </c>
      <c r="O10" s="7">
        <v>180</v>
      </c>
      <c r="P10" s="7">
        <v>201</v>
      </c>
      <c r="Q10" s="9" t="s">
        <v>23</v>
      </c>
      <c r="R10" s="4">
        <f>(P10-C10)/C10*100</f>
        <v>53.435114503816791</v>
      </c>
      <c r="S10" s="40"/>
      <c r="T10" s="6">
        <v>8</v>
      </c>
      <c r="U10" s="10">
        <f t="shared" si="1"/>
        <v>3.8167938931297711</v>
      </c>
      <c r="V10" s="10">
        <f t="shared" si="2"/>
        <v>7.6335877862595423</v>
      </c>
      <c r="W10" s="10">
        <f t="shared" si="3"/>
        <v>11.450381679389313</v>
      </c>
      <c r="X10" s="10">
        <f t="shared" si="4"/>
        <v>11.450381679389313</v>
      </c>
      <c r="Y10" s="10">
        <f t="shared" si="5"/>
        <v>11.450381679389313</v>
      </c>
      <c r="Z10" s="10">
        <f t="shared" si="6"/>
        <v>11.450381679389313</v>
      </c>
      <c r="AA10" s="10">
        <f t="shared" si="7"/>
        <v>13.740458015267176</v>
      </c>
      <c r="AB10" s="10">
        <f t="shared" si="8"/>
        <v>16.030534351145036</v>
      </c>
      <c r="AC10" s="10">
        <f t="shared" si="9"/>
        <v>18.320610687022899</v>
      </c>
      <c r="AD10" s="10">
        <f t="shared" si="10"/>
        <v>19.847328244274809</v>
      </c>
      <c r="AE10" s="10">
        <f t="shared" si="11"/>
        <v>29.007633587786259</v>
      </c>
      <c r="AF10" s="10">
        <f t="shared" si="12"/>
        <v>37.404580152671755</v>
      </c>
      <c r="AG10" s="10">
        <f t="shared" si="13"/>
        <v>53.435114503816791</v>
      </c>
    </row>
    <row r="11" spans="1:33" x14ac:dyDescent="0.25">
      <c r="A11" s="40"/>
      <c r="B11" s="46">
        <v>9</v>
      </c>
      <c r="C11" s="6">
        <v>138</v>
      </c>
      <c r="D11" s="7">
        <v>139</v>
      </c>
      <c r="E11" s="7">
        <v>140</v>
      </c>
      <c r="F11" s="7">
        <v>142</v>
      </c>
      <c r="G11" s="7">
        <v>142</v>
      </c>
      <c r="H11" s="7">
        <v>142</v>
      </c>
      <c r="I11" s="7">
        <v>143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9" t="s">
        <v>23</v>
      </c>
      <c r="Q11" s="20">
        <f>(I11-C11)/C11*100</f>
        <v>3.6231884057971016</v>
      </c>
      <c r="R11" s="9" t="s">
        <v>23</v>
      </c>
      <c r="S11" s="40"/>
      <c r="T11" s="6">
        <v>9</v>
      </c>
      <c r="U11" s="10">
        <f t="shared" si="1"/>
        <v>0.72463768115942029</v>
      </c>
      <c r="V11" s="10">
        <f t="shared" si="2"/>
        <v>1.4492753623188406</v>
      </c>
      <c r="W11" s="10">
        <f t="shared" si="3"/>
        <v>2.8985507246376812</v>
      </c>
      <c r="X11" s="10">
        <f t="shared" si="4"/>
        <v>2.8985507246376812</v>
      </c>
      <c r="Y11" s="10">
        <f t="shared" si="5"/>
        <v>2.8985507246376812</v>
      </c>
      <c r="Z11" s="10">
        <f t="shared" si="6"/>
        <v>3.6231884057971016</v>
      </c>
      <c r="AA11" s="9" t="s">
        <v>23</v>
      </c>
      <c r="AB11" s="9" t="s">
        <v>23</v>
      </c>
      <c r="AC11" s="9" t="s">
        <v>23</v>
      </c>
      <c r="AD11" s="9" t="s">
        <v>23</v>
      </c>
      <c r="AE11" s="9" t="s">
        <v>23</v>
      </c>
      <c r="AF11" s="9" t="s">
        <v>23</v>
      </c>
      <c r="AG11" s="9" t="s">
        <v>23</v>
      </c>
    </row>
    <row r="12" spans="1:33" x14ac:dyDescent="0.25">
      <c r="A12" s="40"/>
      <c r="B12" s="46">
        <v>10</v>
      </c>
      <c r="C12" s="7">
        <v>129</v>
      </c>
      <c r="D12" s="7">
        <v>134</v>
      </c>
      <c r="E12" s="7">
        <v>139</v>
      </c>
      <c r="F12" s="7">
        <v>143</v>
      </c>
      <c r="G12" s="7">
        <v>145</v>
      </c>
      <c r="H12" s="7">
        <v>147</v>
      </c>
      <c r="I12" s="7">
        <v>148</v>
      </c>
      <c r="J12" s="7">
        <v>151</v>
      </c>
      <c r="K12" s="7">
        <v>154</v>
      </c>
      <c r="L12" s="7">
        <v>157</v>
      </c>
      <c r="M12" s="7">
        <v>161</v>
      </c>
      <c r="N12" s="7">
        <v>166</v>
      </c>
      <c r="O12" s="7">
        <v>170</v>
      </c>
      <c r="P12" s="7">
        <v>176</v>
      </c>
      <c r="Q12" s="9" t="s">
        <v>23</v>
      </c>
      <c r="R12" s="4">
        <f>(P12-C12)/C12*100</f>
        <v>36.434108527131784</v>
      </c>
      <c r="S12" s="40"/>
      <c r="T12" s="6">
        <v>10</v>
      </c>
      <c r="U12" s="10">
        <f t="shared" si="1"/>
        <v>3.8759689922480618</v>
      </c>
      <c r="V12" s="10">
        <f t="shared" si="2"/>
        <v>7.7519379844961236</v>
      </c>
      <c r="W12" s="10">
        <f t="shared" si="3"/>
        <v>10.852713178294573</v>
      </c>
      <c r="X12" s="10">
        <f t="shared" si="4"/>
        <v>12.403100775193799</v>
      </c>
      <c r="Y12" s="10">
        <f t="shared" si="5"/>
        <v>13.953488372093023</v>
      </c>
      <c r="Z12" s="10">
        <f t="shared" si="6"/>
        <v>14.728682170542637</v>
      </c>
      <c r="AA12" s="10">
        <f t="shared" si="7"/>
        <v>17.054263565891471</v>
      </c>
      <c r="AB12" s="10">
        <f t="shared" si="8"/>
        <v>19.379844961240313</v>
      </c>
      <c r="AC12" s="10">
        <f t="shared" si="9"/>
        <v>21.705426356589147</v>
      </c>
      <c r="AD12" s="10">
        <f t="shared" si="10"/>
        <v>24.806201550387598</v>
      </c>
      <c r="AE12" s="10">
        <f t="shared" si="11"/>
        <v>28.68217054263566</v>
      </c>
      <c r="AF12" s="10">
        <f t="shared" si="12"/>
        <v>31.782945736434108</v>
      </c>
      <c r="AG12" s="10">
        <f t="shared" si="13"/>
        <v>36.434108527131784</v>
      </c>
    </row>
    <row r="13" spans="1:33" x14ac:dyDescent="0.25">
      <c r="A13" s="33" t="s">
        <v>7</v>
      </c>
      <c r="B13" s="34"/>
      <c r="C13" s="1">
        <f>AVERAGE(C3:C12)</f>
        <v>139.19999999999999</v>
      </c>
      <c r="D13" s="1">
        <f t="shared" ref="D13:R13" si="14">AVERAGE(D3:D12)</f>
        <v>143.4</v>
      </c>
      <c r="E13" s="1">
        <f t="shared" si="14"/>
        <v>147.6</v>
      </c>
      <c r="F13" s="1">
        <f t="shared" si="14"/>
        <v>151.9</v>
      </c>
      <c r="G13" s="1">
        <f t="shared" si="14"/>
        <v>152.69999999999999</v>
      </c>
      <c r="H13" s="1">
        <f t="shared" si="14"/>
        <v>153.5</v>
      </c>
      <c r="I13" s="1">
        <f t="shared" si="14"/>
        <v>154.4</v>
      </c>
      <c r="J13" s="1">
        <f t="shared" si="14"/>
        <v>158.6</v>
      </c>
      <c r="K13" s="1">
        <f t="shared" si="14"/>
        <v>161.6</v>
      </c>
      <c r="L13" s="1">
        <f t="shared" si="14"/>
        <v>164.6</v>
      </c>
      <c r="M13" s="1">
        <f t="shared" si="14"/>
        <v>166.8</v>
      </c>
      <c r="N13" s="1">
        <f t="shared" si="14"/>
        <v>172.4</v>
      </c>
      <c r="O13" s="1">
        <f t="shared" si="14"/>
        <v>177.4</v>
      </c>
      <c r="P13" s="1">
        <f t="shared" si="14"/>
        <v>189.6</v>
      </c>
      <c r="Q13" s="1">
        <f t="shared" si="14"/>
        <v>8.5187185898564639</v>
      </c>
      <c r="R13" s="1">
        <f t="shared" si="14"/>
        <v>38.135043343922106</v>
      </c>
      <c r="S13" s="33" t="s">
        <v>7</v>
      </c>
      <c r="T13" s="34"/>
      <c r="U13" s="1">
        <f t="shared" ref="U13" si="15">AVERAGE(U3:U12)</f>
        <v>3.0051380016732008</v>
      </c>
      <c r="V13" s="1">
        <f t="shared" ref="V13" si="16">AVERAGE(V3:V12)</f>
        <v>6.0102760033464016</v>
      </c>
      <c r="W13" s="1">
        <f t="shared" ref="W13" si="17">AVERAGE(W3:W12)</f>
        <v>9.0910321221519457</v>
      </c>
      <c r="X13" s="1">
        <f t="shared" ref="X13" si="18">AVERAGE(X3:X12)</f>
        <v>9.6671871801398677</v>
      </c>
      <c r="Y13" s="1">
        <f t="shared" ref="Y13" si="19">AVERAGE(Y3:Y12)</f>
        <v>10.243342238127791</v>
      </c>
      <c r="Z13" s="1">
        <f t="shared" ref="Z13" si="20">AVERAGE(Z3:Z12)</f>
        <v>10.885555385054491</v>
      </c>
      <c r="AA13" s="1">
        <f t="shared" ref="AA13" si="21">AVERAGE(AA3:AA12)</f>
        <v>15.432904424021498</v>
      </c>
      <c r="AB13" s="1">
        <f t="shared" ref="AB13" si="22">AVERAGE(AB3:AB12)</f>
        <v>17.613416667790478</v>
      </c>
      <c r="AC13" s="1">
        <f t="shared" ref="AC13" si="23">AVERAGE(AC3:AC12)</f>
        <v>19.793928911559455</v>
      </c>
      <c r="AD13" s="1">
        <f t="shared" ref="AD13" si="24">AVERAGE(AD3:AD12)</f>
        <v>21.418047880461419</v>
      </c>
      <c r="AE13" s="1">
        <f t="shared" ref="AE13" si="25">AVERAGE(AE3:AE12)</f>
        <v>25.563084005466049</v>
      </c>
      <c r="AF13" s="1">
        <f t="shared" ref="AF13" si="26">AVERAGE(AF3:AF12)</f>
        <v>29.255482078823682</v>
      </c>
      <c r="AG13" s="1">
        <f t="shared" ref="AG13" si="27">AVERAGE(AG3:AG12)</f>
        <v>38.135043343922106</v>
      </c>
    </row>
    <row r="14" spans="1:33" x14ac:dyDescent="0.25">
      <c r="A14" s="33" t="s">
        <v>8</v>
      </c>
      <c r="B14" s="33"/>
      <c r="C14" s="1">
        <f>_xlfn.STDEV.P(C3:C12)</f>
        <v>6.9253158772723138</v>
      </c>
      <c r="D14" s="1">
        <f t="shared" ref="D14:R14" si="28">_xlfn.STDEV.P(D3:D12)</f>
        <v>7.6446059414465566</v>
      </c>
      <c r="E14" s="1">
        <f t="shared" si="28"/>
        <v>8.5813751811699746</v>
      </c>
      <c r="F14" s="1">
        <f t="shared" si="28"/>
        <v>9.3536089291780851</v>
      </c>
      <c r="G14" s="1">
        <f t="shared" si="28"/>
        <v>9.5399161421890923</v>
      </c>
      <c r="H14" s="1">
        <f t="shared" si="28"/>
        <v>9.7800817992489204</v>
      </c>
      <c r="I14" s="1">
        <f t="shared" si="28"/>
        <v>9.9518842436997819</v>
      </c>
      <c r="J14" s="1">
        <f t="shared" si="28"/>
        <v>7.657675887630659</v>
      </c>
      <c r="K14" s="1">
        <f t="shared" si="28"/>
        <v>7.9145435749637523</v>
      </c>
      <c r="L14" s="1">
        <f t="shared" si="28"/>
        <v>8.2121860670591236</v>
      </c>
      <c r="M14" s="1">
        <f t="shared" si="28"/>
        <v>7.9347337699509488</v>
      </c>
      <c r="N14" s="1">
        <f t="shared" si="28"/>
        <v>7.1721684308164431</v>
      </c>
      <c r="O14" s="1">
        <f t="shared" si="28"/>
        <v>8.8904443083571483</v>
      </c>
      <c r="P14" s="1">
        <f t="shared" si="28"/>
        <v>14.122322755127783</v>
      </c>
      <c r="Q14" s="1">
        <f t="shared" si="28"/>
        <v>3.5348420484909986</v>
      </c>
      <c r="R14" s="1">
        <f t="shared" si="28"/>
        <v>10.162286937584785</v>
      </c>
      <c r="S14" s="33" t="s">
        <v>8</v>
      </c>
      <c r="T14" s="33"/>
      <c r="U14" s="1">
        <f t="shared" ref="U14:AG14" si="29">_xlfn.STDEV.P(U3:U12)</f>
        <v>1.0683113340119792</v>
      </c>
      <c r="V14" s="1">
        <f t="shared" si="29"/>
        <v>2.1366226680239584</v>
      </c>
      <c r="W14" s="1">
        <f t="shared" si="29"/>
        <v>2.8198927767755522</v>
      </c>
      <c r="X14" s="1">
        <f t="shared" si="29"/>
        <v>3.1203457206453331</v>
      </c>
      <c r="Y14" s="1">
        <f t="shared" si="29"/>
        <v>3.4821930992892156</v>
      </c>
      <c r="Z14" s="1">
        <f t="shared" si="29"/>
        <v>3.5437075904875077</v>
      </c>
      <c r="AA14" s="1">
        <f t="shared" si="29"/>
        <v>1.1041954515062717</v>
      </c>
      <c r="AB14" s="1">
        <f t="shared" si="29"/>
        <v>1.1732987009318485</v>
      </c>
      <c r="AC14" s="1">
        <f t="shared" si="29"/>
        <v>1.3743844350161445</v>
      </c>
      <c r="AD14" s="1">
        <f t="shared" si="29"/>
        <v>2.0448760589110462</v>
      </c>
      <c r="AE14" s="1">
        <f t="shared" si="29"/>
        <v>3.6240422171835927</v>
      </c>
      <c r="AF14" s="1">
        <f t="shared" si="29"/>
        <v>6.3384895260099841</v>
      </c>
      <c r="AG14" s="1">
        <f t="shared" si="29"/>
        <v>10.162286937584785</v>
      </c>
    </row>
    <row r="15" spans="1:33" x14ac:dyDescent="0.25">
      <c r="A15" s="33" t="s">
        <v>9</v>
      </c>
      <c r="B15" s="33"/>
      <c r="C15" s="1">
        <f>C14/COUNT(C3:C12)</f>
        <v>0.69253158772723133</v>
      </c>
      <c r="D15" s="1">
        <f t="shared" ref="D15:R15" si="30">D14/COUNT(D3:D12)</f>
        <v>0.76446059414465561</v>
      </c>
      <c r="E15" s="1">
        <f t="shared" si="30"/>
        <v>0.85813751811699746</v>
      </c>
      <c r="F15" s="1">
        <f t="shared" si="30"/>
        <v>0.93536089291780855</v>
      </c>
      <c r="G15" s="1">
        <f t="shared" si="30"/>
        <v>0.95399161421890921</v>
      </c>
      <c r="H15" s="1">
        <f t="shared" si="30"/>
        <v>0.97800817992489208</v>
      </c>
      <c r="I15" s="1">
        <f t="shared" si="30"/>
        <v>0.99518842436997823</v>
      </c>
      <c r="J15" s="1">
        <f t="shared" si="30"/>
        <v>1.5315351775261319</v>
      </c>
      <c r="K15" s="1">
        <f t="shared" si="30"/>
        <v>1.5829087149927505</v>
      </c>
      <c r="L15" s="1">
        <f t="shared" si="30"/>
        <v>1.6424372134118248</v>
      </c>
      <c r="M15" s="1">
        <f t="shared" si="30"/>
        <v>1.5869467539901898</v>
      </c>
      <c r="N15" s="1">
        <f t="shared" si="30"/>
        <v>1.4344336861632887</v>
      </c>
      <c r="O15" s="1">
        <f t="shared" si="30"/>
        <v>1.7780888616714297</v>
      </c>
      <c r="P15" s="1">
        <f t="shared" si="30"/>
        <v>2.8244645510255566</v>
      </c>
      <c r="Q15" s="1">
        <f t="shared" si="30"/>
        <v>0.70696840969819974</v>
      </c>
      <c r="R15" s="1">
        <f t="shared" si="30"/>
        <v>2.0324573875169571</v>
      </c>
      <c r="S15" s="33" t="s">
        <v>9</v>
      </c>
      <c r="T15" s="33"/>
      <c r="U15" s="1">
        <f t="shared" ref="U15" si="31">U14/COUNT(U3:U12)</f>
        <v>0.10683113340119792</v>
      </c>
      <c r="V15" s="1">
        <f t="shared" ref="V15" si="32">V14/COUNT(V3:V12)</f>
        <v>0.21366226680239583</v>
      </c>
      <c r="W15" s="1">
        <f t="shared" ref="W15" si="33">W14/COUNT(W3:W12)</f>
        <v>0.28198927767755522</v>
      </c>
      <c r="X15" s="1">
        <f t="shared" ref="X15" si="34">X14/COUNT(X3:X12)</f>
        <v>0.31203457206453333</v>
      </c>
      <c r="Y15" s="1">
        <f t="shared" ref="Y15" si="35">Y14/COUNT(Y3:Y12)</f>
        <v>0.34821930992892158</v>
      </c>
      <c r="Z15" s="1">
        <f t="shared" ref="Z15" si="36">Z14/COUNT(Z3:Z12)</f>
        <v>0.35437075904875076</v>
      </c>
      <c r="AA15" s="1">
        <f t="shared" ref="AA15" si="37">AA14/COUNT(AA3:AA12)</f>
        <v>0.22083909030125434</v>
      </c>
      <c r="AB15" s="1">
        <f t="shared" ref="AB15" si="38">AB14/COUNT(AB3:AB12)</f>
        <v>0.2346597401863697</v>
      </c>
      <c r="AC15" s="1">
        <f t="shared" ref="AC15" si="39">AC14/COUNT(AC3:AC12)</f>
        <v>0.27487688700322888</v>
      </c>
      <c r="AD15" s="1">
        <f t="shared" ref="AD15" si="40">AD14/COUNT(AD3:AD12)</f>
        <v>0.40897521178220925</v>
      </c>
      <c r="AE15" s="1">
        <f t="shared" ref="AE15" si="41">AE14/COUNT(AE3:AE12)</f>
        <v>0.72480844343671857</v>
      </c>
      <c r="AF15" s="1">
        <f t="shared" ref="AF15" si="42">AF14/COUNT(AF3:AF12)</f>
        <v>1.2676979052019968</v>
      </c>
      <c r="AG15" s="1">
        <f t="shared" ref="AG15" si="43">AG14/COUNT(AG3:AG12)</f>
        <v>2.0324573875169571</v>
      </c>
    </row>
    <row r="16" spans="1:33" ht="10.5" customHeight="1" x14ac:dyDescent="0.25">
      <c r="A16" s="32" t="s">
        <v>0</v>
      </c>
      <c r="B16" s="46">
        <v>11</v>
      </c>
      <c r="C16" s="7">
        <v>178</v>
      </c>
      <c r="D16" s="7">
        <v>179</v>
      </c>
      <c r="E16" s="7">
        <v>180</v>
      </c>
      <c r="F16" s="7">
        <v>181</v>
      </c>
      <c r="G16" s="7">
        <v>182</v>
      </c>
      <c r="H16" s="7">
        <v>183</v>
      </c>
      <c r="I16" s="7">
        <v>183</v>
      </c>
      <c r="J16" s="6">
        <v>186</v>
      </c>
      <c r="K16" s="6">
        <v>189</v>
      </c>
      <c r="L16" s="6">
        <v>192</v>
      </c>
      <c r="M16" s="7">
        <v>195</v>
      </c>
      <c r="N16" s="7">
        <v>202</v>
      </c>
      <c r="O16" s="7">
        <v>208</v>
      </c>
      <c r="P16" s="7">
        <v>224</v>
      </c>
      <c r="Q16" s="9" t="s">
        <v>23</v>
      </c>
      <c r="R16" s="4">
        <f>(P16-C16)/C16*100</f>
        <v>25.842696629213485</v>
      </c>
      <c r="S16" s="32" t="s">
        <v>0</v>
      </c>
      <c r="T16" s="6">
        <v>11</v>
      </c>
      <c r="U16" s="10">
        <f>(D16-$C16)/$C16*100</f>
        <v>0.5617977528089888</v>
      </c>
      <c r="V16" s="10">
        <f t="shared" ref="V16:V25" si="44">(E16-$C16)/$C16*100</f>
        <v>1.1235955056179776</v>
      </c>
      <c r="W16" s="10">
        <f t="shared" ref="W16:W25" si="45">(F16-$C16)/$C16*100</f>
        <v>1.6853932584269662</v>
      </c>
      <c r="X16" s="10">
        <f t="shared" ref="X16:X25" si="46">(G16-$C16)/$C16*100</f>
        <v>2.2471910112359552</v>
      </c>
      <c r="Y16" s="10">
        <f t="shared" ref="Y16:Y25" si="47">(H16-$C16)/$C16*100</f>
        <v>2.8089887640449436</v>
      </c>
      <c r="Z16" s="10">
        <f t="shared" ref="Z16:Z25" si="48">(I16-$C16)/$C16*100</f>
        <v>2.8089887640449436</v>
      </c>
      <c r="AA16" s="10">
        <f t="shared" ref="AA16:AA24" si="49">(J16-$C16)/$C16*100</f>
        <v>4.4943820224719104</v>
      </c>
      <c r="AB16" s="10">
        <f t="shared" ref="AB16:AB24" si="50">(K16-$C16)/$C16*100</f>
        <v>6.179775280898876</v>
      </c>
      <c r="AC16" s="10">
        <f t="shared" ref="AC16:AC24" si="51">(L16-$C16)/$C16*100</f>
        <v>7.8651685393258424</v>
      </c>
      <c r="AD16" s="10">
        <f t="shared" ref="AD16:AD24" si="52">(M16-$C16)/$C16*100</f>
        <v>9.5505617977528079</v>
      </c>
      <c r="AE16" s="10">
        <f t="shared" ref="AE16:AE24" si="53">(N16-$C16)/$C16*100</f>
        <v>13.48314606741573</v>
      </c>
      <c r="AF16" s="10">
        <f t="shared" ref="AF16:AF24" si="54">(O16-$C16)/$C16*100</f>
        <v>16.853932584269664</v>
      </c>
      <c r="AG16" s="10">
        <f t="shared" ref="AG16:AG24" si="55">(P16-$C16)/$C16*100</f>
        <v>25.842696629213485</v>
      </c>
    </row>
    <row r="17" spans="1:33" x14ac:dyDescent="0.25">
      <c r="A17" s="32"/>
      <c r="B17" s="46">
        <v>12</v>
      </c>
      <c r="C17" s="7">
        <v>150</v>
      </c>
      <c r="D17" s="7">
        <v>153</v>
      </c>
      <c r="E17" s="7">
        <v>156</v>
      </c>
      <c r="F17" s="7">
        <v>159</v>
      </c>
      <c r="G17" s="7">
        <v>162</v>
      </c>
      <c r="H17" s="7">
        <v>165</v>
      </c>
      <c r="I17" s="7">
        <v>169</v>
      </c>
      <c r="J17" s="6">
        <v>173</v>
      </c>
      <c r="K17" s="6">
        <v>177</v>
      </c>
      <c r="L17" s="6">
        <v>181</v>
      </c>
      <c r="M17" s="7">
        <v>186</v>
      </c>
      <c r="N17" s="7">
        <v>190</v>
      </c>
      <c r="O17" s="7">
        <v>194</v>
      </c>
      <c r="P17" s="7">
        <v>201</v>
      </c>
      <c r="Q17" s="9" t="s">
        <v>23</v>
      </c>
      <c r="R17" s="4">
        <f>(P17-C17)/C17*100</f>
        <v>34</v>
      </c>
      <c r="S17" s="32"/>
      <c r="T17" s="6">
        <v>12</v>
      </c>
      <c r="U17" s="10">
        <f t="shared" ref="U17:U25" si="56">(D17-$C17)/$C17*100</f>
        <v>2</v>
      </c>
      <c r="V17" s="10">
        <f t="shared" si="44"/>
        <v>4</v>
      </c>
      <c r="W17" s="10">
        <f t="shared" si="45"/>
        <v>6</v>
      </c>
      <c r="X17" s="10">
        <f t="shared" si="46"/>
        <v>8</v>
      </c>
      <c r="Y17" s="10">
        <f t="shared" si="47"/>
        <v>10</v>
      </c>
      <c r="Z17" s="10">
        <f t="shared" si="48"/>
        <v>12.666666666666668</v>
      </c>
      <c r="AA17" s="10">
        <f t="shared" si="49"/>
        <v>15.333333333333332</v>
      </c>
      <c r="AB17" s="10">
        <f t="shared" si="50"/>
        <v>18</v>
      </c>
      <c r="AC17" s="10">
        <f t="shared" si="51"/>
        <v>20.666666666666668</v>
      </c>
      <c r="AD17" s="10">
        <f t="shared" si="52"/>
        <v>24</v>
      </c>
      <c r="AE17" s="10">
        <f t="shared" si="53"/>
        <v>26.666666666666668</v>
      </c>
      <c r="AF17" s="10">
        <f t="shared" si="54"/>
        <v>29.333333333333332</v>
      </c>
      <c r="AG17" s="10">
        <f t="shared" si="55"/>
        <v>34</v>
      </c>
    </row>
    <row r="18" spans="1:33" x14ac:dyDescent="0.25">
      <c r="A18" s="32"/>
      <c r="B18" s="46">
        <v>13</v>
      </c>
      <c r="C18" s="7">
        <v>125</v>
      </c>
      <c r="D18" s="7">
        <v>131</v>
      </c>
      <c r="E18" s="7">
        <v>137</v>
      </c>
      <c r="F18" s="7">
        <v>143</v>
      </c>
      <c r="G18" s="7">
        <v>142</v>
      </c>
      <c r="H18" s="7">
        <v>141</v>
      </c>
      <c r="I18" s="7">
        <v>141</v>
      </c>
      <c r="J18" s="6">
        <v>145</v>
      </c>
      <c r="K18" s="6">
        <v>149</v>
      </c>
      <c r="L18" s="6">
        <v>153</v>
      </c>
      <c r="M18" s="7">
        <v>156</v>
      </c>
      <c r="N18" s="7">
        <v>160</v>
      </c>
      <c r="O18" s="7">
        <v>163</v>
      </c>
      <c r="P18" s="7">
        <v>173</v>
      </c>
      <c r="Q18" s="9" t="s">
        <v>23</v>
      </c>
      <c r="R18" s="4">
        <f>(P18-C18)/C18*100</f>
        <v>38.4</v>
      </c>
      <c r="S18" s="32"/>
      <c r="T18" s="6">
        <v>13</v>
      </c>
      <c r="U18" s="10">
        <f t="shared" si="56"/>
        <v>4.8</v>
      </c>
      <c r="V18" s="10">
        <f t="shared" si="44"/>
        <v>9.6</v>
      </c>
      <c r="W18" s="10">
        <f t="shared" si="45"/>
        <v>14.399999999999999</v>
      </c>
      <c r="X18" s="10">
        <f t="shared" si="46"/>
        <v>13.600000000000001</v>
      </c>
      <c r="Y18" s="10">
        <f t="shared" si="47"/>
        <v>12.8</v>
      </c>
      <c r="Z18" s="10">
        <f t="shared" si="48"/>
        <v>12.8</v>
      </c>
      <c r="AA18" s="10">
        <f t="shared" si="49"/>
        <v>16</v>
      </c>
      <c r="AB18" s="10">
        <f t="shared" si="50"/>
        <v>19.2</v>
      </c>
      <c r="AC18" s="10">
        <f t="shared" si="51"/>
        <v>22.400000000000002</v>
      </c>
      <c r="AD18" s="10">
        <f t="shared" si="52"/>
        <v>24.8</v>
      </c>
      <c r="AE18" s="10">
        <f t="shared" si="53"/>
        <v>28.000000000000004</v>
      </c>
      <c r="AF18" s="10">
        <f t="shared" si="54"/>
        <v>30.4</v>
      </c>
      <c r="AG18" s="10">
        <f t="shared" si="55"/>
        <v>38.4</v>
      </c>
    </row>
    <row r="19" spans="1:33" x14ac:dyDescent="0.25">
      <c r="A19" s="32"/>
      <c r="B19" s="46">
        <v>14</v>
      </c>
      <c r="C19" s="7">
        <v>144</v>
      </c>
      <c r="D19" s="7">
        <v>149</v>
      </c>
      <c r="E19" s="7">
        <v>154</v>
      </c>
      <c r="F19" s="7">
        <v>160</v>
      </c>
      <c r="G19" s="7">
        <v>157</v>
      </c>
      <c r="H19" s="7">
        <v>154</v>
      </c>
      <c r="I19" s="7">
        <v>151</v>
      </c>
      <c r="J19" s="6">
        <v>155</v>
      </c>
      <c r="K19" s="6">
        <v>159</v>
      </c>
      <c r="L19" s="6">
        <v>163</v>
      </c>
      <c r="M19" s="7">
        <v>165</v>
      </c>
      <c r="N19" s="7">
        <v>173</v>
      </c>
      <c r="O19" s="7">
        <v>180</v>
      </c>
      <c r="P19" s="7">
        <v>187</v>
      </c>
      <c r="Q19" s="9" t="s">
        <v>23</v>
      </c>
      <c r="R19" s="4">
        <f>(P19-C19)/C19*100</f>
        <v>29.861111111111111</v>
      </c>
      <c r="S19" s="32"/>
      <c r="T19" s="6">
        <v>14</v>
      </c>
      <c r="U19" s="10">
        <f t="shared" si="56"/>
        <v>3.4722222222222223</v>
      </c>
      <c r="V19" s="10">
        <f t="shared" si="44"/>
        <v>6.9444444444444446</v>
      </c>
      <c r="W19" s="10">
        <f t="shared" si="45"/>
        <v>11.111111111111111</v>
      </c>
      <c r="X19" s="10">
        <f t="shared" si="46"/>
        <v>9.0277777777777768</v>
      </c>
      <c r="Y19" s="10">
        <f t="shared" si="47"/>
        <v>6.9444444444444446</v>
      </c>
      <c r="Z19" s="10">
        <f t="shared" si="48"/>
        <v>4.8611111111111116</v>
      </c>
      <c r="AA19" s="10">
        <f t="shared" si="49"/>
        <v>7.6388888888888893</v>
      </c>
      <c r="AB19" s="10">
        <f t="shared" si="50"/>
        <v>10.416666666666668</v>
      </c>
      <c r="AC19" s="10">
        <f t="shared" si="51"/>
        <v>13.194444444444445</v>
      </c>
      <c r="AD19" s="10">
        <f t="shared" si="52"/>
        <v>14.583333333333334</v>
      </c>
      <c r="AE19" s="10">
        <f t="shared" si="53"/>
        <v>20.138888888888889</v>
      </c>
      <c r="AF19" s="10">
        <f t="shared" si="54"/>
        <v>25</v>
      </c>
      <c r="AG19" s="10">
        <f t="shared" si="55"/>
        <v>29.861111111111111</v>
      </c>
    </row>
    <row r="20" spans="1:33" x14ac:dyDescent="0.25">
      <c r="A20" s="32"/>
      <c r="B20" s="46">
        <v>15</v>
      </c>
      <c r="C20" s="7">
        <v>174</v>
      </c>
      <c r="D20" s="7">
        <v>170</v>
      </c>
      <c r="E20" s="7">
        <v>166</v>
      </c>
      <c r="F20" s="7">
        <v>163</v>
      </c>
      <c r="G20" s="7">
        <v>171</v>
      </c>
      <c r="H20" s="7">
        <v>179</v>
      </c>
      <c r="I20" s="7">
        <v>187</v>
      </c>
      <c r="J20" s="9" t="s">
        <v>23</v>
      </c>
      <c r="K20" s="9" t="s">
        <v>23</v>
      </c>
      <c r="L20" s="9" t="s">
        <v>23</v>
      </c>
      <c r="M20" s="9" t="s">
        <v>23</v>
      </c>
      <c r="N20" s="9" t="s">
        <v>23</v>
      </c>
      <c r="O20" s="9" t="s">
        <v>23</v>
      </c>
      <c r="P20" s="9" t="s">
        <v>23</v>
      </c>
      <c r="Q20" s="20">
        <f>(I20-C20)/C20*100</f>
        <v>7.4712643678160928</v>
      </c>
      <c r="R20" s="9" t="s">
        <v>23</v>
      </c>
      <c r="S20" s="32"/>
      <c r="T20" s="6">
        <v>15</v>
      </c>
      <c r="U20" s="10">
        <f t="shared" si="56"/>
        <v>-2.2988505747126435</v>
      </c>
      <c r="V20" s="10">
        <f t="shared" si="44"/>
        <v>-4.5977011494252871</v>
      </c>
      <c r="W20" s="10">
        <f t="shared" si="45"/>
        <v>-6.3218390804597711</v>
      </c>
      <c r="X20" s="10">
        <f t="shared" si="46"/>
        <v>-1.7241379310344827</v>
      </c>
      <c r="Y20" s="10">
        <f t="shared" si="47"/>
        <v>2.8735632183908044</v>
      </c>
      <c r="Z20" s="10">
        <f t="shared" si="48"/>
        <v>7.4712643678160928</v>
      </c>
      <c r="AA20" s="9" t="s">
        <v>23</v>
      </c>
      <c r="AB20" s="9" t="s">
        <v>23</v>
      </c>
      <c r="AC20" s="9" t="s">
        <v>23</v>
      </c>
      <c r="AD20" s="9" t="s">
        <v>23</v>
      </c>
      <c r="AE20" s="9" t="s">
        <v>23</v>
      </c>
      <c r="AF20" s="9" t="s">
        <v>23</v>
      </c>
      <c r="AG20" s="9" t="s">
        <v>23</v>
      </c>
    </row>
    <row r="21" spans="1:33" x14ac:dyDescent="0.25">
      <c r="A21" s="32"/>
      <c r="B21" s="46">
        <v>16</v>
      </c>
      <c r="C21" s="7">
        <v>130</v>
      </c>
      <c r="D21" s="7">
        <v>131</v>
      </c>
      <c r="E21" s="7">
        <v>132</v>
      </c>
      <c r="F21" s="7">
        <v>132</v>
      </c>
      <c r="G21" s="7">
        <v>133</v>
      </c>
      <c r="H21" s="7">
        <v>134</v>
      </c>
      <c r="I21" s="7">
        <v>134</v>
      </c>
      <c r="J21" s="9" t="s">
        <v>23</v>
      </c>
      <c r="K21" s="9" t="s">
        <v>23</v>
      </c>
      <c r="L21" s="9" t="s">
        <v>23</v>
      </c>
      <c r="M21" s="9" t="s">
        <v>23</v>
      </c>
      <c r="N21" s="9" t="s">
        <v>23</v>
      </c>
      <c r="O21" s="9" t="s">
        <v>23</v>
      </c>
      <c r="P21" s="9" t="s">
        <v>23</v>
      </c>
      <c r="Q21" s="20">
        <f>(I21-C21)/C21*100</f>
        <v>3.0769230769230771</v>
      </c>
      <c r="R21" s="9" t="s">
        <v>23</v>
      </c>
      <c r="S21" s="32"/>
      <c r="T21" s="6">
        <v>16</v>
      </c>
      <c r="U21" s="10">
        <f t="shared" si="56"/>
        <v>0.76923076923076927</v>
      </c>
      <c r="V21" s="10">
        <f t="shared" si="44"/>
        <v>1.5384615384615385</v>
      </c>
      <c r="W21" s="10">
        <f t="shared" si="45"/>
        <v>1.5384615384615385</v>
      </c>
      <c r="X21" s="10">
        <f t="shared" si="46"/>
        <v>2.3076923076923079</v>
      </c>
      <c r="Y21" s="10">
        <f t="shared" si="47"/>
        <v>3.0769230769230771</v>
      </c>
      <c r="Z21" s="10">
        <f t="shared" si="48"/>
        <v>3.0769230769230771</v>
      </c>
      <c r="AA21" s="9" t="s">
        <v>23</v>
      </c>
      <c r="AB21" s="9" t="s">
        <v>23</v>
      </c>
      <c r="AC21" s="9" t="s">
        <v>23</v>
      </c>
      <c r="AD21" s="9" t="s">
        <v>23</v>
      </c>
      <c r="AE21" s="9" t="s">
        <v>23</v>
      </c>
      <c r="AF21" s="9" t="s">
        <v>23</v>
      </c>
      <c r="AG21" s="9" t="s">
        <v>23</v>
      </c>
    </row>
    <row r="22" spans="1:33" x14ac:dyDescent="0.25">
      <c r="A22" s="32"/>
      <c r="B22" s="46">
        <v>17</v>
      </c>
      <c r="C22" s="7">
        <v>173</v>
      </c>
      <c r="D22" s="7">
        <v>175</v>
      </c>
      <c r="E22" s="7">
        <v>177</v>
      </c>
      <c r="F22" s="7">
        <v>179</v>
      </c>
      <c r="G22" s="7">
        <v>179</v>
      </c>
      <c r="H22" s="7">
        <v>179</v>
      </c>
      <c r="I22" s="7">
        <v>179</v>
      </c>
      <c r="J22" s="9" t="s">
        <v>23</v>
      </c>
      <c r="K22" s="9" t="s">
        <v>23</v>
      </c>
      <c r="L22" s="9" t="s">
        <v>23</v>
      </c>
      <c r="M22" s="9" t="s">
        <v>23</v>
      </c>
      <c r="N22" s="9" t="s">
        <v>23</v>
      </c>
      <c r="O22" s="9" t="s">
        <v>23</v>
      </c>
      <c r="P22" s="9" t="s">
        <v>23</v>
      </c>
      <c r="Q22" s="20">
        <f>(I22-C22)/C22*100</f>
        <v>3.4682080924855487</v>
      </c>
      <c r="R22" s="9" t="s">
        <v>23</v>
      </c>
      <c r="S22" s="32"/>
      <c r="T22" s="6">
        <v>17</v>
      </c>
      <c r="U22" s="10">
        <f t="shared" si="56"/>
        <v>1.1560693641618496</v>
      </c>
      <c r="V22" s="10">
        <f t="shared" si="44"/>
        <v>2.3121387283236992</v>
      </c>
      <c r="W22" s="10">
        <f t="shared" si="45"/>
        <v>3.4682080924855487</v>
      </c>
      <c r="X22" s="10">
        <f t="shared" si="46"/>
        <v>3.4682080924855487</v>
      </c>
      <c r="Y22" s="10">
        <f t="shared" si="47"/>
        <v>3.4682080924855487</v>
      </c>
      <c r="Z22" s="10">
        <f t="shared" si="48"/>
        <v>3.4682080924855487</v>
      </c>
      <c r="AA22" s="9" t="s">
        <v>23</v>
      </c>
      <c r="AB22" s="9" t="s">
        <v>23</v>
      </c>
      <c r="AC22" s="9" t="s">
        <v>23</v>
      </c>
      <c r="AD22" s="9" t="s">
        <v>23</v>
      </c>
      <c r="AE22" s="9" t="s">
        <v>23</v>
      </c>
      <c r="AF22" s="9" t="s">
        <v>23</v>
      </c>
      <c r="AG22" s="9" t="s">
        <v>23</v>
      </c>
    </row>
    <row r="23" spans="1:33" x14ac:dyDescent="0.25">
      <c r="A23" s="32"/>
      <c r="B23" s="46">
        <v>18</v>
      </c>
      <c r="C23" s="7">
        <v>155</v>
      </c>
      <c r="D23" s="7">
        <v>161</v>
      </c>
      <c r="E23" s="7">
        <v>167</v>
      </c>
      <c r="F23" s="7">
        <v>172</v>
      </c>
      <c r="G23" s="7">
        <v>171</v>
      </c>
      <c r="H23" s="7">
        <v>170</v>
      </c>
      <c r="I23" s="7">
        <v>168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20">
        <f>(I23-C23)/C23*100</f>
        <v>8.3870967741935498</v>
      </c>
      <c r="R23" s="9" t="s">
        <v>23</v>
      </c>
      <c r="S23" s="32"/>
      <c r="T23" s="6">
        <v>18</v>
      </c>
      <c r="U23" s="10">
        <f t="shared" si="56"/>
        <v>3.870967741935484</v>
      </c>
      <c r="V23" s="10">
        <f t="shared" si="44"/>
        <v>7.741935483870968</v>
      </c>
      <c r="W23" s="10">
        <f t="shared" si="45"/>
        <v>10.967741935483872</v>
      </c>
      <c r="X23" s="10">
        <f t="shared" si="46"/>
        <v>10.32258064516129</v>
      </c>
      <c r="Y23" s="10">
        <f t="shared" si="47"/>
        <v>9.67741935483871</v>
      </c>
      <c r="Z23" s="10">
        <f t="shared" si="48"/>
        <v>8.3870967741935498</v>
      </c>
      <c r="AA23" s="9" t="s">
        <v>23</v>
      </c>
      <c r="AB23" s="9" t="s">
        <v>23</v>
      </c>
      <c r="AC23" s="9" t="s">
        <v>23</v>
      </c>
      <c r="AD23" s="9" t="s">
        <v>23</v>
      </c>
      <c r="AE23" s="9" t="s">
        <v>23</v>
      </c>
      <c r="AF23" s="9" t="s">
        <v>23</v>
      </c>
      <c r="AG23" s="9" t="s">
        <v>23</v>
      </c>
    </row>
    <row r="24" spans="1:33" x14ac:dyDescent="0.25">
      <c r="A24" s="32"/>
      <c r="B24" s="46">
        <v>19</v>
      </c>
      <c r="C24" s="7">
        <v>121</v>
      </c>
      <c r="D24" s="7">
        <v>122</v>
      </c>
      <c r="E24" s="7">
        <v>123</v>
      </c>
      <c r="F24" s="6">
        <v>125</v>
      </c>
      <c r="G24" s="7">
        <v>127</v>
      </c>
      <c r="H24" s="7">
        <v>129</v>
      </c>
      <c r="I24" s="6">
        <v>130</v>
      </c>
      <c r="J24" s="6">
        <v>135</v>
      </c>
      <c r="K24" s="6">
        <v>140</v>
      </c>
      <c r="L24" s="6">
        <v>145</v>
      </c>
      <c r="M24" s="6">
        <v>148</v>
      </c>
      <c r="N24" s="7">
        <v>152</v>
      </c>
      <c r="O24" s="6">
        <v>155</v>
      </c>
      <c r="P24" s="6">
        <v>161</v>
      </c>
      <c r="Q24" s="9" t="s">
        <v>23</v>
      </c>
      <c r="R24" s="4">
        <f>(P24-C24)/C24*100</f>
        <v>33.057851239669425</v>
      </c>
      <c r="S24" s="32"/>
      <c r="T24" s="6">
        <v>19</v>
      </c>
      <c r="U24" s="10">
        <f t="shared" si="56"/>
        <v>0.82644628099173556</v>
      </c>
      <c r="V24" s="10">
        <f t="shared" si="44"/>
        <v>1.6528925619834711</v>
      </c>
      <c r="W24" s="10">
        <f t="shared" si="45"/>
        <v>3.3057851239669422</v>
      </c>
      <c r="X24" s="10">
        <f t="shared" si="46"/>
        <v>4.9586776859504136</v>
      </c>
      <c r="Y24" s="10">
        <f t="shared" si="47"/>
        <v>6.6115702479338845</v>
      </c>
      <c r="Z24" s="10">
        <f t="shared" si="48"/>
        <v>7.4380165289256199</v>
      </c>
      <c r="AA24" s="10">
        <f t="shared" si="49"/>
        <v>11.570247933884298</v>
      </c>
      <c r="AB24" s="10">
        <f t="shared" si="50"/>
        <v>15.702479338842975</v>
      </c>
      <c r="AC24" s="10">
        <f t="shared" si="51"/>
        <v>19.834710743801654</v>
      </c>
      <c r="AD24" s="10">
        <f t="shared" si="52"/>
        <v>22.314049586776861</v>
      </c>
      <c r="AE24" s="10">
        <f t="shared" si="53"/>
        <v>25.619834710743799</v>
      </c>
      <c r="AF24" s="10">
        <f t="shared" si="54"/>
        <v>28.099173553719009</v>
      </c>
      <c r="AG24" s="10">
        <f t="shared" si="55"/>
        <v>33.057851239669425</v>
      </c>
    </row>
    <row r="25" spans="1:33" x14ac:dyDescent="0.25">
      <c r="A25" s="32"/>
      <c r="B25" s="46">
        <v>20</v>
      </c>
      <c r="C25" s="7">
        <v>129</v>
      </c>
      <c r="D25" s="7">
        <v>132</v>
      </c>
      <c r="E25" s="7">
        <v>135</v>
      </c>
      <c r="F25" s="7">
        <v>138</v>
      </c>
      <c r="G25" s="7">
        <v>136</v>
      </c>
      <c r="H25" s="7">
        <v>134</v>
      </c>
      <c r="I25" s="7">
        <v>131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 t="s">
        <v>23</v>
      </c>
      <c r="Q25" s="20">
        <f>(I25-C25)/C25*100</f>
        <v>1.5503875968992249</v>
      </c>
      <c r="R25" s="9" t="s">
        <v>23</v>
      </c>
      <c r="S25" s="32"/>
      <c r="T25" s="6">
        <v>20</v>
      </c>
      <c r="U25" s="10">
        <f t="shared" si="56"/>
        <v>2.3255813953488373</v>
      </c>
      <c r="V25" s="10">
        <f t="shared" si="44"/>
        <v>4.6511627906976747</v>
      </c>
      <c r="W25" s="10">
        <f t="shared" si="45"/>
        <v>6.9767441860465116</v>
      </c>
      <c r="X25" s="10">
        <f t="shared" si="46"/>
        <v>5.4263565891472867</v>
      </c>
      <c r="Y25" s="10">
        <f t="shared" si="47"/>
        <v>3.8759689922480618</v>
      </c>
      <c r="Z25" s="10">
        <f t="shared" si="48"/>
        <v>1.5503875968992249</v>
      </c>
      <c r="AA25" s="9" t="s">
        <v>23</v>
      </c>
      <c r="AB25" s="9" t="s">
        <v>23</v>
      </c>
      <c r="AC25" s="9" t="s">
        <v>23</v>
      </c>
      <c r="AD25" s="9" t="s">
        <v>23</v>
      </c>
      <c r="AE25" s="9" t="s">
        <v>23</v>
      </c>
      <c r="AF25" s="9" t="s">
        <v>23</v>
      </c>
      <c r="AG25" s="9" t="s">
        <v>23</v>
      </c>
    </row>
    <row r="26" spans="1:33" x14ac:dyDescent="0.25">
      <c r="A26" s="33" t="s">
        <v>7</v>
      </c>
      <c r="B26" s="34"/>
      <c r="C26" s="1">
        <f>AVERAGE(C16:C25)</f>
        <v>147.9</v>
      </c>
      <c r="D26" s="1">
        <f t="shared" ref="D26:R26" si="57">AVERAGE(D16:D25)</f>
        <v>150.30000000000001</v>
      </c>
      <c r="E26" s="1">
        <f t="shared" si="57"/>
        <v>152.69999999999999</v>
      </c>
      <c r="F26" s="1">
        <f t="shared" si="57"/>
        <v>155.19999999999999</v>
      </c>
      <c r="G26" s="1">
        <f t="shared" si="57"/>
        <v>156</v>
      </c>
      <c r="H26" s="1">
        <f t="shared" si="57"/>
        <v>156.80000000000001</v>
      </c>
      <c r="I26" s="1">
        <f t="shared" si="57"/>
        <v>157.30000000000001</v>
      </c>
      <c r="J26" s="1">
        <f t="shared" si="57"/>
        <v>158.80000000000001</v>
      </c>
      <c r="K26" s="1">
        <f t="shared" si="57"/>
        <v>162.80000000000001</v>
      </c>
      <c r="L26" s="1">
        <f t="shared" si="57"/>
        <v>166.8</v>
      </c>
      <c r="M26" s="1">
        <f t="shared" si="57"/>
        <v>170</v>
      </c>
      <c r="N26" s="1">
        <f t="shared" si="57"/>
        <v>175.4</v>
      </c>
      <c r="O26" s="1">
        <f t="shared" si="57"/>
        <v>180</v>
      </c>
      <c r="P26" s="1">
        <f t="shared" si="57"/>
        <v>189.2</v>
      </c>
      <c r="Q26" s="1">
        <f t="shared" si="57"/>
        <v>4.7907759816634989</v>
      </c>
      <c r="R26" s="1">
        <f t="shared" si="57"/>
        <v>32.232331795998803</v>
      </c>
      <c r="S26" s="33" t="s">
        <v>7</v>
      </c>
      <c r="T26" s="34"/>
      <c r="U26" s="1">
        <f t="shared" ref="U26" si="58">AVERAGE(U16:U25)</f>
        <v>1.7483464951987244</v>
      </c>
      <c r="V26" s="1">
        <f t="shared" ref="V26" si="59">AVERAGE(V16:V25)</f>
        <v>3.4966929903974489</v>
      </c>
      <c r="W26" s="1">
        <f t="shared" ref="W26" si="60">AVERAGE(W16:W25)</f>
        <v>5.3131606165522722</v>
      </c>
      <c r="X26" s="1">
        <f t="shared" ref="X26" si="61">AVERAGE(X16:X25)</f>
        <v>5.7634346178416092</v>
      </c>
      <c r="Y26" s="1">
        <f t="shared" ref="Y26" si="62">AVERAGE(Y16:Y25)</f>
        <v>6.2137086191309479</v>
      </c>
      <c r="Z26" s="1">
        <f t="shared" ref="Z26" si="63">AVERAGE(Z16:Z25)</f>
        <v>6.4528662979065841</v>
      </c>
      <c r="AA26" s="1">
        <f t="shared" ref="AA26" si="64">AVERAGE(AA16:AA25)</f>
        <v>11.007370435715684</v>
      </c>
      <c r="AB26" s="1">
        <f t="shared" ref="AB26" si="65">AVERAGE(AB16:AB25)</f>
        <v>13.899784257281704</v>
      </c>
      <c r="AC26" s="1">
        <f t="shared" ref="AC26" si="66">AVERAGE(AC16:AC25)</f>
        <v>16.792198078847722</v>
      </c>
      <c r="AD26" s="1">
        <f t="shared" ref="AD26" si="67">AVERAGE(AD16:AD25)</f>
        <v>19.049588943572598</v>
      </c>
      <c r="AE26" s="1">
        <f t="shared" ref="AE26" si="68">AVERAGE(AE16:AE25)</f>
        <v>22.78170726674302</v>
      </c>
      <c r="AF26" s="1">
        <f t="shared" ref="AF26" si="69">AVERAGE(AF16:AF25)</f>
        <v>25.937287894264397</v>
      </c>
      <c r="AG26" s="1">
        <f t="shared" ref="AG26" si="70">AVERAGE(AG16:AG25)</f>
        <v>32.232331795998803</v>
      </c>
    </row>
    <row r="27" spans="1:33" x14ac:dyDescent="0.25">
      <c r="A27" s="33" t="s">
        <v>8</v>
      </c>
      <c r="B27" s="33"/>
      <c r="C27" s="1">
        <f>_xlfn.STDEV.P(C16:C25)</f>
        <v>20.525350179716789</v>
      </c>
      <c r="D27" s="1">
        <f t="shared" ref="D27:R27" si="71">_xlfn.STDEV.P(D16:D25)</f>
        <v>19.56041921841145</v>
      </c>
      <c r="E27" s="1">
        <f t="shared" si="71"/>
        <v>18.973929482318628</v>
      </c>
      <c r="F27" s="1">
        <f t="shared" si="71"/>
        <v>18.72858777377515</v>
      </c>
      <c r="G27" s="1">
        <f t="shared" si="71"/>
        <v>19.125898671696451</v>
      </c>
      <c r="H27" s="1">
        <f t="shared" si="71"/>
        <v>19.958957888627353</v>
      </c>
      <c r="I27" s="1">
        <f t="shared" si="71"/>
        <v>21.330963410029092</v>
      </c>
      <c r="J27" s="1">
        <f t="shared" si="71"/>
        <v>18.508376482014839</v>
      </c>
      <c r="K27" s="1">
        <f t="shared" si="71"/>
        <v>17.959955456514919</v>
      </c>
      <c r="L27" s="1">
        <f t="shared" si="71"/>
        <v>17.417232845661793</v>
      </c>
      <c r="M27" s="1">
        <f t="shared" si="71"/>
        <v>17.810109488714549</v>
      </c>
      <c r="N27" s="1">
        <f t="shared" si="71"/>
        <v>18.499729727755483</v>
      </c>
      <c r="O27" s="1">
        <f t="shared" si="71"/>
        <v>19.462785001124583</v>
      </c>
      <c r="P27" s="1">
        <f t="shared" si="71"/>
        <v>21.967248348393568</v>
      </c>
      <c r="Q27" s="1">
        <f t="shared" si="71"/>
        <v>2.6572593293003957</v>
      </c>
      <c r="R27" s="1">
        <f t="shared" si="71"/>
        <v>4.2022943592048092</v>
      </c>
      <c r="S27" s="33" t="s">
        <v>8</v>
      </c>
      <c r="T27" s="33"/>
      <c r="U27" s="1">
        <f t="shared" ref="U27" si="72">_xlfn.STDEV.P(U16:U25)</f>
        <v>1.9270041271264271</v>
      </c>
      <c r="V27" s="1">
        <f t="shared" ref="V27:AG27" si="73">_xlfn.STDEV.P(V16:V25)</f>
        <v>3.8540082542528542</v>
      </c>
      <c r="W27" s="1">
        <f t="shared" si="73"/>
        <v>5.6711207156105328</v>
      </c>
      <c r="X27" s="1">
        <f t="shared" si="73"/>
        <v>4.2924924842234375</v>
      </c>
      <c r="Y27" s="1">
        <f t="shared" si="73"/>
        <v>3.4058142813385484</v>
      </c>
      <c r="Z27" s="1">
        <f t="shared" si="73"/>
        <v>3.8052243968223074</v>
      </c>
      <c r="AA27" s="1">
        <f t="shared" si="73"/>
        <v>4.4209234790490424</v>
      </c>
      <c r="AB27" s="1">
        <f t="shared" si="73"/>
        <v>4.8966194942789327</v>
      </c>
      <c r="AC27" s="1">
        <f t="shared" si="73"/>
        <v>5.4470454405051267</v>
      </c>
      <c r="AD27" s="1">
        <f t="shared" si="73"/>
        <v>5.9734321144468758</v>
      </c>
      <c r="AE27" s="1">
        <f t="shared" si="73"/>
        <v>5.3633233229662078</v>
      </c>
      <c r="AF27" s="1">
        <f t="shared" si="73"/>
        <v>4.8889370184489058</v>
      </c>
      <c r="AG27" s="1">
        <f t="shared" si="73"/>
        <v>4.2022943592048092</v>
      </c>
    </row>
    <row r="28" spans="1:33" x14ac:dyDescent="0.25">
      <c r="A28" s="33" t="s">
        <v>9</v>
      </c>
      <c r="B28" s="33"/>
      <c r="C28" s="1">
        <f>C27/COUNT(C16:C25)</f>
        <v>2.052535017971679</v>
      </c>
      <c r="D28" s="1">
        <f t="shared" ref="D28:R28" si="74">D27/COUNT(D16:D25)</f>
        <v>1.9560419218411451</v>
      </c>
      <c r="E28" s="1">
        <f t="shared" si="74"/>
        <v>1.8973929482318628</v>
      </c>
      <c r="F28" s="1">
        <f t="shared" si="74"/>
        <v>1.8728587773775149</v>
      </c>
      <c r="G28" s="1">
        <f t="shared" si="74"/>
        <v>1.9125898671696451</v>
      </c>
      <c r="H28" s="1">
        <f t="shared" si="74"/>
        <v>1.9958957888627353</v>
      </c>
      <c r="I28" s="1">
        <f t="shared" si="74"/>
        <v>2.1330963410029091</v>
      </c>
      <c r="J28" s="1">
        <f t="shared" si="74"/>
        <v>3.7016752964029678</v>
      </c>
      <c r="K28" s="1">
        <f t="shared" si="74"/>
        <v>3.591991091302984</v>
      </c>
      <c r="L28" s="1">
        <f t="shared" si="74"/>
        <v>3.4834465691323588</v>
      </c>
      <c r="M28" s="1">
        <f t="shared" si="74"/>
        <v>3.5620218977429099</v>
      </c>
      <c r="N28" s="1">
        <f t="shared" si="74"/>
        <v>3.6999459455510966</v>
      </c>
      <c r="O28" s="1">
        <f t="shared" si="74"/>
        <v>3.8925570002249166</v>
      </c>
      <c r="P28" s="1">
        <f t="shared" si="74"/>
        <v>4.3934496696787138</v>
      </c>
      <c r="Q28" s="1">
        <f t="shared" si="74"/>
        <v>0.53145186586007909</v>
      </c>
      <c r="R28" s="1">
        <f t="shared" si="74"/>
        <v>0.8404588718409618</v>
      </c>
      <c r="S28" s="33" t="s">
        <v>9</v>
      </c>
      <c r="T28" s="33"/>
      <c r="U28" s="1">
        <f t="shared" ref="U28" si="75">U27/COUNT(U16:U25)</f>
        <v>0.19270041271264271</v>
      </c>
      <c r="V28" s="1">
        <f t="shared" ref="V28" si="76">V27/COUNT(V16:V25)</f>
        <v>0.38540082542528542</v>
      </c>
      <c r="W28" s="1">
        <f t="shared" ref="W28" si="77">W27/COUNT(W16:W25)</f>
        <v>0.56711207156105325</v>
      </c>
      <c r="X28" s="1">
        <f t="shared" ref="X28" si="78">X27/COUNT(X16:X25)</f>
        <v>0.42924924842234374</v>
      </c>
      <c r="Y28" s="1">
        <f t="shared" ref="Y28" si="79">Y27/COUNT(Y16:Y25)</f>
        <v>0.34058142813385484</v>
      </c>
      <c r="Z28" s="1">
        <f t="shared" ref="Z28" si="80">Z27/COUNT(Z16:Z25)</f>
        <v>0.38052243968223076</v>
      </c>
      <c r="AA28" s="1">
        <f t="shared" ref="AA28" si="81">AA27/COUNT(AA16:AA25)</f>
        <v>0.88418469580980852</v>
      </c>
      <c r="AB28" s="1">
        <f t="shared" ref="AB28" si="82">AB27/COUNT(AB16:AB25)</f>
        <v>0.97932389885578652</v>
      </c>
      <c r="AC28" s="1">
        <f t="shared" ref="AC28" si="83">AC27/COUNT(AC16:AC25)</f>
        <v>1.0894090881010254</v>
      </c>
      <c r="AD28" s="1">
        <f t="shared" ref="AD28" si="84">AD27/COUNT(AD16:AD25)</f>
        <v>1.1946864228893752</v>
      </c>
      <c r="AE28" s="1">
        <f t="shared" ref="AE28" si="85">AE27/COUNT(AE16:AE25)</f>
        <v>1.0726646645932416</v>
      </c>
      <c r="AF28" s="1">
        <f t="shared" ref="AF28" si="86">AF27/COUNT(AF16:AF25)</f>
        <v>0.97778740368978112</v>
      </c>
      <c r="AG28" s="1">
        <f t="shared" ref="AG28" si="87">AG27/COUNT(AG16:AG25)</f>
        <v>0.8404588718409618</v>
      </c>
    </row>
    <row r="29" spans="1:33" ht="12.65" customHeight="1" x14ac:dyDescent="0.25">
      <c r="A29" s="37" t="s">
        <v>10</v>
      </c>
      <c r="B29" s="37"/>
      <c r="C29" s="2">
        <f>_xlfn.T.TEST(C16:C25,C$3:C$12,2,2)</f>
        <v>0.24385831337139735</v>
      </c>
      <c r="D29" s="2">
        <f t="shared" ref="D29:R29" si="88">_xlfn.T.TEST(D16:D25,D$3:D$12,2,2)</f>
        <v>0.33736546067507867</v>
      </c>
      <c r="E29" s="2">
        <f t="shared" si="88"/>
        <v>0.47197440568261695</v>
      </c>
      <c r="F29" s="2">
        <f t="shared" si="88"/>
        <v>0.64196454610241216</v>
      </c>
      <c r="G29" s="2">
        <f t="shared" si="88"/>
        <v>0.64877327230468285</v>
      </c>
      <c r="H29" s="2">
        <f t="shared" si="88"/>
        <v>0.66132863195789426</v>
      </c>
      <c r="I29" s="2">
        <f t="shared" si="88"/>
        <v>0.71598498445869074</v>
      </c>
      <c r="J29" s="2">
        <f t="shared" si="88"/>
        <v>0.98455634382973767</v>
      </c>
      <c r="K29" s="2">
        <f t="shared" si="88"/>
        <v>0.90569047283367565</v>
      </c>
      <c r="L29" s="2">
        <f t="shared" si="88"/>
        <v>0.82499151014823036</v>
      </c>
      <c r="M29" s="2">
        <f t="shared" si="88"/>
        <v>0.75115366408632722</v>
      </c>
      <c r="N29" s="2">
        <f t="shared" si="88"/>
        <v>0.77006129708444915</v>
      </c>
      <c r="O29" s="2">
        <f t="shared" si="88"/>
        <v>0.81410315444139703</v>
      </c>
      <c r="P29" s="2">
        <f t="shared" si="88"/>
        <v>0.97631221456846906</v>
      </c>
      <c r="Q29" s="2">
        <f t="shared" si="88"/>
        <v>0.13028227490772673</v>
      </c>
      <c r="R29" s="2">
        <f t="shared" si="88"/>
        <v>0.31434658575093294</v>
      </c>
      <c r="S29" s="37" t="s">
        <v>10</v>
      </c>
      <c r="T29" s="37"/>
      <c r="U29" s="2">
        <f t="shared" ref="U29:AG29" si="89">_xlfn.T.TEST(U16:U25,U$3:U$12,2,2)</f>
        <v>0.10421753971255145</v>
      </c>
      <c r="V29" s="2">
        <f t="shared" si="89"/>
        <v>0.10421753971255145</v>
      </c>
      <c r="W29" s="2">
        <f t="shared" si="89"/>
        <v>9.0379214353718346E-2</v>
      </c>
      <c r="X29" s="2">
        <f t="shared" si="89"/>
        <v>4.0551521015395574E-2</v>
      </c>
      <c r="Y29" s="2">
        <f t="shared" si="89"/>
        <v>2.3163117392110997E-2</v>
      </c>
      <c r="Z29" s="2">
        <f t="shared" si="89"/>
        <v>1.9789631642502442E-2</v>
      </c>
      <c r="AA29" s="2">
        <f t="shared" si="89"/>
        <v>8.8017369620938382E-2</v>
      </c>
      <c r="AB29" s="2">
        <f t="shared" si="89"/>
        <v>0.17843116751460641</v>
      </c>
      <c r="AC29" s="2">
        <f t="shared" si="89"/>
        <v>0.3164062888342174</v>
      </c>
      <c r="AD29" s="2">
        <f t="shared" si="89"/>
        <v>0.47458619816715009</v>
      </c>
      <c r="AE29" s="2">
        <f t="shared" si="89"/>
        <v>0.41513528487677975</v>
      </c>
      <c r="AF29" s="2">
        <f t="shared" si="89"/>
        <v>0.43111940255903103</v>
      </c>
      <c r="AG29" s="2">
        <f t="shared" si="89"/>
        <v>0.31434658575093294</v>
      </c>
    </row>
    <row r="30" spans="1:33" ht="11.15" customHeight="1" x14ac:dyDescent="0.25">
      <c r="A30" s="32" t="s">
        <v>27</v>
      </c>
      <c r="B30" s="46">
        <v>21</v>
      </c>
      <c r="C30" s="7">
        <v>131</v>
      </c>
      <c r="D30" s="7">
        <v>134</v>
      </c>
      <c r="E30" s="7">
        <v>137</v>
      </c>
      <c r="F30" s="7">
        <v>140</v>
      </c>
      <c r="G30" s="7">
        <v>141</v>
      </c>
      <c r="H30" s="7">
        <v>142</v>
      </c>
      <c r="I30" s="7">
        <v>142</v>
      </c>
      <c r="J30" s="6">
        <v>145</v>
      </c>
      <c r="K30" s="6">
        <v>148</v>
      </c>
      <c r="L30" s="6">
        <v>151</v>
      </c>
      <c r="M30" s="7">
        <v>152</v>
      </c>
      <c r="N30" s="7">
        <v>155</v>
      </c>
      <c r="O30" s="7">
        <v>157</v>
      </c>
      <c r="P30" s="7">
        <v>169</v>
      </c>
      <c r="Q30" s="9" t="s">
        <v>23</v>
      </c>
      <c r="R30" s="4">
        <f>(P30-C30)/C30*100</f>
        <v>29.007633587786259</v>
      </c>
      <c r="S30" s="32" t="s">
        <v>27</v>
      </c>
      <c r="T30" s="6">
        <v>21</v>
      </c>
      <c r="U30" s="10">
        <f>(D30-$C30)/$C30*100</f>
        <v>2.2900763358778624</v>
      </c>
      <c r="V30" s="10">
        <f t="shared" ref="V30:V39" si="90">(E30-$C30)/$C30*100</f>
        <v>4.5801526717557248</v>
      </c>
      <c r="W30" s="10">
        <f t="shared" ref="W30:W39" si="91">(F30-$C30)/$C30*100</f>
        <v>6.8702290076335881</v>
      </c>
      <c r="X30" s="10">
        <f t="shared" ref="X30:X39" si="92">(G30-$C30)/$C30*100</f>
        <v>7.6335877862595423</v>
      </c>
      <c r="Y30" s="10">
        <f t="shared" ref="Y30:Y39" si="93">(H30-$C30)/$C30*100</f>
        <v>8.3969465648854964</v>
      </c>
      <c r="Z30" s="10">
        <f t="shared" ref="Z30:Z39" si="94">(I30-$C30)/$C30*100</f>
        <v>8.3969465648854964</v>
      </c>
      <c r="AA30" s="10">
        <f t="shared" ref="AA30:AA37" si="95">(J30-$C30)/$C30*100</f>
        <v>10.687022900763358</v>
      </c>
      <c r="AB30" s="10">
        <f t="shared" ref="AB30:AB37" si="96">(K30-$C30)/$C30*100</f>
        <v>12.977099236641221</v>
      </c>
      <c r="AC30" s="10">
        <f t="shared" ref="AC30:AC37" si="97">(L30-$C30)/$C30*100</f>
        <v>15.267175572519085</v>
      </c>
      <c r="AD30" s="10">
        <f t="shared" ref="AD30:AD37" si="98">(M30-$C30)/$C30*100</f>
        <v>16.030534351145036</v>
      </c>
      <c r="AE30" s="10">
        <f t="shared" ref="AE30:AE37" si="99">(N30-$C30)/$C30*100</f>
        <v>18.320610687022899</v>
      </c>
      <c r="AF30" s="10">
        <f t="shared" ref="AF30:AF37" si="100">(O30-$C30)/$C30*100</f>
        <v>19.847328244274809</v>
      </c>
      <c r="AG30" s="10">
        <f t="shared" ref="AG30:AG37" si="101">(P30-$C30)/$C30*100</f>
        <v>29.007633587786259</v>
      </c>
    </row>
    <row r="31" spans="1:33" x14ac:dyDescent="0.25">
      <c r="A31" s="32"/>
      <c r="B31" s="46">
        <v>22</v>
      </c>
      <c r="C31" s="7">
        <v>181</v>
      </c>
      <c r="D31" s="7">
        <v>183</v>
      </c>
      <c r="E31" s="7">
        <v>185</v>
      </c>
      <c r="F31" s="7">
        <v>187</v>
      </c>
      <c r="G31" s="7">
        <v>187</v>
      </c>
      <c r="H31" s="7">
        <v>187</v>
      </c>
      <c r="I31" s="7">
        <v>187</v>
      </c>
      <c r="J31" s="6">
        <v>190</v>
      </c>
      <c r="K31" s="6">
        <v>193</v>
      </c>
      <c r="L31" s="6">
        <v>196</v>
      </c>
      <c r="M31" s="7">
        <v>197</v>
      </c>
      <c r="N31" s="7">
        <v>199</v>
      </c>
      <c r="O31" s="7">
        <v>201</v>
      </c>
      <c r="P31" s="7">
        <v>208</v>
      </c>
      <c r="Q31" s="9" t="s">
        <v>23</v>
      </c>
      <c r="R31" s="4">
        <f>(P31-C31)/C31*100</f>
        <v>14.917127071823206</v>
      </c>
      <c r="S31" s="32"/>
      <c r="T31" s="6">
        <v>22</v>
      </c>
      <c r="U31" s="10">
        <f t="shared" ref="U31:U39" si="102">(D31-$C31)/$C31*100</f>
        <v>1.1049723756906076</v>
      </c>
      <c r="V31" s="10">
        <f t="shared" si="90"/>
        <v>2.2099447513812152</v>
      </c>
      <c r="W31" s="10">
        <f t="shared" si="91"/>
        <v>3.3149171270718232</v>
      </c>
      <c r="X31" s="10">
        <f t="shared" si="92"/>
        <v>3.3149171270718232</v>
      </c>
      <c r="Y31" s="10">
        <f t="shared" si="93"/>
        <v>3.3149171270718232</v>
      </c>
      <c r="Z31" s="10">
        <f t="shared" si="94"/>
        <v>3.3149171270718232</v>
      </c>
      <c r="AA31" s="10">
        <f t="shared" si="95"/>
        <v>4.972375690607735</v>
      </c>
      <c r="AB31" s="10">
        <f t="shared" si="96"/>
        <v>6.6298342541436464</v>
      </c>
      <c r="AC31" s="10">
        <f t="shared" si="97"/>
        <v>8.2872928176795568</v>
      </c>
      <c r="AD31" s="10">
        <f t="shared" si="98"/>
        <v>8.8397790055248606</v>
      </c>
      <c r="AE31" s="10">
        <f t="shared" si="99"/>
        <v>9.94475138121547</v>
      </c>
      <c r="AF31" s="10">
        <f t="shared" si="100"/>
        <v>11.049723756906078</v>
      </c>
      <c r="AG31" s="10">
        <f t="shared" si="101"/>
        <v>14.917127071823206</v>
      </c>
    </row>
    <row r="32" spans="1:33" x14ac:dyDescent="0.25">
      <c r="A32" s="32"/>
      <c r="B32" s="46">
        <v>23</v>
      </c>
      <c r="C32" s="7">
        <v>173</v>
      </c>
      <c r="D32" s="7">
        <v>177</v>
      </c>
      <c r="E32" s="7">
        <v>181</v>
      </c>
      <c r="F32" s="7">
        <v>184</v>
      </c>
      <c r="G32" s="7">
        <v>185</v>
      </c>
      <c r="H32" s="7">
        <v>186</v>
      </c>
      <c r="I32" s="7">
        <v>186</v>
      </c>
      <c r="J32" s="6">
        <v>186</v>
      </c>
      <c r="K32" s="6">
        <v>186</v>
      </c>
      <c r="L32" s="6">
        <v>186</v>
      </c>
      <c r="M32" s="7">
        <v>185</v>
      </c>
      <c r="N32" s="7">
        <v>184</v>
      </c>
      <c r="O32" s="7">
        <v>182</v>
      </c>
      <c r="P32" s="7">
        <v>180</v>
      </c>
      <c r="Q32" s="9" t="s">
        <v>23</v>
      </c>
      <c r="R32" s="4">
        <f>(P32-C32)/C32*100</f>
        <v>4.0462427745664744</v>
      </c>
      <c r="S32" s="32"/>
      <c r="T32" s="6">
        <v>23</v>
      </c>
      <c r="U32" s="10">
        <f t="shared" si="102"/>
        <v>2.3121387283236992</v>
      </c>
      <c r="V32" s="10">
        <f t="shared" si="90"/>
        <v>4.6242774566473983</v>
      </c>
      <c r="W32" s="10">
        <f t="shared" si="91"/>
        <v>6.3583815028901727</v>
      </c>
      <c r="X32" s="10">
        <f t="shared" si="92"/>
        <v>6.9364161849710975</v>
      </c>
      <c r="Y32" s="10">
        <f t="shared" si="93"/>
        <v>7.5144508670520231</v>
      </c>
      <c r="Z32" s="10">
        <f t="shared" si="94"/>
        <v>7.5144508670520231</v>
      </c>
      <c r="AA32" s="10">
        <f t="shared" si="95"/>
        <v>7.5144508670520231</v>
      </c>
      <c r="AB32" s="10">
        <f t="shared" si="96"/>
        <v>7.5144508670520231</v>
      </c>
      <c r="AC32" s="10">
        <f t="shared" si="97"/>
        <v>7.5144508670520231</v>
      </c>
      <c r="AD32" s="10">
        <f t="shared" si="98"/>
        <v>6.9364161849710975</v>
      </c>
      <c r="AE32" s="10">
        <f t="shared" si="99"/>
        <v>6.3583815028901727</v>
      </c>
      <c r="AF32" s="10">
        <f t="shared" si="100"/>
        <v>5.202312138728324</v>
      </c>
      <c r="AG32" s="10">
        <f t="shared" si="101"/>
        <v>4.0462427745664744</v>
      </c>
    </row>
    <row r="33" spans="1:33" x14ac:dyDescent="0.25">
      <c r="A33" s="32"/>
      <c r="B33" s="46">
        <v>24</v>
      </c>
      <c r="C33" s="7">
        <v>158</v>
      </c>
      <c r="D33" s="7">
        <v>160</v>
      </c>
      <c r="E33" s="7">
        <v>162</v>
      </c>
      <c r="F33" s="7">
        <v>164</v>
      </c>
      <c r="G33" s="7">
        <v>164</v>
      </c>
      <c r="H33" s="7">
        <v>164</v>
      </c>
      <c r="I33" s="7">
        <v>164</v>
      </c>
      <c r="J33" s="6">
        <v>168</v>
      </c>
      <c r="K33" s="6">
        <v>172</v>
      </c>
      <c r="L33" s="6">
        <v>176</v>
      </c>
      <c r="M33" s="7">
        <v>178</v>
      </c>
      <c r="N33" s="7">
        <v>182</v>
      </c>
      <c r="O33" s="7">
        <v>185</v>
      </c>
      <c r="P33" s="7">
        <v>196</v>
      </c>
      <c r="Q33" s="9" t="s">
        <v>23</v>
      </c>
      <c r="R33" s="4">
        <f>(P33-C33)/C33*100</f>
        <v>24.050632911392405</v>
      </c>
      <c r="S33" s="32"/>
      <c r="T33" s="6">
        <v>24</v>
      </c>
      <c r="U33" s="10">
        <f t="shared" si="102"/>
        <v>1.2658227848101267</v>
      </c>
      <c r="V33" s="10">
        <f t="shared" si="90"/>
        <v>2.5316455696202533</v>
      </c>
      <c r="W33" s="10">
        <f t="shared" si="91"/>
        <v>3.79746835443038</v>
      </c>
      <c r="X33" s="10">
        <f t="shared" si="92"/>
        <v>3.79746835443038</v>
      </c>
      <c r="Y33" s="10">
        <f t="shared" si="93"/>
        <v>3.79746835443038</v>
      </c>
      <c r="Z33" s="10">
        <f t="shared" si="94"/>
        <v>3.79746835443038</v>
      </c>
      <c r="AA33" s="10">
        <f t="shared" si="95"/>
        <v>6.3291139240506329</v>
      </c>
      <c r="AB33" s="10">
        <f t="shared" si="96"/>
        <v>8.8607594936708853</v>
      </c>
      <c r="AC33" s="10">
        <f t="shared" si="97"/>
        <v>11.39240506329114</v>
      </c>
      <c r="AD33" s="10">
        <f t="shared" si="98"/>
        <v>12.658227848101266</v>
      </c>
      <c r="AE33" s="10">
        <f t="shared" si="99"/>
        <v>15.18987341772152</v>
      </c>
      <c r="AF33" s="10">
        <f t="shared" si="100"/>
        <v>17.088607594936708</v>
      </c>
      <c r="AG33" s="10">
        <f t="shared" si="101"/>
        <v>24.050632911392405</v>
      </c>
    </row>
    <row r="34" spans="1:33" x14ac:dyDescent="0.25">
      <c r="A34" s="32"/>
      <c r="B34" s="46">
        <v>25</v>
      </c>
      <c r="C34" s="7">
        <v>185</v>
      </c>
      <c r="D34" s="7">
        <v>183</v>
      </c>
      <c r="E34" s="7">
        <v>181</v>
      </c>
      <c r="F34" s="7">
        <v>179</v>
      </c>
      <c r="G34" s="7">
        <v>179</v>
      </c>
      <c r="H34" s="7">
        <v>179</v>
      </c>
      <c r="I34" s="7">
        <v>179</v>
      </c>
      <c r="J34" s="9" t="s">
        <v>23</v>
      </c>
      <c r="K34" s="9" t="s">
        <v>23</v>
      </c>
      <c r="L34" s="9" t="s">
        <v>23</v>
      </c>
      <c r="M34" s="9" t="s">
        <v>23</v>
      </c>
      <c r="N34" s="9" t="s">
        <v>23</v>
      </c>
      <c r="O34" s="9" t="s">
        <v>23</v>
      </c>
      <c r="P34" s="9" t="s">
        <v>23</v>
      </c>
      <c r="Q34" s="20">
        <f>(I34-C34)/C34*100</f>
        <v>-3.2432432432432434</v>
      </c>
      <c r="R34" s="9" t="s">
        <v>23</v>
      </c>
      <c r="S34" s="32"/>
      <c r="T34" s="6">
        <v>25</v>
      </c>
      <c r="U34" s="10">
        <f t="shared" si="102"/>
        <v>-1.0810810810810811</v>
      </c>
      <c r="V34" s="10">
        <f t="shared" si="90"/>
        <v>-2.1621621621621623</v>
      </c>
      <c r="W34" s="10">
        <f t="shared" si="91"/>
        <v>-3.2432432432432434</v>
      </c>
      <c r="X34" s="10">
        <f t="shared" si="92"/>
        <v>-3.2432432432432434</v>
      </c>
      <c r="Y34" s="10">
        <f t="shared" si="93"/>
        <v>-3.2432432432432434</v>
      </c>
      <c r="Z34" s="10">
        <f t="shared" si="94"/>
        <v>-3.2432432432432434</v>
      </c>
      <c r="AA34" s="9" t="s">
        <v>23</v>
      </c>
      <c r="AB34" s="9" t="s">
        <v>23</v>
      </c>
      <c r="AC34" s="9" t="s">
        <v>23</v>
      </c>
      <c r="AD34" s="9" t="s">
        <v>23</v>
      </c>
      <c r="AE34" s="9" t="s">
        <v>23</v>
      </c>
      <c r="AF34" s="9" t="s">
        <v>23</v>
      </c>
      <c r="AG34" s="9" t="s">
        <v>23</v>
      </c>
    </row>
    <row r="35" spans="1:33" x14ac:dyDescent="0.25">
      <c r="A35" s="32"/>
      <c r="B35" s="46">
        <v>26</v>
      </c>
      <c r="C35" s="7">
        <v>157</v>
      </c>
      <c r="D35" s="7">
        <v>160</v>
      </c>
      <c r="E35" s="7">
        <v>163</v>
      </c>
      <c r="F35" s="7">
        <v>166</v>
      </c>
      <c r="G35" s="7">
        <v>166</v>
      </c>
      <c r="H35" s="7">
        <v>166</v>
      </c>
      <c r="I35" s="7">
        <v>166</v>
      </c>
      <c r="J35" s="9" t="s">
        <v>23</v>
      </c>
      <c r="K35" s="9" t="s">
        <v>23</v>
      </c>
      <c r="L35" s="9" t="s">
        <v>23</v>
      </c>
      <c r="M35" s="9" t="s">
        <v>23</v>
      </c>
      <c r="N35" s="9" t="s">
        <v>23</v>
      </c>
      <c r="O35" s="9" t="s">
        <v>23</v>
      </c>
      <c r="P35" s="9" t="s">
        <v>23</v>
      </c>
      <c r="Q35" s="20">
        <f>(I35-C35)/C35*100</f>
        <v>5.7324840764331215</v>
      </c>
      <c r="R35" s="9" t="s">
        <v>23</v>
      </c>
      <c r="S35" s="32"/>
      <c r="T35" s="6">
        <v>26</v>
      </c>
      <c r="U35" s="10">
        <f t="shared" si="102"/>
        <v>1.910828025477707</v>
      </c>
      <c r="V35" s="10">
        <f t="shared" si="90"/>
        <v>3.8216560509554141</v>
      </c>
      <c r="W35" s="10">
        <f t="shared" si="91"/>
        <v>5.7324840764331215</v>
      </c>
      <c r="X35" s="10">
        <f t="shared" si="92"/>
        <v>5.7324840764331215</v>
      </c>
      <c r="Y35" s="10">
        <f t="shared" si="93"/>
        <v>5.7324840764331215</v>
      </c>
      <c r="Z35" s="10">
        <f t="shared" si="94"/>
        <v>5.7324840764331215</v>
      </c>
      <c r="AA35" s="9" t="s">
        <v>23</v>
      </c>
      <c r="AB35" s="9" t="s">
        <v>23</v>
      </c>
      <c r="AC35" s="9" t="s">
        <v>23</v>
      </c>
      <c r="AD35" s="9" t="s">
        <v>23</v>
      </c>
      <c r="AE35" s="9" t="s">
        <v>23</v>
      </c>
      <c r="AF35" s="9" t="s">
        <v>23</v>
      </c>
      <c r="AG35" s="9" t="s">
        <v>23</v>
      </c>
    </row>
    <row r="36" spans="1:33" x14ac:dyDescent="0.25">
      <c r="A36" s="32"/>
      <c r="B36" s="46">
        <v>27</v>
      </c>
      <c r="C36" s="7">
        <v>135</v>
      </c>
      <c r="D36" s="7">
        <v>137</v>
      </c>
      <c r="E36" s="7">
        <v>139</v>
      </c>
      <c r="F36" s="6">
        <v>141</v>
      </c>
      <c r="G36" s="7">
        <v>142</v>
      </c>
      <c r="H36" s="7">
        <v>143</v>
      </c>
      <c r="I36" s="6">
        <v>143</v>
      </c>
      <c r="J36" s="9" t="s">
        <v>23</v>
      </c>
      <c r="K36" s="9" t="s">
        <v>23</v>
      </c>
      <c r="L36" s="9" t="s">
        <v>23</v>
      </c>
      <c r="M36" s="9" t="s">
        <v>23</v>
      </c>
      <c r="N36" s="9" t="s">
        <v>23</v>
      </c>
      <c r="O36" s="9" t="s">
        <v>23</v>
      </c>
      <c r="P36" s="9" t="s">
        <v>23</v>
      </c>
      <c r="Q36" s="20">
        <f>(I36-C36)/C36*100</f>
        <v>5.9259259259259265</v>
      </c>
      <c r="R36" s="9" t="s">
        <v>23</v>
      </c>
      <c r="S36" s="32"/>
      <c r="T36" s="6">
        <v>27</v>
      </c>
      <c r="U36" s="10">
        <f t="shared" si="102"/>
        <v>1.4814814814814816</v>
      </c>
      <c r="V36" s="10">
        <f t="shared" si="90"/>
        <v>2.9629629629629632</v>
      </c>
      <c r="W36" s="10">
        <f t="shared" si="91"/>
        <v>4.4444444444444446</v>
      </c>
      <c r="X36" s="10">
        <f t="shared" si="92"/>
        <v>5.1851851851851851</v>
      </c>
      <c r="Y36" s="10">
        <f t="shared" si="93"/>
        <v>5.9259259259259265</v>
      </c>
      <c r="Z36" s="10">
        <f t="shared" si="94"/>
        <v>5.9259259259259265</v>
      </c>
      <c r="AA36" s="9" t="s">
        <v>23</v>
      </c>
      <c r="AB36" s="9" t="s">
        <v>23</v>
      </c>
      <c r="AC36" s="9" t="s">
        <v>23</v>
      </c>
      <c r="AD36" s="9" t="s">
        <v>23</v>
      </c>
      <c r="AE36" s="9" t="s">
        <v>23</v>
      </c>
      <c r="AF36" s="9" t="s">
        <v>23</v>
      </c>
      <c r="AG36" s="9" t="s">
        <v>23</v>
      </c>
    </row>
    <row r="37" spans="1:33" x14ac:dyDescent="0.25">
      <c r="A37" s="32"/>
      <c r="B37" s="46">
        <v>28</v>
      </c>
      <c r="C37" s="7">
        <v>164</v>
      </c>
      <c r="D37" s="7">
        <v>167</v>
      </c>
      <c r="E37" s="7">
        <v>170</v>
      </c>
      <c r="F37" s="6">
        <v>173</v>
      </c>
      <c r="G37" s="7">
        <v>172</v>
      </c>
      <c r="H37" s="7">
        <v>171</v>
      </c>
      <c r="I37" s="6">
        <v>170</v>
      </c>
      <c r="J37" s="6">
        <v>173</v>
      </c>
      <c r="K37" s="6">
        <v>176</v>
      </c>
      <c r="L37" s="6">
        <v>179</v>
      </c>
      <c r="M37" s="6">
        <v>181</v>
      </c>
      <c r="N37" s="7">
        <v>184</v>
      </c>
      <c r="O37" s="6">
        <v>186</v>
      </c>
      <c r="P37" s="6">
        <v>191</v>
      </c>
      <c r="Q37" s="9" t="s">
        <v>23</v>
      </c>
      <c r="R37" s="4">
        <f>(P37-C37)/C37*100</f>
        <v>16.463414634146343</v>
      </c>
      <c r="S37" s="32"/>
      <c r="T37" s="6">
        <v>28</v>
      </c>
      <c r="U37" s="10">
        <f t="shared" si="102"/>
        <v>1.8292682926829267</v>
      </c>
      <c r="V37" s="10">
        <f t="shared" si="90"/>
        <v>3.6585365853658534</v>
      </c>
      <c r="W37" s="10">
        <f t="shared" si="91"/>
        <v>5.4878048780487809</v>
      </c>
      <c r="X37" s="10">
        <f t="shared" si="92"/>
        <v>4.8780487804878048</v>
      </c>
      <c r="Y37" s="10">
        <f t="shared" si="93"/>
        <v>4.2682926829268295</v>
      </c>
      <c r="Z37" s="10">
        <f t="shared" si="94"/>
        <v>3.6585365853658534</v>
      </c>
      <c r="AA37" s="10">
        <f t="shared" si="95"/>
        <v>5.4878048780487809</v>
      </c>
      <c r="AB37" s="10">
        <f t="shared" si="96"/>
        <v>7.3170731707317067</v>
      </c>
      <c r="AC37" s="10">
        <f t="shared" si="97"/>
        <v>9.1463414634146343</v>
      </c>
      <c r="AD37" s="10">
        <f t="shared" si="98"/>
        <v>10.365853658536585</v>
      </c>
      <c r="AE37" s="10">
        <f t="shared" si="99"/>
        <v>12.195121951219512</v>
      </c>
      <c r="AF37" s="10">
        <f t="shared" si="100"/>
        <v>13.414634146341465</v>
      </c>
      <c r="AG37" s="10">
        <f t="shared" si="101"/>
        <v>16.463414634146343</v>
      </c>
    </row>
    <row r="38" spans="1:33" x14ac:dyDescent="0.25">
      <c r="A38" s="32"/>
      <c r="B38" s="46">
        <v>29</v>
      </c>
      <c r="C38" s="7">
        <v>172</v>
      </c>
      <c r="D38" s="7">
        <v>171</v>
      </c>
      <c r="E38" s="7">
        <v>170</v>
      </c>
      <c r="F38" s="7">
        <v>170</v>
      </c>
      <c r="G38" s="7">
        <v>170</v>
      </c>
      <c r="H38" s="7">
        <v>170</v>
      </c>
      <c r="I38" s="7">
        <v>170</v>
      </c>
      <c r="J38" s="9" t="s">
        <v>23</v>
      </c>
      <c r="K38" s="9" t="s">
        <v>23</v>
      </c>
      <c r="L38" s="9" t="s">
        <v>23</v>
      </c>
      <c r="M38" s="9" t="s">
        <v>23</v>
      </c>
      <c r="N38" s="9" t="s">
        <v>23</v>
      </c>
      <c r="O38" s="9" t="s">
        <v>23</v>
      </c>
      <c r="P38" s="9" t="s">
        <v>23</v>
      </c>
      <c r="Q38" s="20">
        <f>(I38-C38)/C38*100</f>
        <v>-1.1627906976744187</v>
      </c>
      <c r="R38" s="9" t="s">
        <v>23</v>
      </c>
      <c r="S38" s="32"/>
      <c r="T38" s="6">
        <v>29</v>
      </c>
      <c r="U38" s="10">
        <f t="shared" si="102"/>
        <v>-0.58139534883720934</v>
      </c>
      <c r="V38" s="10">
        <f t="shared" si="90"/>
        <v>-1.1627906976744187</v>
      </c>
      <c r="W38" s="10">
        <f t="shared" si="91"/>
        <v>-1.1627906976744187</v>
      </c>
      <c r="X38" s="10">
        <f t="shared" si="92"/>
        <v>-1.1627906976744187</v>
      </c>
      <c r="Y38" s="10">
        <f t="shared" si="93"/>
        <v>-1.1627906976744187</v>
      </c>
      <c r="Z38" s="10">
        <f t="shared" si="94"/>
        <v>-1.1627906976744187</v>
      </c>
      <c r="AA38" s="9" t="s">
        <v>23</v>
      </c>
      <c r="AB38" s="9" t="s">
        <v>23</v>
      </c>
      <c r="AC38" s="9" t="s">
        <v>23</v>
      </c>
      <c r="AD38" s="9" t="s">
        <v>23</v>
      </c>
      <c r="AE38" s="9" t="s">
        <v>23</v>
      </c>
      <c r="AF38" s="9" t="s">
        <v>23</v>
      </c>
      <c r="AG38" s="9" t="s">
        <v>23</v>
      </c>
    </row>
    <row r="39" spans="1:33" x14ac:dyDescent="0.25">
      <c r="A39" s="32"/>
      <c r="B39" s="46">
        <v>30</v>
      </c>
      <c r="C39" s="7">
        <v>175</v>
      </c>
      <c r="D39" s="7">
        <v>175</v>
      </c>
      <c r="E39" s="7">
        <v>175</v>
      </c>
      <c r="F39" s="7">
        <v>176</v>
      </c>
      <c r="G39" s="7">
        <v>177</v>
      </c>
      <c r="H39" s="7">
        <v>178</v>
      </c>
      <c r="I39" s="7">
        <v>178</v>
      </c>
      <c r="J39" s="9" t="s">
        <v>23</v>
      </c>
      <c r="K39" s="9" t="s">
        <v>23</v>
      </c>
      <c r="L39" s="9" t="s">
        <v>23</v>
      </c>
      <c r="M39" s="9" t="s">
        <v>23</v>
      </c>
      <c r="N39" s="9" t="s">
        <v>23</v>
      </c>
      <c r="O39" s="9" t="s">
        <v>23</v>
      </c>
      <c r="P39" s="9" t="s">
        <v>23</v>
      </c>
      <c r="Q39" s="20">
        <f>(I39-C39)/C39*100</f>
        <v>1.7142857142857144</v>
      </c>
      <c r="R39" s="9" t="s">
        <v>23</v>
      </c>
      <c r="S39" s="32"/>
      <c r="T39" s="6">
        <v>30</v>
      </c>
      <c r="U39" s="10">
        <f t="shared" si="102"/>
        <v>0</v>
      </c>
      <c r="V39" s="10">
        <f t="shared" si="90"/>
        <v>0</v>
      </c>
      <c r="W39" s="10">
        <f t="shared" si="91"/>
        <v>0.5714285714285714</v>
      </c>
      <c r="X39" s="10">
        <f t="shared" si="92"/>
        <v>1.1428571428571428</v>
      </c>
      <c r="Y39" s="10">
        <f t="shared" si="93"/>
        <v>1.7142857142857144</v>
      </c>
      <c r="Z39" s="10">
        <f t="shared" si="94"/>
        <v>1.7142857142857144</v>
      </c>
      <c r="AA39" s="9" t="s">
        <v>23</v>
      </c>
      <c r="AB39" s="9" t="s">
        <v>23</v>
      </c>
      <c r="AC39" s="9" t="s">
        <v>23</v>
      </c>
      <c r="AD39" s="9" t="s">
        <v>23</v>
      </c>
      <c r="AE39" s="9" t="s">
        <v>23</v>
      </c>
      <c r="AF39" s="9" t="s">
        <v>23</v>
      </c>
      <c r="AG39" s="9" t="s">
        <v>23</v>
      </c>
    </row>
    <row r="40" spans="1:33" x14ac:dyDescent="0.25">
      <c r="A40" s="33" t="s">
        <v>7</v>
      </c>
      <c r="B40" s="34"/>
      <c r="C40" s="1">
        <f>AVERAGE(C30:C39)</f>
        <v>163.1</v>
      </c>
      <c r="D40" s="1">
        <f t="shared" ref="D40:R40" si="103">AVERAGE(D30:D39)</f>
        <v>164.7</v>
      </c>
      <c r="E40" s="1">
        <f t="shared" si="103"/>
        <v>166.3</v>
      </c>
      <c r="F40" s="1">
        <f t="shared" si="103"/>
        <v>168</v>
      </c>
      <c r="G40" s="1">
        <f t="shared" si="103"/>
        <v>168.3</v>
      </c>
      <c r="H40" s="1">
        <f t="shared" si="103"/>
        <v>168.6</v>
      </c>
      <c r="I40" s="1">
        <f t="shared" si="103"/>
        <v>168.5</v>
      </c>
      <c r="J40" s="1">
        <f t="shared" si="103"/>
        <v>172.4</v>
      </c>
      <c r="K40" s="1">
        <f t="shared" si="103"/>
        <v>175</v>
      </c>
      <c r="L40" s="1">
        <f t="shared" si="103"/>
        <v>177.6</v>
      </c>
      <c r="M40" s="1">
        <f t="shared" si="103"/>
        <v>178.6</v>
      </c>
      <c r="N40" s="1">
        <f t="shared" si="103"/>
        <v>180.8</v>
      </c>
      <c r="O40" s="1">
        <f t="shared" si="103"/>
        <v>182.2</v>
      </c>
      <c r="P40" s="1">
        <f t="shared" si="103"/>
        <v>188.8</v>
      </c>
      <c r="Q40" s="1">
        <f t="shared" si="103"/>
        <v>1.7933323551454201</v>
      </c>
      <c r="R40" s="1">
        <f t="shared" si="103"/>
        <v>17.697010195942937</v>
      </c>
      <c r="S40" s="33" t="s">
        <v>7</v>
      </c>
      <c r="T40" s="34"/>
      <c r="U40" s="1">
        <f t="shared" ref="U40" si="104">AVERAGE(U30:U39)</f>
        <v>1.0532111594426123</v>
      </c>
      <c r="V40" s="1">
        <f t="shared" ref="V40" si="105">AVERAGE(V30:V39)</f>
        <v>2.1064223188852247</v>
      </c>
      <c r="W40" s="1">
        <f t="shared" ref="W40" si="106">AVERAGE(W30:W39)</f>
        <v>3.2171124021463222</v>
      </c>
      <c r="X40" s="1">
        <f t="shared" ref="X40" si="107">AVERAGE(X30:X39)</f>
        <v>3.4214930696778438</v>
      </c>
      <c r="Y40" s="1">
        <f t="shared" ref="Y40" si="108">AVERAGE(Y30:Y39)</f>
        <v>3.6258737372093655</v>
      </c>
      <c r="Z40" s="1">
        <f t="shared" ref="Z40" si="109">AVERAGE(Z30:Z39)</f>
        <v>3.5648981274532678</v>
      </c>
      <c r="AA40" s="1">
        <f t="shared" ref="AA40" si="110">AVERAGE(AA30:AA39)</f>
        <v>6.9981536521045058</v>
      </c>
      <c r="AB40" s="1">
        <f t="shared" ref="AB40" si="111">AVERAGE(AB30:AB39)</f>
        <v>8.6598434044478978</v>
      </c>
      <c r="AC40" s="1">
        <f t="shared" ref="AC40" si="112">AVERAGE(AC30:AC39)</f>
        <v>10.321533156791288</v>
      </c>
      <c r="AD40" s="1">
        <f t="shared" ref="AD40" si="113">AVERAGE(AD30:AD39)</f>
        <v>10.966162209655769</v>
      </c>
      <c r="AE40" s="1">
        <f t="shared" ref="AE40" si="114">AVERAGE(AE30:AE39)</f>
        <v>12.401747788013916</v>
      </c>
      <c r="AF40" s="1">
        <f t="shared" ref="AF40" si="115">AVERAGE(AF30:AF39)</f>
        <v>13.320521176237477</v>
      </c>
      <c r="AG40" s="1">
        <f t="shared" ref="AG40" si="116">AVERAGE(AG30:AG39)</f>
        <v>17.697010195942937</v>
      </c>
    </row>
    <row r="41" spans="1:33" x14ac:dyDescent="0.25">
      <c r="A41" s="33" t="s">
        <v>8</v>
      </c>
      <c r="B41" s="33"/>
      <c r="C41" s="1">
        <f>_xlfn.STDEV.P(C30:C39)</f>
        <v>17.32887763243771</v>
      </c>
      <c r="D41" s="1">
        <f t="shared" ref="D41:R41" si="117">_xlfn.STDEV.P(D30:D39)</f>
        <v>16.510905486980416</v>
      </c>
      <c r="E41" s="1">
        <f t="shared" si="117"/>
        <v>15.868522300453815</v>
      </c>
      <c r="F41" s="1">
        <f t="shared" si="117"/>
        <v>15.375304875026057</v>
      </c>
      <c r="G41" s="1">
        <f t="shared" si="117"/>
        <v>15.15288751360611</v>
      </c>
      <c r="H41" s="1">
        <f t="shared" si="117"/>
        <v>14.954597955144097</v>
      </c>
      <c r="I41" s="1">
        <f t="shared" si="117"/>
        <v>14.941552797483935</v>
      </c>
      <c r="J41" s="1">
        <f t="shared" si="117"/>
        <v>15.907231060118541</v>
      </c>
      <c r="K41" s="1">
        <f t="shared" si="117"/>
        <v>15.388307249337076</v>
      </c>
      <c r="L41" s="1">
        <f t="shared" si="117"/>
        <v>14.974645237867907</v>
      </c>
      <c r="M41" s="1">
        <f t="shared" si="117"/>
        <v>14.786480311419616</v>
      </c>
      <c r="N41" s="1">
        <f t="shared" si="117"/>
        <v>14.274452704044382</v>
      </c>
      <c r="O41" s="1">
        <f t="shared" si="117"/>
        <v>14.218298069740976</v>
      </c>
      <c r="P41" s="1">
        <f t="shared" si="117"/>
        <v>13.377593206552515</v>
      </c>
      <c r="Q41" s="1">
        <f t="shared" si="117"/>
        <v>3.6525950100636244</v>
      </c>
      <c r="R41" s="1">
        <f t="shared" si="117"/>
        <v>8.5310220080451273</v>
      </c>
      <c r="S41" s="33" t="s">
        <v>8</v>
      </c>
      <c r="T41" s="33"/>
      <c r="U41" s="1">
        <f t="shared" ref="U41:AG41" si="118">_xlfn.STDEV.P(U30:U39)</f>
        <v>1.1410608834791018</v>
      </c>
      <c r="V41" s="1">
        <f t="shared" si="118"/>
        <v>2.2821217669582037</v>
      </c>
      <c r="W41" s="1">
        <f t="shared" si="118"/>
        <v>3.2321522763474153</v>
      </c>
      <c r="X41" s="1">
        <f t="shared" si="118"/>
        <v>3.338390863452652</v>
      </c>
      <c r="Y41" s="1">
        <f t="shared" si="118"/>
        <v>3.491723069949586</v>
      </c>
      <c r="Z41" s="1">
        <f t="shared" si="118"/>
        <v>3.4852902961182921</v>
      </c>
      <c r="AA41" s="1">
        <f t="shared" si="118"/>
        <v>2.0350362686770715</v>
      </c>
      <c r="AB41" s="1">
        <f t="shared" si="118"/>
        <v>2.2766184709393551</v>
      </c>
      <c r="AC41" s="1">
        <f t="shared" si="118"/>
        <v>2.7930293875716776</v>
      </c>
      <c r="AD41" s="1">
        <f t="shared" si="118"/>
        <v>3.1506088371335244</v>
      </c>
      <c r="AE41" s="1">
        <f t="shared" si="118"/>
        <v>4.1329985284274944</v>
      </c>
      <c r="AF41" s="1">
        <f t="shared" si="118"/>
        <v>5.0570422562926405</v>
      </c>
      <c r="AG41" s="1">
        <f t="shared" si="118"/>
        <v>8.5310220080451273</v>
      </c>
    </row>
    <row r="42" spans="1:33" x14ac:dyDescent="0.25">
      <c r="A42" s="33" t="s">
        <v>9</v>
      </c>
      <c r="B42" s="33"/>
      <c r="C42" s="1">
        <f>C41/COUNT(C30:C39)</f>
        <v>1.7328877632437709</v>
      </c>
      <c r="D42" s="1">
        <f t="shared" ref="D42:R42" si="119">D41/COUNT(D30:D39)</f>
        <v>1.6510905486980416</v>
      </c>
      <c r="E42" s="1">
        <f t="shared" si="119"/>
        <v>1.5868522300453816</v>
      </c>
      <c r="F42" s="1">
        <f t="shared" si="119"/>
        <v>1.5375304875026057</v>
      </c>
      <c r="G42" s="1">
        <f t="shared" si="119"/>
        <v>1.515288751360611</v>
      </c>
      <c r="H42" s="1">
        <f t="shared" si="119"/>
        <v>1.4954597955144098</v>
      </c>
      <c r="I42" s="1">
        <f t="shared" si="119"/>
        <v>1.4941552797483935</v>
      </c>
      <c r="J42" s="1">
        <f t="shared" si="119"/>
        <v>3.1814462120237081</v>
      </c>
      <c r="K42" s="1">
        <f t="shared" si="119"/>
        <v>3.0776614498674153</v>
      </c>
      <c r="L42" s="1">
        <f t="shared" si="119"/>
        <v>2.9949290475735815</v>
      </c>
      <c r="M42" s="1">
        <f t="shared" si="119"/>
        <v>2.9572960622839233</v>
      </c>
      <c r="N42" s="1">
        <f t="shared" si="119"/>
        <v>2.8548905408088765</v>
      </c>
      <c r="O42" s="1">
        <f t="shared" si="119"/>
        <v>2.8436596139481951</v>
      </c>
      <c r="P42" s="1">
        <f t="shared" si="119"/>
        <v>2.6755186413105028</v>
      </c>
      <c r="Q42" s="1">
        <f t="shared" si="119"/>
        <v>0.73051900201272491</v>
      </c>
      <c r="R42" s="1">
        <f t="shared" si="119"/>
        <v>1.7062044016090254</v>
      </c>
      <c r="S42" s="33" t="s">
        <v>9</v>
      </c>
      <c r="T42" s="33"/>
      <c r="U42" s="1">
        <f t="shared" ref="U42" si="120">U41/COUNT(U30:U39)</f>
        <v>0.11410608834791018</v>
      </c>
      <c r="V42" s="1">
        <f t="shared" ref="V42" si="121">V41/COUNT(V30:V39)</f>
        <v>0.22821217669582036</v>
      </c>
      <c r="W42" s="1">
        <f t="shared" ref="W42" si="122">W41/COUNT(W30:W39)</f>
        <v>0.32321522763474153</v>
      </c>
      <c r="X42" s="1">
        <f t="shared" ref="X42" si="123">X41/COUNT(X30:X39)</f>
        <v>0.33383908634526521</v>
      </c>
      <c r="Y42" s="1">
        <f t="shared" ref="Y42" si="124">Y41/COUNT(Y30:Y39)</f>
        <v>0.3491723069949586</v>
      </c>
      <c r="Z42" s="1">
        <f t="shared" ref="Z42" si="125">Z41/COUNT(Z30:Z39)</f>
        <v>0.34852902961182919</v>
      </c>
      <c r="AA42" s="1">
        <f t="shared" ref="AA42" si="126">AA41/COUNT(AA30:AA39)</f>
        <v>0.4070072537354143</v>
      </c>
      <c r="AB42" s="1">
        <f t="shared" ref="AB42" si="127">AB41/COUNT(AB30:AB39)</f>
        <v>0.455323694187871</v>
      </c>
      <c r="AC42" s="1">
        <f t="shared" ref="AC42" si="128">AC41/COUNT(AC30:AC39)</f>
        <v>0.55860587751433555</v>
      </c>
      <c r="AD42" s="1">
        <f t="shared" ref="AD42" si="129">AD41/COUNT(AD30:AD39)</f>
        <v>0.63012176742670489</v>
      </c>
      <c r="AE42" s="1">
        <f t="shared" ref="AE42" si="130">AE41/COUNT(AE30:AE39)</f>
        <v>0.8265997056854989</v>
      </c>
      <c r="AF42" s="1">
        <f t="shared" ref="AF42" si="131">AF41/COUNT(AF30:AF39)</f>
        <v>1.0114084512585282</v>
      </c>
      <c r="AG42" s="1">
        <f t="shared" ref="AG42" si="132">AG41/COUNT(AG30:AG39)</f>
        <v>1.7062044016090254</v>
      </c>
    </row>
    <row r="43" spans="1:33" x14ac:dyDescent="0.25">
      <c r="A43" s="37" t="s">
        <v>10</v>
      </c>
      <c r="B43" s="37"/>
      <c r="C43" s="2">
        <f>_xlfn.T.TEST(C30:C39,C$3:C$12,2,2)</f>
        <v>1.1938335367189942E-3</v>
      </c>
      <c r="D43" s="2">
        <f t="shared" ref="D43:R43" si="133">_xlfn.T.TEST(D30:D39,D$3:D$12,2,2)</f>
        <v>2.4895157080287601E-3</v>
      </c>
      <c r="E43" s="2">
        <f t="shared" si="133"/>
        <v>6.0493437563042696E-3</v>
      </c>
      <c r="F43" s="2">
        <f t="shared" si="133"/>
        <v>1.5164468103569301E-2</v>
      </c>
      <c r="G43" s="2">
        <f t="shared" si="133"/>
        <v>1.7586291948647585E-2</v>
      </c>
      <c r="H43" s="2">
        <f t="shared" si="133"/>
        <v>2.0732598108867885E-2</v>
      </c>
      <c r="I43" s="2">
        <f t="shared" si="133"/>
        <v>2.9997182272867323E-2</v>
      </c>
      <c r="J43" s="2">
        <f t="shared" si="133"/>
        <v>0.15659943050407424</v>
      </c>
      <c r="K43" s="2">
        <f t="shared" si="133"/>
        <v>0.16003502976896752</v>
      </c>
      <c r="L43" s="2">
        <f t="shared" si="133"/>
        <v>0.16641468131904549</v>
      </c>
      <c r="M43" s="2">
        <f t="shared" si="133"/>
        <v>0.19725267061490595</v>
      </c>
      <c r="N43" s="2">
        <f t="shared" si="133"/>
        <v>0.32368864753652665</v>
      </c>
      <c r="O43" s="2">
        <f t="shared" si="133"/>
        <v>0.58272054121824945</v>
      </c>
      <c r="P43" s="2">
        <f t="shared" si="133"/>
        <v>0.93646734511922169</v>
      </c>
      <c r="Q43" s="2">
        <f t="shared" si="133"/>
        <v>2.9426797166905907E-2</v>
      </c>
      <c r="R43" s="2">
        <f t="shared" si="133"/>
        <v>1.510069294088932E-2</v>
      </c>
      <c r="S43" s="37" t="s">
        <v>10</v>
      </c>
      <c r="T43" s="37"/>
      <c r="U43" s="2">
        <f t="shared" ref="U43:AG43" si="134">_xlfn.T.TEST(U30:U39,U$3:U$12,2,2)</f>
        <v>1.4782756361601322E-3</v>
      </c>
      <c r="V43" s="2">
        <f t="shared" si="134"/>
        <v>1.4782756361601322E-3</v>
      </c>
      <c r="W43" s="2">
        <f t="shared" si="134"/>
        <v>6.5999616953468473E-4</v>
      </c>
      <c r="X43" s="2">
        <f t="shared" si="134"/>
        <v>6.7168210036682536E-4</v>
      </c>
      <c r="Y43" s="2">
        <f t="shared" si="134"/>
        <v>7.9295601317710691E-4</v>
      </c>
      <c r="Z43" s="2">
        <f t="shared" si="134"/>
        <v>3.315941368819507E-4</v>
      </c>
      <c r="AA43" s="2">
        <f t="shared" si="134"/>
        <v>8.5024051931689896E-5</v>
      </c>
      <c r="AB43" s="2">
        <f t="shared" si="134"/>
        <v>1.1356829620765197E-4</v>
      </c>
      <c r="AC43" s="2">
        <f t="shared" si="134"/>
        <v>2.9398746056184165E-4</v>
      </c>
      <c r="AD43" s="2">
        <f t="shared" si="134"/>
        <v>5.3131610473144942E-4</v>
      </c>
      <c r="AE43" s="2">
        <f t="shared" si="134"/>
        <v>1.3752974515210065E-3</v>
      </c>
      <c r="AF43" s="2">
        <f t="shared" si="134"/>
        <v>4.3544599821030818E-3</v>
      </c>
      <c r="AG43" s="2">
        <f t="shared" si="134"/>
        <v>1.510069294088932E-2</v>
      </c>
    </row>
    <row r="44" spans="1:33" x14ac:dyDescent="0.25">
      <c r="A44" s="33" t="s">
        <v>11</v>
      </c>
      <c r="B44" s="33"/>
      <c r="C44" s="2">
        <f>_xlfn.T.TEST(C30:C39,C$16:C$25,2,2)</f>
        <v>0.10681445748779039</v>
      </c>
      <c r="D44" s="2">
        <f t="shared" ref="D44:R44" si="135">_xlfn.T.TEST(D30:D39,D$16:D$25,2,2)</f>
        <v>0.10872364381753644</v>
      </c>
      <c r="E44" s="2">
        <f t="shared" si="135"/>
        <v>0.11639010981167569</v>
      </c>
      <c r="F44" s="2">
        <f t="shared" si="135"/>
        <v>0.13044082083801828</v>
      </c>
      <c r="G44" s="2">
        <f t="shared" si="135"/>
        <v>0.14783368524524965</v>
      </c>
      <c r="H44" s="2">
        <f t="shared" si="135"/>
        <v>0.17286566311857546</v>
      </c>
      <c r="I44" s="2">
        <f t="shared" si="135"/>
        <v>0.21332637068228252</v>
      </c>
      <c r="J44" s="2">
        <f t="shared" si="135"/>
        <v>0.29741224934020283</v>
      </c>
      <c r="K44" s="2">
        <f t="shared" si="135"/>
        <v>0.33240108138432034</v>
      </c>
      <c r="L44" s="2">
        <f t="shared" si="135"/>
        <v>0.37454769920421549</v>
      </c>
      <c r="M44" s="2">
        <f t="shared" si="135"/>
        <v>0.4787080769333556</v>
      </c>
      <c r="N44" s="2">
        <f t="shared" si="135"/>
        <v>0.65624985870544261</v>
      </c>
      <c r="O44" s="2">
        <f t="shared" si="135"/>
        <v>0.85969305445218047</v>
      </c>
      <c r="P44" s="2">
        <f t="shared" si="135"/>
        <v>0.97594846531695501</v>
      </c>
      <c r="Q44" s="2">
        <f t="shared" si="135"/>
        <v>0.22106528027232025</v>
      </c>
      <c r="R44" s="2">
        <f t="shared" si="135"/>
        <v>1.5656300381434587E-2</v>
      </c>
      <c r="S44" s="33" t="s">
        <v>11</v>
      </c>
      <c r="T44" s="33"/>
      <c r="U44" s="2">
        <f t="shared" ref="U44:AG44" si="136">_xlfn.T.TEST(U30:U39,U$16:U$25,2,2)</f>
        <v>0.36407626566538664</v>
      </c>
      <c r="V44" s="2">
        <f t="shared" si="136"/>
        <v>0.36407626566538664</v>
      </c>
      <c r="W44" s="2">
        <f t="shared" si="136"/>
        <v>0.34814651434270016</v>
      </c>
      <c r="X44" s="2">
        <f t="shared" si="136"/>
        <v>0.21269309490485952</v>
      </c>
      <c r="Y44" s="2">
        <f t="shared" si="136"/>
        <v>0.12887441543426864</v>
      </c>
      <c r="Z44" s="2">
        <f t="shared" si="136"/>
        <v>0.11042532922352852</v>
      </c>
      <c r="AA44" s="2">
        <f t="shared" si="136"/>
        <v>0.13805467478960592</v>
      </c>
      <c r="AB44" s="2">
        <f t="shared" si="136"/>
        <v>8.8247717833254358E-2</v>
      </c>
      <c r="AC44" s="2">
        <f t="shared" si="136"/>
        <v>6.7439652478176584E-2</v>
      </c>
      <c r="AD44" s="2">
        <f t="shared" si="136"/>
        <v>4.3590501067765228E-2</v>
      </c>
      <c r="AE44" s="2">
        <f t="shared" si="136"/>
        <v>1.5441595174535866E-2</v>
      </c>
      <c r="AF44" s="2">
        <f t="shared" si="136"/>
        <v>7.1110026441375635E-3</v>
      </c>
      <c r="AG44" s="2">
        <f t="shared" si="136"/>
        <v>1.5656300381434587E-2</v>
      </c>
    </row>
    <row r="45" spans="1:33" ht="14.5" customHeight="1" x14ac:dyDescent="0.25">
      <c r="A45" s="32" t="s">
        <v>28</v>
      </c>
      <c r="B45" s="46">
        <v>31</v>
      </c>
      <c r="C45" s="7">
        <v>192</v>
      </c>
      <c r="D45" s="7">
        <v>195</v>
      </c>
      <c r="E45" s="7">
        <v>198</v>
      </c>
      <c r="F45" s="7">
        <v>202</v>
      </c>
      <c r="G45" s="7">
        <v>196</v>
      </c>
      <c r="H45" s="7">
        <v>190</v>
      </c>
      <c r="I45" s="7">
        <v>184</v>
      </c>
      <c r="J45" s="6">
        <v>187</v>
      </c>
      <c r="K45" s="6">
        <v>190</v>
      </c>
      <c r="L45" s="6">
        <v>193</v>
      </c>
      <c r="M45" s="7">
        <v>195</v>
      </c>
      <c r="N45" s="7">
        <v>200</v>
      </c>
      <c r="O45" s="7">
        <v>204</v>
      </c>
      <c r="P45" s="7">
        <v>221</v>
      </c>
      <c r="Q45" s="9" t="s">
        <v>23</v>
      </c>
      <c r="R45" s="4">
        <f>(P45-C45)/C45*100</f>
        <v>15.104166666666666</v>
      </c>
      <c r="S45" s="32" t="s">
        <v>28</v>
      </c>
      <c r="T45" s="6">
        <v>31</v>
      </c>
      <c r="U45" s="10">
        <f>(D45-$C45)/$C45*100</f>
        <v>1.5625</v>
      </c>
      <c r="V45" s="10">
        <f t="shared" ref="V45:V54" si="137">(E45-$C45)/$C45*100</f>
        <v>3.125</v>
      </c>
      <c r="W45" s="10">
        <f t="shared" ref="W45:W54" si="138">(F45-$C45)/$C45*100</f>
        <v>5.2083333333333339</v>
      </c>
      <c r="X45" s="10">
        <f t="shared" ref="X45:X54" si="139">(G45-$C45)/$C45*100</f>
        <v>2.083333333333333</v>
      </c>
      <c r="Y45" s="10">
        <f t="shared" ref="Y45:Y54" si="140">(H45-$C45)/$C45*100</f>
        <v>-1.0416666666666665</v>
      </c>
      <c r="Z45" s="10">
        <f t="shared" ref="Z45:Z54" si="141">(I45-$C45)/$C45*100</f>
        <v>-4.1666666666666661</v>
      </c>
      <c r="AA45" s="10">
        <f t="shared" ref="AA45:AA50" si="142">(J45-$C45)/$C45*100</f>
        <v>-2.604166666666667</v>
      </c>
      <c r="AB45" s="10">
        <f t="shared" ref="AB45:AB50" si="143">(K45-$C45)/$C45*100</f>
        <v>-1.0416666666666665</v>
      </c>
      <c r="AC45" s="10">
        <f t="shared" ref="AC45:AC50" si="144">(L45-$C45)/$C45*100</f>
        <v>0.52083333333333326</v>
      </c>
      <c r="AD45" s="10">
        <f t="shared" ref="AD45:AD50" si="145">(M45-$C45)/$C45*100</f>
        <v>1.5625</v>
      </c>
      <c r="AE45" s="10">
        <f t="shared" ref="AE45:AE50" si="146">(N45-$C45)/$C45*100</f>
        <v>4.1666666666666661</v>
      </c>
      <c r="AF45" s="10">
        <f t="shared" ref="AF45:AF50" si="147">(O45-$C45)/$C45*100</f>
        <v>6.25</v>
      </c>
      <c r="AG45" s="10">
        <f t="shared" ref="AG45:AG50" si="148">(P45-$C45)/$C45*100</f>
        <v>15.104166666666666</v>
      </c>
    </row>
    <row r="46" spans="1:33" x14ac:dyDescent="0.25">
      <c r="A46" s="32"/>
      <c r="B46" s="46">
        <v>32</v>
      </c>
      <c r="C46" s="7">
        <v>165</v>
      </c>
      <c r="D46" s="7">
        <v>167</v>
      </c>
      <c r="E46" s="7">
        <v>169</v>
      </c>
      <c r="F46" s="7">
        <v>171</v>
      </c>
      <c r="G46" s="7">
        <v>169</v>
      </c>
      <c r="H46" s="7">
        <v>167</v>
      </c>
      <c r="I46" s="7">
        <v>165</v>
      </c>
      <c r="J46" s="6">
        <v>168</v>
      </c>
      <c r="K46" s="6">
        <v>171</v>
      </c>
      <c r="L46" s="6">
        <v>174</v>
      </c>
      <c r="M46" s="7">
        <v>176</v>
      </c>
      <c r="N46" s="7">
        <v>180</v>
      </c>
      <c r="O46" s="7">
        <v>183</v>
      </c>
      <c r="P46" s="7">
        <v>197</v>
      </c>
      <c r="Q46" s="9" t="s">
        <v>23</v>
      </c>
      <c r="R46" s="4">
        <f>(P46-C46)/C46*100</f>
        <v>19.393939393939394</v>
      </c>
      <c r="S46" s="32"/>
      <c r="T46" s="6">
        <v>32</v>
      </c>
      <c r="U46" s="10">
        <f t="shared" ref="U46:U54" si="149">(D46-$C46)/$C46*100</f>
        <v>1.2121212121212122</v>
      </c>
      <c r="V46" s="10">
        <f t="shared" si="137"/>
        <v>2.4242424242424243</v>
      </c>
      <c r="W46" s="10">
        <f t="shared" si="138"/>
        <v>3.6363636363636362</v>
      </c>
      <c r="X46" s="10">
        <f t="shared" si="139"/>
        <v>2.4242424242424243</v>
      </c>
      <c r="Y46" s="10">
        <f t="shared" si="140"/>
        <v>1.2121212121212122</v>
      </c>
      <c r="Z46" s="10">
        <f t="shared" si="141"/>
        <v>0</v>
      </c>
      <c r="AA46" s="10">
        <f t="shared" si="142"/>
        <v>1.8181818181818181</v>
      </c>
      <c r="AB46" s="10">
        <f t="shared" si="143"/>
        <v>3.6363636363636362</v>
      </c>
      <c r="AC46" s="10">
        <f t="shared" si="144"/>
        <v>5.4545454545454541</v>
      </c>
      <c r="AD46" s="10">
        <f t="shared" si="145"/>
        <v>6.666666666666667</v>
      </c>
      <c r="AE46" s="10">
        <f t="shared" si="146"/>
        <v>9.0909090909090917</v>
      </c>
      <c r="AF46" s="10">
        <f t="shared" si="147"/>
        <v>10.909090909090908</v>
      </c>
      <c r="AG46" s="10">
        <f t="shared" si="148"/>
        <v>19.393939393939394</v>
      </c>
    </row>
    <row r="47" spans="1:33" x14ac:dyDescent="0.25">
      <c r="A47" s="32"/>
      <c r="B47" s="46">
        <v>33</v>
      </c>
      <c r="C47" s="7">
        <v>172</v>
      </c>
      <c r="D47" s="7">
        <v>174</v>
      </c>
      <c r="E47" s="7">
        <v>176</v>
      </c>
      <c r="F47" s="7">
        <v>178</v>
      </c>
      <c r="G47" s="7">
        <v>174</v>
      </c>
      <c r="H47" s="7">
        <v>170</v>
      </c>
      <c r="I47" s="7">
        <v>165</v>
      </c>
      <c r="J47" s="6">
        <v>167</v>
      </c>
      <c r="K47" s="6">
        <v>169</v>
      </c>
      <c r="L47" s="6">
        <v>171</v>
      </c>
      <c r="M47" s="7">
        <v>172</v>
      </c>
      <c r="N47" s="7">
        <v>179</v>
      </c>
      <c r="O47" s="7">
        <v>185</v>
      </c>
      <c r="P47" s="7">
        <v>197</v>
      </c>
      <c r="Q47" s="9" t="s">
        <v>23</v>
      </c>
      <c r="R47" s="4">
        <f>(P47-C47)/C47*100</f>
        <v>14.534883720930234</v>
      </c>
      <c r="S47" s="32"/>
      <c r="T47" s="6">
        <v>33</v>
      </c>
      <c r="U47" s="10">
        <f t="shared" si="149"/>
        <v>1.1627906976744187</v>
      </c>
      <c r="V47" s="10">
        <f t="shared" si="137"/>
        <v>2.3255813953488373</v>
      </c>
      <c r="W47" s="10">
        <f t="shared" si="138"/>
        <v>3.4883720930232558</v>
      </c>
      <c r="X47" s="10">
        <f t="shared" si="139"/>
        <v>1.1627906976744187</v>
      </c>
      <c r="Y47" s="10">
        <f t="shared" si="140"/>
        <v>-1.1627906976744187</v>
      </c>
      <c r="Z47" s="10">
        <f t="shared" si="141"/>
        <v>-4.0697674418604652</v>
      </c>
      <c r="AA47" s="10">
        <f t="shared" si="142"/>
        <v>-2.9069767441860463</v>
      </c>
      <c r="AB47" s="10">
        <f t="shared" si="143"/>
        <v>-1.7441860465116279</v>
      </c>
      <c r="AC47" s="10">
        <f t="shared" si="144"/>
        <v>-0.58139534883720934</v>
      </c>
      <c r="AD47" s="10">
        <f t="shared" si="145"/>
        <v>0</v>
      </c>
      <c r="AE47" s="10">
        <f t="shared" si="146"/>
        <v>4.0697674418604652</v>
      </c>
      <c r="AF47" s="10">
        <f t="shared" si="147"/>
        <v>7.5581395348837201</v>
      </c>
      <c r="AG47" s="10">
        <f t="shared" si="148"/>
        <v>14.534883720930234</v>
      </c>
    </row>
    <row r="48" spans="1:33" x14ac:dyDescent="0.25">
      <c r="A48" s="32"/>
      <c r="B48" s="46">
        <v>34</v>
      </c>
      <c r="C48" s="7">
        <v>174</v>
      </c>
      <c r="D48" s="7">
        <v>174</v>
      </c>
      <c r="E48" s="7">
        <v>174</v>
      </c>
      <c r="F48" s="7">
        <v>175</v>
      </c>
      <c r="G48" s="7">
        <v>172</v>
      </c>
      <c r="H48" s="7">
        <v>169</v>
      </c>
      <c r="I48" s="7">
        <v>166</v>
      </c>
      <c r="J48" s="6">
        <v>168</v>
      </c>
      <c r="K48" s="6">
        <v>170</v>
      </c>
      <c r="L48" s="6">
        <v>172</v>
      </c>
      <c r="M48" s="7">
        <v>174</v>
      </c>
      <c r="N48" s="7">
        <v>177</v>
      </c>
      <c r="O48" s="7">
        <v>180</v>
      </c>
      <c r="P48" s="7">
        <v>186</v>
      </c>
      <c r="Q48" s="9" t="s">
        <v>23</v>
      </c>
      <c r="R48" s="4">
        <f>(P48-C48)/C48*100</f>
        <v>6.8965517241379306</v>
      </c>
      <c r="S48" s="32"/>
      <c r="T48" s="6">
        <v>34</v>
      </c>
      <c r="U48" s="10">
        <f t="shared" si="149"/>
        <v>0</v>
      </c>
      <c r="V48" s="10">
        <f t="shared" si="137"/>
        <v>0</v>
      </c>
      <c r="W48" s="10">
        <f t="shared" si="138"/>
        <v>0.57471264367816088</v>
      </c>
      <c r="X48" s="10">
        <f t="shared" si="139"/>
        <v>-1.1494252873563218</v>
      </c>
      <c r="Y48" s="10">
        <f t="shared" si="140"/>
        <v>-2.8735632183908044</v>
      </c>
      <c r="Z48" s="10">
        <f t="shared" si="141"/>
        <v>-4.5977011494252871</v>
      </c>
      <c r="AA48" s="10">
        <f t="shared" si="142"/>
        <v>-3.4482758620689653</v>
      </c>
      <c r="AB48" s="10">
        <f t="shared" si="143"/>
        <v>-2.2988505747126435</v>
      </c>
      <c r="AC48" s="10">
        <f t="shared" si="144"/>
        <v>-1.1494252873563218</v>
      </c>
      <c r="AD48" s="10">
        <f t="shared" si="145"/>
        <v>0</v>
      </c>
      <c r="AE48" s="10">
        <f t="shared" si="146"/>
        <v>1.7241379310344827</v>
      </c>
      <c r="AF48" s="10">
        <f t="shared" si="147"/>
        <v>3.4482758620689653</v>
      </c>
      <c r="AG48" s="10">
        <f t="shared" si="148"/>
        <v>6.8965517241379306</v>
      </c>
    </row>
    <row r="49" spans="1:33" x14ac:dyDescent="0.25">
      <c r="A49" s="32"/>
      <c r="B49" s="46">
        <v>35</v>
      </c>
      <c r="C49" s="7">
        <v>165</v>
      </c>
      <c r="D49" s="7">
        <v>171</v>
      </c>
      <c r="E49" s="7">
        <v>177</v>
      </c>
      <c r="F49" s="7">
        <v>184</v>
      </c>
      <c r="G49" s="7">
        <v>181</v>
      </c>
      <c r="H49" s="7">
        <v>178</v>
      </c>
      <c r="I49" s="7">
        <v>174</v>
      </c>
      <c r="J49" s="9" t="s">
        <v>23</v>
      </c>
      <c r="K49" s="9" t="s">
        <v>23</v>
      </c>
      <c r="L49" s="9" t="s">
        <v>23</v>
      </c>
      <c r="M49" s="9" t="s">
        <v>23</v>
      </c>
      <c r="N49" s="9" t="s">
        <v>23</v>
      </c>
      <c r="O49" s="9" t="s">
        <v>23</v>
      </c>
      <c r="P49" s="9" t="s">
        <v>23</v>
      </c>
      <c r="Q49" s="20">
        <f>(I49-C49)/C49*100</f>
        <v>5.4545454545454541</v>
      </c>
      <c r="R49" s="9" t="s">
        <v>23</v>
      </c>
      <c r="S49" s="32"/>
      <c r="T49" s="6">
        <v>35</v>
      </c>
      <c r="U49" s="10">
        <f t="shared" si="149"/>
        <v>3.6363636363636362</v>
      </c>
      <c r="V49" s="10">
        <f t="shared" si="137"/>
        <v>7.2727272727272725</v>
      </c>
      <c r="W49" s="10">
        <f t="shared" si="138"/>
        <v>11.515151515151516</v>
      </c>
      <c r="X49" s="10">
        <f t="shared" si="139"/>
        <v>9.6969696969696972</v>
      </c>
      <c r="Y49" s="10">
        <f t="shared" si="140"/>
        <v>7.878787878787878</v>
      </c>
      <c r="Z49" s="10">
        <f t="shared" si="141"/>
        <v>5.4545454545454541</v>
      </c>
      <c r="AA49" s="9" t="s">
        <v>23</v>
      </c>
      <c r="AB49" s="9" t="s">
        <v>23</v>
      </c>
      <c r="AC49" s="9" t="s">
        <v>23</v>
      </c>
      <c r="AD49" s="9" t="s">
        <v>23</v>
      </c>
      <c r="AE49" s="9" t="s">
        <v>23</v>
      </c>
      <c r="AF49" s="9" t="s">
        <v>23</v>
      </c>
      <c r="AG49" s="9" t="s">
        <v>23</v>
      </c>
    </row>
    <row r="50" spans="1:33" x14ac:dyDescent="0.25">
      <c r="A50" s="32"/>
      <c r="B50" s="46">
        <v>36</v>
      </c>
      <c r="C50" s="7">
        <v>176</v>
      </c>
      <c r="D50" s="7">
        <v>178</v>
      </c>
      <c r="E50" s="7">
        <v>180</v>
      </c>
      <c r="F50" s="6">
        <v>181</v>
      </c>
      <c r="G50" s="7">
        <v>179</v>
      </c>
      <c r="H50" s="7">
        <v>177</v>
      </c>
      <c r="I50" s="6">
        <v>176</v>
      </c>
      <c r="J50" s="6">
        <v>177</v>
      </c>
      <c r="K50" s="6">
        <v>178</v>
      </c>
      <c r="L50" s="6">
        <v>179</v>
      </c>
      <c r="M50" s="6">
        <v>179</v>
      </c>
      <c r="N50" s="7">
        <v>181</v>
      </c>
      <c r="O50" s="6">
        <v>183</v>
      </c>
      <c r="P50" s="6">
        <v>185</v>
      </c>
      <c r="Q50" s="9" t="s">
        <v>23</v>
      </c>
      <c r="R50" s="4">
        <f>(P50-C50)/C50*100</f>
        <v>5.1136363636363642</v>
      </c>
      <c r="S50" s="32"/>
      <c r="T50" s="6">
        <v>36</v>
      </c>
      <c r="U50" s="10">
        <f t="shared" si="149"/>
        <v>1.1363636363636365</v>
      </c>
      <c r="V50" s="10">
        <f t="shared" si="137"/>
        <v>2.2727272727272729</v>
      </c>
      <c r="W50" s="10">
        <f t="shared" si="138"/>
        <v>2.8409090909090908</v>
      </c>
      <c r="X50" s="10">
        <f t="shared" si="139"/>
        <v>1.7045454545454544</v>
      </c>
      <c r="Y50" s="10">
        <f t="shared" si="140"/>
        <v>0.56818181818181823</v>
      </c>
      <c r="Z50" s="10">
        <f t="shared" si="141"/>
        <v>0</v>
      </c>
      <c r="AA50" s="10">
        <f t="shared" si="142"/>
        <v>0.56818181818181823</v>
      </c>
      <c r="AB50" s="10">
        <f t="shared" si="143"/>
        <v>1.1363636363636365</v>
      </c>
      <c r="AC50" s="10">
        <f t="shared" si="144"/>
        <v>1.7045454545454544</v>
      </c>
      <c r="AD50" s="10">
        <f t="shared" si="145"/>
        <v>1.7045454545454544</v>
      </c>
      <c r="AE50" s="10">
        <f t="shared" si="146"/>
        <v>2.8409090909090908</v>
      </c>
      <c r="AF50" s="10">
        <f t="shared" si="147"/>
        <v>3.9772727272727271</v>
      </c>
      <c r="AG50" s="10">
        <f t="shared" si="148"/>
        <v>5.1136363636363642</v>
      </c>
    </row>
    <row r="51" spans="1:33" x14ac:dyDescent="0.25">
      <c r="A51" s="32"/>
      <c r="B51" s="46">
        <v>37</v>
      </c>
      <c r="C51" s="7">
        <v>185</v>
      </c>
      <c r="D51" s="7">
        <v>191</v>
      </c>
      <c r="E51" s="7">
        <v>197</v>
      </c>
      <c r="F51" s="7">
        <v>203</v>
      </c>
      <c r="G51" s="7">
        <v>196</v>
      </c>
      <c r="H51" s="7">
        <v>189</v>
      </c>
      <c r="I51" s="7">
        <v>182</v>
      </c>
      <c r="J51" s="9" t="s">
        <v>23</v>
      </c>
      <c r="K51" s="9" t="s">
        <v>23</v>
      </c>
      <c r="L51" s="9" t="s">
        <v>23</v>
      </c>
      <c r="M51" s="9" t="s">
        <v>23</v>
      </c>
      <c r="N51" s="9" t="s">
        <v>23</v>
      </c>
      <c r="O51" s="9" t="s">
        <v>23</v>
      </c>
      <c r="P51" s="9" t="s">
        <v>23</v>
      </c>
      <c r="Q51" s="20">
        <f>(I51-C51)/C51*100</f>
        <v>-1.6216216216216217</v>
      </c>
      <c r="R51" s="9" t="s">
        <v>23</v>
      </c>
      <c r="S51" s="32"/>
      <c r="T51" s="6">
        <v>37</v>
      </c>
      <c r="U51" s="10">
        <f t="shared" si="149"/>
        <v>3.2432432432432434</v>
      </c>
      <c r="V51" s="10">
        <f t="shared" si="137"/>
        <v>6.4864864864864868</v>
      </c>
      <c r="W51" s="10">
        <f t="shared" si="138"/>
        <v>9.7297297297297298</v>
      </c>
      <c r="X51" s="10">
        <f t="shared" si="139"/>
        <v>5.9459459459459465</v>
      </c>
      <c r="Y51" s="10">
        <f t="shared" si="140"/>
        <v>2.1621621621621623</v>
      </c>
      <c r="Z51" s="10">
        <f t="shared" si="141"/>
        <v>-1.6216216216216217</v>
      </c>
      <c r="AA51" s="9" t="s">
        <v>23</v>
      </c>
      <c r="AB51" s="9" t="s">
        <v>23</v>
      </c>
      <c r="AC51" s="9" t="s">
        <v>23</v>
      </c>
      <c r="AD51" s="9" t="s">
        <v>23</v>
      </c>
      <c r="AE51" s="9" t="s">
        <v>23</v>
      </c>
      <c r="AF51" s="9" t="s">
        <v>23</v>
      </c>
      <c r="AG51" s="9" t="s">
        <v>23</v>
      </c>
    </row>
    <row r="52" spans="1:33" x14ac:dyDescent="0.25">
      <c r="A52" s="32"/>
      <c r="B52" s="46">
        <v>38</v>
      </c>
      <c r="C52" s="7">
        <v>174</v>
      </c>
      <c r="D52" s="7">
        <v>175</v>
      </c>
      <c r="E52" s="7">
        <v>176</v>
      </c>
      <c r="F52" s="7">
        <v>176</v>
      </c>
      <c r="G52" s="7">
        <v>173</v>
      </c>
      <c r="H52" s="7">
        <v>170</v>
      </c>
      <c r="I52" s="7">
        <v>168</v>
      </c>
      <c r="J52" s="9" t="s">
        <v>23</v>
      </c>
      <c r="K52" s="9" t="s">
        <v>23</v>
      </c>
      <c r="L52" s="9" t="s">
        <v>23</v>
      </c>
      <c r="M52" s="9" t="s">
        <v>23</v>
      </c>
      <c r="N52" s="9" t="s">
        <v>23</v>
      </c>
      <c r="O52" s="9" t="s">
        <v>23</v>
      </c>
      <c r="P52" s="9" t="s">
        <v>23</v>
      </c>
      <c r="Q52" s="20">
        <f>(I52-C52)/C52*100</f>
        <v>-3.4482758620689653</v>
      </c>
      <c r="R52" s="9" t="s">
        <v>23</v>
      </c>
      <c r="S52" s="32"/>
      <c r="T52" s="6">
        <v>38</v>
      </c>
      <c r="U52" s="10">
        <f t="shared" si="149"/>
        <v>0.57471264367816088</v>
      </c>
      <c r="V52" s="10">
        <f t="shared" si="137"/>
        <v>1.1494252873563218</v>
      </c>
      <c r="W52" s="10">
        <f t="shared" si="138"/>
        <v>1.1494252873563218</v>
      </c>
      <c r="X52" s="10">
        <f t="shared" si="139"/>
        <v>-0.57471264367816088</v>
      </c>
      <c r="Y52" s="10">
        <f t="shared" si="140"/>
        <v>-2.2988505747126435</v>
      </c>
      <c r="Z52" s="10">
        <f t="shared" si="141"/>
        <v>-3.4482758620689653</v>
      </c>
      <c r="AA52" s="9" t="s">
        <v>23</v>
      </c>
      <c r="AB52" s="9" t="s">
        <v>23</v>
      </c>
      <c r="AC52" s="9" t="s">
        <v>23</v>
      </c>
      <c r="AD52" s="9" t="s">
        <v>23</v>
      </c>
      <c r="AE52" s="9" t="s">
        <v>23</v>
      </c>
      <c r="AF52" s="9" t="s">
        <v>23</v>
      </c>
      <c r="AG52" s="9" t="s">
        <v>23</v>
      </c>
    </row>
    <row r="53" spans="1:33" x14ac:dyDescent="0.25">
      <c r="A53" s="32"/>
      <c r="B53" s="46">
        <v>39</v>
      </c>
      <c r="C53" s="7">
        <v>163</v>
      </c>
      <c r="D53" s="7">
        <v>168</v>
      </c>
      <c r="E53" s="7">
        <v>173</v>
      </c>
      <c r="F53" s="7">
        <v>179</v>
      </c>
      <c r="G53" s="7">
        <v>175</v>
      </c>
      <c r="H53" s="7">
        <v>171</v>
      </c>
      <c r="I53" s="7">
        <v>167</v>
      </c>
      <c r="J53" s="9" t="s">
        <v>23</v>
      </c>
      <c r="K53" s="9" t="s">
        <v>23</v>
      </c>
      <c r="L53" s="9" t="s">
        <v>23</v>
      </c>
      <c r="M53" s="9" t="s">
        <v>23</v>
      </c>
      <c r="N53" s="9" t="s">
        <v>23</v>
      </c>
      <c r="O53" s="9" t="s">
        <v>23</v>
      </c>
      <c r="P53" s="9" t="s">
        <v>23</v>
      </c>
      <c r="Q53" s="20">
        <f>(I53-C53)/C53*100</f>
        <v>2.4539877300613497</v>
      </c>
      <c r="R53" s="9" t="s">
        <v>23</v>
      </c>
      <c r="S53" s="32"/>
      <c r="T53" s="6">
        <v>39</v>
      </c>
      <c r="U53" s="10">
        <f t="shared" si="149"/>
        <v>3.0674846625766872</v>
      </c>
      <c r="V53" s="10">
        <f t="shared" si="137"/>
        <v>6.1349693251533743</v>
      </c>
      <c r="W53" s="10">
        <f t="shared" si="138"/>
        <v>9.8159509202453989</v>
      </c>
      <c r="X53" s="10">
        <f t="shared" si="139"/>
        <v>7.3619631901840492</v>
      </c>
      <c r="Y53" s="10">
        <f t="shared" si="140"/>
        <v>4.9079754601226995</v>
      </c>
      <c r="Z53" s="10">
        <f t="shared" si="141"/>
        <v>2.4539877300613497</v>
      </c>
      <c r="AA53" s="9" t="s">
        <v>23</v>
      </c>
      <c r="AB53" s="9" t="s">
        <v>23</v>
      </c>
      <c r="AC53" s="9" t="s">
        <v>23</v>
      </c>
      <c r="AD53" s="9" t="s">
        <v>23</v>
      </c>
      <c r="AE53" s="9" t="s">
        <v>23</v>
      </c>
      <c r="AF53" s="9" t="s">
        <v>23</v>
      </c>
      <c r="AG53" s="9" t="s">
        <v>23</v>
      </c>
    </row>
    <row r="54" spans="1:33" x14ac:dyDescent="0.25">
      <c r="A54" s="32"/>
      <c r="B54" s="46">
        <v>40</v>
      </c>
      <c r="C54" s="7">
        <v>161</v>
      </c>
      <c r="D54" s="7">
        <v>164</v>
      </c>
      <c r="E54" s="7">
        <v>167</v>
      </c>
      <c r="F54" s="7">
        <v>169</v>
      </c>
      <c r="G54" s="7">
        <v>167</v>
      </c>
      <c r="H54" s="7">
        <v>165</v>
      </c>
      <c r="I54" s="7">
        <v>163</v>
      </c>
      <c r="J54" s="9" t="s">
        <v>23</v>
      </c>
      <c r="K54" s="9" t="s">
        <v>23</v>
      </c>
      <c r="L54" s="9" t="s">
        <v>23</v>
      </c>
      <c r="M54" s="9" t="s">
        <v>23</v>
      </c>
      <c r="N54" s="9" t="s">
        <v>23</v>
      </c>
      <c r="O54" s="9" t="s">
        <v>23</v>
      </c>
      <c r="P54" s="9" t="s">
        <v>23</v>
      </c>
      <c r="Q54" s="20">
        <f>(I54-C54)/C54*100</f>
        <v>1.2422360248447204</v>
      </c>
      <c r="R54" s="9" t="s">
        <v>23</v>
      </c>
      <c r="S54" s="32"/>
      <c r="T54" s="6">
        <v>40</v>
      </c>
      <c r="U54" s="10">
        <f t="shared" si="149"/>
        <v>1.8633540372670807</v>
      </c>
      <c r="V54" s="10">
        <f t="shared" si="137"/>
        <v>3.7267080745341614</v>
      </c>
      <c r="W54" s="10">
        <f t="shared" si="138"/>
        <v>4.9689440993788816</v>
      </c>
      <c r="X54" s="10">
        <f t="shared" si="139"/>
        <v>3.7267080745341614</v>
      </c>
      <c r="Y54" s="10">
        <f t="shared" si="140"/>
        <v>2.4844720496894408</v>
      </c>
      <c r="Z54" s="10">
        <f t="shared" si="141"/>
        <v>1.2422360248447204</v>
      </c>
      <c r="AA54" s="9" t="s">
        <v>23</v>
      </c>
      <c r="AB54" s="9" t="s">
        <v>23</v>
      </c>
      <c r="AC54" s="9" t="s">
        <v>23</v>
      </c>
      <c r="AD54" s="9" t="s">
        <v>23</v>
      </c>
      <c r="AE54" s="9" t="s">
        <v>23</v>
      </c>
      <c r="AF54" s="9" t="s">
        <v>23</v>
      </c>
      <c r="AG54" s="9" t="s">
        <v>23</v>
      </c>
    </row>
    <row r="55" spans="1:33" x14ac:dyDescent="0.25">
      <c r="A55" s="33" t="s">
        <v>7</v>
      </c>
      <c r="B55" s="34"/>
      <c r="C55" s="1">
        <f>AVERAGE(C45:C54)</f>
        <v>172.7</v>
      </c>
      <c r="D55" s="1">
        <f t="shared" ref="D55:R55" si="150">AVERAGE(D45:D54)</f>
        <v>175.7</v>
      </c>
      <c r="E55" s="1">
        <f t="shared" si="150"/>
        <v>178.7</v>
      </c>
      <c r="F55" s="1">
        <f t="shared" si="150"/>
        <v>181.8</v>
      </c>
      <c r="G55" s="1">
        <f t="shared" si="150"/>
        <v>178.2</v>
      </c>
      <c r="H55" s="1">
        <f t="shared" si="150"/>
        <v>174.6</v>
      </c>
      <c r="I55" s="1">
        <f t="shared" si="150"/>
        <v>171</v>
      </c>
      <c r="J55" s="1">
        <f t="shared" si="150"/>
        <v>173.4</v>
      </c>
      <c r="K55" s="1">
        <f t="shared" si="150"/>
        <v>175.6</v>
      </c>
      <c r="L55" s="1">
        <f t="shared" si="150"/>
        <v>177.8</v>
      </c>
      <c r="M55" s="1">
        <f t="shared" si="150"/>
        <v>179.2</v>
      </c>
      <c r="N55" s="1">
        <f t="shared" si="150"/>
        <v>183.4</v>
      </c>
      <c r="O55" s="1">
        <f t="shared" si="150"/>
        <v>187</v>
      </c>
      <c r="P55" s="1">
        <f t="shared" si="150"/>
        <v>197.2</v>
      </c>
      <c r="Q55" s="1">
        <f t="shared" si="150"/>
        <v>0.81617434515218734</v>
      </c>
      <c r="R55" s="1">
        <f t="shared" si="150"/>
        <v>12.208635573862118</v>
      </c>
      <c r="S55" s="33" t="s">
        <v>7</v>
      </c>
      <c r="T55" s="34"/>
      <c r="U55" s="1">
        <f t="shared" ref="U55" si="151">AVERAGE(U45:U54)</f>
        <v>1.7458933769288076</v>
      </c>
      <c r="V55" s="1">
        <f t="shared" ref="V55" si="152">AVERAGE(V45:V54)</f>
        <v>3.4917867538576153</v>
      </c>
      <c r="W55" s="1">
        <f t="shared" ref="W55" si="153">AVERAGE(W45:W54)</f>
        <v>5.292789234916933</v>
      </c>
      <c r="X55" s="1">
        <f t="shared" ref="X55" si="154">AVERAGE(X45:X54)</f>
        <v>3.2382360886394999</v>
      </c>
      <c r="Y55" s="1">
        <f t="shared" ref="Y55" si="155">AVERAGE(Y45:Y54)</f>
        <v>1.1836829423620678</v>
      </c>
      <c r="Z55" s="1">
        <f t="shared" ref="Z55" si="156">AVERAGE(Z45:Z54)</f>
        <v>-0.87532635321914809</v>
      </c>
      <c r="AA55" s="1">
        <f t="shared" ref="AA55" si="157">AVERAGE(AA45:AA54)</f>
        <v>-1.3146111273116083</v>
      </c>
      <c r="AB55" s="1">
        <f t="shared" ref="AB55" si="158">AVERAGE(AB45:AB54)</f>
        <v>-6.2395203032733049E-2</v>
      </c>
      <c r="AC55" s="1">
        <f t="shared" ref="AC55" si="159">AVERAGE(AC45:AC54)</f>
        <v>1.189820721246142</v>
      </c>
      <c r="AD55" s="1">
        <f t="shared" ref="AD55" si="160">AVERAGE(AD45:AD54)</f>
        <v>1.9867424242424245</v>
      </c>
      <c r="AE55" s="1">
        <f t="shared" ref="AE55" si="161">AVERAGE(AE45:AE54)</f>
        <v>4.3784780442759592</v>
      </c>
      <c r="AF55" s="1">
        <f t="shared" ref="AF55" si="162">AVERAGE(AF45:AF54)</f>
        <v>6.4285558066632644</v>
      </c>
      <c r="AG55" s="1">
        <f t="shared" ref="AG55" si="163">AVERAGE(AG45:AG54)</f>
        <v>12.208635573862118</v>
      </c>
    </row>
    <row r="56" spans="1:33" x14ac:dyDescent="0.25">
      <c r="A56" s="33" t="s">
        <v>8</v>
      </c>
      <c r="B56" s="33"/>
      <c r="C56" s="1">
        <f>_xlfn.STDEV.P(C45:C54)</f>
        <v>9.4239057720246766</v>
      </c>
      <c r="D56" s="1">
        <f t="shared" ref="D56:R56" si="164">_xlfn.STDEV.P(D45:D54)</f>
        <v>9.5503926620846347</v>
      </c>
      <c r="E56" s="1">
        <f t="shared" si="164"/>
        <v>10.060318086422518</v>
      </c>
      <c r="F56" s="1">
        <f t="shared" si="164"/>
        <v>11.160645142642965</v>
      </c>
      <c r="G56" s="1">
        <f t="shared" si="164"/>
        <v>9.7241966249145744</v>
      </c>
      <c r="H56" s="1">
        <f t="shared" si="164"/>
        <v>8.3570329663104719</v>
      </c>
      <c r="I56" s="1">
        <f t="shared" si="164"/>
        <v>7.1414284285428504</v>
      </c>
      <c r="J56" s="1">
        <f t="shared" si="164"/>
        <v>7.7097341069585532</v>
      </c>
      <c r="K56" s="1">
        <f t="shared" si="164"/>
        <v>7.8638413005350003</v>
      </c>
      <c r="L56" s="1">
        <f t="shared" si="164"/>
        <v>8.0845531725630941</v>
      </c>
      <c r="M56" s="1">
        <f t="shared" si="164"/>
        <v>8.2316462509026724</v>
      </c>
      <c r="N56" s="1">
        <f t="shared" si="164"/>
        <v>8.4047605557802783</v>
      </c>
      <c r="O56" s="1">
        <f t="shared" si="164"/>
        <v>8.6486993241758618</v>
      </c>
      <c r="P56" s="1">
        <f t="shared" si="164"/>
        <v>12.96765206195786</v>
      </c>
      <c r="Q56" s="1">
        <f t="shared" si="164"/>
        <v>3.1147016721551792</v>
      </c>
      <c r="R56" s="1">
        <f t="shared" si="164"/>
        <v>5.366215991880261</v>
      </c>
      <c r="S56" s="33" t="s">
        <v>8</v>
      </c>
      <c r="T56" s="33"/>
      <c r="U56" s="1">
        <f t="shared" ref="U56:AG56" si="165">_xlfn.STDEV.P(U45:U54)</f>
        <v>1.141324846147677</v>
      </c>
      <c r="V56" s="1">
        <f t="shared" si="165"/>
        <v>2.2826496922953541</v>
      </c>
      <c r="W56" s="1">
        <f t="shared" si="165"/>
        <v>3.6112924023480257</v>
      </c>
      <c r="X56" s="1">
        <f t="shared" si="165"/>
        <v>3.2975275519897056</v>
      </c>
      <c r="Y56" s="1">
        <f t="shared" si="165"/>
        <v>3.1744497894006822</v>
      </c>
      <c r="Z56" s="1">
        <f t="shared" si="165"/>
        <v>3.1502150259310904</v>
      </c>
      <c r="AA56" s="1">
        <f t="shared" si="165"/>
        <v>2.1028745974102021</v>
      </c>
      <c r="AB56" s="1">
        <f t="shared" si="165"/>
        <v>2.1866396766388756</v>
      </c>
      <c r="AC56" s="1">
        <f t="shared" si="165"/>
        <v>2.345618936773636</v>
      </c>
      <c r="AD56" s="1">
        <f t="shared" si="165"/>
        <v>2.4517584954327245</v>
      </c>
      <c r="AE56" s="1">
        <f t="shared" si="165"/>
        <v>2.5201909605472674</v>
      </c>
      <c r="AF56" s="1">
        <f t="shared" si="165"/>
        <v>2.6934696457430971</v>
      </c>
      <c r="AG56" s="1">
        <f t="shared" si="165"/>
        <v>5.366215991880261</v>
      </c>
    </row>
    <row r="57" spans="1:33" x14ac:dyDescent="0.25">
      <c r="A57" s="33" t="s">
        <v>9</v>
      </c>
      <c r="B57" s="33"/>
      <c r="C57" s="1">
        <f>C56/COUNT(C45:C54)</f>
        <v>0.94239057720246766</v>
      </c>
      <c r="D57" s="1">
        <f t="shared" ref="D57:R57" si="166">D56/COUNT(D45:D54)</f>
        <v>0.95503926620846347</v>
      </c>
      <c r="E57" s="1">
        <f t="shared" si="166"/>
        <v>1.0060318086422517</v>
      </c>
      <c r="F57" s="1">
        <f t="shared" si="166"/>
        <v>1.1160645142642964</v>
      </c>
      <c r="G57" s="1">
        <f t="shared" si="166"/>
        <v>0.97241966249145739</v>
      </c>
      <c r="H57" s="1">
        <f t="shared" si="166"/>
        <v>0.83570329663104714</v>
      </c>
      <c r="I57" s="1">
        <f t="shared" si="166"/>
        <v>0.71414284285428509</v>
      </c>
      <c r="J57" s="1">
        <f t="shared" si="166"/>
        <v>1.5419468213917107</v>
      </c>
      <c r="K57" s="1">
        <f t="shared" si="166"/>
        <v>1.5727682601070001</v>
      </c>
      <c r="L57" s="1">
        <f t="shared" si="166"/>
        <v>1.6169106345126187</v>
      </c>
      <c r="M57" s="1">
        <f t="shared" si="166"/>
        <v>1.6463292501805344</v>
      </c>
      <c r="N57" s="1">
        <f t="shared" si="166"/>
        <v>1.6809521111560557</v>
      </c>
      <c r="O57" s="1">
        <f t="shared" si="166"/>
        <v>1.7297398648351723</v>
      </c>
      <c r="P57" s="1">
        <f t="shared" si="166"/>
        <v>2.5935304123915719</v>
      </c>
      <c r="Q57" s="1">
        <f t="shared" si="166"/>
        <v>0.6229403344310358</v>
      </c>
      <c r="R57" s="1">
        <f t="shared" si="166"/>
        <v>1.0732431983760522</v>
      </c>
      <c r="S57" s="33" t="s">
        <v>9</v>
      </c>
      <c r="T57" s="33"/>
      <c r="U57" s="1">
        <f t="shared" ref="U57" si="167">U56/COUNT(U45:U54)</f>
        <v>0.1141324846147677</v>
      </c>
      <c r="V57" s="1">
        <f t="shared" ref="V57" si="168">V56/COUNT(V45:V54)</f>
        <v>0.2282649692295354</v>
      </c>
      <c r="W57" s="1">
        <f t="shared" ref="W57" si="169">W56/COUNT(W45:W54)</f>
        <v>0.36112924023480258</v>
      </c>
      <c r="X57" s="1">
        <f t="shared" ref="X57" si="170">X56/COUNT(X45:X54)</f>
        <v>0.32975275519897057</v>
      </c>
      <c r="Y57" s="1">
        <f t="shared" ref="Y57" si="171">Y56/COUNT(Y45:Y54)</f>
        <v>0.31744497894006823</v>
      </c>
      <c r="Z57" s="1">
        <f t="shared" ref="Z57" si="172">Z56/COUNT(Z45:Z54)</f>
        <v>0.31502150259310902</v>
      </c>
      <c r="AA57" s="1">
        <f t="shared" ref="AA57" si="173">AA56/COUNT(AA45:AA54)</f>
        <v>0.4205749194820404</v>
      </c>
      <c r="AB57" s="1">
        <f t="shared" ref="AB57" si="174">AB56/COUNT(AB45:AB54)</f>
        <v>0.43732793532777514</v>
      </c>
      <c r="AC57" s="1">
        <f t="shared" ref="AC57" si="175">AC56/COUNT(AC45:AC54)</f>
        <v>0.46912378735472721</v>
      </c>
      <c r="AD57" s="1">
        <f t="shared" ref="AD57" si="176">AD56/COUNT(AD45:AD54)</f>
        <v>0.49035169908654491</v>
      </c>
      <c r="AE57" s="1">
        <f t="shared" ref="AE57" si="177">AE56/COUNT(AE45:AE54)</f>
        <v>0.50403819210945344</v>
      </c>
      <c r="AF57" s="1">
        <f t="shared" ref="AF57" si="178">AF56/COUNT(AF45:AF54)</f>
        <v>0.53869392914861947</v>
      </c>
      <c r="AG57" s="1">
        <f t="shared" ref="AG57" si="179">AG56/COUNT(AG45:AG54)</f>
        <v>1.0732431983760522</v>
      </c>
    </row>
    <row r="58" spans="1:33" x14ac:dyDescent="0.25">
      <c r="A58" s="37" t="s">
        <v>10</v>
      </c>
      <c r="B58" s="37"/>
      <c r="C58" s="2">
        <f>_xlfn.T.TEST(C45:C54,C$3:C$12,2,2)</f>
        <v>8.7154808847022432E-8</v>
      </c>
      <c r="D58" s="2">
        <f t="shared" ref="D58:R58" si="180">_xlfn.T.TEST(D45:D54,D$3:D$12,2,2)</f>
        <v>2.8214528394345755E-7</v>
      </c>
      <c r="E58" s="2">
        <f t="shared" si="180"/>
        <v>1.3963444645924797E-6</v>
      </c>
      <c r="F58" s="2">
        <f t="shared" si="180"/>
        <v>8.1362861513505105E-6</v>
      </c>
      <c r="G58" s="2">
        <f t="shared" si="180"/>
        <v>2.4989708662347599E-5</v>
      </c>
      <c r="H58" s="2">
        <f t="shared" si="180"/>
        <v>1.102822806811853E-4</v>
      </c>
      <c r="I58" s="2">
        <f t="shared" si="180"/>
        <v>7.2568355598009711E-4</v>
      </c>
      <c r="J58" s="2">
        <f t="shared" si="180"/>
        <v>2.6087684739438212E-2</v>
      </c>
      <c r="K58" s="2">
        <f t="shared" si="180"/>
        <v>3.6392379609682536E-2</v>
      </c>
      <c r="L58" s="2">
        <f t="shared" si="180"/>
        <v>5.1193407074691569E-2</v>
      </c>
      <c r="M58" s="2">
        <f t="shared" si="180"/>
        <v>6.190476941348811E-2</v>
      </c>
      <c r="N58" s="2">
        <f t="shared" si="180"/>
        <v>8.1629570910400046E-2</v>
      </c>
      <c r="O58" s="2">
        <f t="shared" si="180"/>
        <v>0.16021583365078393</v>
      </c>
      <c r="P58" s="2">
        <f t="shared" si="180"/>
        <v>0.45077146341697172</v>
      </c>
      <c r="Q58" s="2">
        <f t="shared" si="180"/>
        <v>1.1359480608433099E-2</v>
      </c>
      <c r="R58" s="2">
        <f t="shared" si="180"/>
        <v>1.9704971675852724E-3</v>
      </c>
      <c r="S58" s="37" t="s">
        <v>10</v>
      </c>
      <c r="T58" s="37"/>
      <c r="U58" s="2">
        <f t="shared" ref="U58:AG58" si="181">_xlfn.T.TEST(U45:U54,U$3:U$12,2,2)</f>
        <v>2.6512040119088E-2</v>
      </c>
      <c r="V58" s="2">
        <f t="shared" si="181"/>
        <v>2.6512040119088E-2</v>
      </c>
      <c r="W58" s="2">
        <f t="shared" si="181"/>
        <v>2.2921674037995426E-2</v>
      </c>
      <c r="X58" s="2">
        <f t="shared" si="181"/>
        <v>4.8343502833395573E-4</v>
      </c>
      <c r="Y58" s="2">
        <f t="shared" si="181"/>
        <v>1.8185321717490284E-5</v>
      </c>
      <c r="Z58" s="2">
        <f t="shared" si="181"/>
        <v>6.7645356569857117E-7</v>
      </c>
      <c r="AA58" s="2">
        <f t="shared" si="181"/>
        <v>6.2118374391589628E-7</v>
      </c>
      <c r="AB58" s="2">
        <f t="shared" si="181"/>
        <v>5.7443572451141748E-7</v>
      </c>
      <c r="AC58" s="2">
        <f t="shared" si="181"/>
        <v>7.8249025745938815E-7</v>
      </c>
      <c r="AD58" s="2">
        <f t="shared" si="181"/>
        <v>1.9224768516677879E-6</v>
      </c>
      <c r="AE58" s="2">
        <f t="shared" si="181"/>
        <v>1.1517057523457989E-5</v>
      </c>
      <c r="AF58" s="2">
        <f t="shared" si="181"/>
        <v>1.6435797658199963E-4</v>
      </c>
      <c r="AG58" s="2">
        <f t="shared" si="181"/>
        <v>1.9704971675852724E-3</v>
      </c>
    </row>
    <row r="59" spans="1:33" ht="10.5" customHeight="1" x14ac:dyDescent="0.25">
      <c r="A59" s="33" t="s">
        <v>11</v>
      </c>
      <c r="B59" s="33"/>
      <c r="C59" s="2">
        <f>_xlfn.T.TEST(C45:C54,C$16:C$25,2,2)</f>
        <v>4.0329170145228816E-3</v>
      </c>
      <c r="D59" s="2">
        <f t="shared" ref="D59:R59" si="182">_xlfn.T.TEST(D45:D54,D$16:D$25,2,2)</f>
        <v>2.5530589719361852E-3</v>
      </c>
      <c r="E59" s="2">
        <f t="shared" si="182"/>
        <v>1.9066942573975271E-3</v>
      </c>
      <c r="F59" s="2">
        <f t="shared" si="182"/>
        <v>1.790343983689288E-3</v>
      </c>
      <c r="G59" s="2">
        <f t="shared" si="182"/>
        <v>6.1251255861475423E-3</v>
      </c>
      <c r="H59" s="2">
        <f t="shared" si="182"/>
        <v>2.3844753878393438E-2</v>
      </c>
      <c r="I59" s="2">
        <f t="shared" si="182"/>
        <v>8.4313956568198983E-2</v>
      </c>
      <c r="J59" s="2">
        <f t="shared" si="182"/>
        <v>0.18338924123985653</v>
      </c>
      <c r="K59" s="2">
        <f t="shared" si="182"/>
        <v>0.22794435896378748</v>
      </c>
      <c r="L59" s="2">
        <f t="shared" si="182"/>
        <v>0.28502950684834133</v>
      </c>
      <c r="M59" s="2">
        <f t="shared" si="182"/>
        <v>0.37579218830306305</v>
      </c>
      <c r="N59" s="2">
        <f t="shared" si="182"/>
        <v>0.45372914625554073</v>
      </c>
      <c r="O59" s="2">
        <f t="shared" si="182"/>
        <v>0.52941521190766982</v>
      </c>
      <c r="P59" s="2">
        <f t="shared" si="182"/>
        <v>0.54799131695688352</v>
      </c>
      <c r="Q59" s="2">
        <f t="shared" si="182"/>
        <v>8.8130829340288638E-2</v>
      </c>
      <c r="R59" s="2">
        <f t="shared" si="182"/>
        <v>3.7182761912516062E-4</v>
      </c>
      <c r="S59" s="33" t="s">
        <v>11</v>
      </c>
      <c r="T59" s="33"/>
      <c r="U59" s="2">
        <f t="shared" ref="U59:AG59" si="183">_xlfn.T.TEST(U45:U54,U$16:U$25,2,2)</f>
        <v>0.99741433145000546</v>
      </c>
      <c r="V59" s="2">
        <f t="shared" si="183"/>
        <v>0.99741433145000546</v>
      </c>
      <c r="W59" s="2">
        <f t="shared" si="183"/>
        <v>0.992847417496732</v>
      </c>
      <c r="X59" s="2">
        <f t="shared" si="183"/>
        <v>0.17864568508815068</v>
      </c>
      <c r="Y59" s="2">
        <f t="shared" si="183"/>
        <v>4.5332355839448855E-3</v>
      </c>
      <c r="Z59" s="2">
        <f t="shared" si="183"/>
        <v>3.0910050389787273E-4</v>
      </c>
      <c r="AA59" s="2">
        <f t="shared" si="183"/>
        <v>1.0092198309569267E-3</v>
      </c>
      <c r="AB59" s="2">
        <f t="shared" si="183"/>
        <v>8.1523659886296247E-4</v>
      </c>
      <c r="AC59" s="2">
        <f t="shared" si="183"/>
        <v>7.6298793843441917E-4</v>
      </c>
      <c r="AD59" s="2">
        <f t="shared" si="183"/>
        <v>7.4165507440605296E-4</v>
      </c>
      <c r="AE59" s="2">
        <f t="shared" si="183"/>
        <v>2.563141074537764E-4</v>
      </c>
      <c r="AF59" s="2">
        <f t="shared" si="183"/>
        <v>1.1375507310595792E-4</v>
      </c>
      <c r="AG59" s="2">
        <f t="shared" si="183"/>
        <v>3.7182761912516062E-4</v>
      </c>
    </row>
    <row r="60" spans="1:33" x14ac:dyDescent="0.25">
      <c r="A60" s="41" t="s">
        <v>29</v>
      </c>
      <c r="B60" s="53">
        <v>41</v>
      </c>
      <c r="C60" s="8">
        <v>157</v>
      </c>
      <c r="D60" s="7">
        <v>161</v>
      </c>
      <c r="E60" s="7">
        <v>165</v>
      </c>
      <c r="F60" s="8">
        <v>170</v>
      </c>
      <c r="G60" s="7">
        <v>168</v>
      </c>
      <c r="H60" s="7">
        <v>166</v>
      </c>
      <c r="I60" s="8">
        <v>165</v>
      </c>
      <c r="J60" s="6">
        <v>168</v>
      </c>
      <c r="K60" s="6">
        <v>171</v>
      </c>
      <c r="L60" s="6">
        <v>174</v>
      </c>
      <c r="M60" s="8">
        <v>175</v>
      </c>
      <c r="N60" s="7">
        <v>179</v>
      </c>
      <c r="O60" s="8">
        <v>182</v>
      </c>
      <c r="P60" s="8">
        <v>198</v>
      </c>
      <c r="Q60" s="9" t="s">
        <v>23</v>
      </c>
      <c r="R60" s="4">
        <f>(P60-C60)/C60*100</f>
        <v>26.114649681528661</v>
      </c>
      <c r="S60" s="41" t="s">
        <v>29</v>
      </c>
      <c r="T60" s="8">
        <v>41</v>
      </c>
      <c r="U60" s="10">
        <f>(D60-$C60)/$C60*100</f>
        <v>2.547770700636943</v>
      </c>
      <c r="V60" s="10">
        <f t="shared" ref="V60:V69" si="184">(E60-$C60)/$C60*100</f>
        <v>5.095541401273886</v>
      </c>
      <c r="W60" s="10">
        <f t="shared" ref="W60:W69" si="185">(F60-$C60)/$C60*100</f>
        <v>8.2802547770700627</v>
      </c>
      <c r="X60" s="10">
        <f t="shared" ref="X60:X69" si="186">(G60-$C60)/$C60*100</f>
        <v>7.0063694267515926</v>
      </c>
      <c r="Y60" s="10">
        <f t="shared" ref="Y60:Y69" si="187">(H60-$C60)/$C60*100</f>
        <v>5.7324840764331215</v>
      </c>
      <c r="Z60" s="10">
        <f t="shared" ref="Z60:Z69" si="188">(I60-$C60)/$C60*100</f>
        <v>5.095541401273886</v>
      </c>
      <c r="AA60" s="10">
        <f t="shared" ref="AA60:AA69" si="189">(J60-$C60)/$C60*100</f>
        <v>7.0063694267515926</v>
      </c>
      <c r="AB60" s="10">
        <f t="shared" ref="AB60:AB69" si="190">(K60-$C60)/$C60*100</f>
        <v>8.9171974522292992</v>
      </c>
      <c r="AC60" s="10">
        <f t="shared" ref="AC60:AC69" si="191">(L60-$C60)/$C60*100</f>
        <v>10.828025477707007</v>
      </c>
      <c r="AD60" s="10">
        <f t="shared" ref="AD60:AD69" si="192">(M60-$C60)/$C60*100</f>
        <v>11.464968152866243</v>
      </c>
      <c r="AE60" s="10">
        <f t="shared" ref="AE60:AE69" si="193">(N60-$C60)/$C60*100</f>
        <v>14.012738853503185</v>
      </c>
      <c r="AF60" s="10">
        <f t="shared" ref="AF60:AF69" si="194">(O60-$C60)/$C60*100</f>
        <v>15.923566878980891</v>
      </c>
      <c r="AG60" s="10">
        <f t="shared" ref="AG60:AG69" si="195">(P60-$C60)/$C60*100</f>
        <v>26.114649681528661</v>
      </c>
    </row>
    <row r="61" spans="1:33" x14ac:dyDescent="0.25">
      <c r="A61" s="42"/>
      <c r="B61" s="53">
        <v>42</v>
      </c>
      <c r="C61" s="8">
        <v>164</v>
      </c>
      <c r="D61" s="7">
        <v>168</v>
      </c>
      <c r="E61" s="7">
        <v>172</v>
      </c>
      <c r="F61" s="6">
        <v>175</v>
      </c>
      <c r="G61" s="7">
        <v>173</v>
      </c>
      <c r="H61" s="7">
        <v>171</v>
      </c>
      <c r="I61" s="6">
        <v>169</v>
      </c>
      <c r="J61" s="9" t="s">
        <v>23</v>
      </c>
      <c r="K61" s="9" t="s">
        <v>23</v>
      </c>
      <c r="L61" s="9" t="s">
        <v>23</v>
      </c>
      <c r="M61" s="9" t="s">
        <v>23</v>
      </c>
      <c r="N61" s="9" t="s">
        <v>23</v>
      </c>
      <c r="O61" s="9" t="s">
        <v>23</v>
      </c>
      <c r="P61" s="9" t="s">
        <v>23</v>
      </c>
      <c r="Q61" s="20">
        <f>(I61-C61)/C61*100</f>
        <v>3.0487804878048781</v>
      </c>
      <c r="R61" s="9" t="s">
        <v>23</v>
      </c>
      <c r="S61" s="42"/>
      <c r="T61" s="8">
        <v>42</v>
      </c>
      <c r="U61" s="10">
        <f t="shared" ref="U61:U69" si="196">(D61-$C61)/$C61*100</f>
        <v>2.4390243902439024</v>
      </c>
      <c r="V61" s="10">
        <f t="shared" si="184"/>
        <v>4.8780487804878048</v>
      </c>
      <c r="W61" s="10">
        <f t="shared" si="185"/>
        <v>6.7073170731707323</v>
      </c>
      <c r="X61" s="10">
        <f t="shared" si="186"/>
        <v>5.4878048780487809</v>
      </c>
      <c r="Y61" s="10">
        <f t="shared" si="187"/>
        <v>4.2682926829268295</v>
      </c>
      <c r="Z61" s="10">
        <f t="shared" si="188"/>
        <v>3.0487804878048781</v>
      </c>
      <c r="AA61" s="9" t="s">
        <v>23</v>
      </c>
      <c r="AB61" s="9" t="s">
        <v>23</v>
      </c>
      <c r="AC61" s="9" t="s">
        <v>23</v>
      </c>
      <c r="AD61" s="9" t="s">
        <v>23</v>
      </c>
      <c r="AE61" s="9" t="s">
        <v>23</v>
      </c>
      <c r="AF61" s="9" t="s">
        <v>23</v>
      </c>
      <c r="AG61" s="9" t="s">
        <v>23</v>
      </c>
    </row>
    <row r="62" spans="1:33" x14ac:dyDescent="0.25">
      <c r="A62" s="42"/>
      <c r="B62" s="53">
        <v>43</v>
      </c>
      <c r="C62" s="8">
        <v>183</v>
      </c>
      <c r="D62" s="7">
        <v>185</v>
      </c>
      <c r="E62" s="7">
        <v>187</v>
      </c>
      <c r="F62" s="8">
        <v>189</v>
      </c>
      <c r="G62" s="7">
        <v>186</v>
      </c>
      <c r="H62" s="7">
        <v>183</v>
      </c>
      <c r="I62" s="8">
        <v>179</v>
      </c>
      <c r="J62" s="6">
        <v>182</v>
      </c>
      <c r="K62" s="6">
        <v>185</v>
      </c>
      <c r="L62" s="6">
        <v>188</v>
      </c>
      <c r="M62" s="8">
        <v>192</v>
      </c>
      <c r="N62" s="7">
        <v>197</v>
      </c>
      <c r="O62" s="8">
        <v>201</v>
      </c>
      <c r="P62" s="8">
        <v>226</v>
      </c>
      <c r="Q62" s="9" t="s">
        <v>23</v>
      </c>
      <c r="R62" s="4">
        <f>(P62-C62)/C62*100</f>
        <v>23.497267759562842</v>
      </c>
      <c r="S62" s="42"/>
      <c r="T62" s="8">
        <v>43</v>
      </c>
      <c r="U62" s="10">
        <f t="shared" si="196"/>
        <v>1.0928961748633881</v>
      </c>
      <c r="V62" s="10">
        <f t="shared" si="184"/>
        <v>2.1857923497267762</v>
      </c>
      <c r="W62" s="10">
        <f t="shared" si="185"/>
        <v>3.278688524590164</v>
      </c>
      <c r="X62" s="10">
        <f t="shared" si="186"/>
        <v>1.639344262295082</v>
      </c>
      <c r="Y62" s="10">
        <f t="shared" si="187"/>
        <v>0</v>
      </c>
      <c r="Z62" s="10">
        <f t="shared" si="188"/>
        <v>-2.1857923497267762</v>
      </c>
      <c r="AA62" s="10">
        <f t="shared" si="189"/>
        <v>-0.54644808743169404</v>
      </c>
      <c r="AB62" s="10">
        <f t="shared" si="190"/>
        <v>1.0928961748633881</v>
      </c>
      <c r="AC62" s="10">
        <f t="shared" si="191"/>
        <v>2.7322404371584699</v>
      </c>
      <c r="AD62" s="10">
        <f t="shared" si="192"/>
        <v>4.918032786885246</v>
      </c>
      <c r="AE62" s="10">
        <f t="shared" si="193"/>
        <v>7.6502732240437163</v>
      </c>
      <c r="AF62" s="10">
        <f t="shared" si="194"/>
        <v>9.8360655737704921</v>
      </c>
      <c r="AG62" s="10">
        <f t="shared" si="195"/>
        <v>23.497267759562842</v>
      </c>
    </row>
    <row r="63" spans="1:33" x14ac:dyDescent="0.25">
      <c r="A63" s="42"/>
      <c r="B63" s="53">
        <v>44</v>
      </c>
      <c r="C63" s="8">
        <v>157</v>
      </c>
      <c r="D63" s="7">
        <v>159</v>
      </c>
      <c r="E63" s="7">
        <v>161</v>
      </c>
      <c r="F63" s="8">
        <v>162</v>
      </c>
      <c r="G63" s="7">
        <v>162</v>
      </c>
      <c r="H63" s="7">
        <v>162</v>
      </c>
      <c r="I63" s="8">
        <v>161</v>
      </c>
      <c r="J63" s="6">
        <v>167</v>
      </c>
      <c r="K63" s="6">
        <v>173</v>
      </c>
      <c r="L63" s="6">
        <v>179</v>
      </c>
      <c r="M63" s="8">
        <v>186</v>
      </c>
      <c r="N63" s="7">
        <v>197</v>
      </c>
      <c r="O63" s="8">
        <v>208</v>
      </c>
      <c r="P63" s="8">
        <v>223</v>
      </c>
      <c r="Q63" s="9" t="s">
        <v>23</v>
      </c>
      <c r="R63" s="4">
        <f>(P63-C63)/C63*100</f>
        <v>42.038216560509554</v>
      </c>
      <c r="S63" s="42"/>
      <c r="T63" s="8">
        <v>44</v>
      </c>
      <c r="U63" s="10">
        <f t="shared" si="196"/>
        <v>1.2738853503184715</v>
      </c>
      <c r="V63" s="10">
        <f t="shared" si="184"/>
        <v>2.547770700636943</v>
      </c>
      <c r="W63" s="10">
        <f t="shared" si="185"/>
        <v>3.1847133757961785</v>
      </c>
      <c r="X63" s="10">
        <f t="shared" si="186"/>
        <v>3.1847133757961785</v>
      </c>
      <c r="Y63" s="10">
        <f t="shared" si="187"/>
        <v>3.1847133757961785</v>
      </c>
      <c r="Z63" s="10">
        <f t="shared" si="188"/>
        <v>2.547770700636943</v>
      </c>
      <c r="AA63" s="10">
        <f t="shared" si="189"/>
        <v>6.369426751592357</v>
      </c>
      <c r="AB63" s="10">
        <f t="shared" si="190"/>
        <v>10.191082802547772</v>
      </c>
      <c r="AC63" s="10">
        <f t="shared" si="191"/>
        <v>14.012738853503185</v>
      </c>
      <c r="AD63" s="10">
        <f t="shared" si="192"/>
        <v>18.471337579617835</v>
      </c>
      <c r="AE63" s="10">
        <f t="shared" si="193"/>
        <v>25.477707006369428</v>
      </c>
      <c r="AF63" s="10">
        <f t="shared" si="194"/>
        <v>32.484076433121018</v>
      </c>
      <c r="AG63" s="10">
        <f t="shared" si="195"/>
        <v>42.038216560509554</v>
      </c>
    </row>
    <row r="64" spans="1:33" x14ac:dyDescent="0.25">
      <c r="A64" s="42"/>
      <c r="B64" s="53">
        <v>45</v>
      </c>
      <c r="C64" s="8">
        <v>178</v>
      </c>
      <c r="D64" s="7">
        <v>179</v>
      </c>
      <c r="E64" s="7">
        <v>180</v>
      </c>
      <c r="F64" s="8">
        <v>182</v>
      </c>
      <c r="G64" s="7">
        <v>182</v>
      </c>
      <c r="H64" s="7">
        <v>182</v>
      </c>
      <c r="I64" s="8">
        <v>182</v>
      </c>
      <c r="J64" s="9" t="s">
        <v>23</v>
      </c>
      <c r="K64" s="9" t="s">
        <v>23</v>
      </c>
      <c r="L64" s="9" t="s">
        <v>23</v>
      </c>
      <c r="M64" s="9" t="s">
        <v>23</v>
      </c>
      <c r="N64" s="9" t="s">
        <v>23</v>
      </c>
      <c r="O64" s="9" t="s">
        <v>23</v>
      </c>
      <c r="P64" s="9" t="s">
        <v>23</v>
      </c>
      <c r="Q64" s="20">
        <f>(I64-C64)/C64*100</f>
        <v>2.2471910112359552</v>
      </c>
      <c r="R64" s="9" t="s">
        <v>23</v>
      </c>
      <c r="S64" s="42"/>
      <c r="T64" s="8">
        <v>45</v>
      </c>
      <c r="U64" s="10">
        <f t="shared" si="196"/>
        <v>0.5617977528089888</v>
      </c>
      <c r="V64" s="10">
        <f t="shared" si="184"/>
        <v>1.1235955056179776</v>
      </c>
      <c r="W64" s="10">
        <f t="shared" si="185"/>
        <v>2.2471910112359552</v>
      </c>
      <c r="X64" s="10">
        <f t="shared" si="186"/>
        <v>2.2471910112359552</v>
      </c>
      <c r="Y64" s="10">
        <f t="shared" si="187"/>
        <v>2.2471910112359552</v>
      </c>
      <c r="Z64" s="10">
        <f t="shared" si="188"/>
        <v>2.2471910112359552</v>
      </c>
      <c r="AA64" s="9" t="s">
        <v>23</v>
      </c>
      <c r="AB64" s="9" t="s">
        <v>23</v>
      </c>
      <c r="AC64" s="9" t="s">
        <v>23</v>
      </c>
      <c r="AD64" s="9" t="s">
        <v>23</v>
      </c>
      <c r="AE64" s="9" t="s">
        <v>23</v>
      </c>
      <c r="AF64" s="9" t="s">
        <v>23</v>
      </c>
      <c r="AG64" s="9" t="s">
        <v>23</v>
      </c>
    </row>
    <row r="65" spans="1:33" x14ac:dyDescent="0.25">
      <c r="A65" s="42"/>
      <c r="B65" s="53">
        <v>46</v>
      </c>
      <c r="C65" s="8">
        <v>168</v>
      </c>
      <c r="D65" s="7">
        <v>170</v>
      </c>
      <c r="E65" s="7">
        <v>172</v>
      </c>
      <c r="F65" s="8">
        <v>173</v>
      </c>
      <c r="G65" s="7">
        <v>171</v>
      </c>
      <c r="H65" s="7">
        <v>169</v>
      </c>
      <c r="I65" s="8">
        <v>167</v>
      </c>
      <c r="J65" s="9" t="s">
        <v>23</v>
      </c>
      <c r="K65" s="9" t="s">
        <v>23</v>
      </c>
      <c r="L65" s="9" t="s">
        <v>23</v>
      </c>
      <c r="M65" s="9" t="s">
        <v>23</v>
      </c>
      <c r="N65" s="9" t="s">
        <v>23</v>
      </c>
      <c r="O65" s="9" t="s">
        <v>23</v>
      </c>
      <c r="P65" s="9" t="s">
        <v>23</v>
      </c>
      <c r="Q65" s="20">
        <f>(I65-C65)/C65*100</f>
        <v>-0.59523809523809523</v>
      </c>
      <c r="R65" s="9" t="s">
        <v>23</v>
      </c>
      <c r="S65" s="42"/>
      <c r="T65" s="8">
        <v>46</v>
      </c>
      <c r="U65" s="10">
        <f t="shared" si="196"/>
        <v>1.1904761904761905</v>
      </c>
      <c r="V65" s="10">
        <f t="shared" si="184"/>
        <v>2.3809523809523809</v>
      </c>
      <c r="W65" s="10">
        <f t="shared" si="185"/>
        <v>2.9761904761904758</v>
      </c>
      <c r="X65" s="10">
        <f t="shared" si="186"/>
        <v>1.7857142857142856</v>
      </c>
      <c r="Y65" s="10">
        <f t="shared" si="187"/>
        <v>0.59523809523809523</v>
      </c>
      <c r="Z65" s="10">
        <f t="shared" si="188"/>
        <v>-0.59523809523809523</v>
      </c>
      <c r="AA65" s="9" t="s">
        <v>23</v>
      </c>
      <c r="AB65" s="9" t="s">
        <v>23</v>
      </c>
      <c r="AC65" s="9" t="s">
        <v>23</v>
      </c>
      <c r="AD65" s="9" t="s">
        <v>23</v>
      </c>
      <c r="AE65" s="9" t="s">
        <v>23</v>
      </c>
      <c r="AF65" s="9" t="s">
        <v>23</v>
      </c>
      <c r="AG65" s="9" t="s">
        <v>23</v>
      </c>
    </row>
    <row r="66" spans="1:33" x14ac:dyDescent="0.25">
      <c r="A66" s="42"/>
      <c r="B66" s="53">
        <v>47</v>
      </c>
      <c r="C66" s="8">
        <v>156</v>
      </c>
      <c r="D66" s="7">
        <v>156</v>
      </c>
      <c r="E66" s="7">
        <v>156</v>
      </c>
      <c r="F66" s="8">
        <v>156</v>
      </c>
      <c r="G66" s="7">
        <v>155</v>
      </c>
      <c r="H66" s="7">
        <v>154</v>
      </c>
      <c r="I66" s="8">
        <v>154</v>
      </c>
      <c r="J66" s="9" t="s">
        <v>23</v>
      </c>
      <c r="K66" s="9" t="s">
        <v>23</v>
      </c>
      <c r="L66" s="9" t="s">
        <v>23</v>
      </c>
      <c r="M66" s="9" t="s">
        <v>23</v>
      </c>
      <c r="N66" s="9" t="s">
        <v>23</v>
      </c>
      <c r="O66" s="9" t="s">
        <v>23</v>
      </c>
      <c r="P66" s="9" t="s">
        <v>23</v>
      </c>
      <c r="Q66" s="20">
        <f>(I66-C66)/C66*100</f>
        <v>-1.2820512820512819</v>
      </c>
      <c r="R66" s="9" t="s">
        <v>23</v>
      </c>
      <c r="S66" s="42"/>
      <c r="T66" s="8">
        <v>47</v>
      </c>
      <c r="U66" s="10">
        <f t="shared" si="196"/>
        <v>0</v>
      </c>
      <c r="V66" s="10">
        <f t="shared" si="184"/>
        <v>0</v>
      </c>
      <c r="W66" s="10">
        <f t="shared" si="185"/>
        <v>0</v>
      </c>
      <c r="X66" s="10">
        <f t="shared" si="186"/>
        <v>-0.64102564102564097</v>
      </c>
      <c r="Y66" s="10">
        <f t="shared" si="187"/>
        <v>-1.2820512820512819</v>
      </c>
      <c r="Z66" s="10">
        <f t="shared" si="188"/>
        <v>-1.2820512820512819</v>
      </c>
      <c r="AA66" s="9" t="s">
        <v>23</v>
      </c>
      <c r="AB66" s="9" t="s">
        <v>23</v>
      </c>
      <c r="AC66" s="9" t="s">
        <v>23</v>
      </c>
      <c r="AD66" s="9" t="s">
        <v>23</v>
      </c>
      <c r="AE66" s="9" t="s">
        <v>23</v>
      </c>
      <c r="AF66" s="9" t="s">
        <v>23</v>
      </c>
      <c r="AG66" s="9" t="s">
        <v>23</v>
      </c>
    </row>
    <row r="67" spans="1:33" x14ac:dyDescent="0.25">
      <c r="A67" s="42"/>
      <c r="B67" s="53">
        <v>48</v>
      </c>
      <c r="C67" s="8">
        <v>183</v>
      </c>
      <c r="D67" s="7">
        <v>178</v>
      </c>
      <c r="E67" s="7">
        <v>173</v>
      </c>
      <c r="F67" s="8">
        <v>167</v>
      </c>
      <c r="G67" s="7">
        <v>166</v>
      </c>
      <c r="H67" s="7">
        <v>165</v>
      </c>
      <c r="I67" s="8">
        <v>165</v>
      </c>
      <c r="J67" s="9" t="s">
        <v>23</v>
      </c>
      <c r="K67" s="9" t="s">
        <v>23</v>
      </c>
      <c r="L67" s="9" t="s">
        <v>23</v>
      </c>
      <c r="M67" s="9" t="s">
        <v>23</v>
      </c>
      <c r="N67" s="9" t="s">
        <v>23</v>
      </c>
      <c r="O67" s="9" t="s">
        <v>23</v>
      </c>
      <c r="P67" s="9" t="s">
        <v>23</v>
      </c>
      <c r="Q67" s="20">
        <f>(I67-C67)/C67*100</f>
        <v>-9.8360655737704921</v>
      </c>
      <c r="R67" s="9" t="s">
        <v>23</v>
      </c>
      <c r="S67" s="42"/>
      <c r="T67" s="8">
        <v>48</v>
      </c>
      <c r="U67" s="10">
        <f t="shared" si="196"/>
        <v>-2.7322404371584699</v>
      </c>
      <c r="V67" s="10">
        <f t="shared" si="184"/>
        <v>-5.4644808743169397</v>
      </c>
      <c r="W67" s="10">
        <f t="shared" si="185"/>
        <v>-8.7431693989071047</v>
      </c>
      <c r="X67" s="10">
        <f t="shared" si="186"/>
        <v>-9.2896174863387984</v>
      </c>
      <c r="Y67" s="10">
        <f t="shared" si="187"/>
        <v>-9.8360655737704921</v>
      </c>
      <c r="Z67" s="10">
        <f t="shared" si="188"/>
        <v>-9.8360655737704921</v>
      </c>
      <c r="AA67" s="9" t="s">
        <v>23</v>
      </c>
      <c r="AB67" s="9" t="s">
        <v>23</v>
      </c>
      <c r="AC67" s="9" t="s">
        <v>23</v>
      </c>
      <c r="AD67" s="9" t="s">
        <v>23</v>
      </c>
      <c r="AE67" s="9" t="s">
        <v>23</v>
      </c>
      <c r="AF67" s="9" t="s">
        <v>23</v>
      </c>
      <c r="AG67" s="9" t="s">
        <v>23</v>
      </c>
    </row>
    <row r="68" spans="1:33" x14ac:dyDescent="0.25">
      <c r="A68" s="42"/>
      <c r="B68" s="53">
        <v>49</v>
      </c>
      <c r="C68" s="8">
        <v>177</v>
      </c>
      <c r="D68" s="7">
        <v>182</v>
      </c>
      <c r="E68" s="7">
        <v>187</v>
      </c>
      <c r="F68" s="8">
        <v>192</v>
      </c>
      <c r="G68" s="7">
        <v>189</v>
      </c>
      <c r="H68" s="7">
        <v>186</v>
      </c>
      <c r="I68" s="8">
        <v>182</v>
      </c>
      <c r="J68" s="6">
        <v>183</v>
      </c>
      <c r="K68" s="6">
        <v>184</v>
      </c>
      <c r="L68" s="6">
        <v>185</v>
      </c>
      <c r="M68" s="8">
        <v>185</v>
      </c>
      <c r="N68" s="7">
        <v>188</v>
      </c>
      <c r="O68" s="8">
        <v>190</v>
      </c>
      <c r="P68" s="8">
        <v>196</v>
      </c>
      <c r="Q68" s="9" t="s">
        <v>23</v>
      </c>
      <c r="R68" s="4">
        <f>(P68-C68)/C68*100</f>
        <v>10.734463276836157</v>
      </c>
      <c r="S68" s="42"/>
      <c r="T68" s="8">
        <v>49</v>
      </c>
      <c r="U68" s="10">
        <f t="shared" si="196"/>
        <v>2.8248587570621471</v>
      </c>
      <c r="V68" s="10">
        <f t="shared" si="184"/>
        <v>5.6497175141242941</v>
      </c>
      <c r="W68" s="10">
        <f t="shared" si="185"/>
        <v>8.4745762711864394</v>
      </c>
      <c r="X68" s="10">
        <f t="shared" si="186"/>
        <v>6.7796610169491522</v>
      </c>
      <c r="Y68" s="10">
        <f t="shared" si="187"/>
        <v>5.0847457627118651</v>
      </c>
      <c r="Z68" s="10">
        <f t="shared" si="188"/>
        <v>2.8248587570621471</v>
      </c>
      <c r="AA68" s="10">
        <f t="shared" si="189"/>
        <v>3.3898305084745761</v>
      </c>
      <c r="AB68" s="10">
        <f t="shared" si="190"/>
        <v>3.9548022598870061</v>
      </c>
      <c r="AC68" s="10">
        <f t="shared" si="191"/>
        <v>4.5197740112994351</v>
      </c>
      <c r="AD68" s="10">
        <f t="shared" si="192"/>
        <v>4.5197740112994351</v>
      </c>
      <c r="AE68" s="10">
        <f t="shared" si="193"/>
        <v>6.2146892655367232</v>
      </c>
      <c r="AF68" s="10">
        <f t="shared" si="194"/>
        <v>7.3446327683615822</v>
      </c>
      <c r="AG68" s="10">
        <f t="shared" si="195"/>
        <v>10.734463276836157</v>
      </c>
    </row>
    <row r="69" spans="1:33" x14ac:dyDescent="0.25">
      <c r="A69" s="34"/>
      <c r="B69" s="53">
        <v>50</v>
      </c>
      <c r="C69" s="8">
        <v>155</v>
      </c>
      <c r="D69" s="7">
        <v>156</v>
      </c>
      <c r="E69" s="7">
        <v>157</v>
      </c>
      <c r="F69" s="6">
        <v>158</v>
      </c>
      <c r="G69" s="7">
        <v>156</v>
      </c>
      <c r="H69" s="7">
        <v>154</v>
      </c>
      <c r="I69" s="6">
        <v>151</v>
      </c>
      <c r="J69" s="6">
        <v>152</v>
      </c>
      <c r="K69" s="6">
        <v>153</v>
      </c>
      <c r="L69" s="6">
        <v>154</v>
      </c>
      <c r="M69" s="6">
        <v>155</v>
      </c>
      <c r="N69" s="7">
        <v>157</v>
      </c>
      <c r="O69" s="6">
        <v>159</v>
      </c>
      <c r="P69" s="6">
        <v>169</v>
      </c>
      <c r="Q69" s="9" t="s">
        <v>23</v>
      </c>
      <c r="R69" s="4">
        <f>(P69-C69)/C69*100</f>
        <v>9.0322580645161281</v>
      </c>
      <c r="S69" s="34"/>
      <c r="T69" s="8">
        <v>50</v>
      </c>
      <c r="U69" s="10">
        <f t="shared" si="196"/>
        <v>0.64516129032258063</v>
      </c>
      <c r="V69" s="10">
        <f t="shared" si="184"/>
        <v>1.2903225806451613</v>
      </c>
      <c r="W69" s="10">
        <f t="shared" si="185"/>
        <v>1.935483870967742</v>
      </c>
      <c r="X69" s="10">
        <f t="shared" si="186"/>
        <v>0.64516129032258063</v>
      </c>
      <c r="Y69" s="10">
        <f t="shared" si="187"/>
        <v>-0.64516129032258063</v>
      </c>
      <c r="Z69" s="10">
        <f t="shared" si="188"/>
        <v>-2.5806451612903225</v>
      </c>
      <c r="AA69" s="10">
        <f t="shared" si="189"/>
        <v>-1.935483870967742</v>
      </c>
      <c r="AB69" s="10">
        <f t="shared" si="190"/>
        <v>-1.2903225806451613</v>
      </c>
      <c r="AC69" s="10">
        <f t="shared" si="191"/>
        <v>-0.64516129032258063</v>
      </c>
      <c r="AD69" s="10">
        <f t="shared" si="192"/>
        <v>0</v>
      </c>
      <c r="AE69" s="10">
        <f t="shared" si="193"/>
        <v>1.2903225806451613</v>
      </c>
      <c r="AF69" s="10">
        <f t="shared" si="194"/>
        <v>2.5806451612903225</v>
      </c>
      <c r="AG69" s="10">
        <f t="shared" si="195"/>
        <v>9.0322580645161281</v>
      </c>
    </row>
    <row r="70" spans="1:33" x14ac:dyDescent="0.25">
      <c r="A70" s="33" t="s">
        <v>7</v>
      </c>
      <c r="B70" s="34"/>
      <c r="C70" s="1">
        <f>AVERAGE(C60:C69)</f>
        <v>167.8</v>
      </c>
      <c r="D70" s="1">
        <f t="shared" ref="D70:R70" si="197">AVERAGE(D60:D69)</f>
        <v>169.4</v>
      </c>
      <c r="E70" s="1">
        <f t="shared" si="197"/>
        <v>171</v>
      </c>
      <c r="F70" s="1">
        <f t="shared" si="197"/>
        <v>172.4</v>
      </c>
      <c r="G70" s="1">
        <f t="shared" si="197"/>
        <v>170.8</v>
      </c>
      <c r="H70" s="1">
        <f t="shared" si="197"/>
        <v>169.2</v>
      </c>
      <c r="I70" s="1">
        <f t="shared" si="197"/>
        <v>167.5</v>
      </c>
      <c r="J70" s="1">
        <f t="shared" si="197"/>
        <v>170.4</v>
      </c>
      <c r="K70" s="1">
        <f t="shared" si="197"/>
        <v>173.2</v>
      </c>
      <c r="L70" s="1">
        <f t="shared" si="197"/>
        <v>176</v>
      </c>
      <c r="M70" s="1">
        <f t="shared" si="197"/>
        <v>178.6</v>
      </c>
      <c r="N70" s="1">
        <f t="shared" si="197"/>
        <v>183.6</v>
      </c>
      <c r="O70" s="1">
        <f t="shared" si="197"/>
        <v>188</v>
      </c>
      <c r="P70" s="1">
        <f t="shared" si="197"/>
        <v>202.4</v>
      </c>
      <c r="Q70" s="1">
        <f t="shared" si="197"/>
        <v>-1.2834766904038071</v>
      </c>
      <c r="R70" s="1">
        <f t="shared" si="197"/>
        <v>22.283371068590668</v>
      </c>
      <c r="S70" s="33" t="s">
        <v>7</v>
      </c>
      <c r="T70" s="34"/>
      <c r="U70" s="1">
        <f t="shared" ref="U70" si="198">AVERAGE(U60:U69)</f>
        <v>0.98436301695741402</v>
      </c>
      <c r="V70" s="1">
        <f t="shared" ref="V70" si="199">AVERAGE(V60:V69)</f>
        <v>1.968726033914828</v>
      </c>
      <c r="W70" s="1">
        <f t="shared" ref="W70" si="200">AVERAGE(W60:W69)</f>
        <v>2.8341245981300638</v>
      </c>
      <c r="X70" s="1">
        <f t="shared" ref="X70" si="201">AVERAGE(X60:X69)</f>
        <v>1.8845316419749167</v>
      </c>
      <c r="Y70" s="1">
        <f t="shared" ref="Y70" si="202">AVERAGE(Y60:Y69)</f>
        <v>0.93493868581976913</v>
      </c>
      <c r="Z70" s="1">
        <f t="shared" ref="Z70" si="203">AVERAGE(Z60:Z69)</f>
        <v>-7.1565010406315688E-2</v>
      </c>
      <c r="AA70" s="1">
        <f t="shared" ref="AA70" si="204">AVERAGE(AA60:AA69)</f>
        <v>2.8567389456838175</v>
      </c>
      <c r="AB70" s="1">
        <f t="shared" ref="AB70" si="205">AVERAGE(AB60:AB69)</f>
        <v>4.5731312217764613</v>
      </c>
      <c r="AC70" s="1">
        <f t="shared" ref="AC70" si="206">AVERAGE(AC60:AC69)</f>
        <v>6.2895234978691033</v>
      </c>
      <c r="AD70" s="1">
        <f t="shared" ref="AD70" si="207">AVERAGE(AD60:AD69)</f>
        <v>7.8748225061337509</v>
      </c>
      <c r="AE70" s="1">
        <f t="shared" ref="AE70" si="208">AVERAGE(AE60:AE69)</f>
        <v>10.929146186019643</v>
      </c>
      <c r="AF70" s="1">
        <f t="shared" ref="AF70" si="209">AVERAGE(AF60:AF69)</f>
        <v>13.633797363104861</v>
      </c>
      <c r="AG70" s="1">
        <f t="shared" ref="AG70" si="210">AVERAGE(AG60:AG69)</f>
        <v>22.283371068590668</v>
      </c>
    </row>
    <row r="71" spans="1:33" x14ac:dyDescent="0.25">
      <c r="A71" s="33" t="s">
        <v>8</v>
      </c>
      <c r="B71" s="33"/>
      <c r="C71" s="1">
        <f>_xlfn.STDEV.P(C60:C69)</f>
        <v>10.961751684835777</v>
      </c>
      <c r="D71" s="1">
        <f t="shared" ref="D71:R71" si="211">_xlfn.STDEV.P(D60:D69)</f>
        <v>10.528057750601485</v>
      </c>
      <c r="E71" s="1">
        <f t="shared" si="211"/>
        <v>10.75174404457249</v>
      </c>
      <c r="F71" s="1">
        <f t="shared" si="211"/>
        <v>11.740528097151337</v>
      </c>
      <c r="G71" s="1">
        <f t="shared" si="211"/>
        <v>11.26765281680262</v>
      </c>
      <c r="H71" s="1">
        <f t="shared" si="211"/>
        <v>10.870142593360955</v>
      </c>
      <c r="I71" s="1">
        <f t="shared" si="211"/>
        <v>10.31746092796091</v>
      </c>
      <c r="J71" s="1">
        <f t="shared" si="211"/>
        <v>11.394735626595292</v>
      </c>
      <c r="K71" s="1">
        <f t="shared" si="211"/>
        <v>11.565465835840769</v>
      </c>
      <c r="L71" s="1">
        <f t="shared" si="211"/>
        <v>12.016655108639842</v>
      </c>
      <c r="M71" s="1">
        <f t="shared" si="211"/>
        <v>13.001538370516005</v>
      </c>
      <c r="N71" s="1">
        <f t="shared" si="211"/>
        <v>14.880860190190619</v>
      </c>
      <c r="O71" s="1">
        <f t="shared" si="211"/>
        <v>17.029386365926403</v>
      </c>
      <c r="P71" s="1">
        <f t="shared" si="211"/>
        <v>20.771133815947554</v>
      </c>
      <c r="Q71" s="1">
        <f t="shared" si="211"/>
        <v>4.5793999100557903</v>
      </c>
      <c r="R71" s="1">
        <f t="shared" si="211"/>
        <v>11.96139982130101</v>
      </c>
      <c r="S71" s="33" t="s">
        <v>8</v>
      </c>
      <c r="T71" s="33"/>
      <c r="U71" s="1">
        <f t="shared" ref="U71:AG71" si="212">_xlfn.STDEV.P(U60:U69)</f>
        <v>1.521891064825533</v>
      </c>
      <c r="V71" s="1">
        <f t="shared" si="212"/>
        <v>3.0437821296510661</v>
      </c>
      <c r="W71" s="1">
        <f t="shared" si="212"/>
        <v>4.6907933866639162</v>
      </c>
      <c r="X71" s="1">
        <f t="shared" si="212"/>
        <v>4.4480001706980854</v>
      </c>
      <c r="Y71" s="1">
        <f t="shared" si="212"/>
        <v>4.2725622498859961</v>
      </c>
      <c r="Z71" s="1">
        <f t="shared" si="212"/>
        <v>4.0609455377422403</v>
      </c>
      <c r="AA71" s="1">
        <f t="shared" si="212"/>
        <v>3.5885840347497906</v>
      </c>
      <c r="AB71" s="1">
        <f t="shared" si="212"/>
        <v>4.4115019791100059</v>
      </c>
      <c r="AC71" s="1">
        <f t="shared" si="212"/>
        <v>5.3688394422128916</v>
      </c>
      <c r="AD71" s="1">
        <f t="shared" si="212"/>
        <v>6.4371898032756816</v>
      </c>
      <c r="AE71" s="1">
        <f t="shared" si="212"/>
        <v>8.331304797374365</v>
      </c>
      <c r="AF71" s="1">
        <f t="shared" si="212"/>
        <v>10.360739327801804</v>
      </c>
      <c r="AG71" s="1">
        <f t="shared" si="212"/>
        <v>11.96139982130101</v>
      </c>
    </row>
    <row r="72" spans="1:33" x14ac:dyDescent="0.25">
      <c r="A72" s="33" t="s">
        <v>9</v>
      </c>
      <c r="B72" s="33"/>
      <c r="C72" s="1">
        <f>C71/COUNT(C60:C69)</f>
        <v>1.0961751684835777</v>
      </c>
      <c r="D72" s="1">
        <f t="shared" ref="D72:R72" si="213">D71/COUNT(D60:D69)</f>
        <v>1.0528057750601485</v>
      </c>
      <c r="E72" s="1">
        <f t="shared" si="213"/>
        <v>1.0751744044572491</v>
      </c>
      <c r="F72" s="1">
        <f t="shared" si="213"/>
        <v>1.1740528097151337</v>
      </c>
      <c r="G72" s="1">
        <f t="shared" si="213"/>
        <v>1.126765281680262</v>
      </c>
      <c r="H72" s="1">
        <f t="shared" si="213"/>
        <v>1.0870142593360954</v>
      </c>
      <c r="I72" s="1">
        <f t="shared" si="213"/>
        <v>1.0317460927960911</v>
      </c>
      <c r="J72" s="1">
        <f t="shared" si="213"/>
        <v>2.2789471253190583</v>
      </c>
      <c r="K72" s="1">
        <f t="shared" si="213"/>
        <v>2.3130931671681538</v>
      </c>
      <c r="L72" s="1">
        <f t="shared" si="213"/>
        <v>2.4033310217279684</v>
      </c>
      <c r="M72" s="1">
        <f t="shared" si="213"/>
        <v>2.6003076741032012</v>
      </c>
      <c r="N72" s="1">
        <f t="shared" si="213"/>
        <v>2.9761720380381238</v>
      </c>
      <c r="O72" s="1">
        <f t="shared" si="213"/>
        <v>3.4058772731852804</v>
      </c>
      <c r="P72" s="1">
        <f t="shared" si="213"/>
        <v>4.1542267631895111</v>
      </c>
      <c r="Q72" s="1">
        <f t="shared" si="213"/>
        <v>0.91587998201115806</v>
      </c>
      <c r="R72" s="1">
        <f t="shared" si="213"/>
        <v>2.3922799642602017</v>
      </c>
      <c r="S72" s="33" t="s">
        <v>9</v>
      </c>
      <c r="T72" s="33"/>
      <c r="U72" s="1">
        <f t="shared" ref="U72" si="214">U71/COUNT(U60:U69)</f>
        <v>0.15218910648255329</v>
      </c>
      <c r="V72" s="1">
        <f t="shared" ref="V72" si="215">V71/COUNT(V60:V69)</f>
        <v>0.30437821296510659</v>
      </c>
      <c r="W72" s="1">
        <f t="shared" ref="W72" si="216">W71/COUNT(W60:W69)</f>
        <v>0.46907933866639162</v>
      </c>
      <c r="X72" s="1">
        <f t="shared" ref="X72" si="217">X71/COUNT(X60:X69)</f>
        <v>0.44480001706980854</v>
      </c>
      <c r="Y72" s="1">
        <f t="shared" ref="Y72" si="218">Y71/COUNT(Y60:Y69)</f>
        <v>0.42725622498859961</v>
      </c>
      <c r="Z72" s="1">
        <f t="shared" ref="Z72" si="219">Z71/COUNT(Z60:Z69)</f>
        <v>0.40609455377422404</v>
      </c>
      <c r="AA72" s="1">
        <f t="shared" ref="AA72" si="220">AA71/COUNT(AA60:AA69)</f>
        <v>0.7177168069499581</v>
      </c>
      <c r="AB72" s="1">
        <f t="shared" ref="AB72" si="221">AB71/COUNT(AB60:AB69)</f>
        <v>0.88230039582200115</v>
      </c>
      <c r="AC72" s="1">
        <f t="shared" ref="AC72" si="222">AC71/COUNT(AC60:AC69)</f>
        <v>1.0737678884425783</v>
      </c>
      <c r="AD72" s="1">
        <f t="shared" ref="AD72" si="223">AD71/COUNT(AD60:AD69)</f>
        <v>1.2874379606551363</v>
      </c>
      <c r="AE72" s="1">
        <f t="shared" ref="AE72" si="224">AE71/COUNT(AE60:AE69)</f>
        <v>1.666260959474873</v>
      </c>
      <c r="AF72" s="1">
        <f t="shared" ref="AF72" si="225">AF71/COUNT(AF60:AF69)</f>
        <v>2.0721478655603609</v>
      </c>
      <c r="AG72" s="1">
        <f t="shared" ref="AG72" si="226">AG71/COUNT(AG60:AG69)</f>
        <v>2.3922799642602017</v>
      </c>
    </row>
    <row r="73" spans="1:33" x14ac:dyDescent="0.25">
      <c r="A73" s="37" t="s">
        <v>10</v>
      </c>
      <c r="B73" s="37"/>
      <c r="C73" s="2">
        <f>_xlfn.T.TEST(C60:C69,C$3:C$12,2,2)</f>
        <v>3.2644959104133746E-6</v>
      </c>
      <c r="D73" s="2">
        <f t="shared" ref="D73:R73" si="227">_xlfn.T.TEST(D60:D69,D$3:D$12,2,2)</f>
        <v>1.1385154697762332E-5</v>
      </c>
      <c r="E73" s="2">
        <f t="shared" si="227"/>
        <v>7.4319453145283115E-5</v>
      </c>
      <c r="F73" s="2">
        <f t="shared" si="227"/>
        <v>6.7672801269408691E-4</v>
      </c>
      <c r="G73" s="2">
        <f t="shared" si="227"/>
        <v>1.7212731666303338E-3</v>
      </c>
      <c r="H73" s="2">
        <f t="shared" si="227"/>
        <v>4.7372546678172882E-3</v>
      </c>
      <c r="I73" s="2">
        <f t="shared" si="227"/>
        <v>1.3411695449760492E-2</v>
      </c>
      <c r="J73" s="2">
        <f t="shared" si="227"/>
        <v>0.1239308244462361</v>
      </c>
      <c r="K73" s="2">
        <f t="shared" si="227"/>
        <v>0.13642627173267199</v>
      </c>
      <c r="L73" s="2">
        <f t="shared" si="227"/>
        <v>0.15586523645304851</v>
      </c>
      <c r="M73" s="2">
        <f t="shared" si="227"/>
        <v>0.15987564142677235</v>
      </c>
      <c r="N73" s="2">
        <f t="shared" si="227"/>
        <v>0.21212844483067542</v>
      </c>
      <c r="O73" s="2">
        <f t="shared" si="227"/>
        <v>0.30186643767886523</v>
      </c>
      <c r="P73" s="2">
        <f t="shared" si="227"/>
        <v>0.33792964364848999</v>
      </c>
      <c r="Q73" s="2">
        <f t="shared" si="227"/>
        <v>9.5162505790063173E-3</v>
      </c>
      <c r="R73" s="2">
        <f t="shared" si="227"/>
        <v>7.8069904332848813E-2</v>
      </c>
      <c r="S73" s="37" t="s">
        <v>10</v>
      </c>
      <c r="T73" s="37"/>
      <c r="U73" s="2">
        <f t="shared" ref="U73:AG73" si="228">_xlfn.T.TEST(U60:U69,U$3:U$12,2,2)</f>
        <v>4.345348903821579E-3</v>
      </c>
      <c r="V73" s="2">
        <f t="shared" si="228"/>
        <v>4.345348903821579E-3</v>
      </c>
      <c r="W73" s="2">
        <f t="shared" si="228"/>
        <v>2.9888968820633412E-3</v>
      </c>
      <c r="X73" s="2">
        <f t="shared" si="228"/>
        <v>4.3381944608883194E-4</v>
      </c>
      <c r="Y73" s="2">
        <f t="shared" si="228"/>
        <v>8.0431683585838586E-5</v>
      </c>
      <c r="Z73" s="2">
        <f t="shared" si="228"/>
        <v>9.2095366455976558E-6</v>
      </c>
      <c r="AA73" s="2">
        <f t="shared" si="228"/>
        <v>1.5285856667131867E-4</v>
      </c>
      <c r="AB73" s="2">
        <f t="shared" si="228"/>
        <v>4.4745531316746172E-4</v>
      </c>
      <c r="AC73" s="2">
        <f t="shared" si="228"/>
        <v>1.2344693549974353E-3</v>
      </c>
      <c r="AD73" s="2">
        <f t="shared" si="228"/>
        <v>3.8932943890765113E-3</v>
      </c>
      <c r="AE73" s="2">
        <f t="shared" si="228"/>
        <v>1.2213112140349253E-2</v>
      </c>
      <c r="AF73" s="2">
        <f t="shared" si="228"/>
        <v>3.3006589944364291E-2</v>
      </c>
      <c r="AG73" s="2">
        <f t="shared" si="228"/>
        <v>7.8069904332848813E-2</v>
      </c>
    </row>
    <row r="74" spans="1:33" x14ac:dyDescent="0.25">
      <c r="A74" s="33" t="s">
        <v>11</v>
      </c>
      <c r="B74" s="33"/>
      <c r="C74" s="2">
        <f>_xlfn.T.TEST(C60:C69,C$16:C$25,2,2)</f>
        <v>1.9452711117711172E-2</v>
      </c>
      <c r="D74" s="2">
        <f t="shared" ref="D74:R74" si="229">_xlfn.T.TEST(D60:D69,D$16:D$25,2,2)</f>
        <v>1.8896160693474159E-2</v>
      </c>
      <c r="E74" s="2">
        <f t="shared" si="229"/>
        <v>2.1516184777903378E-2</v>
      </c>
      <c r="F74" s="2">
        <f t="shared" si="229"/>
        <v>3.1361836551892341E-2</v>
      </c>
      <c r="G74" s="2">
        <f t="shared" si="229"/>
        <v>6.0802482853261043E-2</v>
      </c>
      <c r="H74" s="2">
        <f t="shared" si="229"/>
        <v>0.11903312015359802</v>
      </c>
      <c r="I74" s="2">
        <f t="shared" si="229"/>
        <v>0.21290188743660654</v>
      </c>
      <c r="J74" s="2">
        <f t="shared" si="229"/>
        <v>0.31693398723236499</v>
      </c>
      <c r="K74" s="2">
        <f t="shared" si="229"/>
        <v>0.35871981372829465</v>
      </c>
      <c r="L74" s="2">
        <f t="shared" si="229"/>
        <v>0.40987535658657681</v>
      </c>
      <c r="M74" s="2">
        <f t="shared" si="229"/>
        <v>0.45783608431387379</v>
      </c>
      <c r="N74" s="2">
        <f t="shared" si="229"/>
        <v>0.5092582763361384</v>
      </c>
      <c r="O74" s="2">
        <f t="shared" si="229"/>
        <v>0.55332574003567103</v>
      </c>
      <c r="P74" s="2">
        <f t="shared" si="229"/>
        <v>0.40798122734166353</v>
      </c>
      <c r="Q74" s="2">
        <f t="shared" si="229"/>
        <v>5.0902536416982051E-2</v>
      </c>
      <c r="R74" s="2">
        <f t="shared" si="229"/>
        <v>0.15517759071730708</v>
      </c>
      <c r="S74" s="33" t="s">
        <v>11</v>
      </c>
      <c r="T74" s="33"/>
      <c r="U74" s="2">
        <f t="shared" ref="U74:AG74" si="230">_xlfn.T.TEST(U60:U69,U$16:U$25,2,2)</f>
        <v>0.36296971034430192</v>
      </c>
      <c r="V74" s="2">
        <f t="shared" si="230"/>
        <v>0.36296971034430192</v>
      </c>
      <c r="W74" s="2">
        <f t="shared" si="230"/>
        <v>0.3256389827970444</v>
      </c>
      <c r="X74" s="2">
        <f t="shared" si="230"/>
        <v>7.6032283268966883E-2</v>
      </c>
      <c r="Y74" s="2">
        <f t="shared" si="230"/>
        <v>9.5795682116238956E-3</v>
      </c>
      <c r="Z74" s="2">
        <f t="shared" si="230"/>
        <v>2.4613886348793428E-3</v>
      </c>
      <c r="AA74" s="2">
        <f t="shared" si="230"/>
        <v>2.1059103947825085E-2</v>
      </c>
      <c r="AB74" s="2">
        <f t="shared" si="230"/>
        <v>2.2142811584508218E-2</v>
      </c>
      <c r="AC74" s="2">
        <f t="shared" si="230"/>
        <v>2.5196824018828133E-2</v>
      </c>
      <c r="AD74" s="2">
        <f t="shared" si="230"/>
        <v>3.4441939858273603E-2</v>
      </c>
      <c r="AE74" s="2">
        <f t="shared" si="230"/>
        <v>4.3689617647175799E-2</v>
      </c>
      <c r="AF74" s="2">
        <f t="shared" si="230"/>
        <v>6.3984147957821674E-2</v>
      </c>
      <c r="AG74" s="2">
        <f t="shared" si="230"/>
        <v>0.15517759071730708</v>
      </c>
    </row>
    <row r="75" spans="1:33" x14ac:dyDescent="0.25">
      <c r="A75" s="32" t="s">
        <v>12</v>
      </c>
      <c r="B75" s="46">
        <v>51</v>
      </c>
      <c r="C75" s="6">
        <v>168</v>
      </c>
      <c r="D75" s="7">
        <v>172</v>
      </c>
      <c r="E75" s="7">
        <v>176</v>
      </c>
      <c r="F75" s="6">
        <v>181</v>
      </c>
      <c r="G75" s="7">
        <v>178</v>
      </c>
      <c r="H75" s="7">
        <v>175</v>
      </c>
      <c r="I75" s="6">
        <v>172</v>
      </c>
      <c r="J75" s="6">
        <v>176</v>
      </c>
      <c r="K75" s="6">
        <v>180</v>
      </c>
      <c r="L75" s="6">
        <v>184</v>
      </c>
      <c r="M75" s="6">
        <v>186</v>
      </c>
      <c r="N75" s="7">
        <v>191</v>
      </c>
      <c r="O75" s="6">
        <v>195</v>
      </c>
      <c r="P75" s="6">
        <v>211</v>
      </c>
      <c r="Q75" s="9" t="s">
        <v>23</v>
      </c>
      <c r="R75" s="4">
        <f>(P75-C75)/C75*100</f>
        <v>25.595238095238095</v>
      </c>
      <c r="S75" s="32" t="s">
        <v>12</v>
      </c>
      <c r="T75" s="6">
        <v>51</v>
      </c>
      <c r="U75" s="10">
        <f>(D75-$C75)/$C75*100</f>
        <v>2.3809523809523809</v>
      </c>
      <c r="V75" s="10">
        <f t="shared" ref="V75:V84" si="231">(E75-$C75)/$C75*100</f>
        <v>4.7619047619047619</v>
      </c>
      <c r="W75" s="10">
        <f t="shared" ref="W75:W84" si="232">(F75-$C75)/$C75*100</f>
        <v>7.7380952380952381</v>
      </c>
      <c r="X75" s="10">
        <f t="shared" ref="X75:X84" si="233">(G75-$C75)/$C75*100</f>
        <v>5.9523809523809517</v>
      </c>
      <c r="Y75" s="10">
        <f t="shared" ref="Y75:Y84" si="234">(H75-$C75)/$C75*100</f>
        <v>4.1666666666666661</v>
      </c>
      <c r="Z75" s="10">
        <f t="shared" ref="Z75:Z84" si="235">(I75-$C75)/$C75*100</f>
        <v>2.3809523809523809</v>
      </c>
      <c r="AA75" s="10">
        <f t="shared" ref="AA75:AA84" si="236">(J75-$C75)/$C75*100</f>
        <v>4.7619047619047619</v>
      </c>
      <c r="AB75" s="10">
        <f t="shared" ref="AB75:AB84" si="237">(K75-$C75)/$C75*100</f>
        <v>7.1428571428571423</v>
      </c>
      <c r="AC75" s="10">
        <f t="shared" ref="AC75:AC84" si="238">(L75-$C75)/$C75*100</f>
        <v>9.5238095238095237</v>
      </c>
      <c r="AD75" s="10">
        <f t="shared" ref="AD75:AD84" si="239">(M75-$C75)/$C75*100</f>
        <v>10.714285714285714</v>
      </c>
      <c r="AE75" s="10">
        <f t="shared" ref="AE75:AE84" si="240">(N75-$C75)/$C75*100</f>
        <v>13.690476190476192</v>
      </c>
      <c r="AF75" s="10">
        <f t="shared" ref="AF75:AF84" si="241">(O75-$C75)/$C75*100</f>
        <v>16.071428571428573</v>
      </c>
      <c r="AG75" s="10">
        <f t="shared" ref="AG75:AG84" si="242">(P75-$C75)/$C75*100</f>
        <v>25.595238095238095</v>
      </c>
    </row>
    <row r="76" spans="1:33" x14ac:dyDescent="0.25">
      <c r="A76" s="32"/>
      <c r="B76" s="46">
        <v>52</v>
      </c>
      <c r="C76" s="6">
        <v>140</v>
      </c>
      <c r="D76" s="7">
        <v>144</v>
      </c>
      <c r="E76" s="7">
        <v>148</v>
      </c>
      <c r="F76" s="6">
        <v>151</v>
      </c>
      <c r="G76" s="7">
        <v>149</v>
      </c>
      <c r="H76" s="7">
        <v>147</v>
      </c>
      <c r="I76" s="6">
        <v>145</v>
      </c>
      <c r="J76" s="6">
        <v>150</v>
      </c>
      <c r="K76" s="6">
        <v>155</v>
      </c>
      <c r="L76" s="6">
        <v>160</v>
      </c>
      <c r="M76" s="6">
        <v>164</v>
      </c>
      <c r="N76" s="7">
        <v>174</v>
      </c>
      <c r="O76" s="6">
        <v>184</v>
      </c>
      <c r="P76" s="6">
        <v>194</v>
      </c>
      <c r="Q76" s="9" t="s">
        <v>23</v>
      </c>
      <c r="R76" s="4">
        <f>(P76-C76)/C76*100</f>
        <v>38.571428571428577</v>
      </c>
      <c r="S76" s="32"/>
      <c r="T76" s="6">
        <v>52</v>
      </c>
      <c r="U76" s="10">
        <f t="shared" ref="U76:U84" si="243">(D76-$C76)/$C76*100</f>
        <v>2.8571428571428572</v>
      </c>
      <c r="V76" s="10">
        <f t="shared" si="231"/>
        <v>5.7142857142857144</v>
      </c>
      <c r="W76" s="10">
        <f t="shared" si="232"/>
        <v>7.8571428571428568</v>
      </c>
      <c r="X76" s="10">
        <f t="shared" si="233"/>
        <v>6.4285714285714279</v>
      </c>
      <c r="Y76" s="10">
        <f t="shared" si="234"/>
        <v>5</v>
      </c>
      <c r="Z76" s="10">
        <f t="shared" si="235"/>
        <v>3.5714285714285712</v>
      </c>
      <c r="AA76" s="10">
        <f t="shared" si="236"/>
        <v>7.1428571428571423</v>
      </c>
      <c r="AB76" s="10">
        <f t="shared" si="237"/>
        <v>10.714285714285714</v>
      </c>
      <c r="AC76" s="10">
        <f t="shared" si="238"/>
        <v>14.285714285714285</v>
      </c>
      <c r="AD76" s="10">
        <f t="shared" si="239"/>
        <v>17.142857142857142</v>
      </c>
      <c r="AE76" s="10">
        <f t="shared" si="240"/>
        <v>24.285714285714285</v>
      </c>
      <c r="AF76" s="10">
        <f t="shared" si="241"/>
        <v>31.428571428571427</v>
      </c>
      <c r="AG76" s="10">
        <f t="shared" si="242"/>
        <v>38.571428571428577</v>
      </c>
    </row>
    <row r="77" spans="1:33" x14ac:dyDescent="0.25">
      <c r="A77" s="32"/>
      <c r="B77" s="46">
        <v>53</v>
      </c>
      <c r="C77" s="6">
        <v>146</v>
      </c>
      <c r="D77" s="7">
        <v>150</v>
      </c>
      <c r="E77" s="7">
        <v>154</v>
      </c>
      <c r="F77" s="6">
        <v>159</v>
      </c>
      <c r="G77" s="7">
        <v>157</v>
      </c>
      <c r="H77" s="7">
        <v>155</v>
      </c>
      <c r="I77" s="6">
        <v>152</v>
      </c>
      <c r="J77" s="6">
        <v>157</v>
      </c>
      <c r="K77" s="6">
        <v>162</v>
      </c>
      <c r="L77" s="6">
        <v>167</v>
      </c>
      <c r="M77" s="6">
        <v>173</v>
      </c>
      <c r="N77" s="7">
        <v>183</v>
      </c>
      <c r="O77" s="6">
        <v>192</v>
      </c>
      <c r="P77" s="6">
        <v>207</v>
      </c>
      <c r="Q77" s="9" t="s">
        <v>23</v>
      </c>
      <c r="R77" s="4">
        <f>(P77-C77)/C77*100</f>
        <v>41.780821917808218</v>
      </c>
      <c r="S77" s="32"/>
      <c r="T77" s="6">
        <v>53</v>
      </c>
      <c r="U77" s="10">
        <f t="shared" si="243"/>
        <v>2.7397260273972601</v>
      </c>
      <c r="V77" s="10">
        <f t="shared" si="231"/>
        <v>5.4794520547945202</v>
      </c>
      <c r="W77" s="10">
        <f t="shared" si="232"/>
        <v>8.9041095890410951</v>
      </c>
      <c r="X77" s="10">
        <f t="shared" si="233"/>
        <v>7.5342465753424657</v>
      </c>
      <c r="Y77" s="10">
        <f t="shared" si="234"/>
        <v>6.1643835616438354</v>
      </c>
      <c r="Z77" s="10">
        <f t="shared" si="235"/>
        <v>4.10958904109589</v>
      </c>
      <c r="AA77" s="10">
        <f t="shared" si="236"/>
        <v>7.5342465753424657</v>
      </c>
      <c r="AB77" s="10">
        <f t="shared" si="237"/>
        <v>10.95890410958904</v>
      </c>
      <c r="AC77" s="10">
        <f t="shared" si="238"/>
        <v>14.383561643835616</v>
      </c>
      <c r="AD77" s="10">
        <f t="shared" si="239"/>
        <v>18.493150684931507</v>
      </c>
      <c r="AE77" s="10">
        <f t="shared" si="240"/>
        <v>25.342465753424658</v>
      </c>
      <c r="AF77" s="10">
        <f t="shared" si="241"/>
        <v>31.506849315068493</v>
      </c>
      <c r="AG77" s="10">
        <f t="shared" si="242"/>
        <v>41.780821917808218</v>
      </c>
    </row>
    <row r="78" spans="1:33" ht="10.5" customHeight="1" x14ac:dyDescent="0.25">
      <c r="A78" s="32"/>
      <c r="B78" s="46">
        <v>54</v>
      </c>
      <c r="C78" s="6">
        <v>157</v>
      </c>
      <c r="D78" s="7">
        <v>160</v>
      </c>
      <c r="E78" s="7">
        <v>163</v>
      </c>
      <c r="F78" s="6">
        <v>165</v>
      </c>
      <c r="G78" s="7">
        <v>162</v>
      </c>
      <c r="H78" s="7">
        <v>159</v>
      </c>
      <c r="I78" s="6">
        <v>156</v>
      </c>
      <c r="J78" s="6">
        <v>160</v>
      </c>
      <c r="K78" s="6">
        <v>164</v>
      </c>
      <c r="L78" s="6">
        <v>168</v>
      </c>
      <c r="M78" s="6">
        <v>170</v>
      </c>
      <c r="N78" s="7">
        <v>176</v>
      </c>
      <c r="O78" s="6">
        <v>182</v>
      </c>
      <c r="P78" s="6">
        <v>194</v>
      </c>
      <c r="Q78" s="9" t="s">
        <v>23</v>
      </c>
      <c r="R78" s="4">
        <f>(P78-C78)/C78*100</f>
        <v>23.566878980891719</v>
      </c>
      <c r="S78" s="32"/>
      <c r="T78" s="6">
        <v>54</v>
      </c>
      <c r="U78" s="10">
        <f t="shared" si="243"/>
        <v>1.910828025477707</v>
      </c>
      <c r="V78" s="10">
        <f t="shared" si="231"/>
        <v>3.8216560509554141</v>
      </c>
      <c r="W78" s="10">
        <f t="shared" si="232"/>
        <v>5.095541401273886</v>
      </c>
      <c r="X78" s="10">
        <f t="shared" si="233"/>
        <v>3.1847133757961785</v>
      </c>
      <c r="Y78" s="10">
        <f t="shared" si="234"/>
        <v>1.2738853503184715</v>
      </c>
      <c r="Z78" s="10">
        <f t="shared" si="235"/>
        <v>-0.63694267515923575</v>
      </c>
      <c r="AA78" s="10">
        <f t="shared" si="236"/>
        <v>1.910828025477707</v>
      </c>
      <c r="AB78" s="10">
        <f t="shared" si="237"/>
        <v>4.4585987261146496</v>
      </c>
      <c r="AC78" s="10">
        <f t="shared" si="238"/>
        <v>7.0063694267515926</v>
      </c>
      <c r="AD78" s="10">
        <f t="shared" si="239"/>
        <v>8.2802547770700627</v>
      </c>
      <c r="AE78" s="10">
        <f t="shared" si="240"/>
        <v>12.101910828025478</v>
      </c>
      <c r="AF78" s="10">
        <f t="shared" si="241"/>
        <v>15.923566878980891</v>
      </c>
      <c r="AG78" s="10">
        <f t="shared" si="242"/>
        <v>23.566878980891719</v>
      </c>
    </row>
    <row r="79" spans="1:33" x14ac:dyDescent="0.25">
      <c r="A79" s="32"/>
      <c r="B79" s="46">
        <v>55</v>
      </c>
      <c r="C79" s="6">
        <v>206</v>
      </c>
      <c r="D79" s="7">
        <v>210</v>
      </c>
      <c r="E79" s="7">
        <v>214</v>
      </c>
      <c r="F79" s="6">
        <v>217</v>
      </c>
      <c r="G79" s="7">
        <v>211</v>
      </c>
      <c r="H79" s="7">
        <v>205</v>
      </c>
      <c r="I79" s="6">
        <v>200</v>
      </c>
      <c r="J79" s="9" t="s">
        <v>23</v>
      </c>
      <c r="K79" s="9" t="s">
        <v>23</v>
      </c>
      <c r="L79" s="9" t="s">
        <v>23</v>
      </c>
      <c r="M79" s="9" t="s">
        <v>23</v>
      </c>
      <c r="N79" s="9" t="s">
        <v>23</v>
      </c>
      <c r="O79" s="9" t="s">
        <v>23</v>
      </c>
      <c r="P79" s="9" t="s">
        <v>23</v>
      </c>
      <c r="Q79" s="20">
        <f>(I79-C79)/C79*100</f>
        <v>-2.912621359223301</v>
      </c>
      <c r="R79" s="9" t="s">
        <v>23</v>
      </c>
      <c r="S79" s="32"/>
      <c r="T79" s="6">
        <v>55</v>
      </c>
      <c r="U79" s="10">
        <f t="shared" si="243"/>
        <v>1.9417475728155338</v>
      </c>
      <c r="V79" s="10">
        <f t="shared" si="231"/>
        <v>3.8834951456310676</v>
      </c>
      <c r="W79" s="10">
        <f t="shared" si="232"/>
        <v>5.3398058252427179</v>
      </c>
      <c r="X79" s="10">
        <f t="shared" si="233"/>
        <v>2.4271844660194173</v>
      </c>
      <c r="Y79" s="10">
        <f t="shared" si="234"/>
        <v>-0.48543689320388345</v>
      </c>
      <c r="Z79" s="10">
        <f t="shared" si="235"/>
        <v>-2.912621359223301</v>
      </c>
      <c r="AA79" s="9" t="s">
        <v>23</v>
      </c>
      <c r="AB79" s="9" t="s">
        <v>23</v>
      </c>
      <c r="AC79" s="9" t="s">
        <v>23</v>
      </c>
      <c r="AD79" s="9" t="s">
        <v>23</v>
      </c>
      <c r="AE79" s="9" t="s">
        <v>23</v>
      </c>
      <c r="AF79" s="9" t="s">
        <v>23</v>
      </c>
      <c r="AG79" s="9" t="s">
        <v>23</v>
      </c>
    </row>
    <row r="80" spans="1:33" x14ac:dyDescent="0.25">
      <c r="A80" s="32"/>
      <c r="B80" s="46">
        <v>56</v>
      </c>
      <c r="C80" s="6">
        <v>158</v>
      </c>
      <c r="D80" s="7">
        <v>160</v>
      </c>
      <c r="E80" s="7">
        <v>162</v>
      </c>
      <c r="F80" s="6">
        <v>165</v>
      </c>
      <c r="G80" s="7">
        <v>163</v>
      </c>
      <c r="H80" s="7">
        <v>161</v>
      </c>
      <c r="I80" s="6">
        <v>160</v>
      </c>
      <c r="J80" s="9" t="s">
        <v>23</v>
      </c>
      <c r="K80" s="9" t="s">
        <v>23</v>
      </c>
      <c r="L80" s="9" t="s">
        <v>23</v>
      </c>
      <c r="M80" s="9" t="s">
        <v>23</v>
      </c>
      <c r="N80" s="9" t="s">
        <v>23</v>
      </c>
      <c r="O80" s="9" t="s">
        <v>23</v>
      </c>
      <c r="P80" s="9" t="s">
        <v>23</v>
      </c>
      <c r="Q80" s="20">
        <f>(I80-C80)/C80*100</f>
        <v>1.2658227848101267</v>
      </c>
      <c r="R80" s="9" t="s">
        <v>23</v>
      </c>
      <c r="S80" s="32"/>
      <c r="T80" s="6">
        <v>56</v>
      </c>
      <c r="U80" s="10">
        <f t="shared" si="243"/>
        <v>1.2658227848101267</v>
      </c>
      <c r="V80" s="10">
        <f t="shared" si="231"/>
        <v>2.5316455696202533</v>
      </c>
      <c r="W80" s="10">
        <f t="shared" si="232"/>
        <v>4.4303797468354427</v>
      </c>
      <c r="X80" s="10">
        <f t="shared" si="233"/>
        <v>3.1645569620253164</v>
      </c>
      <c r="Y80" s="10">
        <f t="shared" si="234"/>
        <v>1.89873417721519</v>
      </c>
      <c r="Z80" s="10">
        <f t="shared" si="235"/>
        <v>1.2658227848101267</v>
      </c>
      <c r="AA80" s="9" t="s">
        <v>23</v>
      </c>
      <c r="AB80" s="9" t="s">
        <v>23</v>
      </c>
      <c r="AC80" s="9" t="s">
        <v>23</v>
      </c>
      <c r="AD80" s="9" t="s">
        <v>23</v>
      </c>
      <c r="AE80" s="9" t="s">
        <v>23</v>
      </c>
      <c r="AF80" s="9" t="s">
        <v>23</v>
      </c>
      <c r="AG80" s="9" t="s">
        <v>23</v>
      </c>
    </row>
    <row r="81" spans="1:33" x14ac:dyDescent="0.25">
      <c r="A81" s="32"/>
      <c r="B81" s="46">
        <v>57</v>
      </c>
      <c r="C81" s="6">
        <v>155</v>
      </c>
      <c r="D81" s="7">
        <v>158</v>
      </c>
      <c r="E81" s="7">
        <v>161</v>
      </c>
      <c r="F81" s="6">
        <v>165</v>
      </c>
      <c r="G81" s="7">
        <v>161</v>
      </c>
      <c r="H81" s="7">
        <v>157</v>
      </c>
      <c r="I81" s="6">
        <v>154</v>
      </c>
      <c r="J81" s="9" t="s">
        <v>23</v>
      </c>
      <c r="K81" s="9" t="s">
        <v>23</v>
      </c>
      <c r="L81" s="9" t="s">
        <v>23</v>
      </c>
      <c r="M81" s="9" t="s">
        <v>23</v>
      </c>
      <c r="N81" s="9" t="s">
        <v>23</v>
      </c>
      <c r="O81" s="9" t="s">
        <v>23</v>
      </c>
      <c r="P81" s="9" t="s">
        <v>23</v>
      </c>
      <c r="Q81" s="20">
        <f>(I81-C81)/C81*100</f>
        <v>-0.64516129032258063</v>
      </c>
      <c r="R81" s="9" t="s">
        <v>23</v>
      </c>
      <c r="S81" s="32"/>
      <c r="T81" s="6">
        <v>57</v>
      </c>
      <c r="U81" s="10">
        <f t="shared" si="243"/>
        <v>1.935483870967742</v>
      </c>
      <c r="V81" s="10">
        <f t="shared" si="231"/>
        <v>3.870967741935484</v>
      </c>
      <c r="W81" s="10">
        <f t="shared" si="232"/>
        <v>6.4516129032258061</v>
      </c>
      <c r="X81" s="10">
        <f t="shared" si="233"/>
        <v>3.870967741935484</v>
      </c>
      <c r="Y81" s="10">
        <f t="shared" si="234"/>
        <v>1.2903225806451613</v>
      </c>
      <c r="Z81" s="10">
        <f t="shared" si="235"/>
        <v>-0.64516129032258063</v>
      </c>
      <c r="AA81" s="9" t="s">
        <v>23</v>
      </c>
      <c r="AB81" s="9" t="s">
        <v>23</v>
      </c>
      <c r="AC81" s="9" t="s">
        <v>23</v>
      </c>
      <c r="AD81" s="9" t="s">
        <v>23</v>
      </c>
      <c r="AE81" s="9" t="s">
        <v>23</v>
      </c>
      <c r="AF81" s="9" t="s">
        <v>23</v>
      </c>
      <c r="AG81" s="9" t="s">
        <v>23</v>
      </c>
    </row>
    <row r="82" spans="1:33" x14ac:dyDescent="0.25">
      <c r="A82" s="32"/>
      <c r="B82" s="46">
        <v>58</v>
      </c>
      <c r="C82" s="6">
        <v>163</v>
      </c>
      <c r="D82" s="7">
        <v>166</v>
      </c>
      <c r="E82" s="7">
        <v>169</v>
      </c>
      <c r="F82" s="6">
        <v>172</v>
      </c>
      <c r="G82" s="7">
        <v>167</v>
      </c>
      <c r="H82" s="7">
        <v>162</v>
      </c>
      <c r="I82" s="6">
        <v>158</v>
      </c>
      <c r="J82" s="9" t="s">
        <v>23</v>
      </c>
      <c r="K82" s="9" t="s">
        <v>23</v>
      </c>
      <c r="L82" s="9" t="s">
        <v>23</v>
      </c>
      <c r="M82" s="9" t="s">
        <v>23</v>
      </c>
      <c r="N82" s="9" t="s">
        <v>23</v>
      </c>
      <c r="O82" s="9" t="s">
        <v>23</v>
      </c>
      <c r="P82" s="9" t="s">
        <v>23</v>
      </c>
      <c r="Q82" s="20">
        <f>(I82-C82)/C82*100</f>
        <v>-3.0674846625766872</v>
      </c>
      <c r="R82" s="9" t="s">
        <v>23</v>
      </c>
      <c r="S82" s="32"/>
      <c r="T82" s="6">
        <v>58</v>
      </c>
      <c r="U82" s="10">
        <f t="shared" si="243"/>
        <v>1.8404907975460123</v>
      </c>
      <c r="V82" s="10">
        <f t="shared" si="231"/>
        <v>3.6809815950920246</v>
      </c>
      <c r="W82" s="10">
        <f t="shared" si="232"/>
        <v>5.5214723926380369</v>
      </c>
      <c r="X82" s="10">
        <f t="shared" si="233"/>
        <v>2.4539877300613497</v>
      </c>
      <c r="Y82" s="10">
        <f t="shared" si="234"/>
        <v>-0.61349693251533743</v>
      </c>
      <c r="Z82" s="10">
        <f t="shared" si="235"/>
        <v>-3.0674846625766872</v>
      </c>
      <c r="AA82" s="9" t="s">
        <v>23</v>
      </c>
      <c r="AB82" s="9" t="s">
        <v>23</v>
      </c>
      <c r="AC82" s="9" t="s">
        <v>23</v>
      </c>
      <c r="AD82" s="9" t="s">
        <v>23</v>
      </c>
      <c r="AE82" s="9" t="s">
        <v>23</v>
      </c>
      <c r="AF82" s="9" t="s">
        <v>23</v>
      </c>
      <c r="AG82" s="9" t="s">
        <v>23</v>
      </c>
    </row>
    <row r="83" spans="1:33" x14ac:dyDescent="0.25">
      <c r="A83" s="32"/>
      <c r="B83" s="46">
        <v>59</v>
      </c>
      <c r="C83" s="6">
        <v>156</v>
      </c>
      <c r="D83" s="7">
        <v>160</v>
      </c>
      <c r="E83" s="7">
        <v>164</v>
      </c>
      <c r="F83" s="6">
        <v>169</v>
      </c>
      <c r="G83" s="7">
        <v>167</v>
      </c>
      <c r="H83" s="7">
        <v>165</v>
      </c>
      <c r="I83" s="6">
        <v>163</v>
      </c>
      <c r="J83" s="9" t="s">
        <v>23</v>
      </c>
      <c r="K83" s="9" t="s">
        <v>23</v>
      </c>
      <c r="L83" s="9" t="s">
        <v>23</v>
      </c>
      <c r="M83" s="9" t="s">
        <v>23</v>
      </c>
      <c r="N83" s="9" t="s">
        <v>23</v>
      </c>
      <c r="O83" s="9" t="s">
        <v>23</v>
      </c>
      <c r="P83" s="9" t="s">
        <v>23</v>
      </c>
      <c r="Q83" s="20">
        <f>(I83-C83)/C83*100</f>
        <v>4.4871794871794872</v>
      </c>
      <c r="R83" s="9" t="s">
        <v>23</v>
      </c>
      <c r="S83" s="32"/>
      <c r="T83" s="6">
        <v>59</v>
      </c>
      <c r="U83" s="10">
        <f t="shared" si="243"/>
        <v>2.5641025641025639</v>
      </c>
      <c r="V83" s="10">
        <f t="shared" si="231"/>
        <v>5.1282051282051277</v>
      </c>
      <c r="W83" s="10">
        <f t="shared" si="232"/>
        <v>8.3333333333333321</v>
      </c>
      <c r="X83" s="10">
        <f t="shared" si="233"/>
        <v>7.0512820512820511</v>
      </c>
      <c r="Y83" s="10">
        <f t="shared" si="234"/>
        <v>5.7692307692307692</v>
      </c>
      <c r="Z83" s="10">
        <f t="shared" si="235"/>
        <v>4.4871794871794872</v>
      </c>
      <c r="AA83" s="9" t="s">
        <v>23</v>
      </c>
      <c r="AB83" s="9" t="s">
        <v>23</v>
      </c>
      <c r="AC83" s="9" t="s">
        <v>23</v>
      </c>
      <c r="AD83" s="9" t="s">
        <v>23</v>
      </c>
      <c r="AE83" s="9" t="s">
        <v>23</v>
      </c>
      <c r="AF83" s="9" t="s">
        <v>23</v>
      </c>
      <c r="AG83" s="9" t="s">
        <v>23</v>
      </c>
    </row>
    <row r="84" spans="1:33" x14ac:dyDescent="0.25">
      <c r="A84" s="32"/>
      <c r="B84" s="46">
        <v>60</v>
      </c>
      <c r="C84" s="6">
        <v>161</v>
      </c>
      <c r="D84" s="7">
        <v>165</v>
      </c>
      <c r="E84" s="7">
        <v>169</v>
      </c>
      <c r="F84" s="6">
        <v>172</v>
      </c>
      <c r="G84" s="7">
        <v>169</v>
      </c>
      <c r="H84" s="7">
        <v>166</v>
      </c>
      <c r="I84" s="6">
        <v>162</v>
      </c>
      <c r="J84" s="6">
        <v>171</v>
      </c>
      <c r="K84" s="6">
        <v>180</v>
      </c>
      <c r="L84" s="6">
        <v>189</v>
      </c>
      <c r="M84" s="6">
        <v>196</v>
      </c>
      <c r="N84" s="7">
        <v>202</v>
      </c>
      <c r="O84" s="6">
        <v>208</v>
      </c>
      <c r="P84" s="6">
        <v>196</v>
      </c>
      <c r="Q84" s="9" t="s">
        <v>23</v>
      </c>
      <c r="R84" s="4">
        <f>(P84-C84)/C84*100</f>
        <v>21.739130434782609</v>
      </c>
      <c r="S84" s="32"/>
      <c r="T84" s="6">
        <v>60</v>
      </c>
      <c r="U84" s="10">
        <f t="shared" si="243"/>
        <v>2.4844720496894408</v>
      </c>
      <c r="V84" s="10">
        <f t="shared" si="231"/>
        <v>4.9689440993788816</v>
      </c>
      <c r="W84" s="10">
        <f t="shared" si="232"/>
        <v>6.8322981366459627</v>
      </c>
      <c r="X84" s="10">
        <f t="shared" si="233"/>
        <v>4.9689440993788816</v>
      </c>
      <c r="Y84" s="10">
        <f t="shared" si="234"/>
        <v>3.1055900621118013</v>
      </c>
      <c r="Z84" s="10">
        <f t="shared" si="235"/>
        <v>0.6211180124223602</v>
      </c>
      <c r="AA84" s="10">
        <f t="shared" si="236"/>
        <v>6.2111801242236027</v>
      </c>
      <c r="AB84" s="10">
        <f t="shared" si="237"/>
        <v>11.801242236024844</v>
      </c>
      <c r="AC84" s="10">
        <f t="shared" si="238"/>
        <v>17.391304347826086</v>
      </c>
      <c r="AD84" s="10">
        <f t="shared" si="239"/>
        <v>21.739130434782609</v>
      </c>
      <c r="AE84" s="10">
        <f t="shared" si="240"/>
        <v>25.465838509316768</v>
      </c>
      <c r="AF84" s="10">
        <f t="shared" si="241"/>
        <v>29.19254658385093</v>
      </c>
      <c r="AG84" s="10">
        <f t="shared" si="242"/>
        <v>21.739130434782609</v>
      </c>
    </row>
    <row r="85" spans="1:33" x14ac:dyDescent="0.25">
      <c r="A85" s="33" t="s">
        <v>7</v>
      </c>
      <c r="B85" s="34"/>
      <c r="C85" s="1">
        <f>AVERAGE(C75:C84)</f>
        <v>161</v>
      </c>
      <c r="D85" s="1">
        <f t="shared" ref="D85:R85" si="244">AVERAGE(D75:D84)</f>
        <v>164.5</v>
      </c>
      <c r="E85" s="1">
        <f t="shared" si="244"/>
        <v>168</v>
      </c>
      <c r="F85" s="1">
        <f t="shared" si="244"/>
        <v>171.6</v>
      </c>
      <c r="G85" s="1">
        <f t="shared" si="244"/>
        <v>168.4</v>
      </c>
      <c r="H85" s="1">
        <f t="shared" si="244"/>
        <v>165.2</v>
      </c>
      <c r="I85" s="1">
        <f t="shared" si="244"/>
        <v>162.19999999999999</v>
      </c>
      <c r="J85" s="1">
        <f t="shared" si="244"/>
        <v>162.80000000000001</v>
      </c>
      <c r="K85" s="1">
        <f t="shared" si="244"/>
        <v>168.2</v>
      </c>
      <c r="L85" s="1">
        <f t="shared" si="244"/>
        <v>173.6</v>
      </c>
      <c r="M85" s="1">
        <f t="shared" si="244"/>
        <v>177.8</v>
      </c>
      <c r="N85" s="1">
        <f t="shared" si="244"/>
        <v>185.2</v>
      </c>
      <c r="O85" s="1">
        <f t="shared" si="244"/>
        <v>192.2</v>
      </c>
      <c r="P85" s="1">
        <f t="shared" si="244"/>
        <v>200.4</v>
      </c>
      <c r="Q85" s="1">
        <f t="shared" si="244"/>
        <v>-0.17445300802659106</v>
      </c>
      <c r="R85" s="1">
        <f t="shared" si="244"/>
        <v>30.25069960002984</v>
      </c>
      <c r="S85" s="33" t="s">
        <v>7</v>
      </c>
      <c r="T85" s="34"/>
      <c r="U85" s="1">
        <f t="shared" ref="U85" si="245">AVERAGE(U75:U84)</f>
        <v>2.192076893090162</v>
      </c>
      <c r="V85" s="1">
        <f t="shared" ref="V85" si="246">AVERAGE(V75:V84)</f>
        <v>4.3841537861803239</v>
      </c>
      <c r="W85" s="1">
        <f t="shared" ref="W85" si="247">AVERAGE(W75:W84)</f>
        <v>6.6503791423474379</v>
      </c>
      <c r="X85" s="1">
        <f t="shared" ref="X85" si="248">AVERAGE(X75:X84)</f>
        <v>4.7036835382793516</v>
      </c>
      <c r="Y85" s="1">
        <f t="shared" ref="Y85" si="249">AVERAGE(Y75:Y84)</f>
        <v>2.7569879342112675</v>
      </c>
      <c r="Z85" s="1">
        <f t="shared" ref="Z85" si="250">AVERAGE(Z75:Z84)</f>
        <v>0.91738802906070127</v>
      </c>
      <c r="AA85" s="1">
        <f t="shared" ref="AA85" si="251">AVERAGE(AA75:AA84)</f>
        <v>5.5122033259611358</v>
      </c>
      <c r="AB85" s="1">
        <f t="shared" ref="AB85" si="252">AVERAGE(AB75:AB84)</f>
        <v>9.0151775857742784</v>
      </c>
      <c r="AC85" s="1">
        <f t="shared" ref="AC85" si="253">AVERAGE(AC75:AC84)</f>
        <v>12.518151845587422</v>
      </c>
      <c r="AD85" s="1">
        <f t="shared" ref="AD85" si="254">AVERAGE(AD75:AD84)</f>
        <v>15.273935750785407</v>
      </c>
      <c r="AE85" s="1">
        <f t="shared" ref="AE85" si="255">AVERAGE(AE75:AE84)</f>
        <v>20.177281113391476</v>
      </c>
      <c r="AF85" s="1">
        <f t="shared" ref="AF85" si="256">AVERAGE(AF75:AF84)</f>
        <v>24.824592555580061</v>
      </c>
      <c r="AG85" s="1">
        <f t="shared" ref="AG85" si="257">AVERAGE(AG75:AG84)</f>
        <v>30.25069960002984</v>
      </c>
    </row>
    <row r="86" spans="1:33" x14ac:dyDescent="0.25">
      <c r="A86" s="33" t="s">
        <v>8</v>
      </c>
      <c r="B86" s="33"/>
      <c r="C86" s="1">
        <f>_xlfn.STDEV.P(C75:C84)</f>
        <v>16.822603841260722</v>
      </c>
      <c r="D86" s="1">
        <f t="shared" ref="D86:R86" si="258">_xlfn.STDEV.P(D75:D84)</f>
        <v>16.918924315688631</v>
      </c>
      <c r="E86" s="1">
        <f t="shared" si="258"/>
        <v>17.041126723312633</v>
      </c>
      <c r="F86" s="1">
        <f t="shared" si="258"/>
        <v>16.942254867637892</v>
      </c>
      <c r="G86" s="1">
        <f t="shared" si="258"/>
        <v>15.944905142395799</v>
      </c>
      <c r="H86" s="1">
        <f t="shared" si="258"/>
        <v>14.998666607402138</v>
      </c>
      <c r="I86" s="1">
        <f t="shared" si="258"/>
        <v>14.330387294138285</v>
      </c>
      <c r="J86" s="1">
        <f t="shared" si="258"/>
        <v>9.4530418384771799</v>
      </c>
      <c r="K86" s="1">
        <f t="shared" si="258"/>
        <v>10.087616170334794</v>
      </c>
      <c r="L86" s="1">
        <f t="shared" si="258"/>
        <v>11.001818031580054</v>
      </c>
      <c r="M86" s="1">
        <f t="shared" si="258"/>
        <v>11.6</v>
      </c>
      <c r="N86" s="1">
        <f t="shared" si="258"/>
        <v>10.303397497913005</v>
      </c>
      <c r="O86" s="1">
        <f t="shared" si="258"/>
        <v>9.2606695222321793</v>
      </c>
      <c r="P86" s="1">
        <f t="shared" si="258"/>
        <v>7.1721684308164431</v>
      </c>
      <c r="Q86" s="1">
        <f t="shared" si="258"/>
        <v>2.8246761315428324</v>
      </c>
      <c r="R86" s="1">
        <f t="shared" si="258"/>
        <v>8.2579881426968313</v>
      </c>
      <c r="S86" s="33" t="s">
        <v>8</v>
      </c>
      <c r="T86" s="33"/>
      <c r="U86" s="1">
        <f t="shared" ref="U86:AG86" si="259">_xlfn.STDEV.P(U75:U84)</f>
        <v>0.46807792268689563</v>
      </c>
      <c r="V86" s="1">
        <f t="shared" si="259"/>
        <v>0.93615584537379126</v>
      </c>
      <c r="W86" s="1">
        <f t="shared" si="259"/>
        <v>1.447811929364252</v>
      </c>
      <c r="X86" s="1">
        <f t="shared" si="259"/>
        <v>1.8368812792778926</v>
      </c>
      <c r="Y86" s="1">
        <f t="shared" si="259"/>
        <v>2.3406101683520557</v>
      </c>
      <c r="Z86" s="1">
        <f t="shared" si="259"/>
        <v>2.6025829375183571</v>
      </c>
      <c r="AA86" s="1">
        <f t="shared" si="259"/>
        <v>2.0380928010074779</v>
      </c>
      <c r="AB86" s="1">
        <f t="shared" si="259"/>
        <v>2.7819127309242768</v>
      </c>
      <c r="AC86" s="1">
        <f t="shared" si="259"/>
        <v>3.7335633750560744</v>
      </c>
      <c r="AD86" s="1">
        <f t="shared" si="259"/>
        <v>5.0071336367510302</v>
      </c>
      <c r="AE86" s="1">
        <f t="shared" si="259"/>
        <v>5.9802581579862188</v>
      </c>
      <c r="AF86" s="1">
        <f t="shared" si="259"/>
        <v>7.2552085094317871</v>
      </c>
      <c r="AG86" s="1">
        <f t="shared" si="259"/>
        <v>8.2579881426968313</v>
      </c>
    </row>
    <row r="87" spans="1:33" x14ac:dyDescent="0.25">
      <c r="A87" s="33" t="s">
        <v>9</v>
      </c>
      <c r="B87" s="33"/>
      <c r="C87" s="1">
        <f>C86/COUNT(C75:C84)</f>
        <v>1.6822603841260722</v>
      </c>
      <c r="D87" s="1">
        <f t="shared" ref="D87:R87" si="260">D86/COUNT(D75:D84)</f>
        <v>1.691892431568863</v>
      </c>
      <c r="E87" s="1">
        <f t="shared" si="260"/>
        <v>1.7041126723312634</v>
      </c>
      <c r="F87" s="1">
        <f t="shared" si="260"/>
        <v>1.6942254867637891</v>
      </c>
      <c r="G87" s="1">
        <f t="shared" si="260"/>
        <v>1.5944905142395798</v>
      </c>
      <c r="H87" s="1">
        <f t="shared" si="260"/>
        <v>1.4998666607402138</v>
      </c>
      <c r="I87" s="1">
        <f t="shared" si="260"/>
        <v>1.4330387294138285</v>
      </c>
      <c r="J87" s="1">
        <f t="shared" si="260"/>
        <v>1.8906083676954359</v>
      </c>
      <c r="K87" s="1">
        <f t="shared" si="260"/>
        <v>2.0175232340669589</v>
      </c>
      <c r="L87" s="1">
        <f t="shared" si="260"/>
        <v>2.200363606316011</v>
      </c>
      <c r="M87" s="1">
        <f t="shared" si="260"/>
        <v>2.3199999999999998</v>
      </c>
      <c r="N87" s="1">
        <f t="shared" si="260"/>
        <v>2.060679499582601</v>
      </c>
      <c r="O87" s="1">
        <f t="shared" si="260"/>
        <v>1.8521339044464358</v>
      </c>
      <c r="P87" s="1">
        <f t="shared" si="260"/>
        <v>1.4344336861632887</v>
      </c>
      <c r="Q87" s="1">
        <f t="shared" si="260"/>
        <v>0.56493522630856652</v>
      </c>
      <c r="R87" s="1">
        <f t="shared" si="260"/>
        <v>1.6515976285393663</v>
      </c>
      <c r="S87" s="33" t="s">
        <v>9</v>
      </c>
      <c r="T87" s="33"/>
      <c r="U87" s="1">
        <f t="shared" ref="U87" si="261">U86/COUNT(U75:U84)</f>
        <v>4.6807792268689564E-2</v>
      </c>
      <c r="V87" s="1">
        <f t="shared" ref="V87" si="262">V86/COUNT(V75:V84)</f>
        <v>9.3615584537379129E-2</v>
      </c>
      <c r="W87" s="1">
        <f t="shared" ref="W87" si="263">W86/COUNT(W75:W84)</f>
        <v>0.14478119293642519</v>
      </c>
      <c r="X87" s="1">
        <f t="shared" ref="X87" si="264">X86/COUNT(X75:X84)</f>
        <v>0.18368812792778927</v>
      </c>
      <c r="Y87" s="1">
        <f t="shared" ref="Y87" si="265">Y86/COUNT(Y75:Y84)</f>
        <v>0.23406101683520558</v>
      </c>
      <c r="Z87" s="1">
        <f t="shared" ref="Z87" si="266">Z86/COUNT(Z75:Z84)</f>
        <v>0.26025829375183573</v>
      </c>
      <c r="AA87" s="1">
        <f t="shared" ref="AA87" si="267">AA86/COUNT(AA75:AA84)</f>
        <v>0.40761856020149556</v>
      </c>
      <c r="AB87" s="1">
        <f t="shared" ref="AB87" si="268">AB86/COUNT(AB75:AB84)</f>
        <v>0.55638254618485539</v>
      </c>
      <c r="AC87" s="1">
        <f t="shared" ref="AC87" si="269">AC86/COUNT(AC75:AC84)</f>
        <v>0.74671267501121485</v>
      </c>
      <c r="AD87" s="1">
        <f t="shared" ref="AD87" si="270">AD86/COUNT(AD75:AD84)</f>
        <v>1.001426727350206</v>
      </c>
      <c r="AE87" s="1">
        <f t="shared" ref="AE87" si="271">AE86/COUNT(AE75:AE84)</f>
        <v>1.1960516315972438</v>
      </c>
      <c r="AF87" s="1">
        <f t="shared" ref="AF87" si="272">AF86/COUNT(AF75:AF84)</f>
        <v>1.4510417018863575</v>
      </c>
      <c r="AG87" s="1">
        <f t="shared" ref="AG87" si="273">AG86/COUNT(AG75:AG84)</f>
        <v>1.6515976285393663</v>
      </c>
    </row>
    <row r="88" spans="1:33" ht="12" customHeight="1" x14ac:dyDescent="0.25">
      <c r="A88" s="30" t="s">
        <v>10</v>
      </c>
      <c r="B88" s="31"/>
      <c r="C88" s="2">
        <f>_xlfn.T.TEST(C75:C84,C$3:C$12,2,2)</f>
        <v>2.0704344639384097E-3</v>
      </c>
      <c r="D88" s="2">
        <f t="shared" ref="D88:R88" si="274">_xlfn.T.TEST(D75:D84,D$3:D$12,2,2)</f>
        <v>3.1251259798096443E-3</v>
      </c>
      <c r="E88" s="2">
        <f t="shared" si="274"/>
        <v>4.8805206385239318E-3</v>
      </c>
      <c r="F88" s="2">
        <f t="shared" si="274"/>
        <v>6.8351713917607689E-3</v>
      </c>
      <c r="G88" s="2">
        <f t="shared" si="274"/>
        <v>2.0745605499622427E-2</v>
      </c>
      <c r="H88" s="2">
        <f t="shared" si="274"/>
        <v>6.5628623568990463E-2</v>
      </c>
      <c r="I88" s="2">
        <f t="shared" si="274"/>
        <v>0.19653477528627994</v>
      </c>
      <c r="J88" s="2">
        <f t="shared" si="274"/>
        <v>0.50942802039495061</v>
      </c>
      <c r="K88" s="2">
        <f t="shared" si="274"/>
        <v>0.33336575948020564</v>
      </c>
      <c r="L88" s="2">
        <f t="shared" si="274"/>
        <v>0.22620002466696734</v>
      </c>
      <c r="M88" s="2">
        <f t="shared" si="274"/>
        <v>0.15612790892589226</v>
      </c>
      <c r="N88" s="2">
        <f t="shared" si="274"/>
        <v>7.5766729791302639E-2</v>
      </c>
      <c r="O88" s="2">
        <f t="shared" si="274"/>
        <v>5.0019470663503429E-2</v>
      </c>
      <c r="P88" s="2">
        <f t="shared" si="274"/>
        <v>0.20979287881363137</v>
      </c>
      <c r="Q88" s="2">
        <f t="shared" si="274"/>
        <v>4.9300440859541515E-3</v>
      </c>
      <c r="R88" s="2">
        <f t="shared" si="274"/>
        <v>0.26292100558388709</v>
      </c>
      <c r="S88" s="30" t="s">
        <v>10</v>
      </c>
      <c r="T88" s="31"/>
      <c r="U88" s="2">
        <f t="shared" ref="U88:AG88" si="275">_xlfn.T.TEST(U75:U84,U$3:U$12,2,2)</f>
        <v>5.0952208686118973E-2</v>
      </c>
      <c r="V88" s="2">
        <f t="shared" si="275"/>
        <v>5.0952208686118973E-2</v>
      </c>
      <c r="W88" s="2">
        <f t="shared" si="275"/>
        <v>3.2962257115808968E-2</v>
      </c>
      <c r="X88" s="2">
        <f t="shared" si="275"/>
        <v>6.5391050393339366E-4</v>
      </c>
      <c r="Y88" s="2">
        <f t="shared" si="275"/>
        <v>4.3539434263601042E-5</v>
      </c>
      <c r="Z88" s="2">
        <f t="shared" si="275"/>
        <v>2.2775976664152658E-6</v>
      </c>
      <c r="AA88" s="2">
        <f t="shared" si="275"/>
        <v>2.6752938246816595E-5</v>
      </c>
      <c r="AB88" s="2">
        <f t="shared" si="275"/>
        <v>4.5665174045081647E-4</v>
      </c>
      <c r="AC88" s="2">
        <f t="shared" si="275"/>
        <v>6.4238855589626781E-3</v>
      </c>
      <c r="AD88" s="2">
        <f t="shared" si="275"/>
        <v>5.2727185317297746E-2</v>
      </c>
      <c r="AE88" s="2">
        <f t="shared" si="275"/>
        <v>0.16202489924299601</v>
      </c>
      <c r="AF88" s="2">
        <f t="shared" si="275"/>
        <v>0.38455247982732232</v>
      </c>
      <c r="AG88" s="2">
        <f t="shared" si="275"/>
        <v>0.26292100558388709</v>
      </c>
    </row>
    <row r="89" spans="1:33" ht="10.5" customHeight="1" x14ac:dyDescent="0.25">
      <c r="A89" s="32" t="s">
        <v>24</v>
      </c>
      <c r="B89" s="46">
        <v>61</v>
      </c>
      <c r="C89" s="6">
        <v>142</v>
      </c>
      <c r="D89" s="7">
        <v>144</v>
      </c>
      <c r="E89" s="7">
        <v>146</v>
      </c>
      <c r="F89" s="6">
        <v>148</v>
      </c>
      <c r="G89" s="7">
        <v>145</v>
      </c>
      <c r="H89" s="7">
        <v>142</v>
      </c>
      <c r="I89" s="6">
        <v>138</v>
      </c>
      <c r="J89" s="6">
        <v>140</v>
      </c>
      <c r="K89" s="6">
        <v>142</v>
      </c>
      <c r="L89" s="6">
        <v>144</v>
      </c>
      <c r="M89" s="6">
        <v>145</v>
      </c>
      <c r="N89" s="7">
        <v>152</v>
      </c>
      <c r="O89" s="6">
        <v>158</v>
      </c>
      <c r="P89" s="6">
        <v>174</v>
      </c>
      <c r="Q89" s="9" t="s">
        <v>23</v>
      </c>
      <c r="R89" s="4">
        <f>(P89-C89)/C89*100</f>
        <v>22.535211267605636</v>
      </c>
      <c r="S89" s="32" t="s">
        <v>24</v>
      </c>
      <c r="T89" s="6">
        <v>61</v>
      </c>
      <c r="U89" s="10">
        <f>(D89-$C89)/$C89*100</f>
        <v>1.4084507042253522</v>
      </c>
      <c r="V89" s="10">
        <f t="shared" ref="V89:V98" si="276">(E89-$C89)/$C89*100</f>
        <v>2.8169014084507045</v>
      </c>
      <c r="W89" s="10">
        <f t="shared" ref="W89:W98" si="277">(F89-$C89)/$C89*100</f>
        <v>4.225352112676056</v>
      </c>
      <c r="X89" s="10">
        <f t="shared" ref="X89:X98" si="278">(G89-$C89)/$C89*100</f>
        <v>2.112676056338028</v>
      </c>
      <c r="Y89" s="10">
        <f t="shared" ref="Y89:Y98" si="279">(H89-$C89)/$C89*100</f>
        <v>0</v>
      </c>
      <c r="Z89" s="10">
        <f t="shared" ref="Z89:Z98" si="280">(I89-$C89)/$C89*100</f>
        <v>-2.8169014084507045</v>
      </c>
      <c r="AA89" s="10">
        <f t="shared" ref="AA89:AA98" si="281">(J89-$C89)/$C89*100</f>
        <v>-1.4084507042253522</v>
      </c>
      <c r="AB89" s="10">
        <f t="shared" ref="AB89:AB98" si="282">(K89-$C89)/$C89*100</f>
        <v>0</v>
      </c>
      <c r="AC89" s="10">
        <f t="shared" ref="AC89:AC98" si="283">(L89-$C89)/$C89*100</f>
        <v>1.4084507042253522</v>
      </c>
      <c r="AD89" s="10">
        <f t="shared" ref="AD89:AD98" si="284">(M89-$C89)/$C89*100</f>
        <v>2.112676056338028</v>
      </c>
      <c r="AE89" s="10">
        <f t="shared" ref="AE89:AE98" si="285">(N89-$C89)/$C89*100</f>
        <v>7.042253521126761</v>
      </c>
      <c r="AF89" s="10">
        <f t="shared" ref="AF89:AF98" si="286">(O89-$C89)/$C89*100</f>
        <v>11.267605633802818</v>
      </c>
      <c r="AG89" s="10">
        <f t="shared" ref="AG89:AG98" si="287">(P89-$C89)/$C89*100</f>
        <v>22.535211267605636</v>
      </c>
    </row>
    <row r="90" spans="1:33" x14ac:dyDescent="0.25">
      <c r="A90" s="32"/>
      <c r="B90" s="46">
        <v>62</v>
      </c>
      <c r="C90" s="6">
        <v>150</v>
      </c>
      <c r="D90" s="7">
        <v>156</v>
      </c>
      <c r="E90" s="7">
        <v>162</v>
      </c>
      <c r="F90" s="6">
        <v>167</v>
      </c>
      <c r="G90" s="7">
        <v>163</v>
      </c>
      <c r="H90" s="7">
        <v>159</v>
      </c>
      <c r="I90" s="6">
        <v>156</v>
      </c>
      <c r="J90" s="6">
        <v>159</v>
      </c>
      <c r="K90" s="6">
        <v>162</v>
      </c>
      <c r="L90" s="6">
        <v>165</v>
      </c>
      <c r="M90" s="6">
        <v>167</v>
      </c>
      <c r="N90" s="7">
        <v>176</v>
      </c>
      <c r="O90" s="6">
        <v>185</v>
      </c>
      <c r="P90" s="6">
        <v>191</v>
      </c>
      <c r="Q90" s="9" t="s">
        <v>23</v>
      </c>
      <c r="R90" s="4">
        <f>(P90-C90)/C90*100</f>
        <v>27.333333333333332</v>
      </c>
      <c r="S90" s="32"/>
      <c r="T90" s="6">
        <v>62</v>
      </c>
      <c r="U90" s="10">
        <f t="shared" ref="U90:U98" si="288">(D90-$C90)/$C90*100</f>
        <v>4</v>
      </c>
      <c r="V90" s="10">
        <f t="shared" si="276"/>
        <v>8</v>
      </c>
      <c r="W90" s="10">
        <f t="shared" si="277"/>
        <v>11.333333333333332</v>
      </c>
      <c r="X90" s="10">
        <f t="shared" si="278"/>
        <v>8.6666666666666679</v>
      </c>
      <c r="Y90" s="10">
        <f t="shared" si="279"/>
        <v>6</v>
      </c>
      <c r="Z90" s="10">
        <f t="shared" si="280"/>
        <v>4</v>
      </c>
      <c r="AA90" s="10">
        <f t="shared" si="281"/>
        <v>6</v>
      </c>
      <c r="AB90" s="10">
        <f t="shared" si="282"/>
        <v>8</v>
      </c>
      <c r="AC90" s="10">
        <f t="shared" si="283"/>
        <v>10</v>
      </c>
      <c r="AD90" s="10">
        <f t="shared" si="284"/>
        <v>11.333333333333332</v>
      </c>
      <c r="AE90" s="10">
        <f t="shared" si="285"/>
        <v>17.333333333333336</v>
      </c>
      <c r="AF90" s="10">
        <f t="shared" si="286"/>
        <v>23.333333333333332</v>
      </c>
      <c r="AG90" s="10">
        <f t="shared" si="287"/>
        <v>27.333333333333332</v>
      </c>
    </row>
    <row r="91" spans="1:33" x14ac:dyDescent="0.25">
      <c r="A91" s="32"/>
      <c r="B91" s="46">
        <v>63</v>
      </c>
      <c r="C91" s="6">
        <v>146</v>
      </c>
      <c r="D91" s="7">
        <v>150</v>
      </c>
      <c r="E91" s="7">
        <v>154</v>
      </c>
      <c r="F91" s="6">
        <v>158</v>
      </c>
      <c r="G91" s="7">
        <v>155</v>
      </c>
      <c r="H91" s="7">
        <v>152</v>
      </c>
      <c r="I91" s="6">
        <v>150</v>
      </c>
      <c r="J91" s="6">
        <v>155</v>
      </c>
      <c r="K91" s="6">
        <v>160</v>
      </c>
      <c r="L91" s="6">
        <v>165</v>
      </c>
      <c r="M91" s="6">
        <v>170</v>
      </c>
      <c r="N91" s="7">
        <v>178</v>
      </c>
      <c r="O91" s="6">
        <v>185</v>
      </c>
      <c r="P91" s="6">
        <v>205</v>
      </c>
      <c r="Q91" s="9" t="s">
        <v>23</v>
      </c>
      <c r="R91" s="4">
        <f>(P91-C91)/C91*100</f>
        <v>40.410958904109592</v>
      </c>
      <c r="S91" s="32"/>
      <c r="T91" s="6">
        <v>63</v>
      </c>
      <c r="U91" s="10">
        <f t="shared" si="288"/>
        <v>2.7397260273972601</v>
      </c>
      <c r="V91" s="10">
        <f t="shared" si="276"/>
        <v>5.4794520547945202</v>
      </c>
      <c r="W91" s="10">
        <f t="shared" si="277"/>
        <v>8.2191780821917799</v>
      </c>
      <c r="X91" s="10">
        <f t="shared" si="278"/>
        <v>6.1643835616438354</v>
      </c>
      <c r="Y91" s="10">
        <f t="shared" si="279"/>
        <v>4.10958904109589</v>
      </c>
      <c r="Z91" s="10">
        <f t="shared" si="280"/>
        <v>2.7397260273972601</v>
      </c>
      <c r="AA91" s="10">
        <f t="shared" si="281"/>
        <v>6.1643835616438354</v>
      </c>
      <c r="AB91" s="10">
        <f t="shared" si="282"/>
        <v>9.5890410958904102</v>
      </c>
      <c r="AC91" s="10">
        <f t="shared" si="283"/>
        <v>13.013698630136986</v>
      </c>
      <c r="AD91" s="10">
        <f t="shared" si="284"/>
        <v>16.43835616438356</v>
      </c>
      <c r="AE91" s="10">
        <f t="shared" si="285"/>
        <v>21.917808219178081</v>
      </c>
      <c r="AF91" s="10">
        <f t="shared" si="286"/>
        <v>26.712328767123289</v>
      </c>
      <c r="AG91" s="10">
        <f t="shared" si="287"/>
        <v>40.410958904109592</v>
      </c>
    </row>
    <row r="92" spans="1:33" x14ac:dyDescent="0.25">
      <c r="A92" s="32"/>
      <c r="B92" s="46">
        <v>64</v>
      </c>
      <c r="C92" s="6">
        <v>155</v>
      </c>
      <c r="D92" s="7">
        <v>156</v>
      </c>
      <c r="E92" s="7">
        <v>157</v>
      </c>
      <c r="F92" s="6">
        <v>157</v>
      </c>
      <c r="G92" s="7">
        <v>154</v>
      </c>
      <c r="H92" s="7">
        <v>151</v>
      </c>
      <c r="I92" s="6">
        <v>148</v>
      </c>
      <c r="J92" s="6">
        <v>150</v>
      </c>
      <c r="K92" s="6">
        <v>152</v>
      </c>
      <c r="L92" s="6">
        <v>154</v>
      </c>
      <c r="M92" s="6">
        <v>155</v>
      </c>
      <c r="N92" s="7">
        <v>162</v>
      </c>
      <c r="O92" s="6">
        <v>168</v>
      </c>
      <c r="P92" s="6">
        <v>178</v>
      </c>
      <c r="Q92" s="9" t="s">
        <v>23</v>
      </c>
      <c r="R92" s="4">
        <f>(P92-C92)/C92*100</f>
        <v>14.838709677419354</v>
      </c>
      <c r="S92" s="32"/>
      <c r="T92" s="6">
        <v>64</v>
      </c>
      <c r="U92" s="10">
        <f t="shared" si="288"/>
        <v>0.64516129032258063</v>
      </c>
      <c r="V92" s="10">
        <f t="shared" si="276"/>
        <v>1.2903225806451613</v>
      </c>
      <c r="W92" s="10">
        <f t="shared" si="277"/>
        <v>1.2903225806451613</v>
      </c>
      <c r="X92" s="10">
        <f t="shared" si="278"/>
        <v>-0.64516129032258063</v>
      </c>
      <c r="Y92" s="10">
        <f t="shared" si="279"/>
        <v>-2.5806451612903225</v>
      </c>
      <c r="Z92" s="10">
        <f t="shared" si="280"/>
        <v>-4.5161290322580641</v>
      </c>
      <c r="AA92" s="10">
        <f t="shared" si="281"/>
        <v>-3.225806451612903</v>
      </c>
      <c r="AB92" s="10">
        <f t="shared" si="282"/>
        <v>-1.935483870967742</v>
      </c>
      <c r="AC92" s="10">
        <f t="shared" si="283"/>
        <v>-0.64516129032258063</v>
      </c>
      <c r="AD92" s="10">
        <f t="shared" si="284"/>
        <v>0</v>
      </c>
      <c r="AE92" s="10">
        <f t="shared" si="285"/>
        <v>4.5161290322580641</v>
      </c>
      <c r="AF92" s="10">
        <f t="shared" si="286"/>
        <v>8.3870967741935498</v>
      </c>
      <c r="AG92" s="10">
        <f t="shared" si="287"/>
        <v>14.838709677419354</v>
      </c>
    </row>
    <row r="93" spans="1:33" x14ac:dyDescent="0.25">
      <c r="A93" s="32"/>
      <c r="B93" s="46">
        <v>65</v>
      </c>
      <c r="C93" s="6">
        <v>146</v>
      </c>
      <c r="D93" s="7">
        <v>149</v>
      </c>
      <c r="E93" s="7">
        <v>152</v>
      </c>
      <c r="F93" s="6">
        <v>154</v>
      </c>
      <c r="G93" s="7">
        <v>152</v>
      </c>
      <c r="H93" s="7">
        <v>150</v>
      </c>
      <c r="I93" s="6">
        <v>148</v>
      </c>
      <c r="J93" s="9" t="s">
        <v>23</v>
      </c>
      <c r="K93" s="9" t="s">
        <v>23</v>
      </c>
      <c r="L93" s="9" t="s">
        <v>23</v>
      </c>
      <c r="M93" s="9" t="s">
        <v>23</v>
      </c>
      <c r="N93" s="9" t="s">
        <v>23</v>
      </c>
      <c r="O93" s="9" t="s">
        <v>23</v>
      </c>
      <c r="P93" s="9" t="s">
        <v>23</v>
      </c>
      <c r="Q93" s="20">
        <f>(I93-C93)/C93*100</f>
        <v>1.3698630136986301</v>
      </c>
      <c r="R93" s="9" t="s">
        <v>23</v>
      </c>
      <c r="S93" s="32"/>
      <c r="T93" s="6">
        <v>65</v>
      </c>
      <c r="U93" s="10">
        <f t="shared" si="288"/>
        <v>2.054794520547945</v>
      </c>
      <c r="V93" s="10">
        <f t="shared" si="276"/>
        <v>4.10958904109589</v>
      </c>
      <c r="W93" s="10">
        <f t="shared" si="277"/>
        <v>5.4794520547945202</v>
      </c>
      <c r="X93" s="10">
        <f t="shared" si="278"/>
        <v>4.10958904109589</v>
      </c>
      <c r="Y93" s="10">
        <f t="shared" si="279"/>
        <v>2.7397260273972601</v>
      </c>
      <c r="Z93" s="10">
        <f t="shared" si="280"/>
        <v>1.3698630136986301</v>
      </c>
      <c r="AA93" s="9" t="s">
        <v>23</v>
      </c>
      <c r="AB93" s="9" t="s">
        <v>23</v>
      </c>
      <c r="AC93" s="9" t="s">
        <v>23</v>
      </c>
      <c r="AD93" s="9" t="s">
        <v>23</v>
      </c>
      <c r="AE93" s="9" t="s">
        <v>23</v>
      </c>
      <c r="AF93" s="9" t="s">
        <v>23</v>
      </c>
      <c r="AG93" s="9" t="s">
        <v>23</v>
      </c>
    </row>
    <row r="94" spans="1:33" x14ac:dyDescent="0.25">
      <c r="A94" s="32"/>
      <c r="B94" s="46">
        <v>66</v>
      </c>
      <c r="C94" s="6">
        <v>187</v>
      </c>
      <c r="D94" s="7">
        <v>192</v>
      </c>
      <c r="E94" s="7">
        <v>197</v>
      </c>
      <c r="F94" s="6">
        <v>202</v>
      </c>
      <c r="G94" s="7">
        <v>200</v>
      </c>
      <c r="H94" s="7">
        <v>198</v>
      </c>
      <c r="I94" s="6">
        <v>196</v>
      </c>
      <c r="J94" s="9" t="s">
        <v>23</v>
      </c>
      <c r="K94" s="9" t="s">
        <v>23</v>
      </c>
      <c r="L94" s="9" t="s">
        <v>23</v>
      </c>
      <c r="M94" s="9" t="s">
        <v>23</v>
      </c>
      <c r="N94" s="9" t="s">
        <v>23</v>
      </c>
      <c r="O94" s="9" t="s">
        <v>23</v>
      </c>
      <c r="P94" s="9" t="s">
        <v>23</v>
      </c>
      <c r="Q94" s="20">
        <f>(I94-C94)/C94*100</f>
        <v>4.8128342245989302</v>
      </c>
      <c r="R94" s="9" t="s">
        <v>23</v>
      </c>
      <c r="S94" s="32"/>
      <c r="T94" s="6">
        <v>66</v>
      </c>
      <c r="U94" s="10">
        <f t="shared" si="288"/>
        <v>2.6737967914438503</v>
      </c>
      <c r="V94" s="10">
        <f t="shared" si="276"/>
        <v>5.3475935828877006</v>
      </c>
      <c r="W94" s="10">
        <f t="shared" si="277"/>
        <v>8.0213903743315509</v>
      </c>
      <c r="X94" s="10">
        <f t="shared" si="278"/>
        <v>6.9518716577540109</v>
      </c>
      <c r="Y94" s="10">
        <f t="shared" si="279"/>
        <v>5.8823529411764701</v>
      </c>
      <c r="Z94" s="10">
        <f t="shared" si="280"/>
        <v>4.8128342245989302</v>
      </c>
      <c r="AA94" s="9" t="s">
        <v>23</v>
      </c>
      <c r="AB94" s="9" t="s">
        <v>23</v>
      </c>
      <c r="AC94" s="9" t="s">
        <v>23</v>
      </c>
      <c r="AD94" s="9" t="s">
        <v>23</v>
      </c>
      <c r="AE94" s="9" t="s">
        <v>23</v>
      </c>
      <c r="AF94" s="9" t="s">
        <v>23</v>
      </c>
      <c r="AG94" s="9" t="s">
        <v>23</v>
      </c>
    </row>
    <row r="95" spans="1:33" x14ac:dyDescent="0.25">
      <c r="A95" s="32"/>
      <c r="B95" s="46">
        <v>67</v>
      </c>
      <c r="C95" s="6">
        <v>180</v>
      </c>
      <c r="D95" s="7">
        <v>183</v>
      </c>
      <c r="E95" s="7">
        <v>186</v>
      </c>
      <c r="F95" s="6">
        <v>188</v>
      </c>
      <c r="G95" s="7">
        <v>184</v>
      </c>
      <c r="H95" s="7">
        <v>180</v>
      </c>
      <c r="I95" s="6">
        <v>176</v>
      </c>
      <c r="J95" s="9" t="s">
        <v>23</v>
      </c>
      <c r="K95" s="9" t="s">
        <v>23</v>
      </c>
      <c r="L95" s="9" t="s">
        <v>23</v>
      </c>
      <c r="M95" s="9" t="s">
        <v>23</v>
      </c>
      <c r="N95" s="9" t="s">
        <v>23</v>
      </c>
      <c r="O95" s="9" t="s">
        <v>23</v>
      </c>
      <c r="P95" s="9" t="s">
        <v>23</v>
      </c>
      <c r="Q95" s="20">
        <f>(I95-C95)/C95*100</f>
        <v>-2.2222222222222223</v>
      </c>
      <c r="R95" s="9" t="s">
        <v>23</v>
      </c>
      <c r="S95" s="32"/>
      <c r="T95" s="6">
        <v>67</v>
      </c>
      <c r="U95" s="10">
        <f t="shared" si="288"/>
        <v>1.6666666666666667</v>
      </c>
      <c r="V95" s="10">
        <f t="shared" si="276"/>
        <v>3.3333333333333335</v>
      </c>
      <c r="W95" s="10">
        <f t="shared" si="277"/>
        <v>4.4444444444444446</v>
      </c>
      <c r="X95" s="10">
        <f t="shared" si="278"/>
        <v>2.2222222222222223</v>
      </c>
      <c r="Y95" s="10">
        <f t="shared" si="279"/>
        <v>0</v>
      </c>
      <c r="Z95" s="10">
        <f t="shared" si="280"/>
        <v>-2.2222222222222223</v>
      </c>
      <c r="AA95" s="9" t="s">
        <v>23</v>
      </c>
      <c r="AB95" s="9" t="s">
        <v>23</v>
      </c>
      <c r="AC95" s="9" t="s">
        <v>23</v>
      </c>
      <c r="AD95" s="9" t="s">
        <v>23</v>
      </c>
      <c r="AE95" s="9" t="s">
        <v>23</v>
      </c>
      <c r="AF95" s="9" t="s">
        <v>23</v>
      </c>
      <c r="AG95" s="9" t="s">
        <v>23</v>
      </c>
    </row>
    <row r="96" spans="1:33" x14ac:dyDescent="0.25">
      <c r="A96" s="32"/>
      <c r="B96" s="46">
        <v>68</v>
      </c>
      <c r="C96" s="6">
        <v>168</v>
      </c>
      <c r="D96" s="7">
        <v>177</v>
      </c>
      <c r="E96" s="7">
        <v>186</v>
      </c>
      <c r="F96" s="6">
        <v>194</v>
      </c>
      <c r="G96" s="7">
        <v>188</v>
      </c>
      <c r="H96" s="7">
        <v>182</v>
      </c>
      <c r="I96" s="6">
        <v>175</v>
      </c>
      <c r="J96" s="9" t="s">
        <v>23</v>
      </c>
      <c r="K96" s="9" t="s">
        <v>23</v>
      </c>
      <c r="L96" s="9" t="s">
        <v>23</v>
      </c>
      <c r="M96" s="9" t="s">
        <v>23</v>
      </c>
      <c r="N96" s="9" t="s">
        <v>23</v>
      </c>
      <c r="O96" s="9" t="s">
        <v>23</v>
      </c>
      <c r="P96" s="9" t="s">
        <v>23</v>
      </c>
      <c r="Q96" s="20">
        <f>(I96-C96)/C96*100</f>
        <v>4.1666666666666661</v>
      </c>
      <c r="R96" s="9" t="s">
        <v>23</v>
      </c>
      <c r="S96" s="32"/>
      <c r="T96" s="6">
        <v>68</v>
      </c>
      <c r="U96" s="10">
        <f t="shared" si="288"/>
        <v>5.3571428571428568</v>
      </c>
      <c r="V96" s="10">
        <f t="shared" si="276"/>
        <v>10.714285714285714</v>
      </c>
      <c r="W96" s="10">
        <f t="shared" si="277"/>
        <v>15.476190476190476</v>
      </c>
      <c r="X96" s="10">
        <f t="shared" si="278"/>
        <v>11.904761904761903</v>
      </c>
      <c r="Y96" s="10">
        <f t="shared" si="279"/>
        <v>8.3333333333333321</v>
      </c>
      <c r="Z96" s="10">
        <f t="shared" si="280"/>
        <v>4.1666666666666661</v>
      </c>
      <c r="AA96" s="9" t="s">
        <v>23</v>
      </c>
      <c r="AB96" s="9" t="s">
        <v>23</v>
      </c>
      <c r="AC96" s="9" t="s">
        <v>23</v>
      </c>
      <c r="AD96" s="9" t="s">
        <v>23</v>
      </c>
      <c r="AE96" s="9" t="s">
        <v>23</v>
      </c>
      <c r="AF96" s="9" t="s">
        <v>23</v>
      </c>
      <c r="AG96" s="9" t="s">
        <v>23</v>
      </c>
    </row>
    <row r="97" spans="1:33" x14ac:dyDescent="0.25">
      <c r="A97" s="32"/>
      <c r="B97" s="46">
        <v>69</v>
      </c>
      <c r="C97" s="6">
        <v>154</v>
      </c>
      <c r="D97" s="7">
        <v>161</v>
      </c>
      <c r="E97" s="7">
        <v>168</v>
      </c>
      <c r="F97" s="6">
        <v>176</v>
      </c>
      <c r="G97" s="7">
        <v>170</v>
      </c>
      <c r="H97" s="7">
        <v>164</v>
      </c>
      <c r="I97" s="6">
        <v>158</v>
      </c>
      <c r="J97" s="9" t="s">
        <v>23</v>
      </c>
      <c r="K97" s="9" t="s">
        <v>23</v>
      </c>
      <c r="L97" s="9" t="s">
        <v>23</v>
      </c>
      <c r="M97" s="9" t="s">
        <v>23</v>
      </c>
      <c r="N97" s="9" t="s">
        <v>23</v>
      </c>
      <c r="O97" s="9" t="s">
        <v>23</v>
      </c>
      <c r="P97" s="9" t="s">
        <v>23</v>
      </c>
      <c r="Q97" s="20">
        <f>(I97-C97)/C97*100</f>
        <v>2.5974025974025974</v>
      </c>
      <c r="R97" s="9" t="s">
        <v>23</v>
      </c>
      <c r="S97" s="32"/>
      <c r="T97" s="6">
        <v>69</v>
      </c>
      <c r="U97" s="10">
        <f t="shared" si="288"/>
        <v>4.5454545454545459</v>
      </c>
      <c r="V97" s="10">
        <f t="shared" si="276"/>
        <v>9.0909090909090917</v>
      </c>
      <c r="W97" s="10">
        <f t="shared" si="277"/>
        <v>14.285714285714285</v>
      </c>
      <c r="X97" s="10">
        <f t="shared" si="278"/>
        <v>10.38961038961039</v>
      </c>
      <c r="Y97" s="10">
        <f t="shared" si="279"/>
        <v>6.4935064935064926</v>
      </c>
      <c r="Z97" s="10">
        <f t="shared" si="280"/>
        <v>2.5974025974025974</v>
      </c>
      <c r="AA97" s="9" t="s">
        <v>23</v>
      </c>
      <c r="AB97" s="9" t="s">
        <v>23</v>
      </c>
      <c r="AC97" s="9" t="s">
        <v>23</v>
      </c>
      <c r="AD97" s="9" t="s">
        <v>23</v>
      </c>
      <c r="AE97" s="9" t="s">
        <v>23</v>
      </c>
      <c r="AF97" s="9" t="s">
        <v>23</v>
      </c>
      <c r="AG97" s="9" t="s">
        <v>23</v>
      </c>
    </row>
    <row r="98" spans="1:33" x14ac:dyDescent="0.25">
      <c r="A98" s="32"/>
      <c r="B98" s="46">
        <v>70</v>
      </c>
      <c r="C98" s="6">
        <v>148</v>
      </c>
      <c r="D98" s="7">
        <v>155</v>
      </c>
      <c r="E98" s="7">
        <v>162</v>
      </c>
      <c r="F98" s="6">
        <v>170</v>
      </c>
      <c r="G98" s="7">
        <v>166</v>
      </c>
      <c r="H98" s="7">
        <v>162</v>
      </c>
      <c r="I98" s="4">
        <v>157</v>
      </c>
      <c r="J98" s="6">
        <v>164</v>
      </c>
      <c r="K98" s="6">
        <v>171</v>
      </c>
      <c r="L98" s="6">
        <v>178</v>
      </c>
      <c r="M98" s="6">
        <v>186</v>
      </c>
      <c r="N98" s="7">
        <v>192</v>
      </c>
      <c r="O98" s="6">
        <v>198</v>
      </c>
      <c r="P98" s="6">
        <v>210</v>
      </c>
      <c r="Q98" s="9" t="s">
        <v>23</v>
      </c>
      <c r="R98" s="4">
        <f>(P98-C98)/C98*100</f>
        <v>41.891891891891895</v>
      </c>
      <c r="S98" s="32"/>
      <c r="T98" s="6">
        <v>70</v>
      </c>
      <c r="U98" s="10">
        <f t="shared" si="288"/>
        <v>4.7297297297297298</v>
      </c>
      <c r="V98" s="10">
        <f t="shared" si="276"/>
        <v>9.4594594594594597</v>
      </c>
      <c r="W98" s="10">
        <f t="shared" si="277"/>
        <v>14.864864864864865</v>
      </c>
      <c r="X98" s="10">
        <f t="shared" si="278"/>
        <v>12.162162162162163</v>
      </c>
      <c r="Y98" s="10">
        <f t="shared" si="279"/>
        <v>9.4594594594594597</v>
      </c>
      <c r="Z98" s="10">
        <f t="shared" si="280"/>
        <v>6.0810810810810816</v>
      </c>
      <c r="AA98" s="10">
        <f t="shared" si="281"/>
        <v>10.810810810810811</v>
      </c>
      <c r="AB98" s="10">
        <f t="shared" si="282"/>
        <v>15.54054054054054</v>
      </c>
      <c r="AC98" s="10">
        <f t="shared" si="283"/>
        <v>20.27027027027027</v>
      </c>
      <c r="AD98" s="10">
        <f t="shared" si="284"/>
        <v>25.675675675675674</v>
      </c>
      <c r="AE98" s="10">
        <f t="shared" si="285"/>
        <v>29.72972972972973</v>
      </c>
      <c r="AF98" s="10">
        <f t="shared" si="286"/>
        <v>33.783783783783782</v>
      </c>
      <c r="AG98" s="10">
        <f t="shared" si="287"/>
        <v>41.891891891891895</v>
      </c>
    </row>
    <row r="99" spans="1:33" x14ac:dyDescent="0.25">
      <c r="A99" s="35" t="s">
        <v>7</v>
      </c>
      <c r="B99" s="36"/>
      <c r="C99" s="1">
        <f>AVERAGE(C89:C98)</f>
        <v>157.6</v>
      </c>
      <c r="D99" s="1">
        <f t="shared" ref="D99:R99" si="289">AVERAGE(D89:D98)</f>
        <v>162.30000000000001</v>
      </c>
      <c r="E99" s="1">
        <f t="shared" si="289"/>
        <v>167</v>
      </c>
      <c r="F99" s="1">
        <f t="shared" si="289"/>
        <v>171.4</v>
      </c>
      <c r="G99" s="1">
        <f t="shared" si="289"/>
        <v>167.7</v>
      </c>
      <c r="H99" s="1">
        <f t="shared" si="289"/>
        <v>164</v>
      </c>
      <c r="I99" s="1">
        <f t="shared" si="289"/>
        <v>160.19999999999999</v>
      </c>
      <c r="J99" s="1">
        <f t="shared" si="289"/>
        <v>153.6</v>
      </c>
      <c r="K99" s="1">
        <f t="shared" si="289"/>
        <v>157.4</v>
      </c>
      <c r="L99" s="1">
        <f t="shared" si="289"/>
        <v>161.19999999999999</v>
      </c>
      <c r="M99" s="1">
        <f t="shared" si="289"/>
        <v>164.6</v>
      </c>
      <c r="N99" s="1">
        <f t="shared" si="289"/>
        <v>172</v>
      </c>
      <c r="O99" s="1">
        <f t="shared" si="289"/>
        <v>178.8</v>
      </c>
      <c r="P99" s="1">
        <f t="shared" si="289"/>
        <v>191.6</v>
      </c>
      <c r="Q99" s="1">
        <f t="shared" si="289"/>
        <v>2.1449088560289202</v>
      </c>
      <c r="R99" s="1">
        <f t="shared" si="289"/>
        <v>29.402021014871963</v>
      </c>
      <c r="S99" s="35" t="s">
        <v>7</v>
      </c>
      <c r="T99" s="36"/>
      <c r="U99" s="1">
        <f t="shared" ref="U99" si="290">AVERAGE(U89:U98)</f>
        <v>2.9820923132930788</v>
      </c>
      <c r="V99" s="1">
        <f t="shared" ref="V99" si="291">AVERAGE(V89:V98)</f>
        <v>5.9641846265861576</v>
      </c>
      <c r="W99" s="1">
        <f t="shared" ref="W99" si="292">AVERAGE(W89:W98)</f>
        <v>8.7640242609186476</v>
      </c>
      <c r="X99" s="1">
        <f t="shared" ref="X99" si="293">AVERAGE(X89:X98)</f>
        <v>6.4038782371932523</v>
      </c>
      <c r="Y99" s="1">
        <f t="shared" ref="Y99" si="294">AVERAGE(Y89:Y98)</f>
        <v>4.0437322134678579</v>
      </c>
      <c r="Z99" s="1">
        <f t="shared" ref="Z99" si="295">AVERAGE(Z89:Z98)</f>
        <v>1.6212320947914176</v>
      </c>
      <c r="AA99" s="1">
        <f t="shared" ref="AA99" si="296">AVERAGE(AA89:AA98)</f>
        <v>3.6681874433232777</v>
      </c>
      <c r="AB99" s="1">
        <f t="shared" ref="AB99" si="297">AVERAGE(AB89:AB98)</f>
        <v>6.2388195530926414</v>
      </c>
      <c r="AC99" s="1">
        <f t="shared" ref="AC99" si="298">AVERAGE(AC89:AC98)</f>
        <v>8.8094516628620063</v>
      </c>
      <c r="AD99" s="1">
        <f t="shared" ref="AD99" si="299">AVERAGE(AD89:AD98)</f>
        <v>11.112008245946118</v>
      </c>
      <c r="AE99" s="1">
        <f t="shared" ref="AE99" si="300">AVERAGE(AE89:AE98)</f>
        <v>16.107850767125193</v>
      </c>
      <c r="AF99" s="1">
        <f t="shared" ref="AF99" si="301">AVERAGE(AF89:AF98)</f>
        <v>20.696829658447353</v>
      </c>
      <c r="AG99" s="1">
        <f t="shared" ref="AG99" si="302">AVERAGE(AG89:AG98)</f>
        <v>29.402021014871963</v>
      </c>
    </row>
    <row r="100" spans="1:33" x14ac:dyDescent="0.25">
      <c r="A100" s="35" t="s">
        <v>8</v>
      </c>
      <c r="B100" s="36"/>
      <c r="C100" s="1">
        <f>_xlfn.STDEV.P(C89:C98)</f>
        <v>14.684685900624501</v>
      </c>
      <c r="D100" s="1">
        <f t="shared" ref="D100:R100" si="303">_xlfn.STDEV.P(D89:D98)</f>
        <v>15.244999180059015</v>
      </c>
      <c r="E100" s="1">
        <f t="shared" si="303"/>
        <v>16.149303390549079</v>
      </c>
      <c r="F100" s="1">
        <f t="shared" si="303"/>
        <v>17.327434893832383</v>
      </c>
      <c r="G100" s="1">
        <f t="shared" si="303"/>
        <v>16.917742166140254</v>
      </c>
      <c r="H100" s="1">
        <f t="shared" si="303"/>
        <v>16.607227342335023</v>
      </c>
      <c r="I100" s="1">
        <f t="shared" si="303"/>
        <v>16.363373735266208</v>
      </c>
      <c r="J100" s="1">
        <f t="shared" si="303"/>
        <v>8.2121860670591236</v>
      </c>
      <c r="K100" s="1">
        <f t="shared" si="303"/>
        <v>9.7897906004163335</v>
      </c>
      <c r="L100" s="1">
        <f t="shared" si="303"/>
        <v>11.478675881825396</v>
      </c>
      <c r="M100" s="1">
        <f t="shared" si="303"/>
        <v>13.92264342716569</v>
      </c>
      <c r="N100" s="1">
        <f t="shared" si="303"/>
        <v>13.798550648528272</v>
      </c>
      <c r="O100" s="1">
        <f t="shared" si="303"/>
        <v>14.105318146004363</v>
      </c>
      <c r="P100" s="1">
        <f t="shared" si="303"/>
        <v>14.235167719419396</v>
      </c>
      <c r="Q100" s="1">
        <f t="shared" si="303"/>
        <v>2.4932954464105115</v>
      </c>
      <c r="R100" s="1">
        <f t="shared" si="303"/>
        <v>10.39919391024323</v>
      </c>
      <c r="S100" s="35" t="s">
        <v>8</v>
      </c>
      <c r="T100" s="36"/>
      <c r="U100" s="1">
        <f t="shared" ref="U100:AG100" si="304">_xlfn.STDEV.P(U89:U98)</f>
        <v>1.5118514161865033</v>
      </c>
      <c r="V100" s="1">
        <f t="shared" si="304"/>
        <v>3.0237028323730066</v>
      </c>
      <c r="W100" s="1">
        <f t="shared" si="304"/>
        <v>4.7551566715176321</v>
      </c>
      <c r="X100" s="1">
        <f t="shared" si="304"/>
        <v>4.1908813631618536</v>
      </c>
      <c r="Y100" s="1">
        <f t="shared" si="304"/>
        <v>3.7313585798390898</v>
      </c>
      <c r="Z100" s="1">
        <f t="shared" si="304"/>
        <v>3.4149355289347954</v>
      </c>
      <c r="AA100" s="1">
        <f t="shared" si="304"/>
        <v>5.2150708554138765</v>
      </c>
      <c r="AB100" s="1">
        <f t="shared" si="304"/>
        <v>6.4279057268348332</v>
      </c>
      <c r="AC100" s="1">
        <f t="shared" si="304"/>
        <v>7.6760404160098679</v>
      </c>
      <c r="AD100" s="1">
        <f t="shared" si="304"/>
        <v>9.4338124113552961</v>
      </c>
      <c r="AE100" s="1">
        <f t="shared" si="304"/>
        <v>9.3527115404233268</v>
      </c>
      <c r="AF100" s="1">
        <f t="shared" si="304"/>
        <v>9.5377726836137313</v>
      </c>
      <c r="AG100" s="1">
        <f t="shared" si="304"/>
        <v>10.39919391024323</v>
      </c>
    </row>
    <row r="101" spans="1:33" x14ac:dyDescent="0.25">
      <c r="A101" s="35" t="s">
        <v>9</v>
      </c>
      <c r="B101" s="36"/>
      <c r="C101" s="1">
        <f>C100/COUNT(C89:C98)</f>
        <v>1.4684685900624501</v>
      </c>
      <c r="D101" s="1">
        <f t="shared" ref="D101:R101" si="305">D100/COUNT(D89:D98)</f>
        <v>1.5244999180059016</v>
      </c>
      <c r="E101" s="1">
        <f t="shared" si="305"/>
        <v>1.6149303390549079</v>
      </c>
      <c r="F101" s="1">
        <f t="shared" si="305"/>
        <v>1.7327434893832383</v>
      </c>
      <c r="G101" s="1">
        <f t="shared" si="305"/>
        <v>1.6917742166140255</v>
      </c>
      <c r="H101" s="1">
        <f t="shared" si="305"/>
        <v>1.6607227342335023</v>
      </c>
      <c r="I101" s="1">
        <f t="shared" si="305"/>
        <v>1.6363373735266209</v>
      </c>
      <c r="J101" s="1">
        <f t="shared" si="305"/>
        <v>1.6424372134118248</v>
      </c>
      <c r="K101" s="1">
        <f t="shared" si="305"/>
        <v>1.9579581200832668</v>
      </c>
      <c r="L101" s="1">
        <f t="shared" si="305"/>
        <v>2.2957351763650791</v>
      </c>
      <c r="M101" s="1">
        <f t="shared" si="305"/>
        <v>2.7845286854331381</v>
      </c>
      <c r="N101" s="1">
        <f t="shared" si="305"/>
        <v>2.7597101297056543</v>
      </c>
      <c r="O101" s="1">
        <f t="shared" si="305"/>
        <v>2.8210636292008724</v>
      </c>
      <c r="P101" s="1">
        <f t="shared" si="305"/>
        <v>2.847033543883879</v>
      </c>
      <c r="Q101" s="1">
        <f t="shared" si="305"/>
        <v>0.49865908928210229</v>
      </c>
      <c r="R101" s="1">
        <f t="shared" si="305"/>
        <v>2.0798387820486459</v>
      </c>
      <c r="S101" s="35" t="s">
        <v>9</v>
      </c>
      <c r="T101" s="36"/>
      <c r="U101" s="1">
        <f t="shared" ref="U101" si="306">U100/COUNT(U89:U98)</f>
        <v>0.15118514161865032</v>
      </c>
      <c r="V101" s="1">
        <f t="shared" ref="V101" si="307">V100/COUNT(V89:V98)</f>
        <v>0.30237028323730064</v>
      </c>
      <c r="W101" s="1">
        <f t="shared" ref="W101" si="308">W100/COUNT(W89:W98)</f>
        <v>0.47551566715176319</v>
      </c>
      <c r="X101" s="1">
        <f t="shared" ref="X101" si="309">X100/COUNT(X89:X98)</f>
        <v>0.41908813631618536</v>
      </c>
      <c r="Y101" s="1">
        <f t="shared" ref="Y101" si="310">Y100/COUNT(Y89:Y98)</f>
        <v>0.37313585798390897</v>
      </c>
      <c r="Z101" s="1">
        <f t="shared" ref="Z101" si="311">Z100/COUNT(Z89:Z98)</f>
        <v>0.34149355289347955</v>
      </c>
      <c r="AA101" s="1">
        <f t="shared" ref="AA101" si="312">AA100/COUNT(AA89:AA98)</f>
        <v>1.0430141710827754</v>
      </c>
      <c r="AB101" s="1">
        <f t="shared" ref="AB101" si="313">AB100/COUNT(AB89:AB98)</f>
        <v>1.2855811453669665</v>
      </c>
      <c r="AC101" s="1">
        <f t="shared" ref="AC101" si="314">AC100/COUNT(AC89:AC98)</f>
        <v>1.5352080832019737</v>
      </c>
      <c r="AD101" s="1">
        <f t="shared" ref="AD101" si="315">AD100/COUNT(AD89:AD98)</f>
        <v>1.8867624822710591</v>
      </c>
      <c r="AE101" s="1">
        <f t="shared" ref="AE101" si="316">AE100/COUNT(AE89:AE98)</f>
        <v>1.8705423080846653</v>
      </c>
      <c r="AF101" s="1">
        <f t="shared" ref="AF101" si="317">AF100/COUNT(AF89:AF98)</f>
        <v>1.9075545367227462</v>
      </c>
      <c r="AG101" s="1">
        <f t="shared" ref="AG101" si="318">AG100/COUNT(AG89:AG98)</f>
        <v>2.0798387820486459</v>
      </c>
    </row>
    <row r="102" spans="1:33" x14ac:dyDescent="0.25">
      <c r="A102" s="30" t="s">
        <v>10</v>
      </c>
      <c r="B102" s="31"/>
      <c r="C102" s="2">
        <f>_xlfn.T.TEST(C89:C98,C$3:C$12,2,2)</f>
        <v>3.1922033640981932E-3</v>
      </c>
      <c r="D102" s="2">
        <f t="shared" ref="D102:R102" si="319">_xlfn.T.TEST(D89:D98,D$3:D$12,2,2)</f>
        <v>3.7702092590736489E-3</v>
      </c>
      <c r="E102" s="2">
        <f t="shared" si="319"/>
        <v>5.15741435500918E-3</v>
      </c>
      <c r="F102" s="2">
        <f t="shared" si="319"/>
        <v>8.186601025444943E-3</v>
      </c>
      <c r="G102" s="2">
        <f t="shared" si="319"/>
        <v>3.249323822648801E-2</v>
      </c>
      <c r="H102" s="2">
        <f t="shared" si="319"/>
        <v>0.11954083195088716</v>
      </c>
      <c r="I102" s="2">
        <f t="shared" si="319"/>
        <v>0.37560757429940517</v>
      </c>
      <c r="J102" s="2">
        <f t="shared" si="319"/>
        <v>0.39914081343004637</v>
      </c>
      <c r="K102" s="2">
        <f t="shared" si="319"/>
        <v>0.52338555908394624</v>
      </c>
      <c r="L102" s="2">
        <f t="shared" si="319"/>
        <v>0.64285399182406722</v>
      </c>
      <c r="M102" s="2">
        <f t="shared" si="319"/>
        <v>0.79060279631987762</v>
      </c>
      <c r="N102" s="2">
        <f t="shared" si="319"/>
        <v>0.96023384901396369</v>
      </c>
      <c r="O102" s="2">
        <f t="shared" si="319"/>
        <v>0.87080386707627677</v>
      </c>
      <c r="P102" s="2">
        <f t="shared" si="319"/>
        <v>0.84686272837957222</v>
      </c>
      <c r="Q102" s="2">
        <f t="shared" si="319"/>
        <v>1.8511720320565458E-2</v>
      </c>
      <c r="R102" s="2">
        <f t="shared" si="319"/>
        <v>0.26401555233204094</v>
      </c>
      <c r="S102" s="30" t="s">
        <v>10</v>
      </c>
      <c r="T102" s="31"/>
      <c r="U102" s="2">
        <f t="shared" ref="U102:AG102" si="320">_xlfn.T.TEST(U89:U98,U$3:U$12,2,2)</f>
        <v>0.97061946875925686</v>
      </c>
      <c r="V102" s="2">
        <f t="shared" si="320"/>
        <v>0.97061946875925686</v>
      </c>
      <c r="W102" s="2">
        <f t="shared" si="320"/>
        <v>0.86113549692104685</v>
      </c>
      <c r="X102" s="2">
        <f t="shared" si="320"/>
        <v>7.7302147683185982E-2</v>
      </c>
      <c r="Y102" s="2">
        <f t="shared" si="320"/>
        <v>1.8557693052134727E-3</v>
      </c>
      <c r="Z102" s="2">
        <f t="shared" si="320"/>
        <v>2.338525225482852E-5</v>
      </c>
      <c r="AA102" s="2">
        <f t="shared" si="320"/>
        <v>2.2445086472072631E-3</v>
      </c>
      <c r="AB102" s="2">
        <f t="shared" si="320"/>
        <v>8.3000448174046244E-3</v>
      </c>
      <c r="AC102" s="2">
        <f t="shared" si="320"/>
        <v>2.2590568104427621E-2</v>
      </c>
      <c r="AD102" s="2">
        <f t="shared" si="320"/>
        <v>6.5249537901761814E-2</v>
      </c>
      <c r="AE102" s="2">
        <f t="shared" si="320"/>
        <v>9.6113552714171824E-2</v>
      </c>
      <c r="AF102" s="2">
        <f t="shared" si="320"/>
        <v>0.17334775845954437</v>
      </c>
      <c r="AG102" s="2">
        <f t="shared" si="320"/>
        <v>0.26401555233204094</v>
      </c>
    </row>
    <row r="103" spans="1:33" x14ac:dyDescent="0.25">
      <c r="A103" s="30" t="s">
        <v>11</v>
      </c>
      <c r="B103" s="31"/>
      <c r="C103" s="2">
        <f>_xlfn.T.TEST(C89:C98,C$75:C$84,2,2)</f>
        <v>0.65329369883167621</v>
      </c>
      <c r="D103" s="2">
        <f t="shared" ref="D103:R103" si="321">_xlfn.T.TEST(D89:D98,D$75:D$84,2,2)</f>
        <v>0.77527899931067601</v>
      </c>
      <c r="E103" s="2">
        <f t="shared" si="321"/>
        <v>0.89973896433936829</v>
      </c>
      <c r="F103" s="2">
        <f t="shared" si="321"/>
        <v>0.98051981408606559</v>
      </c>
      <c r="G103" s="2">
        <f t="shared" si="321"/>
        <v>0.92902100953245603</v>
      </c>
      <c r="H103" s="2">
        <f t="shared" si="321"/>
        <v>0.87398389867363124</v>
      </c>
      <c r="I103" s="2">
        <f t="shared" si="321"/>
        <v>0.78580882432793886</v>
      </c>
      <c r="J103" s="2">
        <f t="shared" si="321"/>
        <v>0.17991528391061459</v>
      </c>
      <c r="K103" s="2">
        <f t="shared" si="321"/>
        <v>0.16294519343016217</v>
      </c>
      <c r="L103" s="2">
        <f t="shared" si="321"/>
        <v>0.15743214305682457</v>
      </c>
      <c r="M103" s="2">
        <f t="shared" si="321"/>
        <v>0.18326996961647882</v>
      </c>
      <c r="N103" s="2">
        <f t="shared" si="321"/>
        <v>0.16381163163247955</v>
      </c>
      <c r="O103" s="2">
        <f t="shared" si="321"/>
        <v>0.15088664418701203</v>
      </c>
      <c r="P103" s="2">
        <f t="shared" si="321"/>
        <v>0.30162932926718578</v>
      </c>
      <c r="Q103" s="2">
        <f t="shared" si="321"/>
        <v>0.25321556841253173</v>
      </c>
      <c r="R103" s="2">
        <f t="shared" si="321"/>
        <v>0.90144563413889889</v>
      </c>
      <c r="S103" s="30" t="s">
        <v>11</v>
      </c>
      <c r="T103" s="31"/>
      <c r="U103" s="2">
        <f t="shared" ref="U103:AG103" si="322">_xlfn.T.TEST(U89:U98,U$75:U$84,2,2)</f>
        <v>0.15159040128095613</v>
      </c>
      <c r="V103" s="2">
        <f t="shared" si="322"/>
        <v>0.15159040128095613</v>
      </c>
      <c r="W103" s="2">
        <f t="shared" si="322"/>
        <v>0.2182907719453373</v>
      </c>
      <c r="X103" s="2">
        <f t="shared" si="322"/>
        <v>0.27964351742157945</v>
      </c>
      <c r="Y103" s="2">
        <f t="shared" si="322"/>
        <v>0.39236573377354023</v>
      </c>
      <c r="Z103" s="2">
        <f t="shared" si="322"/>
        <v>0.62881627482302971</v>
      </c>
      <c r="AA103" s="2">
        <f t="shared" si="322"/>
        <v>0.52860277201004147</v>
      </c>
      <c r="AB103" s="2">
        <f t="shared" si="322"/>
        <v>0.45077237689873273</v>
      </c>
      <c r="AC103" s="2">
        <f t="shared" si="322"/>
        <v>0.41017576573214498</v>
      </c>
      <c r="AD103" s="2">
        <f t="shared" si="322"/>
        <v>0.45819649028705678</v>
      </c>
      <c r="AE103" s="2">
        <f t="shared" si="322"/>
        <v>0.48439261496210961</v>
      </c>
      <c r="AF103" s="2">
        <f t="shared" si="322"/>
        <v>0.51036728580215729</v>
      </c>
      <c r="AG103" s="2">
        <f t="shared" si="322"/>
        <v>0.90144563413889889</v>
      </c>
    </row>
    <row r="104" spans="1:33" ht="10.5" customHeight="1" x14ac:dyDescent="0.25">
      <c r="A104" s="32" t="s">
        <v>25</v>
      </c>
      <c r="B104" s="46">
        <v>71</v>
      </c>
      <c r="C104" s="6">
        <v>129</v>
      </c>
      <c r="D104" s="7">
        <v>135</v>
      </c>
      <c r="E104" s="7">
        <v>141</v>
      </c>
      <c r="F104" s="6">
        <v>147</v>
      </c>
      <c r="G104" s="7">
        <v>144</v>
      </c>
      <c r="H104" s="7">
        <v>141</v>
      </c>
      <c r="I104" s="6">
        <v>138</v>
      </c>
      <c r="J104" s="6">
        <v>146</v>
      </c>
      <c r="K104" s="6">
        <v>154</v>
      </c>
      <c r="L104" s="6">
        <v>162</v>
      </c>
      <c r="M104" s="6">
        <v>170</v>
      </c>
      <c r="N104" s="6">
        <v>178</v>
      </c>
      <c r="O104" s="6">
        <v>186</v>
      </c>
      <c r="P104" s="6">
        <v>193</v>
      </c>
      <c r="Q104" s="9" t="s">
        <v>23</v>
      </c>
      <c r="R104" s="4">
        <f>(P104-C104)/C104*100</f>
        <v>49.612403100775197</v>
      </c>
      <c r="S104" s="32" t="s">
        <v>25</v>
      </c>
      <c r="T104" s="6">
        <v>71</v>
      </c>
      <c r="U104" s="10">
        <f>(D104-$C104)/$C104*100</f>
        <v>4.6511627906976747</v>
      </c>
      <c r="V104" s="10">
        <f t="shared" ref="V104:V113" si="323">(E104-$C104)/$C104*100</f>
        <v>9.3023255813953494</v>
      </c>
      <c r="W104" s="10">
        <f t="shared" ref="W104:W113" si="324">(F104-$C104)/$C104*100</f>
        <v>13.953488372093023</v>
      </c>
      <c r="X104" s="10">
        <f t="shared" ref="X104:X113" si="325">(G104-$C104)/$C104*100</f>
        <v>11.627906976744185</v>
      </c>
      <c r="Y104" s="10">
        <f t="shared" ref="Y104:Y113" si="326">(H104-$C104)/$C104*100</f>
        <v>9.3023255813953494</v>
      </c>
      <c r="Z104" s="10">
        <f t="shared" ref="Z104:Z113" si="327">(I104-$C104)/$C104*100</f>
        <v>6.9767441860465116</v>
      </c>
      <c r="AA104" s="10">
        <f t="shared" ref="AA104:AA113" si="328">(J104-$C104)/$C104*100</f>
        <v>13.178294573643413</v>
      </c>
      <c r="AB104" s="10">
        <f t="shared" ref="AB104:AB113" si="329">(K104-$C104)/$C104*100</f>
        <v>19.379844961240313</v>
      </c>
      <c r="AC104" s="10">
        <f t="shared" ref="AC104:AC113" si="330">(L104-$C104)/$C104*100</f>
        <v>25.581395348837212</v>
      </c>
      <c r="AD104" s="10">
        <f t="shared" ref="AD104:AD113" si="331">(M104-$C104)/$C104*100</f>
        <v>31.782945736434108</v>
      </c>
      <c r="AE104" s="10">
        <f t="shared" ref="AE104:AE113" si="332">(N104-$C104)/$C104*100</f>
        <v>37.984496124031011</v>
      </c>
      <c r="AF104" s="10">
        <f t="shared" ref="AF104:AF113" si="333">(O104-$C104)/$C104*100</f>
        <v>44.186046511627907</v>
      </c>
      <c r="AG104" s="10">
        <f t="shared" ref="AG104:AG113" si="334">(P104-$C104)/$C104*100</f>
        <v>49.612403100775197</v>
      </c>
    </row>
    <row r="105" spans="1:33" x14ac:dyDescent="0.25">
      <c r="A105" s="32"/>
      <c r="B105" s="46">
        <v>72</v>
      </c>
      <c r="C105" s="6">
        <v>136</v>
      </c>
      <c r="D105" s="7">
        <v>142</v>
      </c>
      <c r="E105" s="7">
        <v>148</v>
      </c>
      <c r="F105" s="6">
        <v>154</v>
      </c>
      <c r="G105" s="7">
        <v>149</v>
      </c>
      <c r="H105" s="7">
        <v>144</v>
      </c>
      <c r="I105" s="6">
        <v>140</v>
      </c>
      <c r="J105" s="6">
        <v>146</v>
      </c>
      <c r="K105" s="6">
        <v>152</v>
      </c>
      <c r="L105" s="6">
        <v>158</v>
      </c>
      <c r="M105" s="6">
        <v>164</v>
      </c>
      <c r="N105" s="6">
        <v>170</v>
      </c>
      <c r="O105" s="6">
        <v>176</v>
      </c>
      <c r="P105" s="6">
        <v>181</v>
      </c>
      <c r="Q105" s="9" t="s">
        <v>23</v>
      </c>
      <c r="R105" s="4">
        <f>(P105-C105)/C105*100</f>
        <v>33.088235294117645</v>
      </c>
      <c r="S105" s="32"/>
      <c r="T105" s="6">
        <v>72</v>
      </c>
      <c r="U105" s="10">
        <f t="shared" ref="U105:U113" si="335">(D105-$C105)/$C105*100</f>
        <v>4.4117647058823533</v>
      </c>
      <c r="V105" s="10">
        <f t="shared" si="323"/>
        <v>8.8235294117647065</v>
      </c>
      <c r="W105" s="10">
        <f t="shared" si="324"/>
        <v>13.23529411764706</v>
      </c>
      <c r="X105" s="10">
        <f t="shared" si="325"/>
        <v>9.5588235294117645</v>
      </c>
      <c r="Y105" s="10">
        <f t="shared" si="326"/>
        <v>5.8823529411764701</v>
      </c>
      <c r="Z105" s="10">
        <f t="shared" si="327"/>
        <v>2.9411764705882351</v>
      </c>
      <c r="AA105" s="10">
        <f t="shared" si="328"/>
        <v>7.3529411764705888</v>
      </c>
      <c r="AB105" s="10">
        <f t="shared" si="329"/>
        <v>11.76470588235294</v>
      </c>
      <c r="AC105" s="10">
        <f t="shared" si="330"/>
        <v>16.176470588235293</v>
      </c>
      <c r="AD105" s="10">
        <f t="shared" si="331"/>
        <v>20.588235294117645</v>
      </c>
      <c r="AE105" s="10">
        <f t="shared" si="332"/>
        <v>25</v>
      </c>
      <c r="AF105" s="10">
        <f t="shared" si="333"/>
        <v>29.411764705882355</v>
      </c>
      <c r="AG105" s="10">
        <f t="shared" si="334"/>
        <v>33.088235294117645</v>
      </c>
    </row>
    <row r="106" spans="1:33" x14ac:dyDescent="0.25">
      <c r="A106" s="32"/>
      <c r="B106" s="46">
        <v>73</v>
      </c>
      <c r="C106" s="6">
        <v>153</v>
      </c>
      <c r="D106" s="7">
        <v>159</v>
      </c>
      <c r="E106" s="7">
        <v>165</v>
      </c>
      <c r="F106" s="6">
        <v>170</v>
      </c>
      <c r="G106" s="7">
        <v>165</v>
      </c>
      <c r="H106" s="7">
        <v>160</v>
      </c>
      <c r="I106" s="6">
        <v>154</v>
      </c>
      <c r="J106" s="6">
        <v>159</v>
      </c>
      <c r="K106" s="6">
        <v>164</v>
      </c>
      <c r="L106" s="6">
        <v>169</v>
      </c>
      <c r="M106" s="6">
        <v>174</v>
      </c>
      <c r="N106" s="6">
        <v>179</v>
      </c>
      <c r="O106" s="6">
        <v>184</v>
      </c>
      <c r="P106" s="6">
        <v>186</v>
      </c>
      <c r="Q106" s="9" t="s">
        <v>23</v>
      </c>
      <c r="R106" s="4">
        <f>(P106-C106)/C106*100</f>
        <v>21.568627450980394</v>
      </c>
      <c r="S106" s="32"/>
      <c r="T106" s="6">
        <v>73</v>
      </c>
      <c r="U106" s="10">
        <f t="shared" si="335"/>
        <v>3.9215686274509802</v>
      </c>
      <c r="V106" s="10">
        <f t="shared" si="323"/>
        <v>7.8431372549019605</v>
      </c>
      <c r="W106" s="10">
        <f t="shared" si="324"/>
        <v>11.111111111111111</v>
      </c>
      <c r="X106" s="10">
        <f t="shared" si="325"/>
        <v>7.8431372549019605</v>
      </c>
      <c r="Y106" s="10">
        <f t="shared" si="326"/>
        <v>4.5751633986928102</v>
      </c>
      <c r="Z106" s="10">
        <f t="shared" si="327"/>
        <v>0.65359477124183007</v>
      </c>
      <c r="AA106" s="10">
        <f t="shared" si="328"/>
        <v>3.9215686274509802</v>
      </c>
      <c r="AB106" s="10">
        <f t="shared" si="329"/>
        <v>7.18954248366013</v>
      </c>
      <c r="AC106" s="10">
        <f t="shared" si="330"/>
        <v>10.457516339869281</v>
      </c>
      <c r="AD106" s="10">
        <f t="shared" si="331"/>
        <v>13.725490196078432</v>
      </c>
      <c r="AE106" s="10">
        <f t="shared" si="332"/>
        <v>16.993464052287582</v>
      </c>
      <c r="AF106" s="10">
        <f t="shared" si="333"/>
        <v>20.261437908496731</v>
      </c>
      <c r="AG106" s="10">
        <f t="shared" si="334"/>
        <v>21.568627450980394</v>
      </c>
    </row>
    <row r="107" spans="1:33" x14ac:dyDescent="0.25">
      <c r="A107" s="32"/>
      <c r="B107" s="46">
        <v>74</v>
      </c>
      <c r="C107" s="6">
        <v>159</v>
      </c>
      <c r="D107" s="7">
        <v>164</v>
      </c>
      <c r="E107" s="7">
        <v>169</v>
      </c>
      <c r="F107" s="6">
        <v>173</v>
      </c>
      <c r="G107" s="7">
        <v>169</v>
      </c>
      <c r="H107" s="7">
        <v>165</v>
      </c>
      <c r="I107" s="6">
        <v>162</v>
      </c>
      <c r="J107" s="6">
        <v>167</v>
      </c>
      <c r="K107" s="6">
        <v>172</v>
      </c>
      <c r="L107" s="6">
        <v>177</v>
      </c>
      <c r="M107" s="6">
        <v>182</v>
      </c>
      <c r="N107" s="6">
        <v>187</v>
      </c>
      <c r="O107" s="6">
        <v>192</v>
      </c>
      <c r="P107" s="6">
        <v>194</v>
      </c>
      <c r="Q107" s="9" t="s">
        <v>23</v>
      </c>
      <c r="R107" s="4">
        <f>(P107-C107)/C107*100</f>
        <v>22.012578616352201</v>
      </c>
      <c r="S107" s="32"/>
      <c r="T107" s="6">
        <v>74</v>
      </c>
      <c r="U107" s="10">
        <f t="shared" si="335"/>
        <v>3.1446540880503147</v>
      </c>
      <c r="V107" s="10">
        <f t="shared" si="323"/>
        <v>6.2893081761006293</v>
      </c>
      <c r="W107" s="10">
        <f t="shared" si="324"/>
        <v>8.8050314465408803</v>
      </c>
      <c r="X107" s="10">
        <f t="shared" si="325"/>
        <v>6.2893081761006293</v>
      </c>
      <c r="Y107" s="10">
        <f t="shared" si="326"/>
        <v>3.7735849056603774</v>
      </c>
      <c r="Z107" s="10">
        <f t="shared" si="327"/>
        <v>1.8867924528301887</v>
      </c>
      <c r="AA107" s="10">
        <f t="shared" si="328"/>
        <v>5.0314465408805038</v>
      </c>
      <c r="AB107" s="10">
        <f t="shared" si="329"/>
        <v>8.1761006289308167</v>
      </c>
      <c r="AC107" s="10">
        <f t="shared" si="330"/>
        <v>11.320754716981133</v>
      </c>
      <c r="AD107" s="10">
        <f t="shared" si="331"/>
        <v>14.465408805031446</v>
      </c>
      <c r="AE107" s="10">
        <f t="shared" si="332"/>
        <v>17.610062893081761</v>
      </c>
      <c r="AF107" s="10">
        <f t="shared" si="333"/>
        <v>20.754716981132077</v>
      </c>
      <c r="AG107" s="10">
        <f t="shared" si="334"/>
        <v>22.012578616352201</v>
      </c>
    </row>
    <row r="108" spans="1:33" x14ac:dyDescent="0.25">
      <c r="A108" s="32"/>
      <c r="B108" s="46">
        <v>75</v>
      </c>
      <c r="C108" s="6">
        <v>129</v>
      </c>
      <c r="D108" s="7">
        <v>137</v>
      </c>
      <c r="E108" s="7">
        <v>145</v>
      </c>
      <c r="F108" s="6">
        <v>152</v>
      </c>
      <c r="G108" s="7">
        <v>148</v>
      </c>
      <c r="H108" s="7">
        <v>144</v>
      </c>
      <c r="I108" s="6">
        <v>139</v>
      </c>
      <c r="J108" s="9" t="s">
        <v>23</v>
      </c>
      <c r="K108" s="9" t="s">
        <v>23</v>
      </c>
      <c r="L108" s="9" t="s">
        <v>23</v>
      </c>
      <c r="M108" s="9" t="s">
        <v>23</v>
      </c>
      <c r="N108" s="9" t="s">
        <v>23</v>
      </c>
      <c r="O108" s="9" t="s">
        <v>23</v>
      </c>
      <c r="P108" s="9" t="s">
        <v>23</v>
      </c>
      <c r="Q108" s="20">
        <f>(I108-C108)/C108*100</f>
        <v>7.7519379844961236</v>
      </c>
      <c r="R108" s="9" t="s">
        <v>23</v>
      </c>
      <c r="S108" s="32"/>
      <c r="T108" s="6">
        <v>75</v>
      </c>
      <c r="U108" s="10">
        <f t="shared" si="335"/>
        <v>6.2015503875968996</v>
      </c>
      <c r="V108" s="10">
        <f t="shared" si="323"/>
        <v>12.403100775193799</v>
      </c>
      <c r="W108" s="10">
        <f t="shared" si="324"/>
        <v>17.829457364341085</v>
      </c>
      <c r="X108" s="10">
        <f t="shared" si="325"/>
        <v>14.728682170542637</v>
      </c>
      <c r="Y108" s="10">
        <f t="shared" si="326"/>
        <v>11.627906976744185</v>
      </c>
      <c r="Z108" s="10">
        <f t="shared" si="327"/>
        <v>7.7519379844961236</v>
      </c>
      <c r="AA108" s="9" t="s">
        <v>23</v>
      </c>
      <c r="AB108" s="9" t="s">
        <v>23</v>
      </c>
      <c r="AC108" s="9" t="s">
        <v>23</v>
      </c>
      <c r="AD108" s="9" t="s">
        <v>23</v>
      </c>
      <c r="AE108" s="9" t="s">
        <v>23</v>
      </c>
      <c r="AF108" s="9" t="s">
        <v>23</v>
      </c>
      <c r="AG108" s="9" t="s">
        <v>23</v>
      </c>
    </row>
    <row r="109" spans="1:33" x14ac:dyDescent="0.25">
      <c r="A109" s="32"/>
      <c r="B109" s="46">
        <v>76</v>
      </c>
      <c r="C109" s="6">
        <v>137</v>
      </c>
      <c r="D109" s="7">
        <v>145</v>
      </c>
      <c r="E109" s="7">
        <v>153</v>
      </c>
      <c r="F109" s="6">
        <v>160</v>
      </c>
      <c r="G109" s="7">
        <v>156</v>
      </c>
      <c r="H109" s="7">
        <v>152</v>
      </c>
      <c r="I109" s="6">
        <v>148</v>
      </c>
      <c r="J109" s="9" t="s">
        <v>23</v>
      </c>
      <c r="K109" s="9" t="s">
        <v>23</v>
      </c>
      <c r="L109" s="9" t="s">
        <v>23</v>
      </c>
      <c r="M109" s="9" t="s">
        <v>23</v>
      </c>
      <c r="N109" s="9" t="s">
        <v>23</v>
      </c>
      <c r="O109" s="9" t="s">
        <v>23</v>
      </c>
      <c r="P109" s="9" t="s">
        <v>23</v>
      </c>
      <c r="Q109" s="20">
        <f>(I109-C109)/C109*100</f>
        <v>8.0291970802919703</v>
      </c>
      <c r="R109" s="9" t="s">
        <v>23</v>
      </c>
      <c r="S109" s="32"/>
      <c r="T109" s="6">
        <v>76</v>
      </c>
      <c r="U109" s="10">
        <f t="shared" si="335"/>
        <v>5.8394160583941606</v>
      </c>
      <c r="V109" s="10">
        <f t="shared" si="323"/>
        <v>11.678832116788321</v>
      </c>
      <c r="W109" s="10">
        <f t="shared" si="324"/>
        <v>16.788321167883211</v>
      </c>
      <c r="X109" s="10">
        <f t="shared" si="325"/>
        <v>13.868613138686131</v>
      </c>
      <c r="Y109" s="10">
        <f t="shared" si="326"/>
        <v>10.948905109489052</v>
      </c>
      <c r="Z109" s="10">
        <f t="shared" si="327"/>
        <v>8.0291970802919703</v>
      </c>
      <c r="AA109" s="9" t="s">
        <v>23</v>
      </c>
      <c r="AB109" s="9" t="s">
        <v>23</v>
      </c>
      <c r="AC109" s="9" t="s">
        <v>23</v>
      </c>
      <c r="AD109" s="9" t="s">
        <v>23</v>
      </c>
      <c r="AE109" s="9" t="s">
        <v>23</v>
      </c>
      <c r="AF109" s="9" t="s">
        <v>23</v>
      </c>
      <c r="AG109" s="9" t="s">
        <v>23</v>
      </c>
    </row>
    <row r="110" spans="1:33" x14ac:dyDescent="0.25">
      <c r="A110" s="32"/>
      <c r="B110" s="46">
        <v>77</v>
      </c>
      <c r="C110" s="6">
        <v>138</v>
      </c>
      <c r="D110" s="7">
        <v>145</v>
      </c>
      <c r="E110" s="7">
        <v>152</v>
      </c>
      <c r="F110" s="6">
        <v>158</v>
      </c>
      <c r="G110" s="7">
        <v>155</v>
      </c>
      <c r="H110" s="7">
        <v>152</v>
      </c>
      <c r="I110" s="6">
        <v>149</v>
      </c>
      <c r="J110" s="9" t="s">
        <v>23</v>
      </c>
      <c r="K110" s="9" t="s">
        <v>23</v>
      </c>
      <c r="L110" s="9" t="s">
        <v>23</v>
      </c>
      <c r="M110" s="9" t="s">
        <v>23</v>
      </c>
      <c r="N110" s="9" t="s">
        <v>23</v>
      </c>
      <c r="O110" s="9" t="s">
        <v>23</v>
      </c>
      <c r="P110" s="9" t="s">
        <v>23</v>
      </c>
      <c r="Q110" s="20">
        <f>(I110-C110)/C110*100</f>
        <v>7.9710144927536222</v>
      </c>
      <c r="R110" s="9" t="s">
        <v>23</v>
      </c>
      <c r="S110" s="32"/>
      <c r="T110" s="6">
        <v>77</v>
      </c>
      <c r="U110" s="10">
        <f t="shared" si="335"/>
        <v>5.0724637681159424</v>
      </c>
      <c r="V110" s="10">
        <f t="shared" si="323"/>
        <v>10.144927536231885</v>
      </c>
      <c r="W110" s="10">
        <f t="shared" si="324"/>
        <v>14.492753623188406</v>
      </c>
      <c r="X110" s="10">
        <f t="shared" si="325"/>
        <v>12.318840579710146</v>
      </c>
      <c r="Y110" s="10">
        <f t="shared" si="326"/>
        <v>10.144927536231885</v>
      </c>
      <c r="Z110" s="10">
        <f t="shared" si="327"/>
        <v>7.9710144927536222</v>
      </c>
      <c r="AA110" s="9" t="s">
        <v>23</v>
      </c>
      <c r="AB110" s="9" t="s">
        <v>23</v>
      </c>
      <c r="AC110" s="9" t="s">
        <v>23</v>
      </c>
      <c r="AD110" s="9" t="s">
        <v>23</v>
      </c>
      <c r="AE110" s="9" t="s">
        <v>23</v>
      </c>
      <c r="AF110" s="9" t="s">
        <v>23</v>
      </c>
      <c r="AG110" s="9" t="s">
        <v>23</v>
      </c>
    </row>
    <row r="111" spans="1:33" x14ac:dyDescent="0.25">
      <c r="A111" s="32"/>
      <c r="B111" s="46">
        <v>78</v>
      </c>
      <c r="C111" s="6">
        <v>145</v>
      </c>
      <c r="D111" s="7">
        <v>150</v>
      </c>
      <c r="E111" s="7">
        <v>155</v>
      </c>
      <c r="F111" s="6">
        <v>161</v>
      </c>
      <c r="G111" s="7">
        <v>156</v>
      </c>
      <c r="H111" s="7">
        <v>151</v>
      </c>
      <c r="I111" s="6">
        <v>145</v>
      </c>
      <c r="J111" s="9" t="s">
        <v>23</v>
      </c>
      <c r="K111" s="9" t="s">
        <v>23</v>
      </c>
      <c r="L111" s="9" t="s">
        <v>23</v>
      </c>
      <c r="M111" s="9" t="s">
        <v>23</v>
      </c>
      <c r="N111" s="9" t="s">
        <v>23</v>
      </c>
      <c r="O111" s="9" t="s">
        <v>23</v>
      </c>
      <c r="P111" s="9" t="s">
        <v>23</v>
      </c>
      <c r="Q111" s="20">
        <f>(I111-C111)/C111*100</f>
        <v>0</v>
      </c>
      <c r="R111" s="9" t="s">
        <v>23</v>
      </c>
      <c r="S111" s="32"/>
      <c r="T111" s="6">
        <v>78</v>
      </c>
      <c r="U111" s="10">
        <f t="shared" si="335"/>
        <v>3.4482758620689653</v>
      </c>
      <c r="V111" s="10">
        <f t="shared" si="323"/>
        <v>6.8965517241379306</v>
      </c>
      <c r="W111" s="10">
        <f t="shared" si="324"/>
        <v>11.03448275862069</v>
      </c>
      <c r="X111" s="10">
        <f t="shared" si="325"/>
        <v>7.5862068965517242</v>
      </c>
      <c r="Y111" s="10">
        <f t="shared" si="326"/>
        <v>4.1379310344827589</v>
      </c>
      <c r="Z111" s="10">
        <f t="shared" si="327"/>
        <v>0</v>
      </c>
      <c r="AA111" s="9" t="s">
        <v>23</v>
      </c>
      <c r="AB111" s="9" t="s">
        <v>23</v>
      </c>
      <c r="AC111" s="9" t="s">
        <v>23</v>
      </c>
      <c r="AD111" s="9" t="s">
        <v>23</v>
      </c>
      <c r="AE111" s="9" t="s">
        <v>23</v>
      </c>
      <c r="AF111" s="9" t="s">
        <v>23</v>
      </c>
      <c r="AG111" s="9" t="s">
        <v>23</v>
      </c>
    </row>
    <row r="112" spans="1:33" x14ac:dyDescent="0.25">
      <c r="A112" s="32"/>
      <c r="B112" s="46">
        <v>79</v>
      </c>
      <c r="C112" s="6">
        <v>177</v>
      </c>
      <c r="D112" s="7">
        <v>182</v>
      </c>
      <c r="E112" s="7">
        <v>187</v>
      </c>
      <c r="F112" s="6">
        <v>193</v>
      </c>
      <c r="G112" s="7">
        <v>186</v>
      </c>
      <c r="H112" s="7">
        <v>179</v>
      </c>
      <c r="I112" s="6">
        <v>172</v>
      </c>
      <c r="J112" s="9" t="s">
        <v>23</v>
      </c>
      <c r="K112" s="9" t="s">
        <v>23</v>
      </c>
      <c r="L112" s="9" t="s">
        <v>23</v>
      </c>
      <c r="M112" s="9" t="s">
        <v>23</v>
      </c>
      <c r="N112" s="9" t="s">
        <v>23</v>
      </c>
      <c r="O112" s="9" t="s">
        <v>23</v>
      </c>
      <c r="P112" s="9" t="s">
        <v>23</v>
      </c>
      <c r="Q112" s="20">
        <f>(I112-C112)/C112*100</f>
        <v>-2.8248587570621471</v>
      </c>
      <c r="R112" s="9" t="s">
        <v>23</v>
      </c>
      <c r="S112" s="32"/>
      <c r="T112" s="6">
        <v>79</v>
      </c>
      <c r="U112" s="10">
        <f t="shared" si="335"/>
        <v>2.8248587570621471</v>
      </c>
      <c r="V112" s="10">
        <f t="shared" si="323"/>
        <v>5.6497175141242941</v>
      </c>
      <c r="W112" s="10">
        <f t="shared" si="324"/>
        <v>9.0395480225988702</v>
      </c>
      <c r="X112" s="10">
        <f t="shared" si="325"/>
        <v>5.0847457627118651</v>
      </c>
      <c r="Y112" s="10">
        <f t="shared" si="326"/>
        <v>1.1299435028248588</v>
      </c>
      <c r="Z112" s="10">
        <f t="shared" si="327"/>
        <v>-2.8248587570621471</v>
      </c>
      <c r="AA112" s="9" t="s">
        <v>23</v>
      </c>
      <c r="AB112" s="9" t="s">
        <v>23</v>
      </c>
      <c r="AC112" s="9" t="s">
        <v>23</v>
      </c>
      <c r="AD112" s="9" t="s">
        <v>23</v>
      </c>
      <c r="AE112" s="9" t="s">
        <v>23</v>
      </c>
      <c r="AF112" s="9" t="s">
        <v>23</v>
      </c>
      <c r="AG112" s="9" t="s">
        <v>23</v>
      </c>
    </row>
    <row r="113" spans="1:33" x14ac:dyDescent="0.25">
      <c r="A113" s="32"/>
      <c r="B113" s="46">
        <v>80</v>
      </c>
      <c r="C113" s="6">
        <v>162</v>
      </c>
      <c r="D113" s="7">
        <v>167</v>
      </c>
      <c r="E113" s="7">
        <v>172</v>
      </c>
      <c r="F113" s="6">
        <v>178</v>
      </c>
      <c r="G113" s="7">
        <v>173</v>
      </c>
      <c r="H113" s="7">
        <v>168</v>
      </c>
      <c r="I113" s="6">
        <v>162</v>
      </c>
      <c r="J113" s="6">
        <v>165</v>
      </c>
      <c r="K113" s="6">
        <v>168</v>
      </c>
      <c r="L113" s="6">
        <v>173</v>
      </c>
      <c r="M113" s="6">
        <v>178</v>
      </c>
      <c r="N113" s="6">
        <v>183</v>
      </c>
      <c r="O113" s="6">
        <v>188</v>
      </c>
      <c r="P113" s="6">
        <v>196</v>
      </c>
      <c r="Q113" s="9" t="s">
        <v>23</v>
      </c>
      <c r="R113" s="4">
        <f>(P113-C113)/C113*100</f>
        <v>20.987654320987652</v>
      </c>
      <c r="S113" s="32"/>
      <c r="T113" s="6">
        <v>80</v>
      </c>
      <c r="U113" s="10">
        <f t="shared" si="335"/>
        <v>3.0864197530864197</v>
      </c>
      <c r="V113" s="10">
        <f t="shared" si="323"/>
        <v>6.1728395061728394</v>
      </c>
      <c r="W113" s="10">
        <f t="shared" si="324"/>
        <v>9.8765432098765427</v>
      </c>
      <c r="X113" s="10">
        <f t="shared" si="325"/>
        <v>6.7901234567901234</v>
      </c>
      <c r="Y113" s="10">
        <f t="shared" si="326"/>
        <v>3.7037037037037033</v>
      </c>
      <c r="Z113" s="10">
        <f t="shared" si="327"/>
        <v>0</v>
      </c>
      <c r="AA113" s="10">
        <f t="shared" si="328"/>
        <v>1.8518518518518516</v>
      </c>
      <c r="AB113" s="10">
        <f t="shared" si="329"/>
        <v>3.7037037037037033</v>
      </c>
      <c r="AC113" s="10">
        <f t="shared" si="330"/>
        <v>6.7901234567901234</v>
      </c>
      <c r="AD113" s="10">
        <f t="shared" si="331"/>
        <v>9.8765432098765427</v>
      </c>
      <c r="AE113" s="10">
        <f t="shared" si="332"/>
        <v>12.962962962962962</v>
      </c>
      <c r="AF113" s="10">
        <f t="shared" si="333"/>
        <v>16.049382716049383</v>
      </c>
      <c r="AG113" s="10">
        <f t="shared" si="334"/>
        <v>20.987654320987652</v>
      </c>
    </row>
    <row r="114" spans="1:33" x14ac:dyDescent="0.25">
      <c r="A114" s="33" t="s">
        <v>7</v>
      </c>
      <c r="B114" s="34"/>
      <c r="C114" s="1">
        <f>AVERAGE(C104:C113)</f>
        <v>146.5</v>
      </c>
      <c r="D114" s="1">
        <f t="shared" ref="D114:R114" si="336">AVERAGE(D104:D113)</f>
        <v>152.6</v>
      </c>
      <c r="E114" s="1">
        <f t="shared" si="336"/>
        <v>158.69999999999999</v>
      </c>
      <c r="F114" s="1">
        <f t="shared" si="336"/>
        <v>164.6</v>
      </c>
      <c r="G114" s="1">
        <f t="shared" si="336"/>
        <v>160.1</v>
      </c>
      <c r="H114" s="1">
        <f t="shared" si="336"/>
        <v>155.6</v>
      </c>
      <c r="I114" s="1">
        <f t="shared" si="336"/>
        <v>150.9</v>
      </c>
      <c r="J114" s="1">
        <f t="shared" si="336"/>
        <v>156.6</v>
      </c>
      <c r="K114" s="1">
        <f t="shared" si="336"/>
        <v>162</v>
      </c>
      <c r="L114" s="1">
        <f t="shared" si="336"/>
        <v>167.8</v>
      </c>
      <c r="M114" s="1">
        <f t="shared" si="336"/>
        <v>173.6</v>
      </c>
      <c r="N114" s="1">
        <f t="shared" si="336"/>
        <v>179.4</v>
      </c>
      <c r="O114" s="1">
        <f t="shared" si="336"/>
        <v>185.2</v>
      </c>
      <c r="P114" s="1">
        <f t="shared" si="336"/>
        <v>190</v>
      </c>
      <c r="Q114" s="1">
        <f t="shared" si="336"/>
        <v>4.185458160095914</v>
      </c>
      <c r="R114" s="1">
        <f t="shared" si="336"/>
        <v>29.45389975664262</v>
      </c>
      <c r="S114" s="33" t="s">
        <v>7</v>
      </c>
      <c r="T114" s="34"/>
      <c r="U114" s="1">
        <f t="shared" ref="U114" si="337">AVERAGE(U104:U113)</f>
        <v>4.2602134798405853</v>
      </c>
      <c r="V114" s="1">
        <f t="shared" ref="V114" si="338">AVERAGE(V104:V113)</f>
        <v>8.5204269596811706</v>
      </c>
      <c r="W114" s="1">
        <f t="shared" ref="W114" si="339">AVERAGE(W104:W113)</f>
        <v>12.616603119390088</v>
      </c>
      <c r="X114" s="1">
        <f t="shared" ref="X114" si="340">AVERAGE(X104:X113)</f>
        <v>9.5696387942151162</v>
      </c>
      <c r="Y114" s="1">
        <f t="shared" ref="Y114" si="341">AVERAGE(Y104:Y113)</f>
        <v>6.5226744690401457</v>
      </c>
      <c r="Z114" s="1">
        <f t="shared" ref="Z114" si="342">AVERAGE(Z104:Z113)</f>
        <v>3.3385598681186339</v>
      </c>
      <c r="AA114" s="1">
        <f t="shared" ref="AA114" si="343">AVERAGE(AA104:AA113)</f>
        <v>6.2672205540594668</v>
      </c>
      <c r="AB114" s="1">
        <f t="shared" ref="AB114" si="344">AVERAGE(AB104:AB113)</f>
        <v>10.042779531977581</v>
      </c>
      <c r="AC114" s="1">
        <f t="shared" ref="AC114" si="345">AVERAGE(AC104:AC113)</f>
        <v>14.065252090142611</v>
      </c>
      <c r="AD114" s="1">
        <f t="shared" ref="AD114" si="346">AVERAGE(AD104:AD113)</f>
        <v>18.087724648307635</v>
      </c>
      <c r="AE114" s="1">
        <f t="shared" ref="AE114" si="347">AVERAGE(AE104:AE113)</f>
        <v>22.110197206472662</v>
      </c>
      <c r="AF114" s="1">
        <f t="shared" ref="AF114" si="348">AVERAGE(AF104:AF113)</f>
        <v>26.132669764637694</v>
      </c>
      <c r="AG114" s="1">
        <f t="shared" ref="AG114" si="349">AVERAGE(AG104:AG113)</f>
        <v>29.45389975664262</v>
      </c>
    </row>
    <row r="115" spans="1:33" x14ac:dyDescent="0.25">
      <c r="A115" s="33" t="s">
        <v>8</v>
      </c>
      <c r="B115" s="33"/>
      <c r="C115" s="1">
        <f>_xlfn.STDEV.P(C104:C113)</f>
        <v>15.021651041080672</v>
      </c>
      <c r="D115" s="1">
        <f t="shared" ref="D115:Q115" si="350">_xlfn.STDEV.P(D104:D113)</f>
        <v>14.249210504445502</v>
      </c>
      <c r="E115" s="1">
        <f t="shared" si="350"/>
        <v>13.528118864054974</v>
      </c>
      <c r="F115" s="1">
        <f t="shared" si="350"/>
        <v>13.207573584879245</v>
      </c>
      <c r="G115" s="1">
        <f t="shared" si="350"/>
        <v>12.364869590901474</v>
      </c>
      <c r="H115" s="1">
        <f t="shared" si="350"/>
        <v>11.568923891183656</v>
      </c>
      <c r="I115" s="1">
        <f t="shared" si="350"/>
        <v>10.839280418920804</v>
      </c>
      <c r="J115" s="1">
        <f t="shared" si="350"/>
        <v>9.0465463023189141</v>
      </c>
      <c r="K115" s="1">
        <f t="shared" si="350"/>
        <v>7.7974354758471707</v>
      </c>
      <c r="L115" s="1">
        <f t="shared" si="350"/>
        <v>6.9685005560737379</v>
      </c>
      <c r="M115" s="1">
        <f t="shared" si="350"/>
        <v>6.2481997407253242</v>
      </c>
      <c r="N115" s="1">
        <f t="shared" si="350"/>
        <v>5.6780278266313564</v>
      </c>
      <c r="O115" s="1">
        <f t="shared" si="350"/>
        <v>5.3065996645686395</v>
      </c>
      <c r="P115" s="1">
        <f t="shared" si="350"/>
        <v>5.6213877290220786</v>
      </c>
      <c r="Q115" s="1">
        <f t="shared" si="350"/>
        <v>4.658049962400888</v>
      </c>
      <c r="R115" s="1">
        <f t="shared" ref="R115" si="351">_xlfn.STDEV.P(R104:R113)</f>
        <v>11.034507177925821</v>
      </c>
      <c r="S115" s="33" t="s">
        <v>8</v>
      </c>
      <c r="T115" s="33"/>
      <c r="U115" s="1">
        <f t="shared" ref="U115:AG115" si="352">_xlfn.STDEV.P(U104:U113)</f>
        <v>1.1204757972883137</v>
      </c>
      <c r="V115" s="1">
        <f t="shared" si="352"/>
        <v>2.2409515945766274</v>
      </c>
      <c r="W115" s="1">
        <f t="shared" si="352"/>
        <v>2.9977992496458352</v>
      </c>
      <c r="X115" s="1">
        <f t="shared" si="352"/>
        <v>3.2001086536061276</v>
      </c>
      <c r="Y115" s="1">
        <f t="shared" si="352"/>
        <v>3.478182620039985</v>
      </c>
      <c r="Z115" s="1">
        <f t="shared" si="352"/>
        <v>3.8200821684132156</v>
      </c>
      <c r="AA115" s="1">
        <f t="shared" si="352"/>
        <v>3.8850079671213584</v>
      </c>
      <c r="AB115" s="1">
        <f t="shared" si="352"/>
        <v>5.3283234759918141</v>
      </c>
      <c r="AC115" s="1">
        <f t="shared" si="352"/>
        <v>6.489288386385387</v>
      </c>
      <c r="AD115" s="1">
        <f t="shared" si="352"/>
        <v>7.6600965560751781</v>
      </c>
      <c r="AE115" s="1">
        <f t="shared" si="352"/>
        <v>8.8368363979967892</v>
      </c>
      <c r="AF115" s="1">
        <f t="shared" si="352"/>
        <v>10.017417760649417</v>
      </c>
      <c r="AG115" s="1">
        <f t="shared" si="352"/>
        <v>11.034507177925821</v>
      </c>
    </row>
    <row r="116" spans="1:33" x14ac:dyDescent="0.25">
      <c r="A116" s="33" t="s">
        <v>9</v>
      </c>
      <c r="B116" s="33"/>
      <c r="C116" s="1">
        <f>C115/COUNT(C104:C113)</f>
        <v>1.5021651041080673</v>
      </c>
      <c r="D116" s="1">
        <f t="shared" ref="D116:R116" si="353">D115/COUNT(D104:D113)</f>
        <v>1.4249210504445502</v>
      </c>
      <c r="E116" s="1">
        <f t="shared" si="353"/>
        <v>1.3528118864054974</v>
      </c>
      <c r="F116" s="1">
        <f t="shared" si="353"/>
        <v>1.3207573584879246</v>
      </c>
      <c r="G116" s="1">
        <f t="shared" si="353"/>
        <v>1.2364869590901475</v>
      </c>
      <c r="H116" s="1">
        <f t="shared" si="353"/>
        <v>1.1568923891183656</v>
      </c>
      <c r="I116" s="1">
        <f t="shared" si="353"/>
        <v>1.0839280418920805</v>
      </c>
      <c r="J116" s="1">
        <f t="shared" si="353"/>
        <v>1.8093092604637828</v>
      </c>
      <c r="K116" s="1">
        <f t="shared" si="353"/>
        <v>1.5594870951694342</v>
      </c>
      <c r="L116" s="1">
        <f t="shared" si="353"/>
        <v>1.3937001112147476</v>
      </c>
      <c r="M116" s="1">
        <f t="shared" si="353"/>
        <v>1.2496399481450648</v>
      </c>
      <c r="N116" s="1">
        <f t="shared" si="353"/>
        <v>1.1356055653262713</v>
      </c>
      <c r="O116" s="1">
        <f t="shared" si="353"/>
        <v>1.0613199329137279</v>
      </c>
      <c r="P116" s="1">
        <f t="shared" si="353"/>
        <v>1.1242775458044156</v>
      </c>
      <c r="Q116" s="1">
        <f t="shared" si="353"/>
        <v>0.93160999248017762</v>
      </c>
      <c r="R116" s="1">
        <f t="shared" si="353"/>
        <v>2.2069014355851642</v>
      </c>
      <c r="S116" s="33" t="s">
        <v>9</v>
      </c>
      <c r="T116" s="33"/>
      <c r="U116" s="1">
        <f t="shared" ref="U116" si="354">U115/COUNT(U104:U113)</f>
        <v>0.11204757972883136</v>
      </c>
      <c r="V116" s="1">
        <f t="shared" ref="V116" si="355">V115/COUNT(V104:V113)</f>
        <v>0.22409515945766273</v>
      </c>
      <c r="W116" s="1">
        <f t="shared" ref="W116" si="356">W115/COUNT(W104:W113)</f>
        <v>0.2997799249645835</v>
      </c>
      <c r="X116" s="1">
        <f t="shared" ref="X116" si="357">X115/COUNT(X104:X113)</f>
        <v>0.32001086536061274</v>
      </c>
      <c r="Y116" s="1">
        <f t="shared" ref="Y116" si="358">Y115/COUNT(Y104:Y113)</f>
        <v>0.34781826200399851</v>
      </c>
      <c r="Z116" s="1">
        <f t="shared" ref="Z116" si="359">Z115/COUNT(Z104:Z113)</f>
        <v>0.38200821684132158</v>
      </c>
      <c r="AA116" s="1">
        <f t="shared" ref="AA116" si="360">AA115/COUNT(AA104:AA113)</f>
        <v>0.77700159342427166</v>
      </c>
      <c r="AB116" s="1">
        <f t="shared" ref="AB116" si="361">AB115/COUNT(AB104:AB113)</f>
        <v>1.0656646951983628</v>
      </c>
      <c r="AC116" s="1">
        <f t="shared" ref="AC116" si="362">AC115/COUNT(AC104:AC113)</f>
        <v>1.2978576772770773</v>
      </c>
      <c r="AD116" s="1">
        <f t="shared" ref="AD116" si="363">AD115/COUNT(AD104:AD113)</f>
        <v>1.5320193112150355</v>
      </c>
      <c r="AE116" s="1">
        <f t="shared" ref="AE116" si="364">AE115/COUNT(AE104:AE113)</f>
        <v>1.7673672795993578</v>
      </c>
      <c r="AF116" s="1">
        <f t="shared" ref="AF116" si="365">AF115/COUNT(AF104:AF113)</f>
        <v>2.0034835521298833</v>
      </c>
      <c r="AG116" s="1">
        <f t="shared" ref="AG116" si="366">AG115/COUNT(AG104:AG113)</f>
        <v>2.2069014355851642</v>
      </c>
    </row>
    <row r="117" spans="1:33" x14ac:dyDescent="0.25">
      <c r="A117" s="30" t="s">
        <v>10</v>
      </c>
      <c r="B117" s="31"/>
      <c r="C117" s="2">
        <f>_xlfn.T.TEST(C104:C113,C$3:C$12,2,2)</f>
        <v>0.2020812884903441</v>
      </c>
      <c r="D117" s="2">
        <f t="shared" ref="D117:Q117" si="367">_xlfn.T.TEST(D104:D113,D$3:D$12,2,2)</f>
        <v>0.10504604934144023</v>
      </c>
      <c r="E117" s="2">
        <f t="shared" si="367"/>
        <v>5.222951966123339E-2</v>
      </c>
      <c r="F117" s="2">
        <f t="shared" si="367"/>
        <v>3.0125084833221964E-2</v>
      </c>
      <c r="G117" s="2">
        <f t="shared" si="367"/>
        <v>0.17226626696819655</v>
      </c>
      <c r="H117" s="2">
        <f t="shared" si="367"/>
        <v>0.68242044681086766</v>
      </c>
      <c r="I117" s="2">
        <f t="shared" si="367"/>
        <v>0.48464952404983508</v>
      </c>
      <c r="J117" s="2">
        <f t="shared" si="367"/>
        <v>0.74443663608346555</v>
      </c>
      <c r="K117" s="2">
        <f t="shared" si="367"/>
        <v>0.94436563273787244</v>
      </c>
      <c r="L117" s="2">
        <f t="shared" si="367"/>
        <v>0.5687806273485192</v>
      </c>
      <c r="M117" s="2">
        <f t="shared" si="367"/>
        <v>0.215012901186106</v>
      </c>
      <c r="N117" s="2">
        <f t="shared" si="367"/>
        <v>0.16443792397972487</v>
      </c>
      <c r="O117" s="2">
        <f t="shared" si="367"/>
        <v>0.1703116732288335</v>
      </c>
      <c r="P117" s="2">
        <f t="shared" si="367"/>
        <v>0.95931596970306976</v>
      </c>
      <c r="Q117" s="2">
        <f t="shared" si="367"/>
        <v>0.17659407202341285</v>
      </c>
      <c r="R117" s="2">
        <f t="shared" ref="R117" si="368">_xlfn.T.TEST(R104:R113,R$3:R$12,2,2)</f>
        <v>0.28049423023310516</v>
      </c>
      <c r="S117" s="30" t="s">
        <v>10</v>
      </c>
      <c r="T117" s="31"/>
      <c r="U117" s="2">
        <f t="shared" ref="U117:AG117" si="369">_xlfn.T.TEST(U104:U113,U$3:U$12,2,2)</f>
        <v>2.5675141296384582E-2</v>
      </c>
      <c r="V117" s="2">
        <f t="shared" si="369"/>
        <v>2.5675141296384582E-2</v>
      </c>
      <c r="W117" s="2">
        <f t="shared" si="369"/>
        <v>1.9280746941314472E-2</v>
      </c>
      <c r="X117" s="2">
        <f t="shared" si="369"/>
        <v>0.9485177724979208</v>
      </c>
      <c r="Y117" s="2">
        <f t="shared" si="369"/>
        <v>3.5879635685525851E-2</v>
      </c>
      <c r="Z117" s="2">
        <f t="shared" si="369"/>
        <v>3.9006668268869404E-4</v>
      </c>
      <c r="AA117" s="2">
        <f t="shared" si="369"/>
        <v>1.9023766338605891E-3</v>
      </c>
      <c r="AB117" s="2">
        <f t="shared" si="369"/>
        <v>2.4103443594970235E-2</v>
      </c>
      <c r="AC117" s="2">
        <f t="shared" si="369"/>
        <v>0.1223889819523481</v>
      </c>
      <c r="AD117" s="2">
        <f t="shared" si="369"/>
        <v>0.42524257074197513</v>
      </c>
      <c r="AE117" s="2">
        <f t="shared" si="369"/>
        <v>0.49025440581658897</v>
      </c>
      <c r="AF117" s="2">
        <f t="shared" si="369"/>
        <v>0.61257996284527527</v>
      </c>
      <c r="AG117" s="2">
        <f t="shared" si="369"/>
        <v>0.28049423023310516</v>
      </c>
    </row>
    <row r="118" spans="1:33" x14ac:dyDescent="0.25">
      <c r="A118" s="30" t="s">
        <v>11</v>
      </c>
      <c r="B118" s="31"/>
      <c r="C118" s="2">
        <f>_xlfn.T.TEST(C104:C113,C$75:C$84,2,2)</f>
        <v>6.9681753208640201E-2</v>
      </c>
      <c r="D118" s="2">
        <f t="shared" ref="D118:Q118" si="370">_xlfn.T.TEST(D104:D113,D$75:D$84,2,2)</f>
        <v>0.12393559595006656</v>
      </c>
      <c r="E118" s="2">
        <f t="shared" si="370"/>
        <v>0.21601076930790639</v>
      </c>
      <c r="F118" s="2">
        <f t="shared" si="370"/>
        <v>0.34124902953734815</v>
      </c>
      <c r="G118" s="2">
        <f t="shared" si="370"/>
        <v>0.23305448262424194</v>
      </c>
      <c r="H118" s="2">
        <f t="shared" si="370"/>
        <v>0.14577476047314616</v>
      </c>
      <c r="I118" s="2">
        <f t="shared" si="370"/>
        <v>7.5440625573550038E-2</v>
      </c>
      <c r="J118" s="2">
        <f t="shared" si="370"/>
        <v>0.37102709356084729</v>
      </c>
      <c r="K118" s="2">
        <f t="shared" si="370"/>
        <v>0.35925795474491573</v>
      </c>
      <c r="L118" s="2">
        <f t="shared" si="370"/>
        <v>0.39907016198265255</v>
      </c>
      <c r="M118" s="2">
        <f t="shared" si="370"/>
        <v>0.54158832196061568</v>
      </c>
      <c r="N118" s="2">
        <f t="shared" si="370"/>
        <v>0.35299752081271002</v>
      </c>
      <c r="O118" s="2">
        <f t="shared" si="370"/>
        <v>0.22601705513839032</v>
      </c>
      <c r="P118" s="2">
        <f t="shared" si="370"/>
        <v>5.186475127248473E-2</v>
      </c>
      <c r="Q118" s="2">
        <f t="shared" si="370"/>
        <v>0.14811638502799934</v>
      </c>
      <c r="R118" s="2">
        <f t="shared" ref="R118" si="371">_xlfn.T.TEST(R104:R113,R$75:R$84,2,2)</f>
        <v>0.91079889517981594</v>
      </c>
      <c r="S118" s="30" t="s">
        <v>11</v>
      </c>
      <c r="T118" s="31"/>
      <c r="U118" s="2">
        <f t="shared" ref="U118:AG118" si="372">_xlfn.T.TEST(U104:U113,U$75:U$84,2,2)</f>
        <v>7.3313562520250765E-5</v>
      </c>
      <c r="V118" s="2">
        <f t="shared" si="372"/>
        <v>7.3313562520250765E-5</v>
      </c>
      <c r="W118" s="2">
        <f t="shared" si="372"/>
        <v>4.1411325368932657E-5</v>
      </c>
      <c r="X118" s="2">
        <f t="shared" si="372"/>
        <v>9.2580477872636921E-4</v>
      </c>
      <c r="Y118" s="2">
        <f t="shared" si="372"/>
        <v>1.4818956999035631E-2</v>
      </c>
      <c r="Z118" s="2">
        <f t="shared" si="372"/>
        <v>0.1335070153432267</v>
      </c>
      <c r="AA118" s="2">
        <f t="shared" si="372"/>
        <v>0.73957241668983609</v>
      </c>
      <c r="AB118" s="2">
        <f t="shared" si="372"/>
        <v>0.74122200047229625</v>
      </c>
      <c r="AC118" s="2">
        <f t="shared" si="372"/>
        <v>0.69024724073924748</v>
      </c>
      <c r="AD118" s="2">
        <f t="shared" si="372"/>
        <v>0.5556773954458516</v>
      </c>
      <c r="AE118" s="2">
        <f t="shared" si="372"/>
        <v>0.7265107483834865</v>
      </c>
      <c r="AF118" s="2">
        <f t="shared" si="372"/>
        <v>0.83777610029910177</v>
      </c>
      <c r="AG118" s="2">
        <f t="shared" si="372"/>
        <v>0.91079889517981594</v>
      </c>
    </row>
    <row r="119" spans="1:33" ht="10.5" customHeight="1" x14ac:dyDescent="0.25">
      <c r="A119" s="32" t="s">
        <v>26</v>
      </c>
      <c r="B119" s="46">
        <v>81</v>
      </c>
      <c r="C119" s="6">
        <v>190</v>
      </c>
      <c r="D119" s="7">
        <v>194</v>
      </c>
      <c r="E119" s="7">
        <v>198</v>
      </c>
      <c r="F119" s="6">
        <v>203</v>
      </c>
      <c r="G119" s="7">
        <v>198</v>
      </c>
      <c r="H119" s="7">
        <v>193</v>
      </c>
      <c r="I119" s="6">
        <v>188</v>
      </c>
      <c r="J119" s="6">
        <v>189</v>
      </c>
      <c r="K119" s="6">
        <v>190</v>
      </c>
      <c r="L119" s="6">
        <v>191</v>
      </c>
      <c r="M119" s="6">
        <v>192</v>
      </c>
      <c r="N119" s="7">
        <v>199</v>
      </c>
      <c r="O119" s="6">
        <v>205</v>
      </c>
      <c r="P119" s="6">
        <v>216</v>
      </c>
      <c r="Q119" s="9" t="s">
        <v>23</v>
      </c>
      <c r="R119" s="4">
        <f>(P119-C119)/C119*100</f>
        <v>13.684210526315791</v>
      </c>
      <c r="S119" s="32" t="s">
        <v>26</v>
      </c>
      <c r="T119" s="6">
        <v>81</v>
      </c>
      <c r="U119" s="10">
        <f>(D119-$C119)/$C119*100</f>
        <v>2.1052631578947367</v>
      </c>
      <c r="V119" s="10">
        <f t="shared" ref="V119:V128" si="373">(E119-$C119)/$C119*100</f>
        <v>4.2105263157894735</v>
      </c>
      <c r="W119" s="10">
        <f t="shared" ref="W119:W128" si="374">(F119-$C119)/$C119*100</f>
        <v>6.8421052631578956</v>
      </c>
      <c r="X119" s="10">
        <f t="shared" ref="X119:X128" si="375">(G119-$C119)/$C119*100</f>
        <v>4.2105263157894735</v>
      </c>
      <c r="Y119" s="10">
        <f t="shared" ref="Y119:Y128" si="376">(H119-$C119)/$C119*100</f>
        <v>1.5789473684210527</v>
      </c>
      <c r="Z119" s="10">
        <f t="shared" ref="Z119:Z128" si="377">(I119-$C119)/$C119*100</f>
        <v>-1.0526315789473684</v>
      </c>
      <c r="AA119" s="10">
        <f t="shared" ref="AA119:AA128" si="378">(J119-$C119)/$C119*100</f>
        <v>-0.52631578947368418</v>
      </c>
      <c r="AB119" s="10">
        <f t="shared" ref="AB119:AB128" si="379">(K119-$C119)/$C119*100</f>
        <v>0</v>
      </c>
      <c r="AC119" s="10">
        <f t="shared" ref="AC119:AC128" si="380">(L119-$C119)/$C119*100</f>
        <v>0.52631578947368418</v>
      </c>
      <c r="AD119" s="10">
        <f t="shared" ref="AD119:AD128" si="381">(M119-$C119)/$C119*100</f>
        <v>1.0526315789473684</v>
      </c>
      <c r="AE119" s="10">
        <f t="shared" ref="AE119:AE128" si="382">(N119-$C119)/$C119*100</f>
        <v>4.7368421052631584</v>
      </c>
      <c r="AF119" s="10">
        <f t="shared" ref="AF119:AF128" si="383">(O119-$C119)/$C119*100</f>
        <v>7.8947368421052628</v>
      </c>
      <c r="AG119" s="10">
        <f t="shared" ref="AG119:AG128" si="384">(P119-$C119)/$C119*100</f>
        <v>13.684210526315791</v>
      </c>
    </row>
    <row r="120" spans="1:33" x14ac:dyDescent="0.25">
      <c r="A120" s="32"/>
      <c r="B120" s="46">
        <v>82</v>
      </c>
      <c r="C120" s="6">
        <v>158</v>
      </c>
      <c r="D120" s="7">
        <v>161</v>
      </c>
      <c r="E120" s="7">
        <v>164</v>
      </c>
      <c r="F120" s="6">
        <v>168</v>
      </c>
      <c r="G120" s="7">
        <v>167</v>
      </c>
      <c r="H120" s="7">
        <v>166</v>
      </c>
      <c r="I120" s="6">
        <v>166</v>
      </c>
      <c r="J120" s="6">
        <v>168</v>
      </c>
      <c r="K120" s="6">
        <v>170</v>
      </c>
      <c r="L120" s="6">
        <v>172</v>
      </c>
      <c r="M120" s="6">
        <v>178</v>
      </c>
      <c r="N120" s="7">
        <v>180</v>
      </c>
      <c r="O120" s="6">
        <v>182</v>
      </c>
      <c r="P120" s="6">
        <v>194</v>
      </c>
      <c r="Q120" s="9" t="s">
        <v>23</v>
      </c>
      <c r="R120" s="4">
        <f>(P120-C120)/C120*100</f>
        <v>22.784810126582279</v>
      </c>
      <c r="S120" s="32"/>
      <c r="T120" s="6">
        <v>82</v>
      </c>
      <c r="U120" s="10">
        <f t="shared" ref="U120:U128" si="385">(D120-$C120)/$C120*100</f>
        <v>1.89873417721519</v>
      </c>
      <c r="V120" s="10">
        <f t="shared" si="373"/>
        <v>3.79746835443038</v>
      </c>
      <c r="W120" s="10">
        <f t="shared" si="374"/>
        <v>6.3291139240506329</v>
      </c>
      <c r="X120" s="10">
        <f t="shared" si="375"/>
        <v>5.6962025316455698</v>
      </c>
      <c r="Y120" s="10">
        <f t="shared" si="376"/>
        <v>5.0632911392405067</v>
      </c>
      <c r="Z120" s="10">
        <f t="shared" si="377"/>
        <v>5.0632911392405067</v>
      </c>
      <c r="AA120" s="10">
        <f t="shared" si="378"/>
        <v>6.3291139240506329</v>
      </c>
      <c r="AB120" s="10">
        <f t="shared" si="379"/>
        <v>7.59493670886076</v>
      </c>
      <c r="AC120" s="10">
        <f t="shared" si="380"/>
        <v>8.8607594936708853</v>
      </c>
      <c r="AD120" s="10">
        <f t="shared" si="381"/>
        <v>12.658227848101266</v>
      </c>
      <c r="AE120" s="10">
        <f t="shared" si="382"/>
        <v>13.924050632911392</v>
      </c>
      <c r="AF120" s="10">
        <f t="shared" si="383"/>
        <v>15.18987341772152</v>
      </c>
      <c r="AG120" s="10">
        <f t="shared" si="384"/>
        <v>22.784810126582279</v>
      </c>
    </row>
    <row r="121" spans="1:33" x14ac:dyDescent="0.25">
      <c r="A121" s="32"/>
      <c r="B121" s="46">
        <v>83</v>
      </c>
      <c r="C121" s="6">
        <v>146</v>
      </c>
      <c r="D121" s="7">
        <v>150</v>
      </c>
      <c r="E121" s="7">
        <v>154</v>
      </c>
      <c r="F121" s="6">
        <v>157</v>
      </c>
      <c r="G121" s="7">
        <v>157</v>
      </c>
      <c r="H121" s="7">
        <v>157</v>
      </c>
      <c r="I121" s="6">
        <v>158</v>
      </c>
      <c r="J121" s="6">
        <v>160</v>
      </c>
      <c r="K121" s="6">
        <v>162</v>
      </c>
      <c r="L121" s="6">
        <v>164</v>
      </c>
      <c r="M121" s="6">
        <v>168</v>
      </c>
      <c r="N121" s="7">
        <v>172</v>
      </c>
      <c r="O121" s="6">
        <v>176</v>
      </c>
      <c r="P121" s="6">
        <v>198</v>
      </c>
      <c r="Q121" s="9" t="s">
        <v>23</v>
      </c>
      <c r="R121" s="4">
        <f>(P121-C121)/C121*100</f>
        <v>35.61643835616438</v>
      </c>
      <c r="S121" s="32"/>
      <c r="T121" s="6">
        <v>83</v>
      </c>
      <c r="U121" s="10">
        <f t="shared" si="385"/>
        <v>2.7397260273972601</v>
      </c>
      <c r="V121" s="10">
        <f t="shared" si="373"/>
        <v>5.4794520547945202</v>
      </c>
      <c r="W121" s="10">
        <f t="shared" si="374"/>
        <v>7.5342465753424657</v>
      </c>
      <c r="X121" s="10">
        <f t="shared" si="375"/>
        <v>7.5342465753424657</v>
      </c>
      <c r="Y121" s="10">
        <f t="shared" si="376"/>
        <v>7.5342465753424657</v>
      </c>
      <c r="Z121" s="10">
        <f t="shared" si="377"/>
        <v>8.2191780821917799</v>
      </c>
      <c r="AA121" s="10">
        <f t="shared" si="378"/>
        <v>9.5890410958904102</v>
      </c>
      <c r="AB121" s="10">
        <f t="shared" si="379"/>
        <v>10.95890410958904</v>
      </c>
      <c r="AC121" s="10">
        <f t="shared" si="380"/>
        <v>12.328767123287671</v>
      </c>
      <c r="AD121" s="10">
        <f t="shared" si="381"/>
        <v>15.068493150684931</v>
      </c>
      <c r="AE121" s="10">
        <f t="shared" si="382"/>
        <v>17.80821917808219</v>
      </c>
      <c r="AF121" s="10">
        <f t="shared" si="383"/>
        <v>20.547945205479451</v>
      </c>
      <c r="AG121" s="10">
        <f t="shared" si="384"/>
        <v>35.61643835616438</v>
      </c>
    </row>
    <row r="122" spans="1:33" x14ac:dyDescent="0.25">
      <c r="A122" s="32"/>
      <c r="B122" s="46">
        <v>84</v>
      </c>
      <c r="C122" s="6">
        <v>125</v>
      </c>
      <c r="D122" s="7">
        <v>128</v>
      </c>
      <c r="E122" s="7">
        <v>131</v>
      </c>
      <c r="F122" s="6">
        <v>135</v>
      </c>
      <c r="G122" s="7">
        <v>135</v>
      </c>
      <c r="H122" s="7">
        <v>135</v>
      </c>
      <c r="I122" s="6">
        <v>136</v>
      </c>
      <c r="J122" s="6">
        <v>139</v>
      </c>
      <c r="K122" s="6">
        <v>142</v>
      </c>
      <c r="L122" s="6">
        <v>145</v>
      </c>
      <c r="M122" s="6">
        <v>149</v>
      </c>
      <c r="N122" s="7">
        <v>152</v>
      </c>
      <c r="O122" s="6">
        <v>155</v>
      </c>
      <c r="P122" s="6">
        <v>163</v>
      </c>
      <c r="Q122" s="9" t="s">
        <v>23</v>
      </c>
      <c r="R122" s="4">
        <f>(P122-C122)/C122*100</f>
        <v>30.4</v>
      </c>
      <c r="S122" s="32"/>
      <c r="T122" s="6">
        <v>84</v>
      </c>
      <c r="U122" s="10">
        <f t="shared" si="385"/>
        <v>2.4</v>
      </c>
      <c r="V122" s="10">
        <f t="shared" si="373"/>
        <v>4.8</v>
      </c>
      <c r="W122" s="10">
        <f t="shared" si="374"/>
        <v>8</v>
      </c>
      <c r="X122" s="10">
        <f t="shared" si="375"/>
        <v>8</v>
      </c>
      <c r="Y122" s="10">
        <f t="shared" si="376"/>
        <v>8</v>
      </c>
      <c r="Z122" s="10">
        <f t="shared" si="377"/>
        <v>8.7999999999999989</v>
      </c>
      <c r="AA122" s="10">
        <f t="shared" si="378"/>
        <v>11.200000000000001</v>
      </c>
      <c r="AB122" s="10">
        <f t="shared" si="379"/>
        <v>13.600000000000001</v>
      </c>
      <c r="AC122" s="10">
        <f t="shared" si="380"/>
        <v>16</v>
      </c>
      <c r="AD122" s="10">
        <f t="shared" si="381"/>
        <v>19.2</v>
      </c>
      <c r="AE122" s="10">
        <f t="shared" si="382"/>
        <v>21.6</v>
      </c>
      <c r="AF122" s="10">
        <f t="shared" si="383"/>
        <v>24</v>
      </c>
      <c r="AG122" s="10">
        <f t="shared" si="384"/>
        <v>30.4</v>
      </c>
    </row>
    <row r="123" spans="1:33" x14ac:dyDescent="0.25">
      <c r="A123" s="32"/>
      <c r="B123" s="46">
        <v>85</v>
      </c>
      <c r="C123" s="6">
        <v>180</v>
      </c>
      <c r="D123" s="7">
        <v>184</v>
      </c>
      <c r="E123" s="7">
        <v>188</v>
      </c>
      <c r="F123" s="6">
        <v>191</v>
      </c>
      <c r="G123" s="7">
        <v>186</v>
      </c>
      <c r="H123" s="7">
        <v>181</v>
      </c>
      <c r="I123" s="6">
        <v>177</v>
      </c>
      <c r="J123" s="9" t="s">
        <v>23</v>
      </c>
      <c r="K123" s="9" t="s">
        <v>23</v>
      </c>
      <c r="L123" s="9" t="s">
        <v>23</v>
      </c>
      <c r="M123" s="9" t="s">
        <v>23</v>
      </c>
      <c r="N123" s="9" t="s">
        <v>23</v>
      </c>
      <c r="O123" s="9" t="s">
        <v>23</v>
      </c>
      <c r="P123" s="9" t="s">
        <v>23</v>
      </c>
      <c r="Q123" s="20">
        <f>(I123-C123)/C123*100</f>
        <v>-1.6666666666666667</v>
      </c>
      <c r="R123" s="9" t="s">
        <v>23</v>
      </c>
      <c r="S123" s="32"/>
      <c r="T123" s="6">
        <v>85</v>
      </c>
      <c r="U123" s="10">
        <f t="shared" si="385"/>
        <v>2.2222222222222223</v>
      </c>
      <c r="V123" s="10">
        <f t="shared" si="373"/>
        <v>4.4444444444444446</v>
      </c>
      <c r="W123" s="10">
        <f t="shared" si="374"/>
        <v>6.1111111111111107</v>
      </c>
      <c r="X123" s="10">
        <f t="shared" si="375"/>
        <v>3.3333333333333335</v>
      </c>
      <c r="Y123" s="10">
        <f t="shared" si="376"/>
        <v>0.55555555555555558</v>
      </c>
      <c r="Z123" s="10">
        <f t="shared" si="377"/>
        <v>-1.6666666666666667</v>
      </c>
      <c r="AA123" s="9" t="s">
        <v>23</v>
      </c>
      <c r="AB123" s="9" t="s">
        <v>23</v>
      </c>
      <c r="AC123" s="9" t="s">
        <v>23</v>
      </c>
      <c r="AD123" s="9" t="s">
        <v>23</v>
      </c>
      <c r="AE123" s="9" t="s">
        <v>23</v>
      </c>
      <c r="AF123" s="9" t="s">
        <v>23</v>
      </c>
      <c r="AG123" s="9" t="s">
        <v>23</v>
      </c>
    </row>
    <row r="124" spans="1:33" x14ac:dyDescent="0.25">
      <c r="A124" s="32"/>
      <c r="B124" s="46">
        <v>86</v>
      </c>
      <c r="C124" s="6">
        <v>133</v>
      </c>
      <c r="D124" s="7">
        <v>137</v>
      </c>
      <c r="E124" s="7">
        <v>141</v>
      </c>
      <c r="F124" s="6">
        <v>146</v>
      </c>
      <c r="G124" s="7">
        <v>143</v>
      </c>
      <c r="H124" s="7">
        <v>140</v>
      </c>
      <c r="I124" s="6">
        <v>137</v>
      </c>
      <c r="J124" s="9" t="s">
        <v>23</v>
      </c>
      <c r="K124" s="9" t="s">
        <v>23</v>
      </c>
      <c r="L124" s="9" t="s">
        <v>23</v>
      </c>
      <c r="M124" s="9" t="s">
        <v>23</v>
      </c>
      <c r="N124" s="9" t="s">
        <v>23</v>
      </c>
      <c r="O124" s="9" t="s">
        <v>23</v>
      </c>
      <c r="P124" s="9" t="s">
        <v>23</v>
      </c>
      <c r="Q124" s="20">
        <f>(I124-C124)/C124*100</f>
        <v>3.007518796992481</v>
      </c>
      <c r="R124" s="9" t="s">
        <v>23</v>
      </c>
      <c r="S124" s="32"/>
      <c r="T124" s="6">
        <v>86</v>
      </c>
      <c r="U124" s="10">
        <f t="shared" si="385"/>
        <v>3.007518796992481</v>
      </c>
      <c r="V124" s="10">
        <f t="shared" si="373"/>
        <v>6.0150375939849621</v>
      </c>
      <c r="W124" s="10">
        <f t="shared" si="374"/>
        <v>9.7744360902255636</v>
      </c>
      <c r="X124" s="10">
        <f t="shared" si="375"/>
        <v>7.518796992481203</v>
      </c>
      <c r="Y124" s="10">
        <f t="shared" si="376"/>
        <v>5.2631578947368416</v>
      </c>
      <c r="Z124" s="10">
        <f t="shared" si="377"/>
        <v>3.007518796992481</v>
      </c>
      <c r="AA124" s="9" t="s">
        <v>23</v>
      </c>
      <c r="AB124" s="9" t="s">
        <v>23</v>
      </c>
      <c r="AC124" s="9" t="s">
        <v>23</v>
      </c>
      <c r="AD124" s="9" t="s">
        <v>23</v>
      </c>
      <c r="AE124" s="9" t="s">
        <v>23</v>
      </c>
      <c r="AF124" s="9" t="s">
        <v>23</v>
      </c>
      <c r="AG124" s="9" t="s">
        <v>23</v>
      </c>
    </row>
    <row r="125" spans="1:33" x14ac:dyDescent="0.25">
      <c r="A125" s="32"/>
      <c r="B125" s="46">
        <v>87</v>
      </c>
      <c r="C125" s="6">
        <v>146</v>
      </c>
      <c r="D125" s="7">
        <v>149</v>
      </c>
      <c r="E125" s="7">
        <v>152</v>
      </c>
      <c r="F125" s="6">
        <v>156</v>
      </c>
      <c r="G125" s="7">
        <v>153</v>
      </c>
      <c r="H125" s="7">
        <v>150</v>
      </c>
      <c r="I125" s="6">
        <v>146</v>
      </c>
      <c r="J125" s="9" t="s">
        <v>23</v>
      </c>
      <c r="K125" s="9" t="s">
        <v>23</v>
      </c>
      <c r="L125" s="9" t="s">
        <v>23</v>
      </c>
      <c r="M125" s="9" t="s">
        <v>23</v>
      </c>
      <c r="N125" s="9" t="s">
        <v>23</v>
      </c>
      <c r="O125" s="9" t="s">
        <v>23</v>
      </c>
      <c r="P125" s="9" t="s">
        <v>23</v>
      </c>
      <c r="Q125" s="20">
        <f>(I125-C125)/C125*100</f>
        <v>0</v>
      </c>
      <c r="R125" s="9" t="s">
        <v>23</v>
      </c>
      <c r="S125" s="32"/>
      <c r="T125" s="6">
        <v>87</v>
      </c>
      <c r="U125" s="10">
        <f t="shared" si="385"/>
        <v>2.054794520547945</v>
      </c>
      <c r="V125" s="10">
        <f t="shared" si="373"/>
        <v>4.10958904109589</v>
      </c>
      <c r="W125" s="10">
        <f t="shared" si="374"/>
        <v>6.8493150684931505</v>
      </c>
      <c r="X125" s="10">
        <f t="shared" si="375"/>
        <v>4.7945205479452051</v>
      </c>
      <c r="Y125" s="10">
        <f t="shared" si="376"/>
        <v>2.7397260273972601</v>
      </c>
      <c r="Z125" s="10">
        <f t="shared" si="377"/>
        <v>0</v>
      </c>
      <c r="AA125" s="9" t="s">
        <v>23</v>
      </c>
      <c r="AB125" s="9" t="s">
        <v>23</v>
      </c>
      <c r="AC125" s="9" t="s">
        <v>23</v>
      </c>
      <c r="AD125" s="9" t="s">
        <v>23</v>
      </c>
      <c r="AE125" s="9" t="s">
        <v>23</v>
      </c>
      <c r="AF125" s="9" t="s">
        <v>23</v>
      </c>
      <c r="AG125" s="9" t="s">
        <v>23</v>
      </c>
    </row>
    <row r="126" spans="1:33" x14ac:dyDescent="0.25">
      <c r="A126" s="32"/>
      <c r="B126" s="46">
        <v>88</v>
      </c>
      <c r="C126" s="6">
        <v>135</v>
      </c>
      <c r="D126" s="7">
        <v>140</v>
      </c>
      <c r="E126" s="7">
        <v>145</v>
      </c>
      <c r="F126" s="6">
        <v>151</v>
      </c>
      <c r="G126" s="7">
        <v>150</v>
      </c>
      <c r="H126" s="7">
        <v>149</v>
      </c>
      <c r="I126" s="6">
        <v>149</v>
      </c>
      <c r="J126" s="9" t="s">
        <v>23</v>
      </c>
      <c r="K126" s="9" t="s">
        <v>23</v>
      </c>
      <c r="L126" s="9" t="s">
        <v>23</v>
      </c>
      <c r="M126" s="9" t="s">
        <v>23</v>
      </c>
      <c r="N126" s="9" t="s">
        <v>23</v>
      </c>
      <c r="O126" s="9" t="s">
        <v>23</v>
      </c>
      <c r="P126" s="9" t="s">
        <v>23</v>
      </c>
      <c r="Q126" s="20">
        <f>(I126-C126)/C126*100</f>
        <v>10.37037037037037</v>
      </c>
      <c r="R126" s="9" t="s">
        <v>23</v>
      </c>
      <c r="S126" s="32"/>
      <c r="T126" s="6">
        <v>88</v>
      </c>
      <c r="U126" s="10">
        <f t="shared" si="385"/>
        <v>3.7037037037037033</v>
      </c>
      <c r="V126" s="10">
        <f t="shared" si="373"/>
        <v>7.4074074074074066</v>
      </c>
      <c r="W126" s="10">
        <f t="shared" si="374"/>
        <v>11.851851851851853</v>
      </c>
      <c r="X126" s="10">
        <f t="shared" si="375"/>
        <v>11.111111111111111</v>
      </c>
      <c r="Y126" s="10">
        <f t="shared" si="376"/>
        <v>10.37037037037037</v>
      </c>
      <c r="Z126" s="10">
        <f t="shared" si="377"/>
        <v>10.37037037037037</v>
      </c>
      <c r="AA126" s="9" t="s">
        <v>23</v>
      </c>
      <c r="AB126" s="9" t="s">
        <v>23</v>
      </c>
      <c r="AC126" s="9" t="s">
        <v>23</v>
      </c>
      <c r="AD126" s="9" t="s">
        <v>23</v>
      </c>
      <c r="AE126" s="9" t="s">
        <v>23</v>
      </c>
      <c r="AF126" s="9" t="s">
        <v>23</v>
      </c>
      <c r="AG126" s="9" t="s">
        <v>23</v>
      </c>
    </row>
    <row r="127" spans="1:33" x14ac:dyDescent="0.25">
      <c r="A127" s="32"/>
      <c r="B127" s="46">
        <v>89</v>
      </c>
      <c r="C127" s="6">
        <v>163</v>
      </c>
      <c r="D127" s="7">
        <v>166</v>
      </c>
      <c r="E127" s="7">
        <v>169</v>
      </c>
      <c r="F127" s="6">
        <v>171</v>
      </c>
      <c r="G127" s="7">
        <v>173</v>
      </c>
      <c r="H127" s="7">
        <v>175</v>
      </c>
      <c r="I127" s="6">
        <v>176</v>
      </c>
      <c r="J127" s="9" t="s">
        <v>23</v>
      </c>
      <c r="K127" s="9" t="s">
        <v>23</v>
      </c>
      <c r="L127" s="9" t="s">
        <v>23</v>
      </c>
      <c r="M127" s="9" t="s">
        <v>23</v>
      </c>
      <c r="N127" s="9" t="s">
        <v>23</v>
      </c>
      <c r="O127" s="9" t="s">
        <v>23</v>
      </c>
      <c r="P127" s="9" t="s">
        <v>23</v>
      </c>
      <c r="Q127" s="20">
        <f>(I127-C127)/C127*100</f>
        <v>7.9754601226993866</v>
      </c>
      <c r="R127" s="9" t="s">
        <v>23</v>
      </c>
      <c r="S127" s="32"/>
      <c r="T127" s="6">
        <v>89</v>
      </c>
      <c r="U127" s="10">
        <f t="shared" si="385"/>
        <v>1.8404907975460123</v>
      </c>
      <c r="V127" s="10">
        <f t="shared" si="373"/>
        <v>3.6809815950920246</v>
      </c>
      <c r="W127" s="10">
        <f t="shared" si="374"/>
        <v>4.9079754601226995</v>
      </c>
      <c r="X127" s="10">
        <f t="shared" si="375"/>
        <v>6.1349693251533743</v>
      </c>
      <c r="Y127" s="10">
        <f t="shared" si="376"/>
        <v>7.3619631901840492</v>
      </c>
      <c r="Z127" s="10">
        <f t="shared" si="377"/>
        <v>7.9754601226993866</v>
      </c>
      <c r="AA127" s="9" t="s">
        <v>23</v>
      </c>
      <c r="AB127" s="9" t="s">
        <v>23</v>
      </c>
      <c r="AC127" s="9" t="s">
        <v>23</v>
      </c>
      <c r="AD127" s="9" t="s">
        <v>23</v>
      </c>
      <c r="AE127" s="9" t="s">
        <v>23</v>
      </c>
      <c r="AF127" s="9" t="s">
        <v>23</v>
      </c>
      <c r="AG127" s="9" t="s">
        <v>23</v>
      </c>
    </row>
    <row r="128" spans="1:33" x14ac:dyDescent="0.25">
      <c r="A128" s="32"/>
      <c r="B128" s="46">
        <v>90</v>
      </c>
      <c r="C128" s="6">
        <v>159</v>
      </c>
      <c r="D128" s="7">
        <v>162</v>
      </c>
      <c r="E128" s="7">
        <v>165</v>
      </c>
      <c r="F128" s="6">
        <v>169</v>
      </c>
      <c r="G128" s="7">
        <v>166</v>
      </c>
      <c r="H128" s="7">
        <v>163</v>
      </c>
      <c r="I128" s="6">
        <v>161</v>
      </c>
      <c r="J128" s="6">
        <v>164</v>
      </c>
      <c r="K128" s="6">
        <v>167</v>
      </c>
      <c r="L128" s="6">
        <v>170</v>
      </c>
      <c r="M128" s="6">
        <v>175</v>
      </c>
      <c r="N128" s="7">
        <v>180</v>
      </c>
      <c r="O128" s="6">
        <v>184</v>
      </c>
      <c r="P128" s="6">
        <v>194</v>
      </c>
      <c r="Q128" s="9" t="s">
        <v>23</v>
      </c>
      <c r="R128" s="4">
        <f>(P128-C128)/C128*100</f>
        <v>22.012578616352201</v>
      </c>
      <c r="S128" s="32"/>
      <c r="T128" s="6">
        <v>90</v>
      </c>
      <c r="U128" s="10">
        <f t="shared" si="385"/>
        <v>1.8867924528301887</v>
      </c>
      <c r="V128" s="10">
        <f t="shared" si="373"/>
        <v>3.7735849056603774</v>
      </c>
      <c r="W128" s="10">
        <f t="shared" si="374"/>
        <v>6.2893081761006293</v>
      </c>
      <c r="X128" s="10">
        <f t="shared" si="375"/>
        <v>4.4025157232704402</v>
      </c>
      <c r="Y128" s="10">
        <f t="shared" si="376"/>
        <v>2.5157232704402519</v>
      </c>
      <c r="Z128" s="10">
        <f t="shared" si="377"/>
        <v>1.257861635220126</v>
      </c>
      <c r="AA128" s="10">
        <f t="shared" si="378"/>
        <v>3.1446540880503147</v>
      </c>
      <c r="AB128" s="10">
        <f t="shared" si="379"/>
        <v>5.0314465408805038</v>
      </c>
      <c r="AC128" s="10">
        <f t="shared" si="380"/>
        <v>6.9182389937106921</v>
      </c>
      <c r="AD128" s="10">
        <f t="shared" si="381"/>
        <v>10.062893081761008</v>
      </c>
      <c r="AE128" s="10">
        <f t="shared" si="382"/>
        <v>13.20754716981132</v>
      </c>
      <c r="AF128" s="10">
        <f t="shared" si="383"/>
        <v>15.723270440251572</v>
      </c>
      <c r="AG128" s="10">
        <f t="shared" si="384"/>
        <v>22.012578616352201</v>
      </c>
    </row>
    <row r="129" spans="1:33" x14ac:dyDescent="0.25">
      <c r="A129" s="33" t="s">
        <v>7</v>
      </c>
      <c r="B129" s="34"/>
      <c r="C129" s="1">
        <f>AVERAGE(C119:C128)</f>
        <v>153.5</v>
      </c>
      <c r="D129" s="1">
        <f t="shared" ref="D129:R129" si="386">AVERAGE(D119:D128)</f>
        <v>157.1</v>
      </c>
      <c r="E129" s="1">
        <f t="shared" si="386"/>
        <v>160.69999999999999</v>
      </c>
      <c r="F129" s="1">
        <f t="shared" si="386"/>
        <v>164.7</v>
      </c>
      <c r="G129" s="1">
        <f t="shared" si="386"/>
        <v>162.80000000000001</v>
      </c>
      <c r="H129" s="1">
        <f t="shared" si="386"/>
        <v>160.9</v>
      </c>
      <c r="I129" s="1">
        <f t="shared" si="386"/>
        <v>159.4</v>
      </c>
      <c r="J129" s="1">
        <f t="shared" si="386"/>
        <v>164</v>
      </c>
      <c r="K129" s="1">
        <f t="shared" si="386"/>
        <v>166.2</v>
      </c>
      <c r="L129" s="1">
        <f t="shared" si="386"/>
        <v>168.4</v>
      </c>
      <c r="M129" s="1">
        <f t="shared" si="386"/>
        <v>172.4</v>
      </c>
      <c r="N129" s="1">
        <f t="shared" si="386"/>
        <v>176.6</v>
      </c>
      <c r="O129" s="1">
        <f t="shared" si="386"/>
        <v>180.4</v>
      </c>
      <c r="P129" s="1">
        <f t="shared" si="386"/>
        <v>193</v>
      </c>
      <c r="Q129" s="1">
        <f t="shared" si="386"/>
        <v>3.9373365246791137</v>
      </c>
      <c r="R129" s="1">
        <f t="shared" si="386"/>
        <v>24.899607525082931</v>
      </c>
      <c r="S129" s="33" t="s">
        <v>7</v>
      </c>
      <c r="T129" s="34"/>
      <c r="U129" s="1">
        <f t="shared" ref="U129" si="387">AVERAGE(U119:U128)</f>
        <v>2.385924585634974</v>
      </c>
      <c r="V129" s="1">
        <f t="shared" ref="V129" si="388">AVERAGE(V119:V128)</f>
        <v>4.771849171269948</v>
      </c>
      <c r="W129" s="1">
        <f t="shared" ref="W129" si="389">AVERAGE(W119:W128)</f>
        <v>7.4489463520456001</v>
      </c>
      <c r="X129" s="1">
        <f t="shared" ref="X129" si="390">AVERAGE(X119:X128)</f>
        <v>6.2736222456072168</v>
      </c>
      <c r="Y129" s="1">
        <f t="shared" ref="Y129" si="391">AVERAGE(Y119:Y128)</f>
        <v>5.0982981391688353</v>
      </c>
      <c r="Z129" s="1">
        <f t="shared" ref="Z129" si="392">AVERAGE(Z119:Z128)</f>
        <v>4.197438190110061</v>
      </c>
      <c r="AA129" s="1">
        <f t="shared" ref="AA129" si="393">AVERAGE(AA119:AA128)</f>
        <v>5.9472986637035348</v>
      </c>
      <c r="AB129" s="1">
        <f t="shared" ref="AB129" si="394">AVERAGE(AB119:AB128)</f>
        <v>7.4370574718660603</v>
      </c>
      <c r="AC129" s="1">
        <f t="shared" ref="AC129" si="395">AVERAGE(AC119:AC128)</f>
        <v>8.9268162800285875</v>
      </c>
      <c r="AD129" s="1">
        <f t="shared" ref="AD129" si="396">AVERAGE(AD119:AD128)</f>
        <v>11.608449131898913</v>
      </c>
      <c r="AE129" s="1">
        <f t="shared" ref="AE129" si="397">AVERAGE(AE119:AE128)</f>
        <v>14.255331817213612</v>
      </c>
      <c r="AF129" s="1">
        <f t="shared" ref="AF129" si="398">AVERAGE(AF119:AF128)</f>
        <v>16.671165181111562</v>
      </c>
      <c r="AG129" s="1">
        <f t="shared" ref="AG129" si="399">AVERAGE(AG119:AG128)</f>
        <v>24.899607525082931</v>
      </c>
    </row>
    <row r="130" spans="1:33" x14ac:dyDescent="0.25">
      <c r="A130" s="33" t="s">
        <v>8</v>
      </c>
      <c r="B130" s="33"/>
      <c r="C130" s="1">
        <f>_xlfn.STDEV.P(C119:C128)</f>
        <v>19.653244007033546</v>
      </c>
      <c r="D130" s="1">
        <f t="shared" ref="D130:Q130" si="400">_xlfn.STDEV.P(D119:D128)</f>
        <v>19.654261624390777</v>
      </c>
      <c r="E130" s="1">
        <f t="shared" si="400"/>
        <v>19.677652298991362</v>
      </c>
      <c r="F130" s="1">
        <f t="shared" si="400"/>
        <v>19.447621962594809</v>
      </c>
      <c r="G130" s="1">
        <f t="shared" si="400"/>
        <v>18.351021769917882</v>
      </c>
      <c r="H130" s="1">
        <f t="shared" si="400"/>
        <v>17.455371666051686</v>
      </c>
      <c r="I130" s="1">
        <f t="shared" si="400"/>
        <v>16.698502926909345</v>
      </c>
      <c r="J130" s="1">
        <f t="shared" si="400"/>
        <v>16.012495120998476</v>
      </c>
      <c r="K130" s="1">
        <f t="shared" si="400"/>
        <v>15.393505123915086</v>
      </c>
      <c r="L130" s="1">
        <f t="shared" si="400"/>
        <v>14.786480311419616</v>
      </c>
      <c r="M130" s="1">
        <f t="shared" si="400"/>
        <v>14.065560778013793</v>
      </c>
      <c r="N130" s="1">
        <f t="shared" si="400"/>
        <v>15.173661390712525</v>
      </c>
      <c r="O130" s="1">
        <f t="shared" si="400"/>
        <v>16.032467059064867</v>
      </c>
      <c r="P130" s="1">
        <f t="shared" si="400"/>
        <v>17.064583206161235</v>
      </c>
      <c r="Q130" s="1">
        <f t="shared" si="400"/>
        <v>4.5926549693309999</v>
      </c>
      <c r="R130" s="1">
        <f t="shared" ref="R130" si="401">_xlfn.STDEV.P(R119:R128)</f>
        <v>7.5325588512357324</v>
      </c>
      <c r="S130" s="33" t="s">
        <v>8</v>
      </c>
      <c r="T130" s="33"/>
      <c r="U130" s="1">
        <f t="shared" ref="U130:AF130" si="402">_xlfn.STDEV.P(U119:U128)</f>
        <v>0.56986810431449764</v>
      </c>
      <c r="V130" s="1">
        <f t="shared" si="402"/>
        <v>1.1397362086289953</v>
      </c>
      <c r="W130" s="1">
        <f t="shared" si="402"/>
        <v>1.9151331799220614</v>
      </c>
      <c r="X130" s="1">
        <f t="shared" si="402"/>
        <v>2.2014630552739396</v>
      </c>
      <c r="Y130" s="1">
        <f t="shared" si="402"/>
        <v>3.0423008260795541</v>
      </c>
      <c r="Z130" s="1">
        <f t="shared" si="402"/>
        <v>4.2439683543043696</v>
      </c>
      <c r="AA130" s="1">
        <f t="shared" si="402"/>
        <v>4.2605502665636621</v>
      </c>
      <c r="AB130" s="1">
        <f t="shared" si="402"/>
        <v>4.7224353460754278</v>
      </c>
      <c r="AC130" s="1">
        <f t="shared" si="402"/>
        <v>5.2193936847562847</v>
      </c>
      <c r="AD130" s="1">
        <f t="shared" si="402"/>
        <v>6.0748598710293322</v>
      </c>
      <c r="AE130" s="1">
        <f t="shared" si="402"/>
        <v>5.6280797009489056</v>
      </c>
      <c r="AF130" s="1">
        <f t="shared" si="402"/>
        <v>5.4563663234361295</v>
      </c>
      <c r="AG130" s="1">
        <f t="shared" ref="AG130" si="403">_xlfn.STDEV.P(AG119:AG128)</f>
        <v>7.5325588512357324</v>
      </c>
    </row>
    <row r="131" spans="1:33" x14ac:dyDescent="0.25">
      <c r="A131" s="33" t="s">
        <v>9</v>
      </c>
      <c r="B131" s="33"/>
      <c r="C131" s="1">
        <f>C130/COUNT(C119:C128)</f>
        <v>1.9653244007033546</v>
      </c>
      <c r="D131" s="1">
        <f t="shared" ref="D131:R131" si="404">D130/COUNT(D119:D128)</f>
        <v>1.9654261624390776</v>
      </c>
      <c r="E131" s="1">
        <f t="shared" si="404"/>
        <v>1.9677652298991362</v>
      </c>
      <c r="F131" s="1">
        <f t="shared" si="404"/>
        <v>1.944762196259481</v>
      </c>
      <c r="G131" s="1">
        <f t="shared" si="404"/>
        <v>1.8351021769917881</v>
      </c>
      <c r="H131" s="1">
        <f t="shared" si="404"/>
        <v>1.7455371666051687</v>
      </c>
      <c r="I131" s="1">
        <f t="shared" si="404"/>
        <v>1.6698502926909344</v>
      </c>
      <c r="J131" s="1">
        <f t="shared" si="404"/>
        <v>3.2024990241996951</v>
      </c>
      <c r="K131" s="1">
        <f t="shared" si="404"/>
        <v>3.0787010247830171</v>
      </c>
      <c r="L131" s="1">
        <f t="shared" si="404"/>
        <v>2.9572960622839233</v>
      </c>
      <c r="M131" s="1">
        <f t="shared" si="404"/>
        <v>2.8131121556027585</v>
      </c>
      <c r="N131" s="1">
        <f t="shared" si="404"/>
        <v>3.034732278142505</v>
      </c>
      <c r="O131" s="1">
        <f t="shared" si="404"/>
        <v>3.2064934118129735</v>
      </c>
      <c r="P131" s="1">
        <f t="shared" si="404"/>
        <v>3.4129166412322469</v>
      </c>
      <c r="Q131" s="1">
        <f t="shared" si="404"/>
        <v>0.91853099386619996</v>
      </c>
      <c r="R131" s="1">
        <f t="shared" si="404"/>
        <v>1.5065117702471464</v>
      </c>
      <c r="S131" s="33" t="s">
        <v>9</v>
      </c>
      <c r="T131" s="33"/>
      <c r="U131" s="1">
        <f t="shared" ref="U131" si="405">U130/COUNT(U119:U128)</f>
        <v>5.6986810431449764E-2</v>
      </c>
      <c r="V131" s="1">
        <f t="shared" ref="V131" si="406">V130/COUNT(V119:V128)</f>
        <v>0.11397362086289953</v>
      </c>
      <c r="W131" s="1">
        <f t="shared" ref="W131" si="407">W130/COUNT(W119:W128)</f>
        <v>0.19151331799220614</v>
      </c>
      <c r="X131" s="1">
        <f t="shared" ref="X131" si="408">X130/COUNT(X119:X128)</f>
        <v>0.22014630552739395</v>
      </c>
      <c r="Y131" s="1">
        <f t="shared" ref="Y131" si="409">Y130/COUNT(Y119:Y128)</f>
        <v>0.30423008260795542</v>
      </c>
      <c r="Z131" s="1">
        <f t="shared" ref="Z131" si="410">Z130/COUNT(Z119:Z128)</f>
        <v>0.42439683543043694</v>
      </c>
      <c r="AA131" s="1">
        <f t="shared" ref="AA131" si="411">AA130/COUNT(AA119:AA128)</f>
        <v>0.85211005331273237</v>
      </c>
      <c r="AB131" s="1">
        <f t="shared" ref="AB131" si="412">AB130/COUNT(AB119:AB128)</f>
        <v>0.94448706921508552</v>
      </c>
      <c r="AC131" s="1">
        <f t="shared" ref="AC131" si="413">AC130/COUNT(AC119:AC128)</f>
        <v>1.043878736951257</v>
      </c>
      <c r="AD131" s="1">
        <f t="shared" ref="AD131" si="414">AD130/COUNT(AD119:AD128)</f>
        <v>1.2149719742058664</v>
      </c>
      <c r="AE131" s="1">
        <f t="shared" ref="AE131" si="415">AE130/COUNT(AE119:AE128)</f>
        <v>1.1256159401897812</v>
      </c>
      <c r="AF131" s="1">
        <f t="shared" ref="AF131" si="416">AF130/COUNT(AF119:AF128)</f>
        <v>1.0912732646872259</v>
      </c>
      <c r="AG131" s="1">
        <f t="shared" ref="AG131" si="417">AG130/COUNT(AG119:AG128)</f>
        <v>1.5065117702471464</v>
      </c>
    </row>
    <row r="132" spans="1:33" x14ac:dyDescent="0.25">
      <c r="A132" s="30" t="s">
        <v>10</v>
      </c>
      <c r="B132" s="31"/>
      <c r="C132" s="2">
        <f>_xlfn.T.TEST(C119:C128,C$3:C$12,2,2)</f>
        <v>5.4288112180066003E-2</v>
      </c>
      <c r="D132" s="2">
        <f t="shared" ref="D132:Q132" si="418">_xlfn.T.TEST(D119:D128,D$3:D$12,2,2)</f>
        <v>6.7065196683752965E-2</v>
      </c>
      <c r="E132" s="2">
        <f t="shared" si="418"/>
        <v>8.3755760929917128E-2</v>
      </c>
      <c r="F132" s="2">
        <f t="shared" si="418"/>
        <v>9.2061804717239237E-2</v>
      </c>
      <c r="G132" s="2">
        <f t="shared" si="418"/>
        <v>0.16017004589861464</v>
      </c>
      <c r="H132" s="2">
        <f t="shared" si="418"/>
        <v>0.28180612140322275</v>
      </c>
      <c r="I132" s="2">
        <f t="shared" si="418"/>
        <v>0.45034037995926057</v>
      </c>
      <c r="J132" s="2">
        <f t="shared" si="418"/>
        <v>0.55974968621495014</v>
      </c>
      <c r="K132" s="2">
        <f t="shared" si="418"/>
        <v>0.60949803135992098</v>
      </c>
      <c r="L132" s="2">
        <f t="shared" si="418"/>
        <v>0.66511401636467582</v>
      </c>
      <c r="M132" s="2">
        <f t="shared" si="418"/>
        <v>0.50761057869506088</v>
      </c>
      <c r="N132" s="2">
        <f t="shared" si="418"/>
        <v>0.63020160128515623</v>
      </c>
      <c r="O132" s="2">
        <f t="shared" si="418"/>
        <v>0.75185002961227676</v>
      </c>
      <c r="P132" s="2">
        <f t="shared" si="418"/>
        <v>0.76668821911140261</v>
      </c>
      <c r="Q132" s="2">
        <f t="shared" si="418"/>
        <v>0.15252953939512115</v>
      </c>
      <c r="R132" s="2">
        <f t="shared" ref="R132" si="419">_xlfn.T.TEST(R119:R128,R$3:R$12,2,2)</f>
        <v>6.9732204308037254E-2</v>
      </c>
      <c r="S132" s="30" t="s">
        <v>10</v>
      </c>
      <c r="T132" s="31"/>
      <c r="U132" s="2">
        <f t="shared" ref="U132:AF132" si="420">_xlfn.T.TEST(U119:U128,U$3:U$12,2,2)</f>
        <v>0.14236388053103799</v>
      </c>
      <c r="V132" s="2">
        <f t="shared" si="420"/>
        <v>0.14236388053103799</v>
      </c>
      <c r="W132" s="2">
        <f t="shared" si="420"/>
        <v>0.16559164282314706</v>
      </c>
      <c r="X132" s="2">
        <f t="shared" si="420"/>
        <v>1.5748133305332822E-2</v>
      </c>
      <c r="Y132" s="2">
        <f t="shared" si="420"/>
        <v>3.6603116179338463E-3</v>
      </c>
      <c r="Z132" s="2">
        <f t="shared" si="420"/>
        <v>1.9193980013979426E-3</v>
      </c>
      <c r="AA132" s="2">
        <f t="shared" si="420"/>
        <v>2.5794217502968187E-3</v>
      </c>
      <c r="AB132" s="2">
        <f t="shared" si="420"/>
        <v>3.0685406624207348E-3</v>
      </c>
      <c r="AC132" s="2">
        <f t="shared" si="420"/>
        <v>3.8046492925570808E-3</v>
      </c>
      <c r="AD132" s="2">
        <f t="shared" si="420"/>
        <v>1.5563300258234691E-2</v>
      </c>
      <c r="AE132" s="2">
        <f t="shared" si="420"/>
        <v>9.6631099578737539E-3</v>
      </c>
      <c r="AF132" s="2">
        <f t="shared" si="420"/>
        <v>1.6830539680809053E-2</v>
      </c>
      <c r="AG132" s="11">
        <f>_xlfn.T.TEST(AG33:AG39,AG119:AG128,2,2)</f>
        <v>0.51405145492992488</v>
      </c>
    </row>
    <row r="133" spans="1:33" x14ac:dyDescent="0.25">
      <c r="A133" s="30" t="s">
        <v>11</v>
      </c>
      <c r="B133" s="31"/>
      <c r="C133" s="2">
        <f>_xlfn.T.TEST(C119:C128,C$75:C$84,2,2)</f>
        <v>0.39589405093561725</v>
      </c>
      <c r="D133" s="2">
        <f t="shared" ref="D133:Q133" si="421">_xlfn.T.TEST(D119:D128,D$75:D$84,2,2)</f>
        <v>0.40322802878592223</v>
      </c>
      <c r="E133" s="2">
        <f t="shared" si="421"/>
        <v>0.41121420765503269</v>
      </c>
      <c r="F133" s="2">
        <f t="shared" si="421"/>
        <v>0.43269816445582043</v>
      </c>
      <c r="G133" s="2">
        <f t="shared" si="421"/>
        <v>0.49834427952873139</v>
      </c>
      <c r="H133" s="2">
        <f t="shared" si="421"/>
        <v>0.5820316246551186</v>
      </c>
      <c r="I133" s="2">
        <f t="shared" si="421"/>
        <v>0.70712383141053681</v>
      </c>
      <c r="J133" s="2">
        <f t="shared" si="421"/>
        <v>0.90048857843175978</v>
      </c>
      <c r="K133" s="2">
        <f t="shared" si="421"/>
        <v>0.83338408658653951</v>
      </c>
      <c r="L133" s="2">
        <f t="shared" si="421"/>
        <v>0.58802719100864387</v>
      </c>
      <c r="M133" s="2">
        <f t="shared" si="421"/>
        <v>0.56996244954971864</v>
      </c>
      <c r="N133" s="2">
        <f t="shared" si="421"/>
        <v>0.37580218048255243</v>
      </c>
      <c r="O133" s="2">
        <f t="shared" si="421"/>
        <v>0.23820655890120357</v>
      </c>
      <c r="P133" s="2">
        <f t="shared" si="421"/>
        <v>0.44706250009118298</v>
      </c>
      <c r="Q133" s="2">
        <f t="shared" si="421"/>
        <v>0.16571745915479749</v>
      </c>
      <c r="R133" s="2">
        <f t="shared" ref="R133" si="422">_xlfn.T.TEST(R119:R128,R$75:R$84,2,2)</f>
        <v>0.36635909456681409</v>
      </c>
      <c r="S133" s="30" t="s">
        <v>11</v>
      </c>
      <c r="T133" s="31"/>
      <c r="U133" s="2">
        <f t="shared" ref="U133:AF133" si="423">_xlfn.T.TEST(U119:U128,U$75:U$84,2,2)</f>
        <v>0.44062272347400844</v>
      </c>
      <c r="V133" s="2">
        <f t="shared" si="423"/>
        <v>0.44062272347400844</v>
      </c>
      <c r="W133" s="2">
        <f t="shared" si="423"/>
        <v>0.331567999153354</v>
      </c>
      <c r="X133" s="2">
        <f t="shared" si="423"/>
        <v>0.11780330471822735</v>
      </c>
      <c r="Y133" s="2">
        <f t="shared" si="423"/>
        <v>8.3882646140961928E-2</v>
      </c>
      <c r="Z133" s="2">
        <f t="shared" si="423"/>
        <v>6.3618859775872255E-2</v>
      </c>
      <c r="AA133" s="2">
        <f t="shared" si="423"/>
        <v>0.85840375146849035</v>
      </c>
      <c r="AB133" s="2">
        <f t="shared" si="423"/>
        <v>0.58054356843936894</v>
      </c>
      <c r="AC133" s="2">
        <f t="shared" si="423"/>
        <v>0.29550257492460213</v>
      </c>
      <c r="AD133" s="2">
        <f t="shared" si="423"/>
        <v>0.37898461626736657</v>
      </c>
      <c r="AE133" s="2">
        <f t="shared" si="423"/>
        <v>0.18721291076792065</v>
      </c>
      <c r="AF133" s="2">
        <f t="shared" si="423"/>
        <v>0.11017320421856992</v>
      </c>
      <c r="AG133" s="11">
        <f t="shared" ref="AG133" si="424">_xlfn.T.TEST(AG91:AG114,AG119:AG128,2,2)</f>
        <v>0.7660858273740494</v>
      </c>
    </row>
    <row r="135" spans="1:33" x14ac:dyDescent="0.25">
      <c r="A135" s="33" t="s">
        <v>7</v>
      </c>
      <c r="B135" s="34"/>
      <c r="C135" s="4">
        <f>AVERAGE(C3:C12,C16:C25,C30:C39,C45:C54,C60:C69,C75:C84,C89:C98,C104:C113,C119:C128)</f>
        <v>156.5888888888889</v>
      </c>
    </row>
    <row r="136" spans="1:33" x14ac:dyDescent="0.25">
      <c r="A136" s="33" t="s">
        <v>8</v>
      </c>
      <c r="B136" s="33"/>
      <c r="C136" s="4">
        <f>_xlfn.STDEV.S(C3:C12,C16:C25,C30:C39,C45:C54,C60:C69,C75:C84,C89:C98,C104:C113,C119:C128)</f>
        <v>18.440243268060986</v>
      </c>
    </row>
    <row r="137" spans="1:33" x14ac:dyDescent="0.25">
      <c r="A137" s="23"/>
      <c r="B137" s="56" t="s">
        <v>55</v>
      </c>
      <c r="C137" s="4">
        <f>C136/C135*100</f>
        <v>11.776214391013188</v>
      </c>
    </row>
    <row r="138" spans="1:33" x14ac:dyDescent="0.25">
      <c r="B138" s="47" t="s">
        <v>53</v>
      </c>
      <c r="C138" s="4">
        <f>MIN(C3:C12,C16:C25,C30:C39,C45:C54,C60:C69,C75:C84,C89:C98,C104:C113,C119:C128)</f>
        <v>121</v>
      </c>
    </row>
    <row r="139" spans="1:33" x14ac:dyDescent="0.25">
      <c r="B139" s="47" t="s">
        <v>54</v>
      </c>
      <c r="C139" s="4">
        <f>MAX(C3:C12,C16:C25,C30:C39,C45:C54,C60:C69,C75:C84,C89:C98,C104:C113,C119:C128)</f>
        <v>206</v>
      </c>
    </row>
  </sheetData>
  <mergeCells count="108">
    <mergeCell ref="S74:T74"/>
    <mergeCell ref="S44:T44"/>
    <mergeCell ref="S55:T55"/>
    <mergeCell ref="S56:T56"/>
    <mergeCell ref="S57:T57"/>
    <mergeCell ref="S58:T58"/>
    <mergeCell ref="S70:T70"/>
    <mergeCell ref="S71:T71"/>
    <mergeCell ref="S72:T72"/>
    <mergeCell ref="S73:T73"/>
    <mergeCell ref="A135:B135"/>
    <mergeCell ref="A136:B136"/>
    <mergeCell ref="A72:B72"/>
    <mergeCell ref="A40:B40"/>
    <mergeCell ref="A41:B41"/>
    <mergeCell ref="A42:B42"/>
    <mergeCell ref="A43:B43"/>
    <mergeCell ref="A55:B55"/>
    <mergeCell ref="A56:B56"/>
    <mergeCell ref="A57:B57"/>
    <mergeCell ref="A58:B58"/>
    <mergeCell ref="A44:B44"/>
    <mergeCell ref="A60:A69"/>
    <mergeCell ref="A70:B70"/>
    <mergeCell ref="A71:B71"/>
    <mergeCell ref="A88:B88"/>
    <mergeCell ref="A99:B99"/>
    <mergeCell ref="A59:B59"/>
    <mergeCell ref="A75:A84"/>
    <mergeCell ref="A89:A98"/>
    <mergeCell ref="A102:B102"/>
    <mergeCell ref="A103:B103"/>
    <mergeCell ref="A114:B114"/>
    <mergeCell ref="A119:A128"/>
    <mergeCell ref="A1:A2"/>
    <mergeCell ref="B1:B2"/>
    <mergeCell ref="S1:S2"/>
    <mergeCell ref="S3:S12"/>
    <mergeCell ref="S16:S25"/>
    <mergeCell ref="A13:B13"/>
    <mergeCell ref="A14:B14"/>
    <mergeCell ref="A15:B15"/>
    <mergeCell ref="A3:A12"/>
    <mergeCell ref="A16:A25"/>
    <mergeCell ref="T1:T2"/>
    <mergeCell ref="U1:AG1"/>
    <mergeCell ref="S89:S98"/>
    <mergeCell ref="C1:P1"/>
    <mergeCell ref="S30:S39"/>
    <mergeCell ref="S45:S54"/>
    <mergeCell ref="S75:S84"/>
    <mergeCell ref="S13:T13"/>
    <mergeCell ref="S14:T14"/>
    <mergeCell ref="S15:T15"/>
    <mergeCell ref="S26:T26"/>
    <mergeCell ref="S27:T27"/>
    <mergeCell ref="S28:T28"/>
    <mergeCell ref="S29:T29"/>
    <mergeCell ref="S59:T59"/>
    <mergeCell ref="S85:T85"/>
    <mergeCell ref="S86:T86"/>
    <mergeCell ref="S87:T87"/>
    <mergeCell ref="S88:T88"/>
    <mergeCell ref="S60:S69"/>
    <mergeCell ref="S40:T40"/>
    <mergeCell ref="S41:T41"/>
    <mergeCell ref="S42:T42"/>
    <mergeCell ref="S43:T43"/>
    <mergeCell ref="A30:A39"/>
    <mergeCell ref="A45:A54"/>
    <mergeCell ref="A26:B26"/>
    <mergeCell ref="A27:B27"/>
    <mergeCell ref="A28:B28"/>
    <mergeCell ref="A29:B29"/>
    <mergeCell ref="A73:B73"/>
    <mergeCell ref="A100:B100"/>
    <mergeCell ref="A101:B101"/>
    <mergeCell ref="A74:B74"/>
    <mergeCell ref="S99:T99"/>
    <mergeCell ref="S100:T100"/>
    <mergeCell ref="S101:T101"/>
    <mergeCell ref="S102:T102"/>
    <mergeCell ref="S103:T103"/>
    <mergeCell ref="A85:B85"/>
    <mergeCell ref="A86:B86"/>
    <mergeCell ref="A87:B87"/>
    <mergeCell ref="A104:A113"/>
    <mergeCell ref="S104:S113"/>
    <mergeCell ref="S114:T114"/>
    <mergeCell ref="A115:B115"/>
    <mergeCell ref="S115:T115"/>
    <mergeCell ref="A116:B116"/>
    <mergeCell ref="S116:T116"/>
    <mergeCell ref="A117:B117"/>
    <mergeCell ref="S117:T117"/>
    <mergeCell ref="A118:B118"/>
    <mergeCell ref="S118:T118"/>
    <mergeCell ref="A133:B133"/>
    <mergeCell ref="S133:T133"/>
    <mergeCell ref="S119:S128"/>
    <mergeCell ref="A129:B129"/>
    <mergeCell ref="S129:T129"/>
    <mergeCell ref="A130:B130"/>
    <mergeCell ref="S130:T130"/>
    <mergeCell ref="A131:B131"/>
    <mergeCell ref="S131:T131"/>
    <mergeCell ref="A132:B132"/>
    <mergeCell ref="S132:T132"/>
  </mergeCells>
  <conditionalFormatting sqref="A43:AG44">
    <cfRule type="cellIs" dxfId="20" priority="3" operator="lessThan">
      <formula>0.05</formula>
    </cfRule>
  </conditionalFormatting>
  <conditionalFormatting sqref="A73:AG74">
    <cfRule type="cellIs" dxfId="19" priority="1" operator="lessThan">
      <formula>0.05</formula>
    </cfRule>
  </conditionalFormatting>
  <conditionalFormatting sqref="A29:XFD29 D58:R59 U58:AG59 A58:C60 AH59:XFD74 F60 I60 M60 O60:P60 B61:C69 T61:T69 M62:M63 O62:P63 F62:F68 I62:I68 M68 O68:P68 A88:XFD88 A102:A103 C102:S103 U102:XFD103 A117:XFD118 A132:XFD133">
    <cfRule type="cellIs" dxfId="18" priority="16" operator="lessThan">
      <formula>0.05</formula>
    </cfRule>
  </conditionalFormatting>
  <conditionalFormatting sqref="S58:T60">
    <cfRule type="cellIs" dxfId="17" priority="2" operator="lessThan">
      <formula>0.05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24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B1048576"/>
    </sheetView>
  </sheetViews>
  <sheetFormatPr defaultColWidth="8.7265625" defaultRowHeight="10.5" x14ac:dyDescent="0.25"/>
  <cols>
    <col min="1" max="1" width="8.81640625" style="5" customWidth="1"/>
    <col min="2" max="2" width="8.7265625" style="47"/>
    <col min="3" max="16" width="8.7265625" style="4" customWidth="1"/>
    <col min="17" max="17" width="8.81640625" style="5" customWidth="1"/>
    <col min="18" max="18" width="8.7265625" style="4"/>
    <col min="19" max="24" width="8.7265625" style="4" customWidth="1"/>
    <col min="25" max="16384" width="8.7265625" style="4"/>
  </cols>
  <sheetData>
    <row r="1" spans="1:30" x14ac:dyDescent="0.25">
      <c r="A1" s="39" t="s">
        <v>1</v>
      </c>
      <c r="B1" s="55" t="s">
        <v>20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6"/>
      <c r="Q1" s="39" t="s">
        <v>1</v>
      </c>
      <c r="R1" s="38" t="s">
        <v>20</v>
      </c>
      <c r="S1" s="38" t="s">
        <v>22</v>
      </c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0" x14ac:dyDescent="0.25">
      <c r="A2" s="39"/>
      <c r="B2" s="55"/>
      <c r="C2" s="6">
        <v>18.010000000000002</v>
      </c>
      <c r="D2" s="6">
        <v>19.010000000000002</v>
      </c>
      <c r="E2" s="6"/>
      <c r="F2" s="6"/>
      <c r="G2" s="6">
        <v>22.01</v>
      </c>
      <c r="H2" s="6">
        <v>23.01</v>
      </c>
      <c r="I2" s="6"/>
      <c r="J2" s="6"/>
      <c r="K2" s="6">
        <v>26.01</v>
      </c>
      <c r="L2" s="6"/>
      <c r="M2" s="6"/>
      <c r="N2" s="6"/>
      <c r="O2" s="6">
        <v>29.01</v>
      </c>
      <c r="P2" s="6"/>
      <c r="Q2" s="39"/>
      <c r="R2" s="38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39"/>
      <c r="B3" s="55"/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f>ROUND(M3+(O3-M3)/2,0)</f>
        <v>13</v>
      </c>
      <c r="O3" s="6">
        <v>14</v>
      </c>
      <c r="P3" s="6"/>
      <c r="Q3" s="39"/>
      <c r="R3" s="38"/>
      <c r="S3" s="6">
        <v>3</v>
      </c>
      <c r="T3" s="6">
        <v>4</v>
      </c>
      <c r="U3" s="6">
        <v>5</v>
      </c>
      <c r="V3" s="6">
        <v>6</v>
      </c>
      <c r="W3" s="6">
        <v>7</v>
      </c>
      <c r="X3" s="6">
        <v>8</v>
      </c>
      <c r="Y3" s="6">
        <v>9</v>
      </c>
      <c r="Z3" s="6">
        <v>10</v>
      </c>
      <c r="AA3" s="6">
        <v>11</v>
      </c>
      <c r="AB3" s="6">
        <v>12</v>
      </c>
      <c r="AC3" s="6">
        <v>13</v>
      </c>
    </row>
    <row r="4" spans="1:30" x14ac:dyDescent="0.25">
      <c r="A4" s="40" t="s">
        <v>0</v>
      </c>
      <c r="B4" s="46">
        <f>BWt!B16</f>
        <v>11</v>
      </c>
      <c r="C4" s="7">
        <v>389</v>
      </c>
      <c r="D4" s="7">
        <v>333</v>
      </c>
      <c r="E4" s="28">
        <v>326.33333333333331</v>
      </c>
      <c r="F4" s="21">
        <v>319.66666666666669</v>
      </c>
      <c r="G4" s="7">
        <v>313</v>
      </c>
      <c r="H4" s="9">
        <v>289</v>
      </c>
      <c r="I4" s="28">
        <v>218.33333333333331</v>
      </c>
      <c r="J4" s="21">
        <v>147.66666666666666</v>
      </c>
      <c r="K4" s="9">
        <v>77</v>
      </c>
      <c r="L4" s="28">
        <v>62</v>
      </c>
      <c r="M4" s="21">
        <v>47</v>
      </c>
      <c r="N4" s="6">
        <v>40</v>
      </c>
      <c r="O4" s="9">
        <v>32</v>
      </c>
      <c r="P4" s="6"/>
      <c r="Q4" s="40" t="s">
        <v>0</v>
      </c>
      <c r="R4" s="6">
        <v>11</v>
      </c>
      <c r="S4" s="10">
        <f>(D4-$C4)/$C4*100</f>
        <v>-14.395886889460154</v>
      </c>
      <c r="T4" s="10">
        <f t="shared" ref="T4:AC13" si="0">(E4-$C4)/$C4*100</f>
        <v>-16.109682947729226</v>
      </c>
      <c r="U4" s="10">
        <f t="shared" si="0"/>
        <v>-17.82347900599828</v>
      </c>
      <c r="V4" s="10">
        <f t="shared" si="0"/>
        <v>-19.537275064267352</v>
      </c>
      <c r="W4" s="10">
        <f t="shared" si="0"/>
        <v>-25.70694087403599</v>
      </c>
      <c r="X4" s="10">
        <f t="shared" si="0"/>
        <v>-43.873179091688094</v>
      </c>
      <c r="Y4" s="10">
        <f t="shared" si="0"/>
        <v>-62.039417309340195</v>
      </c>
      <c r="Z4" s="10">
        <f t="shared" si="0"/>
        <v>-80.205655526992288</v>
      </c>
      <c r="AA4" s="10">
        <f t="shared" si="0"/>
        <v>-84.061696658097688</v>
      </c>
      <c r="AB4" s="10">
        <f t="shared" si="0"/>
        <v>-87.917737789203088</v>
      </c>
      <c r="AC4" s="10">
        <f t="shared" si="0"/>
        <v>-89.717223650385606</v>
      </c>
    </row>
    <row r="5" spans="1:30" x14ac:dyDescent="0.25">
      <c r="A5" s="40"/>
      <c r="B5" s="46">
        <f>BWt!B17</f>
        <v>12</v>
      </c>
      <c r="C5" s="7">
        <v>378</v>
      </c>
      <c r="D5" s="7">
        <v>366</v>
      </c>
      <c r="E5" s="28">
        <v>365.66666666666669</v>
      </c>
      <c r="F5" s="21">
        <v>365.33333333333331</v>
      </c>
      <c r="G5" s="7">
        <v>365</v>
      </c>
      <c r="H5" s="9">
        <v>321</v>
      </c>
      <c r="I5" s="28">
        <v>265</v>
      </c>
      <c r="J5" s="21">
        <v>209</v>
      </c>
      <c r="K5" s="9">
        <v>153</v>
      </c>
      <c r="L5" s="28">
        <v>122</v>
      </c>
      <c r="M5" s="21">
        <v>91</v>
      </c>
      <c r="N5" s="6">
        <v>76</v>
      </c>
      <c r="O5" s="9">
        <v>60</v>
      </c>
      <c r="P5" s="6"/>
      <c r="Q5" s="40"/>
      <c r="R5" s="6">
        <v>12</v>
      </c>
      <c r="S5" s="10">
        <f t="shared" ref="S5:S13" si="1">(D5-$C5)/$C5*100</f>
        <v>-3.1746031746031744</v>
      </c>
      <c r="T5" s="10">
        <f t="shared" si="0"/>
        <v>-3.2627865961199243</v>
      </c>
      <c r="U5" s="10">
        <f t="shared" si="0"/>
        <v>-3.3509700176366888</v>
      </c>
      <c r="V5" s="10">
        <f t="shared" si="0"/>
        <v>-3.4391534391534391</v>
      </c>
      <c r="W5" s="10">
        <f t="shared" si="0"/>
        <v>-15.079365079365079</v>
      </c>
      <c r="X5" s="10">
        <f t="shared" si="0"/>
        <v>-29.894179894179896</v>
      </c>
      <c r="Y5" s="10">
        <f t="shared" si="0"/>
        <v>-44.708994708994709</v>
      </c>
      <c r="Z5" s="10">
        <f t="shared" si="0"/>
        <v>-59.523809523809526</v>
      </c>
      <c r="AA5" s="10">
        <f t="shared" si="0"/>
        <v>-67.724867724867721</v>
      </c>
      <c r="AB5" s="10">
        <f t="shared" si="0"/>
        <v>-75.925925925925924</v>
      </c>
      <c r="AC5" s="10">
        <f t="shared" si="0"/>
        <v>-79.894179894179899</v>
      </c>
    </row>
    <row r="6" spans="1:30" x14ac:dyDescent="0.25">
      <c r="A6" s="40"/>
      <c r="B6" s="46">
        <f>BWt!B18</f>
        <v>13</v>
      </c>
      <c r="C6" s="7">
        <v>333</v>
      </c>
      <c r="D6" s="7">
        <v>345</v>
      </c>
      <c r="E6" s="28">
        <v>346</v>
      </c>
      <c r="F6" s="21">
        <v>347</v>
      </c>
      <c r="G6" s="7">
        <v>348</v>
      </c>
      <c r="H6" s="9">
        <v>316</v>
      </c>
      <c r="I6" s="28">
        <v>254.33333333333334</v>
      </c>
      <c r="J6" s="21">
        <v>192.66666666666669</v>
      </c>
      <c r="K6" s="9">
        <v>131</v>
      </c>
      <c r="L6" s="28">
        <v>99.666666666666671</v>
      </c>
      <c r="M6" s="21">
        <v>68.333333333333343</v>
      </c>
      <c r="N6" s="6">
        <v>53</v>
      </c>
      <c r="O6" s="9">
        <v>37</v>
      </c>
      <c r="P6" s="6"/>
      <c r="Q6" s="40"/>
      <c r="R6" s="6">
        <v>13</v>
      </c>
      <c r="S6" s="10">
        <f t="shared" si="1"/>
        <v>3.6036036036036037</v>
      </c>
      <c r="T6" s="10">
        <f t="shared" si="0"/>
        <v>3.9039039039039038</v>
      </c>
      <c r="U6" s="10">
        <f t="shared" si="0"/>
        <v>4.2042042042042045</v>
      </c>
      <c r="V6" s="10">
        <f t="shared" si="0"/>
        <v>4.5045045045045047</v>
      </c>
      <c r="W6" s="10">
        <f t="shared" si="0"/>
        <v>-5.1051051051051051</v>
      </c>
      <c r="X6" s="10">
        <f t="shared" si="0"/>
        <v>-23.623623623623622</v>
      </c>
      <c r="Y6" s="10">
        <f t="shared" si="0"/>
        <v>-42.142142142142134</v>
      </c>
      <c r="Z6" s="10">
        <f t="shared" si="0"/>
        <v>-60.66066066066066</v>
      </c>
      <c r="AA6" s="10">
        <f t="shared" si="0"/>
        <v>-70.070070070070074</v>
      </c>
      <c r="AB6" s="10">
        <f t="shared" si="0"/>
        <v>-79.479479479479465</v>
      </c>
      <c r="AC6" s="10">
        <f t="shared" si="0"/>
        <v>-84.084084084084083</v>
      </c>
    </row>
    <row r="7" spans="1:30" x14ac:dyDescent="0.25">
      <c r="A7" s="40"/>
      <c r="B7" s="46">
        <f>BWt!B19</f>
        <v>14</v>
      </c>
      <c r="C7" s="6">
        <v>465</v>
      </c>
      <c r="D7" s="7">
        <v>423</v>
      </c>
      <c r="E7" s="28">
        <v>422</v>
      </c>
      <c r="F7" s="21">
        <v>421</v>
      </c>
      <c r="G7" s="7">
        <v>420</v>
      </c>
      <c r="H7" s="9">
        <v>370</v>
      </c>
      <c r="I7" s="28">
        <v>324</v>
      </c>
      <c r="J7" s="21">
        <v>278</v>
      </c>
      <c r="K7" s="9">
        <v>232</v>
      </c>
      <c r="L7" s="28">
        <v>188.33333333333334</v>
      </c>
      <c r="M7" s="21">
        <v>144.66666666666669</v>
      </c>
      <c r="N7" s="6">
        <v>123</v>
      </c>
      <c r="O7" s="9">
        <v>101</v>
      </c>
      <c r="P7" s="6"/>
      <c r="Q7" s="40"/>
      <c r="R7" s="6">
        <v>14</v>
      </c>
      <c r="S7" s="10">
        <f t="shared" si="1"/>
        <v>-9.0322580645161281</v>
      </c>
      <c r="T7" s="10">
        <f t="shared" si="0"/>
        <v>-9.2473118279569881</v>
      </c>
      <c r="U7" s="10">
        <f t="shared" si="0"/>
        <v>-9.4623655913978499</v>
      </c>
      <c r="V7" s="10">
        <f t="shared" si="0"/>
        <v>-9.67741935483871</v>
      </c>
      <c r="W7" s="10">
        <f t="shared" si="0"/>
        <v>-20.43010752688172</v>
      </c>
      <c r="X7" s="10">
        <f t="shared" si="0"/>
        <v>-30.322580645161288</v>
      </c>
      <c r="Y7" s="10">
        <f t="shared" si="0"/>
        <v>-40.215053763440864</v>
      </c>
      <c r="Z7" s="10">
        <f t="shared" si="0"/>
        <v>-50.107526881720432</v>
      </c>
      <c r="AA7" s="10">
        <f t="shared" si="0"/>
        <v>-59.498207885304652</v>
      </c>
      <c r="AB7" s="10">
        <f t="shared" si="0"/>
        <v>-68.888888888888886</v>
      </c>
      <c r="AC7" s="10">
        <f t="shared" si="0"/>
        <v>-73.548387096774192</v>
      </c>
    </row>
    <row r="8" spans="1:30" x14ac:dyDescent="0.25">
      <c r="A8" s="40"/>
      <c r="B8" s="46">
        <f>BWt!B20</f>
        <v>15</v>
      </c>
      <c r="C8" s="6">
        <v>188</v>
      </c>
      <c r="D8" s="7">
        <v>163</v>
      </c>
      <c r="E8" s="28">
        <v>145</v>
      </c>
      <c r="F8" s="21">
        <v>127</v>
      </c>
      <c r="G8" s="7">
        <v>109</v>
      </c>
      <c r="H8" s="6">
        <v>100</v>
      </c>
      <c r="I8" s="29" t="s">
        <v>23</v>
      </c>
      <c r="J8" s="29" t="s">
        <v>23</v>
      </c>
      <c r="K8" s="29" t="s">
        <v>23</v>
      </c>
      <c r="L8" s="29" t="s">
        <v>23</v>
      </c>
      <c r="M8" s="29" t="s">
        <v>23</v>
      </c>
      <c r="N8" s="29" t="s">
        <v>23</v>
      </c>
      <c r="O8" s="29" t="s">
        <v>23</v>
      </c>
      <c r="P8" s="6"/>
      <c r="Q8" s="40"/>
      <c r="R8" s="6">
        <v>15</v>
      </c>
      <c r="S8" s="10">
        <f t="shared" si="1"/>
        <v>-13.297872340425531</v>
      </c>
      <c r="T8" s="10">
        <f t="shared" si="0"/>
        <v>-22.872340425531913</v>
      </c>
      <c r="U8" s="10">
        <f t="shared" si="0"/>
        <v>-32.446808510638299</v>
      </c>
      <c r="V8" s="10">
        <f t="shared" si="0"/>
        <v>-42.021276595744681</v>
      </c>
      <c r="W8" s="10">
        <f t="shared" si="0"/>
        <v>-46.808510638297875</v>
      </c>
      <c r="X8" s="29" t="s">
        <v>23</v>
      </c>
      <c r="Y8" s="29" t="s">
        <v>23</v>
      </c>
      <c r="Z8" s="29" t="s">
        <v>23</v>
      </c>
      <c r="AA8" s="29" t="s">
        <v>23</v>
      </c>
      <c r="AB8" s="29" t="s">
        <v>23</v>
      </c>
      <c r="AC8" s="29" t="s">
        <v>23</v>
      </c>
      <c r="AD8" s="26"/>
    </row>
    <row r="9" spans="1:30" x14ac:dyDescent="0.25">
      <c r="A9" s="40"/>
      <c r="B9" s="46">
        <f>BWt!B21</f>
        <v>16</v>
      </c>
      <c r="C9" s="6">
        <v>258</v>
      </c>
      <c r="D9" s="7">
        <v>251</v>
      </c>
      <c r="E9" s="28">
        <v>262</v>
      </c>
      <c r="F9" s="21">
        <v>273</v>
      </c>
      <c r="G9" s="7">
        <v>284</v>
      </c>
      <c r="H9" s="7">
        <v>270</v>
      </c>
      <c r="I9" s="29" t="s">
        <v>23</v>
      </c>
      <c r="J9" s="29" t="s">
        <v>23</v>
      </c>
      <c r="K9" s="29" t="s">
        <v>23</v>
      </c>
      <c r="L9" s="29" t="s">
        <v>23</v>
      </c>
      <c r="M9" s="29" t="s">
        <v>23</v>
      </c>
      <c r="N9" s="29" t="s">
        <v>23</v>
      </c>
      <c r="O9" s="29" t="s">
        <v>23</v>
      </c>
      <c r="P9" s="6"/>
      <c r="Q9" s="40"/>
      <c r="R9" s="6">
        <v>16</v>
      </c>
      <c r="S9" s="10">
        <f t="shared" si="1"/>
        <v>-2.7131782945736433</v>
      </c>
      <c r="T9" s="10">
        <f t="shared" si="0"/>
        <v>1.5503875968992249</v>
      </c>
      <c r="U9" s="10">
        <f t="shared" si="0"/>
        <v>5.8139534883720927</v>
      </c>
      <c r="V9" s="10">
        <f t="shared" si="0"/>
        <v>10.077519379844961</v>
      </c>
      <c r="W9" s="10">
        <f t="shared" si="0"/>
        <v>4.6511627906976747</v>
      </c>
      <c r="X9" s="29" t="s">
        <v>23</v>
      </c>
      <c r="Y9" s="29" t="s">
        <v>23</v>
      </c>
      <c r="Z9" s="29" t="s">
        <v>23</v>
      </c>
      <c r="AA9" s="29" t="s">
        <v>23</v>
      </c>
      <c r="AB9" s="29" t="s">
        <v>23</v>
      </c>
      <c r="AC9" s="29" t="s">
        <v>23</v>
      </c>
      <c r="AD9" s="26"/>
    </row>
    <row r="10" spans="1:30" x14ac:dyDescent="0.25">
      <c r="A10" s="40"/>
      <c r="B10" s="46">
        <f>BWt!B22</f>
        <v>17</v>
      </c>
      <c r="C10" s="6">
        <v>248</v>
      </c>
      <c r="D10" s="7">
        <v>233</v>
      </c>
      <c r="E10" s="28">
        <v>225</v>
      </c>
      <c r="F10" s="21">
        <v>217</v>
      </c>
      <c r="G10" s="7">
        <v>209</v>
      </c>
      <c r="H10" s="7">
        <v>196</v>
      </c>
      <c r="I10" s="29" t="s">
        <v>23</v>
      </c>
      <c r="J10" s="29" t="s">
        <v>23</v>
      </c>
      <c r="K10" s="29" t="s">
        <v>23</v>
      </c>
      <c r="L10" s="29" t="s">
        <v>23</v>
      </c>
      <c r="M10" s="29" t="s">
        <v>23</v>
      </c>
      <c r="N10" s="29" t="s">
        <v>23</v>
      </c>
      <c r="O10" s="29" t="s">
        <v>23</v>
      </c>
      <c r="P10" s="6"/>
      <c r="Q10" s="40"/>
      <c r="R10" s="6">
        <v>17</v>
      </c>
      <c r="S10" s="10">
        <f t="shared" si="1"/>
        <v>-6.0483870967741939</v>
      </c>
      <c r="T10" s="10">
        <f t="shared" si="0"/>
        <v>-9.2741935483870961</v>
      </c>
      <c r="U10" s="10">
        <f t="shared" si="0"/>
        <v>-12.5</v>
      </c>
      <c r="V10" s="10">
        <f t="shared" si="0"/>
        <v>-15.725806451612904</v>
      </c>
      <c r="W10" s="10">
        <f t="shared" si="0"/>
        <v>-20.967741935483872</v>
      </c>
      <c r="X10" s="29" t="s">
        <v>23</v>
      </c>
      <c r="Y10" s="29" t="s">
        <v>23</v>
      </c>
      <c r="Z10" s="29" t="s">
        <v>23</v>
      </c>
      <c r="AA10" s="29" t="s">
        <v>23</v>
      </c>
      <c r="AB10" s="29" t="s">
        <v>23</v>
      </c>
      <c r="AC10" s="29" t="s">
        <v>23</v>
      </c>
      <c r="AD10" s="26"/>
    </row>
    <row r="11" spans="1:30" x14ac:dyDescent="0.25">
      <c r="A11" s="40"/>
      <c r="B11" s="46">
        <f>BWt!B23</f>
        <v>18</v>
      </c>
      <c r="C11" s="6">
        <v>225</v>
      </c>
      <c r="D11" s="7">
        <v>222</v>
      </c>
      <c r="E11" s="28">
        <v>189.66666666666666</v>
      </c>
      <c r="F11" s="21">
        <v>157.33333333333331</v>
      </c>
      <c r="G11" s="7">
        <v>125</v>
      </c>
      <c r="H11" s="7">
        <v>120</v>
      </c>
      <c r="I11" s="29" t="s">
        <v>23</v>
      </c>
      <c r="J11" s="29" t="s">
        <v>23</v>
      </c>
      <c r="K11" s="29" t="s">
        <v>23</v>
      </c>
      <c r="L11" s="29" t="s">
        <v>23</v>
      </c>
      <c r="M11" s="29" t="s">
        <v>23</v>
      </c>
      <c r="N11" s="29" t="s">
        <v>23</v>
      </c>
      <c r="O11" s="29" t="s">
        <v>23</v>
      </c>
      <c r="P11" s="6"/>
      <c r="Q11" s="40"/>
      <c r="R11" s="6">
        <v>18</v>
      </c>
      <c r="S11" s="10">
        <f t="shared" si="1"/>
        <v>-1.3333333333333335</v>
      </c>
      <c r="T11" s="10">
        <f t="shared" si="0"/>
        <v>-15.703703703703709</v>
      </c>
      <c r="U11" s="10">
        <f t="shared" si="0"/>
        <v>-30.07407407407408</v>
      </c>
      <c r="V11" s="10">
        <f t="shared" si="0"/>
        <v>-44.444444444444443</v>
      </c>
      <c r="W11" s="10">
        <f t="shared" si="0"/>
        <v>-46.666666666666664</v>
      </c>
      <c r="X11" s="29" t="s">
        <v>23</v>
      </c>
      <c r="Y11" s="29" t="s">
        <v>23</v>
      </c>
      <c r="Z11" s="29" t="s">
        <v>23</v>
      </c>
      <c r="AA11" s="29" t="s">
        <v>23</v>
      </c>
      <c r="AB11" s="29" t="s">
        <v>23</v>
      </c>
      <c r="AC11" s="29" t="s">
        <v>23</v>
      </c>
      <c r="AD11" s="26"/>
    </row>
    <row r="12" spans="1:30" x14ac:dyDescent="0.25">
      <c r="A12" s="40"/>
      <c r="B12" s="46">
        <f>BWt!B24</f>
        <v>19</v>
      </c>
      <c r="C12" s="6">
        <v>286</v>
      </c>
      <c r="D12" s="7">
        <v>295</v>
      </c>
      <c r="E12" s="28">
        <v>300</v>
      </c>
      <c r="F12" s="21">
        <v>305</v>
      </c>
      <c r="G12" s="7">
        <v>310</v>
      </c>
      <c r="H12" s="7">
        <v>255</v>
      </c>
      <c r="I12" s="28">
        <v>168.66666666666666</v>
      </c>
      <c r="J12" s="21">
        <v>119.33333333333333</v>
      </c>
      <c r="K12" s="7">
        <v>70</v>
      </c>
      <c r="L12" s="28">
        <v>69.666666666666671</v>
      </c>
      <c r="M12" s="21">
        <v>69.333333333333329</v>
      </c>
      <c r="N12" s="6">
        <v>69</v>
      </c>
      <c r="O12" s="7">
        <v>69</v>
      </c>
      <c r="P12" s="6"/>
      <c r="Q12" s="40"/>
      <c r="R12" s="6">
        <v>19</v>
      </c>
      <c r="S12" s="10">
        <f t="shared" si="1"/>
        <v>3.1468531468531471</v>
      </c>
      <c r="T12" s="10">
        <f t="shared" si="0"/>
        <v>4.895104895104895</v>
      </c>
      <c r="U12" s="10">
        <f t="shared" si="0"/>
        <v>6.6433566433566433</v>
      </c>
      <c r="V12" s="10">
        <f t="shared" si="0"/>
        <v>8.3916083916083917</v>
      </c>
      <c r="W12" s="10">
        <f t="shared" si="0"/>
        <v>-10.839160839160838</v>
      </c>
      <c r="X12" s="10">
        <f t="shared" si="0"/>
        <v>-41.025641025641029</v>
      </c>
      <c r="Y12" s="10">
        <f t="shared" si="0"/>
        <v>-58.275058275058278</v>
      </c>
      <c r="Z12" s="10">
        <f t="shared" si="0"/>
        <v>-75.52447552447552</v>
      </c>
      <c r="AA12" s="10">
        <f t="shared" si="0"/>
        <v>-75.641025641025635</v>
      </c>
      <c r="AB12" s="10">
        <f t="shared" si="0"/>
        <v>-75.757575757575765</v>
      </c>
      <c r="AC12" s="10">
        <f t="shared" si="0"/>
        <v>-75.87412587412588</v>
      </c>
    </row>
    <row r="13" spans="1:30" x14ac:dyDescent="0.25">
      <c r="A13" s="40"/>
      <c r="B13" s="46">
        <f>BWt!B25</f>
        <v>20</v>
      </c>
      <c r="C13" s="6">
        <v>301</v>
      </c>
      <c r="D13" s="7">
        <v>295</v>
      </c>
      <c r="E13" s="28">
        <v>280</v>
      </c>
      <c r="F13" s="21">
        <v>279</v>
      </c>
      <c r="G13" s="7">
        <v>271</v>
      </c>
      <c r="H13" s="7">
        <v>265</v>
      </c>
      <c r="I13" s="29" t="s">
        <v>23</v>
      </c>
      <c r="J13" s="29" t="s">
        <v>23</v>
      </c>
      <c r="K13" s="29" t="s">
        <v>23</v>
      </c>
      <c r="L13" s="29" t="s">
        <v>23</v>
      </c>
      <c r="M13" s="29" t="s">
        <v>23</v>
      </c>
      <c r="N13" s="29" t="s">
        <v>23</v>
      </c>
      <c r="O13" s="29" t="s">
        <v>23</v>
      </c>
      <c r="P13" s="6"/>
      <c r="Q13" s="40"/>
      <c r="R13" s="6">
        <v>20</v>
      </c>
      <c r="S13" s="10">
        <f t="shared" si="1"/>
        <v>-1.9933554817275747</v>
      </c>
      <c r="T13" s="10">
        <f t="shared" si="0"/>
        <v>-6.9767441860465116</v>
      </c>
      <c r="U13" s="10">
        <f t="shared" si="0"/>
        <v>-7.3089700996677749</v>
      </c>
      <c r="V13" s="10">
        <f t="shared" si="0"/>
        <v>-9.9667774086378742</v>
      </c>
      <c r="W13" s="10">
        <f t="shared" si="0"/>
        <v>-11.960132890365449</v>
      </c>
      <c r="X13" s="29" t="s">
        <v>23</v>
      </c>
      <c r="Y13" s="29" t="s">
        <v>23</v>
      </c>
      <c r="Z13" s="29" t="s">
        <v>23</v>
      </c>
      <c r="AA13" s="29" t="s">
        <v>23</v>
      </c>
      <c r="AB13" s="29" t="s">
        <v>23</v>
      </c>
      <c r="AC13" s="29" t="s">
        <v>23</v>
      </c>
      <c r="AD13" s="26"/>
    </row>
    <row r="14" spans="1:30" x14ac:dyDescent="0.25">
      <c r="A14" s="33" t="s">
        <v>7</v>
      </c>
      <c r="B14" s="33"/>
      <c r="C14" s="1">
        <f>AVERAGE(C4:C13)</f>
        <v>307.10000000000002</v>
      </c>
      <c r="D14" s="1">
        <f t="shared" ref="D14:O14" si="2">AVERAGE(D4:D13)</f>
        <v>292.60000000000002</v>
      </c>
      <c r="E14" s="1">
        <f t="shared" si="2"/>
        <v>286.16666666666663</v>
      </c>
      <c r="F14" s="1">
        <f t="shared" si="2"/>
        <v>281.13333333333333</v>
      </c>
      <c r="G14" s="1">
        <f t="shared" si="2"/>
        <v>275.39999999999998</v>
      </c>
      <c r="H14" s="1">
        <f>AVERAGE(H4:H13)</f>
        <v>250.2</v>
      </c>
      <c r="I14" s="1">
        <f>AVERAGE(I4:I13)</f>
        <v>246.06666666666666</v>
      </c>
      <c r="J14" s="1">
        <f t="shared" si="2"/>
        <v>189.33333333333331</v>
      </c>
      <c r="K14" s="1">
        <f t="shared" si="2"/>
        <v>132.6</v>
      </c>
      <c r="L14" s="1">
        <f t="shared" si="2"/>
        <v>108.33333333333333</v>
      </c>
      <c r="M14" s="1">
        <f t="shared" si="2"/>
        <v>84.066666666666663</v>
      </c>
      <c r="N14" s="1">
        <f t="shared" si="2"/>
        <v>72.2</v>
      </c>
      <c r="O14" s="1">
        <f t="shared" si="2"/>
        <v>59.8</v>
      </c>
      <c r="P14" s="6"/>
      <c r="Q14" s="33" t="s">
        <v>7</v>
      </c>
      <c r="R14" s="33"/>
      <c r="S14" s="1">
        <f>AVERAGE(S4:S13)</f>
        <v>-4.5238417924956993</v>
      </c>
      <c r="T14" s="1">
        <f t="shared" ref="T14:AC14" si="3">AVERAGE(T4:T12)</f>
        <v>-7.3467358503912044</v>
      </c>
      <c r="U14" s="1">
        <f t="shared" si="3"/>
        <v>-9.8884647626458069</v>
      </c>
      <c r="V14" s="1">
        <f t="shared" si="3"/>
        <v>-12.430193674900408</v>
      </c>
      <c r="W14" s="1">
        <f t="shared" si="3"/>
        <v>-20.772492874922161</v>
      </c>
      <c r="X14" s="1">
        <f t="shared" si="3"/>
        <v>-33.747840856058779</v>
      </c>
      <c r="Y14" s="1">
        <f t="shared" si="3"/>
        <v>-49.476133239795239</v>
      </c>
      <c r="Z14" s="1">
        <f t="shared" si="3"/>
        <v>-65.204425623531691</v>
      </c>
      <c r="AA14" s="1">
        <f t="shared" si="3"/>
        <v>-71.399173595873165</v>
      </c>
      <c r="AB14" s="1">
        <f t="shared" si="3"/>
        <v>-77.593921568214625</v>
      </c>
      <c r="AC14" s="1">
        <f t="shared" si="3"/>
        <v>-80.623600119909923</v>
      </c>
    </row>
    <row r="15" spans="1:30" x14ac:dyDescent="0.25">
      <c r="A15" s="33" t="s">
        <v>8</v>
      </c>
      <c r="B15" s="33"/>
      <c r="C15" s="1">
        <f>_xlfn.STDEV.P(C4:C13)</f>
        <v>80.404539672831902</v>
      </c>
      <c r="D15" s="1">
        <f t="shared" ref="D15:O15" si="4">_xlfn.STDEV.P(D4:D13)</f>
        <v>73.378743516089173</v>
      </c>
      <c r="E15" s="1">
        <f t="shared" si="4"/>
        <v>79.849476447180905</v>
      </c>
      <c r="F15" s="1">
        <f t="shared" si="4"/>
        <v>87.357019688682598</v>
      </c>
      <c r="G15" s="1">
        <f t="shared" si="4"/>
        <v>95.723769252991715</v>
      </c>
      <c r="H15" s="1">
        <f t="shared" si="4"/>
        <v>82.633891352156468</v>
      </c>
      <c r="I15" s="1">
        <f t="shared" si="4"/>
        <v>51.498176882509348</v>
      </c>
      <c r="J15" s="1">
        <f t="shared" si="4"/>
        <v>54.581641195145011</v>
      </c>
      <c r="K15" s="1">
        <f t="shared" si="4"/>
        <v>58.837403069816055</v>
      </c>
      <c r="L15" s="1">
        <f t="shared" si="4"/>
        <v>45.395545547504547</v>
      </c>
      <c r="M15" s="1">
        <f t="shared" si="4"/>
        <v>33.343598419420125</v>
      </c>
      <c r="N15" s="1">
        <f t="shared" si="4"/>
        <v>28.322429274340152</v>
      </c>
      <c r="O15" s="1">
        <f t="shared" si="4"/>
        <v>24.798387044322055</v>
      </c>
      <c r="P15" s="6"/>
      <c r="Q15" s="33" t="s">
        <v>8</v>
      </c>
      <c r="R15" s="33"/>
      <c r="S15" s="1">
        <f>_xlfn.STDEV.P(S4:S13)</f>
        <v>5.8623162997738447</v>
      </c>
      <c r="T15" s="1">
        <f t="shared" ref="T15:AC15" si="5">_xlfn.STDEV.P(T4:T12)</f>
        <v>9.2332541515650526</v>
      </c>
      <c r="U15" s="1">
        <f t="shared" si="5"/>
        <v>13.93442195846195</v>
      </c>
      <c r="V15" s="1">
        <f t="shared" si="5"/>
        <v>19.082456375395424</v>
      </c>
      <c r="W15" s="1">
        <f t="shared" si="5"/>
        <v>16.315632179235994</v>
      </c>
      <c r="X15" s="1">
        <f t="shared" si="5"/>
        <v>7.5441597886746008</v>
      </c>
      <c r="Y15" s="1">
        <f t="shared" si="5"/>
        <v>8.9167013704386076</v>
      </c>
      <c r="Z15" s="1">
        <f t="shared" si="5"/>
        <v>11.066814171252616</v>
      </c>
      <c r="AA15" s="1">
        <f t="shared" si="5"/>
        <v>8.1881966724604602</v>
      </c>
      <c r="AB15" s="1">
        <f t="shared" si="5"/>
        <v>6.1978783361494276</v>
      </c>
      <c r="AC15" s="1">
        <f t="shared" si="5"/>
        <v>5.793395152760545</v>
      </c>
    </row>
    <row r="16" spans="1:30" x14ac:dyDescent="0.25">
      <c r="A16" s="33" t="s">
        <v>9</v>
      </c>
      <c r="B16" s="33"/>
      <c r="C16" s="1">
        <f>C15/COUNT(C4:C13)</f>
        <v>8.0404539672831898</v>
      </c>
      <c r="D16" s="1">
        <f t="shared" ref="D16:O16" si="6">D15/COUNT(D4:D13)</f>
        <v>7.3378743516089173</v>
      </c>
      <c r="E16" s="1">
        <f t="shared" si="6"/>
        <v>7.9849476447180905</v>
      </c>
      <c r="F16" s="1">
        <f t="shared" si="6"/>
        <v>8.7357019688682591</v>
      </c>
      <c r="G16" s="1">
        <f t="shared" si="6"/>
        <v>9.5723769252991708</v>
      </c>
      <c r="H16" s="1">
        <f t="shared" si="6"/>
        <v>8.2633891352156468</v>
      </c>
      <c r="I16" s="1">
        <f t="shared" si="6"/>
        <v>10.29963537650187</v>
      </c>
      <c r="J16" s="1">
        <f t="shared" si="6"/>
        <v>10.916328239029003</v>
      </c>
      <c r="K16" s="1">
        <f t="shared" si="6"/>
        <v>11.767480613963212</v>
      </c>
      <c r="L16" s="1">
        <f t="shared" si="6"/>
        <v>9.0791091095009087</v>
      </c>
      <c r="M16" s="1">
        <f t="shared" si="6"/>
        <v>6.6687196838840253</v>
      </c>
      <c r="N16" s="1">
        <f t="shared" si="6"/>
        <v>5.6644858548680306</v>
      </c>
      <c r="O16" s="1">
        <f t="shared" si="6"/>
        <v>4.9596774088644109</v>
      </c>
      <c r="P16" s="6"/>
      <c r="Q16" s="33" t="s">
        <v>9</v>
      </c>
      <c r="R16" s="33"/>
      <c r="S16" s="1">
        <f>S15/COUNT(S4:S13)</f>
        <v>0.58623162997738443</v>
      </c>
      <c r="T16" s="1">
        <f t="shared" ref="T16:AC16" si="7">T15/COUNT(T4:T12)</f>
        <v>1.0259171279516726</v>
      </c>
      <c r="U16" s="1">
        <f t="shared" si="7"/>
        <v>1.5482691064957723</v>
      </c>
      <c r="V16" s="1">
        <f t="shared" si="7"/>
        <v>2.1202729305994916</v>
      </c>
      <c r="W16" s="1">
        <f t="shared" si="7"/>
        <v>1.8128480199151105</v>
      </c>
      <c r="X16" s="1">
        <f t="shared" si="7"/>
        <v>1.5088319577349201</v>
      </c>
      <c r="Y16" s="1">
        <f t="shared" si="7"/>
        <v>1.7833402740877216</v>
      </c>
      <c r="Z16" s="1">
        <f t="shared" si="7"/>
        <v>2.2133628342505234</v>
      </c>
      <c r="AA16" s="1">
        <f t="shared" si="7"/>
        <v>1.6376393344920921</v>
      </c>
      <c r="AB16" s="1">
        <f t="shared" si="7"/>
        <v>1.2395756672298854</v>
      </c>
      <c r="AC16" s="1">
        <f t="shared" si="7"/>
        <v>1.1586790305521091</v>
      </c>
    </row>
    <row r="17" spans="1:30" ht="10.5" customHeight="1" x14ac:dyDescent="0.25">
      <c r="A17" s="32" t="s">
        <v>30</v>
      </c>
      <c r="B17" s="46">
        <f>BWt!B30</f>
        <v>21</v>
      </c>
      <c r="C17" s="7">
        <v>305</v>
      </c>
      <c r="D17" s="9">
        <v>316</v>
      </c>
      <c r="E17" s="28">
        <v>299.66666666666669</v>
      </c>
      <c r="F17" s="21">
        <v>283.33333333333331</v>
      </c>
      <c r="G17" s="7">
        <v>267</v>
      </c>
      <c r="H17" s="7">
        <v>209</v>
      </c>
      <c r="I17" s="28">
        <v>203.33333333333334</v>
      </c>
      <c r="J17" s="21">
        <v>197.66666666666666</v>
      </c>
      <c r="K17" s="9">
        <v>192</v>
      </c>
      <c r="L17" s="28">
        <v>165.33333333333334</v>
      </c>
      <c r="M17" s="21">
        <v>138.66666666666666</v>
      </c>
      <c r="N17" s="6">
        <v>125</v>
      </c>
      <c r="O17" s="9">
        <v>112</v>
      </c>
      <c r="P17" s="6"/>
      <c r="Q17" s="32" t="s">
        <v>30</v>
      </c>
      <c r="R17" s="6">
        <v>21</v>
      </c>
      <c r="S17" s="10">
        <f>(D17-$C17)/$C17*100</f>
        <v>3.6065573770491808</v>
      </c>
      <c r="T17" s="10">
        <f t="shared" ref="T17:T26" si="8">(E17-$C17)/$C17*100</f>
        <v>-1.7486338797814145</v>
      </c>
      <c r="U17" s="10">
        <f t="shared" ref="U17:U26" si="9">(F17-$C17)/$C17*100</f>
        <v>-7.103825136612028</v>
      </c>
      <c r="V17" s="10">
        <f t="shared" ref="V17:V26" si="10">(G17-$C17)/$C17*100</f>
        <v>-12.459016393442624</v>
      </c>
      <c r="W17" s="10">
        <f t="shared" ref="W17:W26" si="11">(H17-$C17)/$C17*100</f>
        <v>-31.475409836065577</v>
      </c>
      <c r="X17" s="10">
        <f t="shared" ref="X17:X24" si="12">(I17-$C17)/$C17*100</f>
        <v>-33.333333333333329</v>
      </c>
      <c r="Y17" s="10">
        <f t="shared" ref="Y17:Y24" si="13">(J17-$C17)/$C17*100</f>
        <v>-35.191256830601098</v>
      </c>
      <c r="Z17" s="10">
        <f t="shared" ref="Z17:Z24" si="14">(K17-$C17)/$C17*100</f>
        <v>-37.049180327868854</v>
      </c>
      <c r="AA17" s="10">
        <f t="shared" ref="AA17:AA24" si="15">(L17-$C17)/$C17*100</f>
        <v>-45.792349726775953</v>
      </c>
      <c r="AB17" s="10">
        <f t="shared" ref="AB17:AB24" si="16">(M17-$C17)/$C17*100</f>
        <v>-54.535519125683066</v>
      </c>
      <c r="AC17" s="10">
        <f t="shared" ref="AC17:AC24" si="17">(N17-$C17)/$C17*100</f>
        <v>-59.016393442622949</v>
      </c>
    </row>
    <row r="18" spans="1:30" x14ac:dyDescent="0.25">
      <c r="A18" s="32"/>
      <c r="B18" s="46">
        <f>BWt!B31</f>
        <v>22</v>
      </c>
      <c r="C18" s="7">
        <v>290</v>
      </c>
      <c r="D18" s="9">
        <v>290</v>
      </c>
      <c r="E18" s="7">
        <v>272</v>
      </c>
      <c r="F18" s="7">
        <v>240</v>
      </c>
      <c r="G18" s="7">
        <v>219</v>
      </c>
      <c r="H18" s="9">
        <v>211</v>
      </c>
      <c r="I18" s="7">
        <v>209</v>
      </c>
      <c r="J18" s="7">
        <v>206</v>
      </c>
      <c r="K18" s="7">
        <v>204</v>
      </c>
      <c r="L18" s="7">
        <v>189</v>
      </c>
      <c r="M18" s="7">
        <v>174</v>
      </c>
      <c r="N18" s="7">
        <v>167</v>
      </c>
      <c r="O18" s="7">
        <v>159</v>
      </c>
      <c r="P18" s="6"/>
      <c r="Q18" s="32"/>
      <c r="R18" s="6">
        <v>22</v>
      </c>
      <c r="S18" s="10">
        <f t="shared" ref="S18:S26" si="18">(D18-$C18)/$C18*100</f>
        <v>0</v>
      </c>
      <c r="T18" s="10">
        <f t="shared" si="8"/>
        <v>-6.2068965517241379</v>
      </c>
      <c r="U18" s="10">
        <f t="shared" si="9"/>
        <v>-17.241379310344829</v>
      </c>
      <c r="V18" s="10">
        <f t="shared" si="10"/>
        <v>-24.482758620689655</v>
      </c>
      <c r="W18" s="10">
        <f t="shared" si="11"/>
        <v>-27.241379310344826</v>
      </c>
      <c r="X18" s="10">
        <f t="shared" si="12"/>
        <v>-27.931034482758619</v>
      </c>
      <c r="Y18" s="10">
        <f t="shared" si="13"/>
        <v>-28.965517241379313</v>
      </c>
      <c r="Z18" s="10">
        <f t="shared" si="14"/>
        <v>-29.655172413793103</v>
      </c>
      <c r="AA18" s="10">
        <f t="shared" si="15"/>
        <v>-34.827586206896548</v>
      </c>
      <c r="AB18" s="10">
        <f t="shared" si="16"/>
        <v>-40</v>
      </c>
      <c r="AC18" s="10">
        <f t="shared" si="17"/>
        <v>-42.413793103448278</v>
      </c>
    </row>
    <row r="19" spans="1:30" x14ac:dyDescent="0.25">
      <c r="A19" s="32"/>
      <c r="B19" s="46">
        <f>BWt!B32</f>
        <v>23</v>
      </c>
      <c r="C19" s="7">
        <v>469</v>
      </c>
      <c r="D19" s="7">
        <v>416</v>
      </c>
      <c r="E19" s="28">
        <v>422</v>
      </c>
      <c r="F19" s="21">
        <v>428</v>
      </c>
      <c r="G19" s="7">
        <v>434</v>
      </c>
      <c r="H19" s="7">
        <v>416</v>
      </c>
      <c r="I19" s="28">
        <v>395.33333333333331</v>
      </c>
      <c r="J19" s="21">
        <v>374.66666666666669</v>
      </c>
      <c r="K19" s="9">
        <v>354</v>
      </c>
      <c r="L19" s="28">
        <v>309.33333333333331</v>
      </c>
      <c r="M19" s="21">
        <v>264.66666666666669</v>
      </c>
      <c r="N19" s="6">
        <v>242</v>
      </c>
      <c r="O19" s="9">
        <v>220</v>
      </c>
      <c r="P19" s="6"/>
      <c r="Q19" s="32"/>
      <c r="R19" s="6">
        <v>23</v>
      </c>
      <c r="S19" s="10">
        <f t="shared" si="18"/>
        <v>-11.300639658848615</v>
      </c>
      <c r="T19" s="10">
        <f t="shared" si="8"/>
        <v>-10.021321961620469</v>
      </c>
      <c r="U19" s="10">
        <f t="shared" si="9"/>
        <v>-8.7420042643923246</v>
      </c>
      <c r="V19" s="10">
        <f t="shared" si="10"/>
        <v>-7.4626865671641784</v>
      </c>
      <c r="W19" s="10">
        <f t="shared" si="11"/>
        <v>-11.300639658848615</v>
      </c>
      <c r="X19" s="10">
        <f t="shared" si="12"/>
        <v>-15.707178393745563</v>
      </c>
      <c r="Y19" s="10">
        <f t="shared" si="13"/>
        <v>-20.113717128642499</v>
      </c>
      <c r="Z19" s="10">
        <f t="shared" si="14"/>
        <v>-24.520255863539443</v>
      </c>
      <c r="AA19" s="10">
        <f t="shared" si="15"/>
        <v>-34.044065387348979</v>
      </c>
      <c r="AB19" s="10">
        <f t="shared" si="16"/>
        <v>-43.567874911158491</v>
      </c>
      <c r="AC19" s="10">
        <f t="shared" si="17"/>
        <v>-48.400852878464818</v>
      </c>
    </row>
    <row r="20" spans="1:30" x14ac:dyDescent="0.25">
      <c r="A20" s="32"/>
      <c r="B20" s="46">
        <f>BWt!B33</f>
        <v>24</v>
      </c>
      <c r="C20" s="7">
        <v>363</v>
      </c>
      <c r="D20" s="7">
        <v>325</v>
      </c>
      <c r="E20" s="28">
        <v>322</v>
      </c>
      <c r="F20" s="21">
        <v>319</v>
      </c>
      <c r="G20" s="9">
        <v>316</v>
      </c>
      <c r="H20" s="7">
        <v>233</v>
      </c>
      <c r="I20" s="28">
        <v>235.66666666666666</v>
      </c>
      <c r="J20" s="21">
        <v>238.33333333333334</v>
      </c>
      <c r="K20" s="9">
        <v>241</v>
      </c>
      <c r="L20" s="28">
        <v>232</v>
      </c>
      <c r="M20" s="21">
        <v>223</v>
      </c>
      <c r="N20" s="6">
        <v>219</v>
      </c>
      <c r="O20" s="9">
        <v>214</v>
      </c>
      <c r="P20" s="6"/>
      <c r="Q20" s="32"/>
      <c r="R20" s="6">
        <v>24</v>
      </c>
      <c r="S20" s="10">
        <f t="shared" si="18"/>
        <v>-10.46831955922865</v>
      </c>
      <c r="T20" s="10">
        <f t="shared" si="8"/>
        <v>-11.294765840220386</v>
      </c>
      <c r="U20" s="10">
        <f t="shared" si="9"/>
        <v>-12.121212121212121</v>
      </c>
      <c r="V20" s="10">
        <f t="shared" si="10"/>
        <v>-12.947658402203857</v>
      </c>
      <c r="W20" s="10">
        <f t="shared" si="11"/>
        <v>-35.812672176308538</v>
      </c>
      <c r="X20" s="10">
        <f t="shared" si="12"/>
        <v>-35.078053259871446</v>
      </c>
      <c r="Y20" s="10">
        <f t="shared" si="13"/>
        <v>-34.343434343434339</v>
      </c>
      <c r="Z20" s="10">
        <f t="shared" si="14"/>
        <v>-33.608815426997246</v>
      </c>
      <c r="AA20" s="10">
        <f t="shared" si="15"/>
        <v>-36.088154269972449</v>
      </c>
      <c r="AB20" s="10">
        <f t="shared" si="16"/>
        <v>-38.567493112947659</v>
      </c>
      <c r="AC20" s="10">
        <f t="shared" si="17"/>
        <v>-39.669421487603309</v>
      </c>
    </row>
    <row r="21" spans="1:30" x14ac:dyDescent="0.25">
      <c r="A21" s="32"/>
      <c r="B21" s="46">
        <f>BWt!B34</f>
        <v>25</v>
      </c>
      <c r="C21" s="7">
        <v>250</v>
      </c>
      <c r="D21" s="7">
        <v>267</v>
      </c>
      <c r="E21" s="28">
        <v>237.33333333333334</v>
      </c>
      <c r="F21" s="21">
        <v>207.66666666666666</v>
      </c>
      <c r="G21" s="7">
        <v>178</v>
      </c>
      <c r="H21" s="6">
        <v>170</v>
      </c>
      <c r="I21" s="29" t="s">
        <v>23</v>
      </c>
      <c r="J21" s="29" t="s">
        <v>23</v>
      </c>
      <c r="K21" s="29" t="s">
        <v>23</v>
      </c>
      <c r="L21" s="29" t="s">
        <v>23</v>
      </c>
      <c r="M21" s="29" t="s">
        <v>23</v>
      </c>
      <c r="N21" s="29" t="s">
        <v>23</v>
      </c>
      <c r="O21" s="29" t="s">
        <v>23</v>
      </c>
      <c r="P21" s="6"/>
      <c r="Q21" s="32"/>
      <c r="R21" s="6">
        <v>25</v>
      </c>
      <c r="S21" s="10">
        <f t="shared" si="18"/>
        <v>6.8000000000000007</v>
      </c>
      <c r="T21" s="10">
        <f t="shared" si="8"/>
        <v>-5.0666666666666629</v>
      </c>
      <c r="U21" s="10">
        <f t="shared" si="9"/>
        <v>-16.933333333333337</v>
      </c>
      <c r="V21" s="10">
        <f t="shared" si="10"/>
        <v>-28.799999999999997</v>
      </c>
      <c r="W21" s="10">
        <f t="shared" si="11"/>
        <v>-32</v>
      </c>
      <c r="X21" s="29" t="s">
        <v>23</v>
      </c>
      <c r="Y21" s="29" t="s">
        <v>23</v>
      </c>
      <c r="Z21" s="29" t="s">
        <v>23</v>
      </c>
      <c r="AA21" s="29" t="s">
        <v>23</v>
      </c>
      <c r="AB21" s="29" t="s">
        <v>23</v>
      </c>
      <c r="AC21" s="29" t="s">
        <v>23</v>
      </c>
      <c r="AD21" s="26"/>
    </row>
    <row r="22" spans="1:30" x14ac:dyDescent="0.25">
      <c r="A22" s="32"/>
      <c r="B22" s="46">
        <f>BWt!B35</f>
        <v>26</v>
      </c>
      <c r="C22" s="7">
        <v>234</v>
      </c>
      <c r="D22" s="7">
        <v>264</v>
      </c>
      <c r="E22" s="28">
        <v>222</v>
      </c>
      <c r="F22" s="21">
        <v>180</v>
      </c>
      <c r="G22" s="7">
        <v>138</v>
      </c>
      <c r="H22" s="7">
        <v>130</v>
      </c>
      <c r="I22" s="29" t="s">
        <v>23</v>
      </c>
      <c r="J22" s="29" t="s">
        <v>23</v>
      </c>
      <c r="K22" s="29" t="s">
        <v>23</v>
      </c>
      <c r="L22" s="29" t="s">
        <v>23</v>
      </c>
      <c r="M22" s="29" t="s">
        <v>23</v>
      </c>
      <c r="N22" s="29" t="s">
        <v>23</v>
      </c>
      <c r="O22" s="29" t="s">
        <v>23</v>
      </c>
      <c r="P22" s="6"/>
      <c r="Q22" s="32"/>
      <c r="R22" s="6">
        <v>26</v>
      </c>
      <c r="S22" s="10">
        <f t="shared" si="18"/>
        <v>12.820512820512819</v>
      </c>
      <c r="T22" s="10">
        <f t="shared" si="8"/>
        <v>-5.1282051282051277</v>
      </c>
      <c r="U22" s="10">
        <f t="shared" si="9"/>
        <v>-23.076923076923077</v>
      </c>
      <c r="V22" s="10">
        <f t="shared" si="10"/>
        <v>-41.025641025641022</v>
      </c>
      <c r="W22" s="10">
        <f t="shared" si="11"/>
        <v>-44.444444444444443</v>
      </c>
      <c r="X22" s="29" t="s">
        <v>23</v>
      </c>
      <c r="Y22" s="29" t="s">
        <v>23</v>
      </c>
      <c r="Z22" s="29" t="s">
        <v>23</v>
      </c>
      <c r="AA22" s="29" t="s">
        <v>23</v>
      </c>
      <c r="AB22" s="29" t="s">
        <v>23</v>
      </c>
      <c r="AC22" s="29" t="s">
        <v>23</v>
      </c>
      <c r="AD22" s="26"/>
    </row>
    <row r="23" spans="1:30" x14ac:dyDescent="0.25">
      <c r="A23" s="32"/>
      <c r="B23" s="46">
        <f>BWt!B36</f>
        <v>27</v>
      </c>
      <c r="C23" s="7">
        <v>233</v>
      </c>
      <c r="D23" s="9">
        <v>252</v>
      </c>
      <c r="E23" s="28">
        <v>198.33333333333334</v>
      </c>
      <c r="F23" s="21">
        <v>144.66666666666669</v>
      </c>
      <c r="G23" s="7">
        <v>91</v>
      </c>
      <c r="H23" s="6">
        <v>85</v>
      </c>
      <c r="I23" s="29" t="s">
        <v>23</v>
      </c>
      <c r="J23" s="29" t="s">
        <v>23</v>
      </c>
      <c r="K23" s="29" t="s">
        <v>23</v>
      </c>
      <c r="L23" s="29" t="s">
        <v>23</v>
      </c>
      <c r="M23" s="29" t="s">
        <v>23</v>
      </c>
      <c r="N23" s="29" t="s">
        <v>23</v>
      </c>
      <c r="O23" s="29" t="s">
        <v>23</v>
      </c>
      <c r="P23" s="6"/>
      <c r="Q23" s="32"/>
      <c r="R23" s="6">
        <v>27</v>
      </c>
      <c r="S23" s="10">
        <f t="shared" si="18"/>
        <v>8.1545064377682408</v>
      </c>
      <c r="T23" s="10">
        <f t="shared" si="8"/>
        <v>-14.878397711015733</v>
      </c>
      <c r="U23" s="10">
        <f t="shared" si="9"/>
        <v>-37.911301859799707</v>
      </c>
      <c r="V23" s="10">
        <f t="shared" si="10"/>
        <v>-60.944206008583691</v>
      </c>
      <c r="W23" s="10">
        <f t="shared" si="11"/>
        <v>-63.519313304721024</v>
      </c>
      <c r="X23" s="29" t="s">
        <v>23</v>
      </c>
      <c r="Y23" s="29" t="s">
        <v>23</v>
      </c>
      <c r="Z23" s="29" t="s">
        <v>23</v>
      </c>
      <c r="AA23" s="29" t="s">
        <v>23</v>
      </c>
      <c r="AB23" s="29" t="s">
        <v>23</v>
      </c>
      <c r="AC23" s="29" t="s">
        <v>23</v>
      </c>
      <c r="AD23" s="26"/>
    </row>
    <row r="24" spans="1:30" x14ac:dyDescent="0.25">
      <c r="A24" s="32"/>
      <c r="B24" s="46">
        <f>BWt!B37</f>
        <v>28</v>
      </c>
      <c r="C24" s="7">
        <v>254</v>
      </c>
      <c r="D24" s="9">
        <v>271</v>
      </c>
      <c r="E24" s="28">
        <v>264.66666666666669</v>
      </c>
      <c r="F24" s="21">
        <v>258.33333333333331</v>
      </c>
      <c r="G24" s="9">
        <v>252</v>
      </c>
      <c r="H24" s="7">
        <v>189</v>
      </c>
      <c r="I24" s="28">
        <v>181.66666666666666</v>
      </c>
      <c r="J24" s="21">
        <v>174.33333333333334</v>
      </c>
      <c r="K24" s="9">
        <v>167</v>
      </c>
      <c r="L24" s="28">
        <v>146</v>
      </c>
      <c r="M24" s="21">
        <v>125</v>
      </c>
      <c r="N24" s="6">
        <v>115</v>
      </c>
      <c r="O24" s="9">
        <v>104</v>
      </c>
      <c r="P24" s="6"/>
      <c r="Q24" s="32"/>
      <c r="R24" s="6">
        <v>28</v>
      </c>
      <c r="S24" s="10">
        <f t="shared" si="18"/>
        <v>6.6929133858267722</v>
      </c>
      <c r="T24" s="10">
        <f t="shared" si="8"/>
        <v>4.1994750656168058</v>
      </c>
      <c r="U24" s="10">
        <f t="shared" si="9"/>
        <v>1.7060367454068168</v>
      </c>
      <c r="V24" s="10">
        <f t="shared" si="10"/>
        <v>-0.78740157480314954</v>
      </c>
      <c r="W24" s="10">
        <f t="shared" si="11"/>
        <v>-25.590551181102363</v>
      </c>
      <c r="X24" s="10">
        <f t="shared" si="12"/>
        <v>-28.477690288713912</v>
      </c>
      <c r="Y24" s="10">
        <f t="shared" si="13"/>
        <v>-31.364829396325455</v>
      </c>
      <c r="Z24" s="10">
        <f t="shared" si="14"/>
        <v>-34.251968503937007</v>
      </c>
      <c r="AA24" s="10">
        <f t="shared" si="15"/>
        <v>-42.519685039370081</v>
      </c>
      <c r="AB24" s="10">
        <f t="shared" si="16"/>
        <v>-50.787401574803148</v>
      </c>
      <c r="AC24" s="10">
        <f t="shared" si="17"/>
        <v>-54.724409448818903</v>
      </c>
    </row>
    <row r="25" spans="1:30" x14ac:dyDescent="0.25">
      <c r="A25" s="32"/>
      <c r="B25" s="46">
        <f>BWt!B38</f>
        <v>29</v>
      </c>
      <c r="C25" s="7">
        <v>309</v>
      </c>
      <c r="D25" s="7">
        <v>298</v>
      </c>
      <c r="E25" s="7">
        <v>293</v>
      </c>
      <c r="F25" s="7">
        <v>289</v>
      </c>
      <c r="G25" s="7">
        <v>284</v>
      </c>
      <c r="H25" s="7">
        <v>211</v>
      </c>
      <c r="I25" s="29" t="s">
        <v>23</v>
      </c>
      <c r="J25" s="29" t="s">
        <v>23</v>
      </c>
      <c r="K25" s="29" t="s">
        <v>23</v>
      </c>
      <c r="L25" s="29" t="s">
        <v>23</v>
      </c>
      <c r="M25" s="29" t="s">
        <v>23</v>
      </c>
      <c r="N25" s="29" t="s">
        <v>23</v>
      </c>
      <c r="O25" s="29" t="s">
        <v>23</v>
      </c>
      <c r="P25" s="6"/>
      <c r="Q25" s="32"/>
      <c r="R25" s="6">
        <v>29</v>
      </c>
      <c r="S25" s="10">
        <f t="shared" si="18"/>
        <v>-3.5598705501618122</v>
      </c>
      <c r="T25" s="10">
        <f t="shared" si="8"/>
        <v>-5.1779935275080913</v>
      </c>
      <c r="U25" s="10">
        <f t="shared" si="9"/>
        <v>-6.4724919093851128</v>
      </c>
      <c r="V25" s="10">
        <f t="shared" si="10"/>
        <v>-8.090614886731391</v>
      </c>
      <c r="W25" s="10">
        <f t="shared" si="11"/>
        <v>-31.715210355987054</v>
      </c>
      <c r="X25" s="29" t="s">
        <v>23</v>
      </c>
      <c r="Y25" s="29" t="s">
        <v>23</v>
      </c>
      <c r="Z25" s="29" t="s">
        <v>23</v>
      </c>
      <c r="AA25" s="29" t="s">
        <v>23</v>
      </c>
      <c r="AB25" s="29" t="s">
        <v>23</v>
      </c>
      <c r="AC25" s="29" t="s">
        <v>23</v>
      </c>
      <c r="AD25" s="26"/>
    </row>
    <row r="26" spans="1:30" x14ac:dyDescent="0.25">
      <c r="A26" s="32"/>
      <c r="B26" s="46">
        <f>BWt!B39</f>
        <v>30</v>
      </c>
      <c r="C26" s="7">
        <v>232</v>
      </c>
      <c r="D26" s="9">
        <v>217</v>
      </c>
      <c r="E26" s="7">
        <v>200</v>
      </c>
      <c r="F26" s="7">
        <v>140</v>
      </c>
      <c r="G26" s="7">
        <v>90</v>
      </c>
      <c r="H26" s="9">
        <v>80</v>
      </c>
      <c r="I26" s="29" t="s">
        <v>23</v>
      </c>
      <c r="J26" s="29" t="s">
        <v>23</v>
      </c>
      <c r="K26" s="29" t="s">
        <v>23</v>
      </c>
      <c r="L26" s="29" t="s">
        <v>23</v>
      </c>
      <c r="M26" s="29" t="s">
        <v>23</v>
      </c>
      <c r="N26" s="29" t="s">
        <v>23</v>
      </c>
      <c r="O26" s="29" t="s">
        <v>23</v>
      </c>
      <c r="P26" s="6"/>
      <c r="Q26" s="32"/>
      <c r="R26" s="6">
        <v>30</v>
      </c>
      <c r="S26" s="10">
        <f t="shared" si="18"/>
        <v>-6.4655172413793105</v>
      </c>
      <c r="T26" s="10">
        <f t="shared" si="8"/>
        <v>-13.793103448275861</v>
      </c>
      <c r="U26" s="10">
        <f t="shared" si="9"/>
        <v>-39.655172413793103</v>
      </c>
      <c r="V26" s="10">
        <f t="shared" si="10"/>
        <v>-61.206896551724135</v>
      </c>
      <c r="W26" s="10">
        <f t="shared" si="11"/>
        <v>-65.517241379310349</v>
      </c>
      <c r="X26" s="29" t="s">
        <v>23</v>
      </c>
      <c r="Y26" s="29" t="s">
        <v>23</v>
      </c>
      <c r="Z26" s="29" t="s">
        <v>23</v>
      </c>
      <c r="AA26" s="29" t="s">
        <v>23</v>
      </c>
      <c r="AB26" s="29" t="s">
        <v>23</v>
      </c>
      <c r="AC26" s="29" t="s">
        <v>23</v>
      </c>
      <c r="AD26" s="26"/>
    </row>
    <row r="27" spans="1:30" x14ac:dyDescent="0.25">
      <c r="A27" s="33" t="s">
        <v>7</v>
      </c>
      <c r="B27" s="33"/>
      <c r="C27" s="1">
        <f t="shared" ref="C27:O27" si="19">AVERAGE(C17:C26)</f>
        <v>293.89999999999998</v>
      </c>
      <c r="D27" s="1">
        <f t="shared" si="19"/>
        <v>291.60000000000002</v>
      </c>
      <c r="E27" s="1">
        <f t="shared" si="19"/>
        <v>273.10000000000002</v>
      </c>
      <c r="F27" s="1">
        <f t="shared" si="19"/>
        <v>249</v>
      </c>
      <c r="G27" s="1">
        <f t="shared" si="19"/>
        <v>226.9</v>
      </c>
      <c r="H27" s="1">
        <f t="shared" si="19"/>
        <v>193.4</v>
      </c>
      <c r="I27" s="1">
        <f t="shared" si="19"/>
        <v>245.00000000000006</v>
      </c>
      <c r="J27" s="1">
        <f t="shared" si="19"/>
        <v>238.2</v>
      </c>
      <c r="K27" s="1">
        <f t="shared" si="19"/>
        <v>231.6</v>
      </c>
      <c r="L27" s="1">
        <f t="shared" si="19"/>
        <v>208.33333333333334</v>
      </c>
      <c r="M27" s="1">
        <f t="shared" si="19"/>
        <v>185.06666666666666</v>
      </c>
      <c r="N27" s="1">
        <f t="shared" si="19"/>
        <v>173.6</v>
      </c>
      <c r="O27" s="1">
        <f t="shared" si="19"/>
        <v>161.80000000000001</v>
      </c>
      <c r="P27" s="6"/>
      <c r="Q27" s="33" t="s">
        <v>7</v>
      </c>
      <c r="R27" s="33"/>
      <c r="S27" s="1">
        <f>AVERAGE(S17:S26)</f>
        <v>0.62801430115386259</v>
      </c>
      <c r="T27" s="1">
        <f t="shared" ref="T27:AC27" si="20">AVERAGE(T18:T24)</f>
        <v>-6.9138255419765295</v>
      </c>
      <c r="U27" s="1">
        <f t="shared" si="20"/>
        <v>-16.331445317228368</v>
      </c>
      <c r="V27" s="1">
        <f t="shared" si="20"/>
        <v>-25.207193171297938</v>
      </c>
      <c r="W27" s="1">
        <f t="shared" si="20"/>
        <v>-34.272714296538553</v>
      </c>
      <c r="X27" s="1">
        <f t="shared" si="20"/>
        <v>-26.798489106272385</v>
      </c>
      <c r="Y27" s="1">
        <f t="shared" si="20"/>
        <v>-28.696874527445402</v>
      </c>
      <c r="Z27" s="1">
        <f t="shared" si="20"/>
        <v>-30.509053052066697</v>
      </c>
      <c r="AA27" s="1">
        <f t="shared" si="20"/>
        <v>-36.869872725897011</v>
      </c>
      <c r="AB27" s="1">
        <f t="shared" si="20"/>
        <v>-43.230692399727324</v>
      </c>
      <c r="AC27" s="1">
        <f t="shared" si="20"/>
        <v>-46.302119229583823</v>
      </c>
    </row>
    <row r="28" spans="1:30" x14ac:dyDescent="0.25">
      <c r="A28" s="33" t="s">
        <v>8</v>
      </c>
      <c r="B28" s="33"/>
      <c r="C28" s="1">
        <f t="shared" ref="C28:O28" si="21">_xlfn.STDEV.P(C17:C26)</f>
        <v>71.027389083366984</v>
      </c>
      <c r="D28" s="1">
        <f t="shared" si="21"/>
        <v>51.141372683963034</v>
      </c>
      <c r="E28" s="1">
        <f t="shared" si="21"/>
        <v>63.687265428638</v>
      </c>
      <c r="F28" s="1">
        <f t="shared" si="21"/>
        <v>83.140710712488982</v>
      </c>
      <c r="G28" s="1">
        <f t="shared" si="21"/>
        <v>101.92884773213126</v>
      </c>
      <c r="H28" s="1">
        <f t="shared" si="21"/>
        <v>90.099056598834594</v>
      </c>
      <c r="I28" s="1">
        <f t="shared" si="21"/>
        <v>77.110886967333357</v>
      </c>
      <c r="J28" s="1">
        <f t="shared" si="21"/>
        <v>71.248734881555748</v>
      </c>
      <c r="K28" s="1">
        <f t="shared" si="21"/>
        <v>65.685919343494007</v>
      </c>
      <c r="L28" s="1">
        <f t="shared" si="21"/>
        <v>58.084995193824888</v>
      </c>
      <c r="M28" s="1">
        <f t="shared" si="21"/>
        <v>52.265731284147073</v>
      </c>
      <c r="N28" s="1">
        <f t="shared" si="21"/>
        <v>50.158149886135156</v>
      </c>
      <c r="O28" s="1">
        <f t="shared" si="21"/>
        <v>48.868803955079564</v>
      </c>
      <c r="P28" s="6"/>
      <c r="Q28" s="33" t="s">
        <v>8</v>
      </c>
      <c r="R28" s="33"/>
      <c r="S28" s="1">
        <f>_xlfn.STDEV.P(S17:S26)</f>
        <v>7.8912965533547164</v>
      </c>
      <c r="T28" s="1">
        <f t="shared" ref="T28:AC28" si="22">_xlfn.STDEV.P(T18:T24)</f>
        <v>5.6428110635874882</v>
      </c>
      <c r="U28" s="1">
        <f t="shared" si="22"/>
        <v>11.420897924915982</v>
      </c>
      <c r="V28" s="1">
        <f t="shared" si="22"/>
        <v>19.280932010573078</v>
      </c>
      <c r="W28" s="1">
        <f t="shared" si="22"/>
        <v>15.207611766589116</v>
      </c>
      <c r="X28" s="1">
        <f t="shared" si="22"/>
        <v>6.9941177345017627</v>
      </c>
      <c r="Y28" s="1">
        <f t="shared" si="22"/>
        <v>5.3090578443424423</v>
      </c>
      <c r="Z28" s="1">
        <f t="shared" si="22"/>
        <v>3.8798436428100898</v>
      </c>
      <c r="AA28" s="1">
        <f t="shared" si="22"/>
        <v>3.3424386405021687</v>
      </c>
      <c r="AB28" s="1">
        <f t="shared" si="22"/>
        <v>4.7275878250057159</v>
      </c>
      <c r="AC28" s="1">
        <f t="shared" si="22"/>
        <v>5.7976593308340991</v>
      </c>
    </row>
    <row r="29" spans="1:30" x14ac:dyDescent="0.25">
      <c r="A29" s="33" t="s">
        <v>9</v>
      </c>
      <c r="B29" s="33"/>
      <c r="C29" s="1">
        <f t="shared" ref="C29:O29" si="23">C28/COUNT(C17:C26)</f>
        <v>7.1027389083366987</v>
      </c>
      <c r="D29" s="1">
        <f t="shared" si="23"/>
        <v>5.1141372683963038</v>
      </c>
      <c r="E29" s="1">
        <f t="shared" si="23"/>
        <v>6.3687265428637998</v>
      </c>
      <c r="F29" s="1">
        <f t="shared" si="23"/>
        <v>8.3140710712488985</v>
      </c>
      <c r="G29" s="1">
        <f t="shared" si="23"/>
        <v>10.192884773213127</v>
      </c>
      <c r="H29" s="1">
        <f t="shared" si="23"/>
        <v>9.0099056598834597</v>
      </c>
      <c r="I29" s="1">
        <f t="shared" si="23"/>
        <v>15.422177393466672</v>
      </c>
      <c r="J29" s="1">
        <f t="shared" si="23"/>
        <v>14.249746976311149</v>
      </c>
      <c r="K29" s="1">
        <f t="shared" si="23"/>
        <v>13.137183868698802</v>
      </c>
      <c r="L29" s="1">
        <f t="shared" si="23"/>
        <v>11.616999038764977</v>
      </c>
      <c r="M29" s="1">
        <f t="shared" si="23"/>
        <v>10.453146256829415</v>
      </c>
      <c r="N29" s="1">
        <f t="shared" si="23"/>
        <v>10.031629977227031</v>
      </c>
      <c r="O29" s="1">
        <f t="shared" si="23"/>
        <v>9.7737607910159134</v>
      </c>
      <c r="P29" s="6"/>
      <c r="Q29" s="33" t="s">
        <v>9</v>
      </c>
      <c r="R29" s="33"/>
      <c r="S29" s="1">
        <f>S28/COUNT(S17:S26)</f>
        <v>0.78912965533547164</v>
      </c>
      <c r="T29" s="1">
        <f t="shared" ref="T29:AC29" si="24">T28/COUNT(T18:T24)</f>
        <v>0.80611586622678399</v>
      </c>
      <c r="U29" s="1">
        <f t="shared" si="24"/>
        <v>1.6315568464165688</v>
      </c>
      <c r="V29" s="1">
        <f t="shared" si="24"/>
        <v>2.7544188586532967</v>
      </c>
      <c r="W29" s="1">
        <f t="shared" si="24"/>
        <v>2.1725159666555878</v>
      </c>
      <c r="X29" s="1">
        <f t="shared" si="24"/>
        <v>1.7485294336254407</v>
      </c>
      <c r="Y29" s="1">
        <f t="shared" si="24"/>
        <v>1.3272644610856106</v>
      </c>
      <c r="Z29" s="1">
        <f t="shared" si="24"/>
        <v>0.96996091070252244</v>
      </c>
      <c r="AA29" s="1">
        <f t="shared" si="24"/>
        <v>0.83560966012554216</v>
      </c>
      <c r="AB29" s="1">
        <f t="shared" si="24"/>
        <v>1.181896956251429</v>
      </c>
      <c r="AC29" s="1">
        <f t="shared" si="24"/>
        <v>1.4494148327085248</v>
      </c>
    </row>
    <row r="30" spans="1:30" ht="12.65" customHeight="1" x14ac:dyDescent="0.25">
      <c r="A30" s="37" t="s">
        <v>10</v>
      </c>
      <c r="B30" s="37"/>
      <c r="C30" s="2">
        <f t="shared" ref="C30:O30" si="25">_xlfn.T.TEST(C17:C26,C$4:C$13,2,2)</f>
        <v>0.71634820376987574</v>
      </c>
      <c r="D30" s="2">
        <f t="shared" si="25"/>
        <v>0.97361209836115725</v>
      </c>
      <c r="E30" s="2">
        <f t="shared" si="25"/>
        <v>0.70562432490531102</v>
      </c>
      <c r="F30" s="2">
        <f t="shared" si="25"/>
        <v>0.43450578164668185</v>
      </c>
      <c r="G30" s="2">
        <f t="shared" si="25"/>
        <v>0.31186177477697813</v>
      </c>
      <c r="H30" s="2">
        <f t="shared" si="25"/>
        <v>0.18034514108916527</v>
      </c>
      <c r="I30" s="2">
        <f t="shared" si="25"/>
        <v>0.98220835308294885</v>
      </c>
      <c r="J30" s="2">
        <f t="shared" si="25"/>
        <v>0.30790194610813171</v>
      </c>
      <c r="K30" s="2">
        <f t="shared" si="25"/>
        <v>5.4969294124250966E-2</v>
      </c>
      <c r="L30" s="2">
        <f t="shared" si="25"/>
        <v>2.6535749475428715E-2</v>
      </c>
      <c r="M30" s="2">
        <f t="shared" si="25"/>
        <v>1.1557064353384799E-2</v>
      </c>
      <c r="N30" s="2">
        <f t="shared" si="25"/>
        <v>7.8378035579213991E-3</v>
      </c>
      <c r="O30" s="2">
        <f t="shared" si="25"/>
        <v>5.8497097876460133E-3</v>
      </c>
      <c r="P30" s="6"/>
      <c r="Q30" s="37" t="s">
        <v>10</v>
      </c>
      <c r="R30" s="37"/>
      <c r="S30" s="2">
        <f>_xlfn.T.TEST(S17:S26,S$4:S$13,2,2)</f>
        <v>0.13331605820539771</v>
      </c>
      <c r="T30" s="2">
        <f t="shared" ref="T30:AC30" si="26">_xlfn.T.TEST(T17:T24,T$4:T$12,2,2)</f>
        <v>0.79081437640482455</v>
      </c>
      <c r="U30" s="2">
        <f t="shared" si="26"/>
        <v>0.43274801363030113</v>
      </c>
      <c r="V30" s="2">
        <f t="shared" si="26"/>
        <v>0.26867203523855182</v>
      </c>
      <c r="W30" s="2">
        <f t="shared" si="26"/>
        <v>0.11913180659978018</v>
      </c>
      <c r="X30" s="2">
        <f t="shared" si="26"/>
        <v>0.29820744471758082</v>
      </c>
      <c r="Y30" s="2">
        <f t="shared" si="26"/>
        <v>5.7454811187440087E-3</v>
      </c>
      <c r="Z30" s="2">
        <f t="shared" si="26"/>
        <v>5.0066689000538079E-4</v>
      </c>
      <c r="AA30" s="2">
        <f t="shared" si="26"/>
        <v>1.1809083119719732E-4</v>
      </c>
      <c r="AB30" s="2">
        <f t="shared" si="26"/>
        <v>8.1564520802164436E-5</v>
      </c>
      <c r="AC30" s="2">
        <f t="shared" si="26"/>
        <v>1.3220295297004277E-4</v>
      </c>
    </row>
    <row r="31" spans="1:30" ht="11.15" customHeight="1" x14ac:dyDescent="0.25">
      <c r="A31" s="32" t="s">
        <v>28</v>
      </c>
      <c r="B31" s="46">
        <f>BWt!B45</f>
        <v>31</v>
      </c>
      <c r="C31" s="7">
        <v>417</v>
      </c>
      <c r="D31" s="7">
        <v>440</v>
      </c>
      <c r="E31" s="28">
        <v>435</v>
      </c>
      <c r="F31" s="21">
        <v>430</v>
      </c>
      <c r="G31" s="7">
        <v>425</v>
      </c>
      <c r="H31" s="7">
        <v>301</v>
      </c>
      <c r="I31" s="28">
        <v>271.66666666666669</v>
      </c>
      <c r="J31" s="21">
        <v>242.33333333333334</v>
      </c>
      <c r="K31" s="7">
        <v>213</v>
      </c>
      <c r="L31" s="28">
        <v>216.33333333333334</v>
      </c>
      <c r="M31" s="21">
        <v>219.66666666666666</v>
      </c>
      <c r="N31" s="6">
        <v>221</v>
      </c>
      <c r="O31" s="6">
        <v>223</v>
      </c>
      <c r="P31" s="6"/>
      <c r="Q31" s="32" t="s">
        <v>28</v>
      </c>
      <c r="R31" s="6">
        <v>31</v>
      </c>
      <c r="S31" s="10">
        <f>(D31-$C31)/$C31*100</f>
        <v>5.5155875299760186</v>
      </c>
      <c r="T31" s="10">
        <f t="shared" ref="T31:T40" si="27">(E31-$C31)/$C31*100</f>
        <v>4.3165467625899279</v>
      </c>
      <c r="U31" s="10">
        <f t="shared" ref="U31:U40" si="28">(F31-$C31)/$C31*100</f>
        <v>3.1175059952038371</v>
      </c>
      <c r="V31" s="10">
        <f t="shared" ref="V31:V40" si="29">(G31-$C31)/$C31*100</f>
        <v>1.9184652278177456</v>
      </c>
      <c r="W31" s="10">
        <f t="shared" ref="W31:W40" si="30">(H31-$C31)/$C31*100</f>
        <v>-27.817745803357312</v>
      </c>
      <c r="X31" s="10">
        <f t="shared" ref="X31:X36" si="31">(I31-$C31)/$C31*100</f>
        <v>-34.85211830535571</v>
      </c>
      <c r="Y31" s="10">
        <f t="shared" ref="Y31:Y36" si="32">(J31-$C31)/$C31*100</f>
        <v>-41.886490807354114</v>
      </c>
      <c r="Z31" s="10">
        <f t="shared" ref="Z31:Z36" si="33">(K31-$C31)/$C31*100</f>
        <v>-48.920863309352519</v>
      </c>
      <c r="AA31" s="10">
        <f t="shared" ref="AA31:AA36" si="34">(L31-$C31)/$C31*100</f>
        <v>-48.121502797761792</v>
      </c>
      <c r="AB31" s="10">
        <f t="shared" ref="AB31:AB36" si="35">(M31-$C31)/$C31*100</f>
        <v>-47.322142286171065</v>
      </c>
      <c r="AC31" s="10">
        <f t="shared" ref="AC31:AC36" si="36">(N31-$C31)/$C31*100</f>
        <v>-47.002398081534771</v>
      </c>
    </row>
    <row r="32" spans="1:30" x14ac:dyDescent="0.25">
      <c r="A32" s="32"/>
      <c r="B32" s="46">
        <f>BWt!B46</f>
        <v>32</v>
      </c>
      <c r="C32" s="7">
        <v>387</v>
      </c>
      <c r="D32" s="7">
        <v>329</v>
      </c>
      <c r="E32" s="28">
        <v>320</v>
      </c>
      <c r="F32" s="21">
        <v>311</v>
      </c>
      <c r="G32" s="7">
        <v>302</v>
      </c>
      <c r="H32" s="7">
        <v>299</v>
      </c>
      <c r="I32" s="28">
        <v>264</v>
      </c>
      <c r="J32" s="21">
        <v>229</v>
      </c>
      <c r="K32" s="7">
        <v>194</v>
      </c>
      <c r="L32" s="28">
        <v>192.33333333333334</v>
      </c>
      <c r="M32" s="21">
        <v>190.66666666666666</v>
      </c>
      <c r="N32" s="6">
        <v>190</v>
      </c>
      <c r="O32" s="6">
        <v>189</v>
      </c>
      <c r="P32" s="6"/>
      <c r="Q32" s="32"/>
      <c r="R32" s="6">
        <v>32</v>
      </c>
      <c r="S32" s="10">
        <f t="shared" ref="S32:S40" si="37">(D32-$C32)/$C32*100</f>
        <v>-14.987080103359174</v>
      </c>
      <c r="T32" s="10">
        <f t="shared" si="27"/>
        <v>-17.31266149870801</v>
      </c>
      <c r="U32" s="10">
        <f t="shared" si="28"/>
        <v>-19.638242894056848</v>
      </c>
      <c r="V32" s="10">
        <f t="shared" si="29"/>
        <v>-21.963824289405682</v>
      </c>
      <c r="W32" s="10">
        <f t="shared" si="30"/>
        <v>-22.739018087855296</v>
      </c>
      <c r="X32" s="10">
        <f t="shared" si="31"/>
        <v>-31.782945736434108</v>
      </c>
      <c r="Y32" s="10">
        <f t="shared" si="32"/>
        <v>-40.826873385012917</v>
      </c>
      <c r="Z32" s="10">
        <f t="shared" si="33"/>
        <v>-49.870801033591732</v>
      </c>
      <c r="AA32" s="10">
        <f t="shared" si="34"/>
        <v>-50.30146425495262</v>
      </c>
      <c r="AB32" s="10">
        <f t="shared" si="35"/>
        <v>-50.732127476313529</v>
      </c>
      <c r="AC32" s="10">
        <f t="shared" si="36"/>
        <v>-50.904392764857889</v>
      </c>
    </row>
    <row r="33" spans="1:30" x14ac:dyDescent="0.25">
      <c r="A33" s="32"/>
      <c r="B33" s="46">
        <f>BWt!B47</f>
        <v>33</v>
      </c>
      <c r="C33" s="7">
        <v>264</v>
      </c>
      <c r="D33" s="7">
        <v>286</v>
      </c>
      <c r="E33" s="28">
        <v>271</v>
      </c>
      <c r="F33" s="21">
        <v>256</v>
      </c>
      <c r="G33" s="7">
        <v>241</v>
      </c>
      <c r="H33" s="7">
        <v>253</v>
      </c>
      <c r="I33" s="28">
        <v>225</v>
      </c>
      <c r="J33" s="21">
        <v>197</v>
      </c>
      <c r="K33" s="7">
        <v>169</v>
      </c>
      <c r="L33" s="28">
        <v>161.33333333333334</v>
      </c>
      <c r="M33" s="21">
        <v>153.66666666666666</v>
      </c>
      <c r="N33" s="6">
        <v>150</v>
      </c>
      <c r="O33" s="6">
        <v>146</v>
      </c>
      <c r="P33" s="6"/>
      <c r="Q33" s="32"/>
      <c r="R33" s="6">
        <v>33</v>
      </c>
      <c r="S33" s="10">
        <f t="shared" si="37"/>
        <v>8.3333333333333321</v>
      </c>
      <c r="T33" s="10">
        <f t="shared" si="27"/>
        <v>2.6515151515151514</v>
      </c>
      <c r="U33" s="10">
        <f t="shared" si="28"/>
        <v>-3.0303030303030303</v>
      </c>
      <c r="V33" s="10">
        <f t="shared" si="29"/>
        <v>-8.7121212121212128</v>
      </c>
      <c r="W33" s="10">
        <f t="shared" si="30"/>
        <v>-4.1666666666666661</v>
      </c>
      <c r="X33" s="10">
        <f t="shared" si="31"/>
        <v>-14.772727272727273</v>
      </c>
      <c r="Y33" s="10">
        <f t="shared" si="32"/>
        <v>-25.378787878787879</v>
      </c>
      <c r="Z33" s="10">
        <f t="shared" si="33"/>
        <v>-35.984848484848484</v>
      </c>
      <c r="AA33" s="10">
        <f t="shared" si="34"/>
        <v>-38.888888888888886</v>
      </c>
      <c r="AB33" s="10">
        <f t="shared" si="35"/>
        <v>-41.792929292929301</v>
      </c>
      <c r="AC33" s="10">
        <f t="shared" si="36"/>
        <v>-43.18181818181818</v>
      </c>
    </row>
    <row r="34" spans="1:30" x14ac:dyDescent="0.25">
      <c r="A34" s="32"/>
      <c r="B34" s="46">
        <f>BWt!B48</f>
        <v>34</v>
      </c>
      <c r="C34" s="7">
        <v>222</v>
      </c>
      <c r="D34" s="7">
        <v>273</v>
      </c>
      <c r="E34" s="28">
        <v>248.66666666666666</v>
      </c>
      <c r="F34" s="21">
        <v>224.33333333333334</v>
      </c>
      <c r="G34" s="7">
        <v>200</v>
      </c>
      <c r="H34" s="7">
        <v>178</v>
      </c>
      <c r="I34" s="28">
        <v>137.33333333333334</v>
      </c>
      <c r="J34" s="21">
        <v>96.666666666666671</v>
      </c>
      <c r="K34" s="7">
        <v>56</v>
      </c>
      <c r="L34" s="28">
        <v>44.666666666666664</v>
      </c>
      <c r="M34" s="21">
        <v>33.333333333333329</v>
      </c>
      <c r="N34" s="6">
        <v>28</v>
      </c>
      <c r="O34" s="6">
        <v>22</v>
      </c>
      <c r="P34" s="6"/>
      <c r="Q34" s="32"/>
      <c r="R34" s="6">
        <v>34</v>
      </c>
      <c r="S34" s="10">
        <f t="shared" si="37"/>
        <v>22.972972972972975</v>
      </c>
      <c r="T34" s="10">
        <f t="shared" si="27"/>
        <v>12.012012012012008</v>
      </c>
      <c r="U34" s="10">
        <f t="shared" si="28"/>
        <v>1.0510510510510553</v>
      </c>
      <c r="V34" s="10">
        <f t="shared" si="29"/>
        <v>-9.9099099099099099</v>
      </c>
      <c r="W34" s="10">
        <f t="shared" si="30"/>
        <v>-19.81981981981982</v>
      </c>
      <c r="X34" s="10">
        <f t="shared" si="31"/>
        <v>-38.138138138138132</v>
      </c>
      <c r="Y34" s="10">
        <f t="shared" si="32"/>
        <v>-56.456456456456451</v>
      </c>
      <c r="Z34" s="10">
        <f t="shared" si="33"/>
        <v>-74.774774774774784</v>
      </c>
      <c r="AA34" s="10">
        <f t="shared" si="34"/>
        <v>-79.879879879879894</v>
      </c>
      <c r="AB34" s="10">
        <f t="shared" si="35"/>
        <v>-84.98498498498499</v>
      </c>
      <c r="AC34" s="10">
        <f t="shared" si="36"/>
        <v>-87.387387387387378</v>
      </c>
    </row>
    <row r="35" spans="1:30" x14ac:dyDescent="0.25">
      <c r="A35" s="32"/>
      <c r="B35" s="46">
        <f>BWt!B49</f>
        <v>35</v>
      </c>
      <c r="C35" s="7">
        <v>221</v>
      </c>
      <c r="D35" s="7">
        <v>168</v>
      </c>
      <c r="E35" s="28">
        <v>174.66666666666666</v>
      </c>
      <c r="F35" s="21">
        <v>181.33333333333334</v>
      </c>
      <c r="G35" s="7">
        <v>188</v>
      </c>
      <c r="H35" s="7">
        <v>158</v>
      </c>
      <c r="I35" s="29" t="s">
        <v>23</v>
      </c>
      <c r="J35" s="29" t="s">
        <v>23</v>
      </c>
      <c r="K35" s="29" t="s">
        <v>23</v>
      </c>
      <c r="L35" s="29" t="s">
        <v>23</v>
      </c>
      <c r="M35" s="29" t="s">
        <v>23</v>
      </c>
      <c r="N35" s="29" t="s">
        <v>23</v>
      </c>
      <c r="O35" s="29" t="s">
        <v>23</v>
      </c>
      <c r="P35" s="6"/>
      <c r="Q35" s="32"/>
      <c r="R35" s="6">
        <v>35</v>
      </c>
      <c r="S35" s="10">
        <f t="shared" si="37"/>
        <v>-23.981900452488688</v>
      </c>
      <c r="T35" s="10">
        <f t="shared" si="27"/>
        <v>-20.965309200603322</v>
      </c>
      <c r="U35" s="10">
        <f t="shared" si="28"/>
        <v>-17.948717948717942</v>
      </c>
      <c r="V35" s="10">
        <f t="shared" si="29"/>
        <v>-14.932126696832579</v>
      </c>
      <c r="W35" s="10">
        <f t="shared" si="30"/>
        <v>-28.50678733031674</v>
      </c>
      <c r="X35" s="29" t="s">
        <v>23</v>
      </c>
      <c r="Y35" s="29" t="s">
        <v>23</v>
      </c>
      <c r="Z35" s="29" t="s">
        <v>23</v>
      </c>
      <c r="AA35" s="29" t="s">
        <v>23</v>
      </c>
      <c r="AB35" s="29" t="s">
        <v>23</v>
      </c>
      <c r="AC35" s="29" t="s">
        <v>23</v>
      </c>
      <c r="AD35" s="26"/>
    </row>
    <row r="36" spans="1:30" x14ac:dyDescent="0.25">
      <c r="A36" s="32"/>
      <c r="B36" s="46">
        <f>BWt!B50</f>
        <v>36</v>
      </c>
      <c r="C36" s="7">
        <v>214</v>
      </c>
      <c r="D36" s="7">
        <v>167</v>
      </c>
      <c r="E36" s="28">
        <v>173.33333333333334</v>
      </c>
      <c r="F36" s="21">
        <v>179.66666666666666</v>
      </c>
      <c r="G36" s="7">
        <v>186</v>
      </c>
      <c r="H36" s="7">
        <v>173</v>
      </c>
      <c r="I36" s="21">
        <v>145</v>
      </c>
      <c r="J36" s="21">
        <v>113</v>
      </c>
      <c r="K36" s="21">
        <v>82</v>
      </c>
      <c r="L36" s="21">
        <v>77</v>
      </c>
      <c r="M36" s="21">
        <v>72</v>
      </c>
      <c r="N36" s="21">
        <v>70</v>
      </c>
      <c r="O36" s="21">
        <v>68</v>
      </c>
      <c r="P36" s="6"/>
      <c r="Q36" s="32"/>
      <c r="R36" s="6">
        <v>36</v>
      </c>
      <c r="S36" s="10">
        <f t="shared" si="37"/>
        <v>-21.962616822429908</v>
      </c>
      <c r="T36" s="10">
        <f t="shared" si="27"/>
        <v>-19.003115264797504</v>
      </c>
      <c r="U36" s="10">
        <f t="shared" si="28"/>
        <v>-16.043613707165115</v>
      </c>
      <c r="V36" s="10">
        <f t="shared" si="29"/>
        <v>-13.084112149532709</v>
      </c>
      <c r="W36" s="10">
        <f t="shared" si="30"/>
        <v>-19.158878504672895</v>
      </c>
      <c r="X36" s="10">
        <f t="shared" si="31"/>
        <v>-32.242990654205606</v>
      </c>
      <c r="Y36" s="10">
        <f t="shared" si="32"/>
        <v>-47.196261682242991</v>
      </c>
      <c r="Z36" s="10">
        <f t="shared" si="33"/>
        <v>-61.682242990654203</v>
      </c>
      <c r="AA36" s="10">
        <f t="shared" si="34"/>
        <v>-64.018691588785046</v>
      </c>
      <c r="AB36" s="10">
        <f t="shared" si="35"/>
        <v>-66.355140186915889</v>
      </c>
      <c r="AC36" s="10">
        <f t="shared" si="36"/>
        <v>-67.289719626168221</v>
      </c>
      <c r="AD36" s="27"/>
    </row>
    <row r="37" spans="1:30" x14ac:dyDescent="0.25">
      <c r="A37" s="32"/>
      <c r="B37" s="46">
        <f>BWt!B51</f>
        <v>37</v>
      </c>
      <c r="C37" s="7">
        <v>202</v>
      </c>
      <c r="D37" s="7">
        <v>106</v>
      </c>
      <c r="E37" s="28">
        <v>120</v>
      </c>
      <c r="F37" s="21">
        <v>134</v>
      </c>
      <c r="G37" s="7">
        <v>148</v>
      </c>
      <c r="H37" s="7">
        <v>138</v>
      </c>
      <c r="I37" s="29" t="s">
        <v>23</v>
      </c>
      <c r="J37" s="29" t="s">
        <v>23</v>
      </c>
      <c r="K37" s="29" t="s">
        <v>23</v>
      </c>
      <c r="L37" s="29" t="s">
        <v>23</v>
      </c>
      <c r="M37" s="29" t="s">
        <v>23</v>
      </c>
      <c r="N37" s="29" t="s">
        <v>23</v>
      </c>
      <c r="O37" s="29" t="s">
        <v>23</v>
      </c>
      <c r="P37" s="6"/>
      <c r="Q37" s="32"/>
      <c r="R37" s="6">
        <v>37</v>
      </c>
      <c r="S37" s="10">
        <f t="shared" si="37"/>
        <v>-47.524752475247524</v>
      </c>
      <c r="T37" s="10">
        <f t="shared" si="27"/>
        <v>-40.594059405940598</v>
      </c>
      <c r="U37" s="10">
        <f t="shared" si="28"/>
        <v>-33.663366336633665</v>
      </c>
      <c r="V37" s="10">
        <f t="shared" si="29"/>
        <v>-26.732673267326735</v>
      </c>
      <c r="W37" s="10">
        <f t="shared" si="30"/>
        <v>-31.683168316831683</v>
      </c>
      <c r="X37" s="29" t="s">
        <v>23</v>
      </c>
      <c r="Y37" s="29" t="s">
        <v>23</v>
      </c>
      <c r="Z37" s="29" t="s">
        <v>23</v>
      </c>
      <c r="AA37" s="29" t="s">
        <v>23</v>
      </c>
      <c r="AB37" s="29" t="s">
        <v>23</v>
      </c>
      <c r="AC37" s="29" t="s">
        <v>23</v>
      </c>
      <c r="AD37" s="26"/>
    </row>
    <row r="38" spans="1:30" x14ac:dyDescent="0.25">
      <c r="A38" s="32"/>
      <c r="B38" s="46">
        <f>BWt!B52</f>
        <v>38</v>
      </c>
      <c r="C38" s="7">
        <v>223</v>
      </c>
      <c r="D38" s="7">
        <v>195</v>
      </c>
      <c r="E38" s="28">
        <v>194.666666666666</v>
      </c>
      <c r="F38" s="21">
        <v>194.333333333333</v>
      </c>
      <c r="G38" s="7">
        <v>194</v>
      </c>
      <c r="H38" s="7">
        <v>137</v>
      </c>
      <c r="I38" s="29" t="s">
        <v>23</v>
      </c>
      <c r="J38" s="29" t="s">
        <v>23</v>
      </c>
      <c r="K38" s="29" t="s">
        <v>23</v>
      </c>
      <c r="L38" s="29" t="s">
        <v>23</v>
      </c>
      <c r="M38" s="29" t="s">
        <v>23</v>
      </c>
      <c r="N38" s="29" t="s">
        <v>23</v>
      </c>
      <c r="O38" s="29" t="s">
        <v>23</v>
      </c>
      <c r="P38" s="6"/>
      <c r="Q38" s="32"/>
      <c r="R38" s="6">
        <v>38</v>
      </c>
      <c r="S38" s="10">
        <f t="shared" si="37"/>
        <v>-12.556053811659194</v>
      </c>
      <c r="T38" s="10">
        <f t="shared" si="27"/>
        <v>-12.70553064275067</v>
      </c>
      <c r="U38" s="10">
        <f t="shared" si="28"/>
        <v>-12.855007473841704</v>
      </c>
      <c r="V38" s="10">
        <f t="shared" si="29"/>
        <v>-13.004484304932735</v>
      </c>
      <c r="W38" s="10">
        <f t="shared" si="30"/>
        <v>-38.565022421524667</v>
      </c>
      <c r="X38" s="29" t="s">
        <v>23</v>
      </c>
      <c r="Y38" s="29" t="s">
        <v>23</v>
      </c>
      <c r="Z38" s="29" t="s">
        <v>23</v>
      </c>
      <c r="AA38" s="29" t="s">
        <v>23</v>
      </c>
      <c r="AB38" s="29" t="s">
        <v>23</v>
      </c>
      <c r="AC38" s="29" t="s">
        <v>23</v>
      </c>
      <c r="AD38" s="26"/>
    </row>
    <row r="39" spans="1:30" x14ac:dyDescent="0.25">
      <c r="A39" s="32"/>
      <c r="B39" s="46">
        <f>BWt!B53</f>
        <v>39</v>
      </c>
      <c r="C39" s="7">
        <v>243</v>
      </c>
      <c r="D39" s="7">
        <v>280</v>
      </c>
      <c r="E39" s="7">
        <v>260</v>
      </c>
      <c r="F39" s="7">
        <v>240</v>
      </c>
      <c r="G39" s="7">
        <v>221</v>
      </c>
      <c r="H39" s="7">
        <v>216</v>
      </c>
      <c r="I39" s="29" t="s">
        <v>23</v>
      </c>
      <c r="J39" s="29" t="s">
        <v>23</v>
      </c>
      <c r="K39" s="29" t="s">
        <v>23</v>
      </c>
      <c r="L39" s="29" t="s">
        <v>23</v>
      </c>
      <c r="M39" s="29" t="s">
        <v>23</v>
      </c>
      <c r="N39" s="29" t="s">
        <v>23</v>
      </c>
      <c r="O39" s="29" t="s">
        <v>23</v>
      </c>
      <c r="P39" s="6"/>
      <c r="Q39" s="32"/>
      <c r="R39" s="6">
        <v>39</v>
      </c>
      <c r="S39" s="10">
        <f t="shared" si="37"/>
        <v>15.22633744855967</v>
      </c>
      <c r="T39" s="10">
        <f t="shared" si="27"/>
        <v>6.9958847736625511</v>
      </c>
      <c r="U39" s="10">
        <f t="shared" si="28"/>
        <v>-1.2345679012345678</v>
      </c>
      <c r="V39" s="10">
        <f t="shared" si="29"/>
        <v>-9.0534979423868318</v>
      </c>
      <c r="W39" s="10">
        <f t="shared" si="30"/>
        <v>-11.111111111111111</v>
      </c>
      <c r="X39" s="29" t="s">
        <v>23</v>
      </c>
      <c r="Y39" s="29" t="s">
        <v>23</v>
      </c>
      <c r="Z39" s="29" t="s">
        <v>23</v>
      </c>
      <c r="AA39" s="29" t="s">
        <v>23</v>
      </c>
      <c r="AB39" s="29" t="s">
        <v>23</v>
      </c>
      <c r="AC39" s="29" t="s">
        <v>23</v>
      </c>
      <c r="AD39" s="26"/>
    </row>
    <row r="40" spans="1:30" x14ac:dyDescent="0.25">
      <c r="A40" s="32"/>
      <c r="B40" s="46">
        <f>BWt!B54</f>
        <v>40</v>
      </c>
      <c r="C40" s="7">
        <v>208</v>
      </c>
      <c r="D40" s="7">
        <v>137</v>
      </c>
      <c r="E40" s="7">
        <v>147</v>
      </c>
      <c r="F40" s="7">
        <v>157</v>
      </c>
      <c r="G40" s="7">
        <v>167</v>
      </c>
      <c r="H40" s="7">
        <v>146</v>
      </c>
      <c r="I40" s="29" t="s">
        <v>23</v>
      </c>
      <c r="J40" s="29" t="s">
        <v>23</v>
      </c>
      <c r="K40" s="29" t="s">
        <v>23</v>
      </c>
      <c r="L40" s="29" t="s">
        <v>23</v>
      </c>
      <c r="M40" s="29" t="s">
        <v>23</v>
      </c>
      <c r="N40" s="29" t="s">
        <v>23</v>
      </c>
      <c r="O40" s="29" t="s">
        <v>23</v>
      </c>
      <c r="P40" s="6"/>
      <c r="Q40" s="32"/>
      <c r="R40" s="6">
        <v>40</v>
      </c>
      <c r="S40" s="10">
        <f t="shared" si="37"/>
        <v>-34.134615384615387</v>
      </c>
      <c r="T40" s="10">
        <f t="shared" si="27"/>
        <v>-29.326923076923077</v>
      </c>
      <c r="U40" s="10">
        <f t="shared" si="28"/>
        <v>-24.519230769230766</v>
      </c>
      <c r="V40" s="10">
        <f t="shared" si="29"/>
        <v>-19.71153846153846</v>
      </c>
      <c r="W40" s="10">
        <f t="shared" si="30"/>
        <v>-29.807692307692307</v>
      </c>
      <c r="X40" s="29" t="s">
        <v>23</v>
      </c>
      <c r="Y40" s="29" t="s">
        <v>23</v>
      </c>
      <c r="Z40" s="29" t="s">
        <v>23</v>
      </c>
      <c r="AA40" s="29" t="s">
        <v>23</v>
      </c>
      <c r="AB40" s="29" t="s">
        <v>23</v>
      </c>
      <c r="AC40" s="29" t="s">
        <v>23</v>
      </c>
      <c r="AD40" s="26"/>
    </row>
    <row r="41" spans="1:30" x14ac:dyDescent="0.25">
      <c r="A41" s="33" t="s">
        <v>7</v>
      </c>
      <c r="B41" s="33"/>
      <c r="C41" s="1">
        <f>AVERAGE(C31:C40)</f>
        <v>260.10000000000002</v>
      </c>
      <c r="D41" s="1">
        <f t="shared" ref="D41:O41" si="38">AVERAGE(D31:D40)</f>
        <v>238.1</v>
      </c>
      <c r="E41" s="1">
        <f t="shared" si="38"/>
        <v>234.43333333333331</v>
      </c>
      <c r="F41" s="1">
        <f t="shared" si="38"/>
        <v>230.76666666666659</v>
      </c>
      <c r="G41" s="1">
        <f t="shared" si="38"/>
        <v>227.2</v>
      </c>
      <c r="H41" s="1">
        <f t="shared" si="38"/>
        <v>199.9</v>
      </c>
      <c r="I41" s="1">
        <f t="shared" si="38"/>
        <v>208.6</v>
      </c>
      <c r="J41" s="1">
        <f t="shared" si="38"/>
        <v>175.6</v>
      </c>
      <c r="K41" s="1">
        <f t="shared" si="38"/>
        <v>142.80000000000001</v>
      </c>
      <c r="L41" s="1">
        <f t="shared" si="38"/>
        <v>138.33333333333331</v>
      </c>
      <c r="M41" s="1">
        <f t="shared" si="38"/>
        <v>133.86666666666667</v>
      </c>
      <c r="N41" s="1">
        <f t="shared" si="38"/>
        <v>131.80000000000001</v>
      </c>
      <c r="O41" s="1">
        <f t="shared" si="38"/>
        <v>129.6</v>
      </c>
      <c r="P41" s="6"/>
      <c r="Q41" s="33" t="s">
        <v>7</v>
      </c>
      <c r="R41" s="33"/>
      <c r="S41" s="1">
        <f>AVERAGE(S31:S40)</f>
        <v>-10.309878776495788</v>
      </c>
      <c r="T41" s="1">
        <f t="shared" ref="T41:AC41" si="39">AVERAGE(T32:T38)</f>
        <v>-13.702449835610421</v>
      </c>
      <c r="U41" s="1">
        <f t="shared" si="39"/>
        <v>-14.589742905666752</v>
      </c>
      <c r="V41" s="1">
        <f t="shared" si="39"/>
        <v>-15.477035975723082</v>
      </c>
      <c r="W41" s="1">
        <f t="shared" si="39"/>
        <v>-23.519908735383968</v>
      </c>
      <c r="X41" s="1">
        <f t="shared" si="39"/>
        <v>-29.234200450376278</v>
      </c>
      <c r="Y41" s="1">
        <f t="shared" si="39"/>
        <v>-42.464594850625062</v>
      </c>
      <c r="Z41" s="1">
        <f t="shared" si="39"/>
        <v>-55.578166820967304</v>
      </c>
      <c r="AA41" s="1">
        <f t="shared" si="39"/>
        <v>-58.272231153126612</v>
      </c>
      <c r="AB41" s="1">
        <f t="shared" si="39"/>
        <v>-60.966295485285926</v>
      </c>
      <c r="AC41" s="1">
        <f t="shared" si="39"/>
        <v>-62.190829490057915</v>
      </c>
    </row>
    <row r="42" spans="1:30" x14ac:dyDescent="0.25">
      <c r="A42" s="33" t="s">
        <v>8</v>
      </c>
      <c r="B42" s="33"/>
      <c r="C42" s="1">
        <f>_xlfn.STDEV.P(C31:C40)</f>
        <v>73.212635521472663</v>
      </c>
      <c r="D42" s="1">
        <f t="shared" ref="D42:O42" si="40">_xlfn.STDEV.P(D31:D40)</f>
        <v>96.846734586149068</v>
      </c>
      <c r="E42" s="1">
        <f t="shared" si="40"/>
        <v>89.088850780180849</v>
      </c>
      <c r="F42" s="1">
        <f t="shared" si="40"/>
        <v>82.511958729225228</v>
      </c>
      <c r="G42" s="1">
        <f t="shared" si="40"/>
        <v>77.409043399334166</v>
      </c>
      <c r="H42" s="1">
        <f t="shared" si="40"/>
        <v>60.640662925136297</v>
      </c>
      <c r="I42" s="1">
        <f t="shared" si="40"/>
        <v>57.340077122763276</v>
      </c>
      <c r="J42" s="1">
        <f t="shared" si="40"/>
        <v>59.85330214597834</v>
      </c>
      <c r="K42" s="1">
        <f t="shared" si="40"/>
        <v>62.396794789476168</v>
      </c>
      <c r="L42" s="1">
        <f t="shared" si="40"/>
        <v>66.429243894872457</v>
      </c>
      <c r="M42" s="1">
        <f t="shared" si="40"/>
        <v>70.589454673563722</v>
      </c>
      <c r="N42" s="1">
        <f t="shared" si="40"/>
        <v>72.482825551988526</v>
      </c>
      <c r="O42" s="1">
        <f t="shared" si="40"/>
        <v>74.690293880798194</v>
      </c>
      <c r="P42" s="6"/>
      <c r="Q42" s="33" t="s">
        <v>8</v>
      </c>
      <c r="R42" s="33"/>
      <c r="S42" s="1">
        <f>_xlfn.STDEV.P(S31:S40)</f>
        <v>21.587167936846551</v>
      </c>
      <c r="T42" s="1">
        <f t="shared" ref="T42:AC42" si="41">_xlfn.STDEV.P(T32:T38)</f>
        <v>15.796554961099833</v>
      </c>
      <c r="U42" s="1">
        <f t="shared" si="41"/>
        <v>10.58267660858654</v>
      </c>
      <c r="V42" s="1">
        <f t="shared" si="41"/>
        <v>6.0670218651213199</v>
      </c>
      <c r="W42" s="1">
        <f t="shared" si="41"/>
        <v>10.182128758436221</v>
      </c>
      <c r="X42" s="1">
        <f t="shared" si="41"/>
        <v>8.717270700157087</v>
      </c>
      <c r="Y42" s="1">
        <f t="shared" si="41"/>
        <v>11.322188322934499</v>
      </c>
      <c r="Z42" s="1">
        <f t="shared" si="41"/>
        <v>14.337378163989024</v>
      </c>
      <c r="AA42" s="1">
        <f t="shared" si="41"/>
        <v>15.322853628770982</v>
      </c>
      <c r="AB42" s="1">
        <f t="shared" si="41"/>
        <v>16.418687968922153</v>
      </c>
      <c r="AC42" s="1">
        <f t="shared" si="41"/>
        <v>16.952812269372387</v>
      </c>
    </row>
    <row r="43" spans="1:30" x14ac:dyDescent="0.25">
      <c r="A43" s="33" t="s">
        <v>9</v>
      </c>
      <c r="B43" s="33"/>
      <c r="C43" s="1">
        <f>C42/COUNT(C31:C40)</f>
        <v>7.3212635521472667</v>
      </c>
      <c r="D43" s="1">
        <f t="shared" ref="D43:O43" si="42">D42/COUNT(D31:D40)</f>
        <v>9.6846734586149061</v>
      </c>
      <c r="E43" s="1">
        <f t="shared" si="42"/>
        <v>8.9088850780180842</v>
      </c>
      <c r="F43" s="1">
        <f t="shared" si="42"/>
        <v>8.2511958729225228</v>
      </c>
      <c r="G43" s="1">
        <f t="shared" si="42"/>
        <v>7.740904339933417</v>
      </c>
      <c r="H43" s="1">
        <f t="shared" si="42"/>
        <v>6.0640662925136297</v>
      </c>
      <c r="I43" s="1">
        <f t="shared" si="42"/>
        <v>11.468015424552656</v>
      </c>
      <c r="J43" s="1">
        <f t="shared" si="42"/>
        <v>11.970660429195668</v>
      </c>
      <c r="K43" s="1">
        <f t="shared" si="42"/>
        <v>12.479358957895233</v>
      </c>
      <c r="L43" s="1">
        <f t="shared" si="42"/>
        <v>13.285848778974492</v>
      </c>
      <c r="M43" s="1">
        <f t="shared" si="42"/>
        <v>14.117890934712744</v>
      </c>
      <c r="N43" s="1">
        <f t="shared" si="42"/>
        <v>14.496565110397706</v>
      </c>
      <c r="O43" s="1">
        <f t="shared" si="42"/>
        <v>14.93805877615964</v>
      </c>
      <c r="P43" s="6"/>
      <c r="Q43" s="33" t="s">
        <v>9</v>
      </c>
      <c r="R43" s="33"/>
      <c r="S43" s="1">
        <f>S42/COUNT(S31:S40)</f>
        <v>2.158716793684655</v>
      </c>
      <c r="T43" s="1">
        <f t="shared" ref="T43:AC43" si="43">T42/COUNT(T32:T38)</f>
        <v>2.2566507087285474</v>
      </c>
      <c r="U43" s="1">
        <f t="shared" si="43"/>
        <v>1.5118109440837915</v>
      </c>
      <c r="V43" s="1">
        <f t="shared" si="43"/>
        <v>0.86671740930304575</v>
      </c>
      <c r="W43" s="1">
        <f t="shared" si="43"/>
        <v>1.4545898226337459</v>
      </c>
      <c r="X43" s="1">
        <f t="shared" si="43"/>
        <v>2.1793176750392718</v>
      </c>
      <c r="Y43" s="1">
        <f t="shared" si="43"/>
        <v>2.8305470807336248</v>
      </c>
      <c r="Z43" s="1">
        <f t="shared" si="43"/>
        <v>3.5843445409972561</v>
      </c>
      <c r="AA43" s="1">
        <f t="shared" si="43"/>
        <v>3.8307134071927456</v>
      </c>
      <c r="AB43" s="1">
        <f t="shared" si="43"/>
        <v>4.1046719922305384</v>
      </c>
      <c r="AC43" s="1">
        <f t="shared" si="43"/>
        <v>4.2382030673430968</v>
      </c>
    </row>
    <row r="44" spans="1:30" x14ac:dyDescent="0.25">
      <c r="A44" s="37" t="s">
        <v>10</v>
      </c>
      <c r="B44" s="37"/>
      <c r="C44" s="2">
        <f>_xlfn.T.TEST(C31:C40,C$4:C$13,2,2)</f>
        <v>0.21113251961940094</v>
      </c>
      <c r="D44" s="2">
        <f t="shared" ref="D44:O44" si="44">_xlfn.T.TEST(D31:D40,D$4:D$13,2,2)</f>
        <v>0.19513425467504958</v>
      </c>
      <c r="E44" s="2">
        <f t="shared" si="44"/>
        <v>0.21092023514250691</v>
      </c>
      <c r="F44" s="2">
        <f t="shared" si="44"/>
        <v>0.22466326796930194</v>
      </c>
      <c r="G44" s="2">
        <f t="shared" si="44"/>
        <v>0.25546331138441364</v>
      </c>
      <c r="H44" s="2">
        <f t="shared" si="44"/>
        <v>0.15822652935316844</v>
      </c>
      <c r="I44" s="2">
        <f t="shared" si="44"/>
        <v>0.35939523443707616</v>
      </c>
      <c r="J44" s="2">
        <f t="shared" si="44"/>
        <v>0.74327858389672974</v>
      </c>
      <c r="K44" s="2">
        <f t="shared" si="44"/>
        <v>0.8179637931565209</v>
      </c>
      <c r="L44" s="2">
        <f t="shared" si="44"/>
        <v>0.47717090055359301</v>
      </c>
      <c r="M44" s="2">
        <f t="shared" si="44"/>
        <v>0.23781868203945861</v>
      </c>
      <c r="N44" s="2">
        <f t="shared" si="44"/>
        <v>0.16412140781511134</v>
      </c>
      <c r="O44" s="2">
        <f t="shared" si="44"/>
        <v>0.11401711877426532</v>
      </c>
      <c r="P44" s="6"/>
      <c r="Q44" s="37" t="s">
        <v>10</v>
      </c>
      <c r="R44" s="37"/>
      <c r="S44" s="2">
        <f>_xlfn.T.TEST(S31:S40,S$4:S$13,2,2)</f>
        <v>0.44783203593600718</v>
      </c>
      <c r="T44" s="2">
        <f t="shared" ref="T44:AC44" si="45">_xlfn.T.TEST(T31:T38,T$4:T$12,2,2)</f>
        <v>0.54565737048637875</v>
      </c>
      <c r="U44" s="2">
        <f t="shared" si="45"/>
        <v>0.71337808375482892</v>
      </c>
      <c r="V44" s="2">
        <f t="shared" si="45"/>
        <v>0.91168051783224313</v>
      </c>
      <c r="W44" s="2">
        <f t="shared" si="45"/>
        <v>0.64694503515419322</v>
      </c>
      <c r="X44" s="2">
        <f t="shared" si="45"/>
        <v>0.55755952353731308</v>
      </c>
      <c r="Y44" s="2">
        <f t="shared" si="45"/>
        <v>0.32169677498219884</v>
      </c>
      <c r="Z44" s="2">
        <f t="shared" si="45"/>
        <v>0.23704703877586156</v>
      </c>
      <c r="AA44" s="2">
        <f t="shared" si="45"/>
        <v>0.10301089987730183</v>
      </c>
      <c r="AB44" s="2">
        <f t="shared" si="45"/>
        <v>5.0647492251186407E-2</v>
      </c>
      <c r="AC44" s="2">
        <f t="shared" si="45"/>
        <v>3.825586264693967E-2</v>
      </c>
    </row>
    <row r="45" spans="1:30" x14ac:dyDescent="0.25">
      <c r="A45" s="33" t="s">
        <v>48</v>
      </c>
      <c r="B45" s="33"/>
      <c r="C45" s="2">
        <f t="shared" ref="C45:O45" si="46">_xlfn.T.TEST(C31:C40,C$17:C$26,2,2)</f>
        <v>0.33336469011904468</v>
      </c>
      <c r="D45" s="2">
        <f t="shared" si="46"/>
        <v>0.16004049428989878</v>
      </c>
      <c r="E45" s="2">
        <f t="shared" si="46"/>
        <v>0.30349657893137144</v>
      </c>
      <c r="F45" s="2">
        <f t="shared" si="46"/>
        <v>0.64611520824104862</v>
      </c>
      <c r="G45" s="2">
        <f t="shared" si="46"/>
        <v>0.99446686590624378</v>
      </c>
      <c r="H45" s="2">
        <f t="shared" si="46"/>
        <v>0.85951228983216243</v>
      </c>
      <c r="I45" s="2">
        <f t="shared" si="46"/>
        <v>0.47041771225467477</v>
      </c>
      <c r="J45" s="2">
        <f t="shared" si="46"/>
        <v>0.21536046212695287</v>
      </c>
      <c r="K45" s="2">
        <f t="shared" si="46"/>
        <v>8.5617291495334397E-2</v>
      </c>
      <c r="L45" s="2">
        <f t="shared" si="46"/>
        <v>0.15127809705038814</v>
      </c>
      <c r="M45" s="2">
        <f t="shared" si="46"/>
        <v>0.2772531929468513</v>
      </c>
      <c r="N45" s="2">
        <f t="shared" si="46"/>
        <v>0.3706745788082233</v>
      </c>
      <c r="O45" s="2">
        <f t="shared" si="46"/>
        <v>0.4911404810032205</v>
      </c>
      <c r="P45" s="6"/>
      <c r="Q45" s="33" t="s">
        <v>48</v>
      </c>
      <c r="R45" s="33"/>
      <c r="S45" s="2">
        <f>_xlfn.T.TEST(S31:S40,S$17:S$26,2,2)</f>
        <v>0.17051082904899251</v>
      </c>
      <c r="T45" s="2">
        <f t="shared" ref="T45:AC45" si="47">_xlfn.T.TEST(T31:T38,T$17:T$24,2,2)</f>
        <v>0.43002897888236069</v>
      </c>
      <c r="U45" s="2">
        <f t="shared" si="47"/>
        <v>0.65011470185852405</v>
      </c>
      <c r="V45" s="2">
        <f t="shared" si="47"/>
        <v>0.19844448880785825</v>
      </c>
      <c r="W45" s="2">
        <f t="shared" si="47"/>
        <v>0.15144235790621194</v>
      </c>
      <c r="X45" s="2">
        <f t="shared" si="47"/>
        <v>0.68132898428466626</v>
      </c>
      <c r="Y45" s="2">
        <f t="shared" si="47"/>
        <v>6.3656113599201078E-2</v>
      </c>
      <c r="Z45" s="2">
        <f t="shared" si="47"/>
        <v>1.168721075721753E-2</v>
      </c>
      <c r="AA45" s="2">
        <f t="shared" si="47"/>
        <v>4.742523265955266E-2</v>
      </c>
      <c r="AB45" s="2">
        <f t="shared" si="47"/>
        <v>0.16867183882472347</v>
      </c>
      <c r="AC45" s="2">
        <f t="shared" si="47"/>
        <v>0.28210197556285466</v>
      </c>
    </row>
    <row r="46" spans="1:30" ht="14.5" customHeight="1" x14ac:dyDescent="0.25">
      <c r="A46" s="32" t="s">
        <v>29</v>
      </c>
      <c r="B46" s="46">
        <f>BWt!B60</f>
        <v>41</v>
      </c>
      <c r="C46" s="7">
        <v>403</v>
      </c>
      <c r="D46" s="7">
        <v>263</v>
      </c>
      <c r="E46" s="28">
        <v>256.33333333333331</v>
      </c>
      <c r="F46" s="21">
        <v>249.66666666666666</v>
      </c>
      <c r="G46" s="7">
        <v>243</v>
      </c>
      <c r="H46" s="7">
        <v>249</v>
      </c>
      <c r="I46" s="28">
        <v>219</v>
      </c>
      <c r="J46" s="21">
        <v>189</v>
      </c>
      <c r="K46" s="7">
        <v>159</v>
      </c>
      <c r="L46" s="28">
        <v>159.33333333333334</v>
      </c>
      <c r="M46" s="21">
        <v>159.66666666666666</v>
      </c>
      <c r="N46" s="6">
        <v>160</v>
      </c>
      <c r="O46" s="6">
        <v>160</v>
      </c>
      <c r="P46" s="6"/>
      <c r="Q46" s="32" t="s">
        <v>29</v>
      </c>
      <c r="R46" s="6">
        <v>41</v>
      </c>
      <c r="S46" s="10">
        <f>(D46-$C46)/$C46*100</f>
        <v>-34.739454094292803</v>
      </c>
      <c r="T46" s="10">
        <f t="shared" ref="T46:T55" si="48">(E46-$C46)/$C46*100</f>
        <v>-36.393713813068658</v>
      </c>
      <c r="U46" s="10">
        <f t="shared" ref="U46:U55" si="49">(F46-$C46)/$C46*100</f>
        <v>-38.047973531844505</v>
      </c>
      <c r="V46" s="10">
        <f t="shared" ref="V46:V55" si="50">(G46-$C46)/$C46*100</f>
        <v>-39.702233250620353</v>
      </c>
      <c r="W46" s="10">
        <f t="shared" ref="W46:W55" si="51">(H46-$C46)/$C46*100</f>
        <v>-38.213399503722087</v>
      </c>
      <c r="X46" s="10">
        <f t="shared" ref="X46:X55" si="52">(I46-$C46)/$C46*100</f>
        <v>-45.6575682382134</v>
      </c>
      <c r="Y46" s="10">
        <f t="shared" ref="Y46:Y55" si="53">(J46-$C46)/$C46*100</f>
        <v>-53.101736972704714</v>
      </c>
      <c r="Z46" s="10">
        <f t="shared" ref="Z46:Z55" si="54">(K46-$C46)/$C46*100</f>
        <v>-60.545905707196034</v>
      </c>
      <c r="AA46" s="10">
        <f t="shared" ref="AA46:AA55" si="55">(L46-$C46)/$C46*100</f>
        <v>-60.463192721257229</v>
      </c>
      <c r="AB46" s="10">
        <f t="shared" ref="AB46:AB55" si="56">(M46-$C46)/$C46*100</f>
        <v>-60.380479735318445</v>
      </c>
      <c r="AC46" s="10">
        <f t="shared" ref="AC46:AC55" si="57">(N46-$C46)/$C46*100</f>
        <v>-60.297766749379655</v>
      </c>
    </row>
    <row r="47" spans="1:30" x14ac:dyDescent="0.25">
      <c r="A47" s="32"/>
      <c r="B47" s="46">
        <f>BWt!B61</f>
        <v>42</v>
      </c>
      <c r="C47" s="6">
        <v>260</v>
      </c>
      <c r="D47" s="6">
        <v>137</v>
      </c>
      <c r="E47" s="6">
        <v>114</v>
      </c>
      <c r="F47" s="6">
        <v>92</v>
      </c>
      <c r="G47" s="6">
        <v>69</v>
      </c>
      <c r="H47" s="6">
        <v>44</v>
      </c>
      <c r="I47" s="29" t="s">
        <v>23</v>
      </c>
      <c r="J47" s="29" t="s">
        <v>23</v>
      </c>
      <c r="K47" s="29" t="s">
        <v>23</v>
      </c>
      <c r="L47" s="29" t="s">
        <v>23</v>
      </c>
      <c r="M47" s="29" t="s">
        <v>23</v>
      </c>
      <c r="N47" s="29" t="s">
        <v>23</v>
      </c>
      <c r="O47" s="29" t="s">
        <v>23</v>
      </c>
      <c r="P47" s="6"/>
      <c r="Q47" s="32"/>
      <c r="R47" s="6">
        <v>42</v>
      </c>
      <c r="S47" s="10">
        <f t="shared" ref="S47:S55" si="58">(D47-$C47)/$C47*100</f>
        <v>-47.307692307692307</v>
      </c>
      <c r="T47" s="10">
        <f t="shared" si="48"/>
        <v>-56.153846153846153</v>
      </c>
      <c r="U47" s="10">
        <f t="shared" si="49"/>
        <v>-64.615384615384613</v>
      </c>
      <c r="V47" s="10">
        <f t="shared" si="50"/>
        <v>-73.461538461538467</v>
      </c>
      <c r="W47" s="10">
        <f t="shared" si="51"/>
        <v>-83.07692307692308</v>
      </c>
      <c r="X47" s="29" t="s">
        <v>23</v>
      </c>
      <c r="Y47" s="29" t="s">
        <v>23</v>
      </c>
      <c r="Z47" s="29" t="s">
        <v>23</v>
      </c>
      <c r="AA47" s="29" t="s">
        <v>23</v>
      </c>
      <c r="AB47" s="29" t="s">
        <v>23</v>
      </c>
      <c r="AC47" s="29" t="s">
        <v>23</v>
      </c>
      <c r="AD47" s="26"/>
    </row>
    <row r="48" spans="1:30" x14ac:dyDescent="0.25">
      <c r="A48" s="32"/>
      <c r="B48" s="46">
        <f>BWt!B62</f>
        <v>43</v>
      </c>
      <c r="C48" s="7">
        <v>301</v>
      </c>
      <c r="D48" s="7">
        <v>221</v>
      </c>
      <c r="E48" s="28">
        <v>214.33333333333334</v>
      </c>
      <c r="F48" s="21">
        <v>207.66666666666666</v>
      </c>
      <c r="G48" s="7">
        <v>201</v>
      </c>
      <c r="H48" s="7">
        <v>126</v>
      </c>
      <c r="I48" s="28">
        <v>92</v>
      </c>
      <c r="J48" s="21">
        <v>58</v>
      </c>
      <c r="K48" s="7">
        <v>24</v>
      </c>
      <c r="L48" s="28">
        <v>19</v>
      </c>
      <c r="M48" s="21">
        <v>14</v>
      </c>
      <c r="N48" s="6">
        <v>12</v>
      </c>
      <c r="O48" s="6">
        <v>9</v>
      </c>
      <c r="P48" s="6"/>
      <c r="Q48" s="32"/>
      <c r="R48" s="6">
        <v>43</v>
      </c>
      <c r="S48" s="10">
        <f t="shared" si="58"/>
        <v>-26.578073089701</v>
      </c>
      <c r="T48" s="10">
        <f t="shared" si="48"/>
        <v>-28.792912513842744</v>
      </c>
      <c r="U48" s="10">
        <f t="shared" si="49"/>
        <v>-31.007751937984501</v>
      </c>
      <c r="V48" s="10">
        <f t="shared" si="50"/>
        <v>-33.222591362126245</v>
      </c>
      <c r="W48" s="10">
        <f t="shared" si="51"/>
        <v>-58.139534883720934</v>
      </c>
      <c r="X48" s="10">
        <f t="shared" si="52"/>
        <v>-69.435215946843854</v>
      </c>
      <c r="Y48" s="10">
        <f t="shared" si="53"/>
        <v>-80.730897009966768</v>
      </c>
      <c r="Z48" s="10">
        <f t="shared" si="54"/>
        <v>-92.026578073089709</v>
      </c>
      <c r="AA48" s="10">
        <f t="shared" si="55"/>
        <v>-93.687707641196013</v>
      </c>
      <c r="AB48" s="10">
        <f t="shared" si="56"/>
        <v>-95.348837209302332</v>
      </c>
      <c r="AC48" s="10">
        <f t="shared" si="57"/>
        <v>-96.013289036544847</v>
      </c>
    </row>
    <row r="49" spans="1:30" x14ac:dyDescent="0.25">
      <c r="A49" s="32"/>
      <c r="B49" s="46">
        <f>BWt!B63</f>
        <v>44</v>
      </c>
      <c r="C49" s="7">
        <v>295</v>
      </c>
      <c r="D49" s="7">
        <v>192</v>
      </c>
      <c r="E49" s="28">
        <v>188.33333333333334</v>
      </c>
      <c r="F49" s="21">
        <v>184.66666666666666</v>
      </c>
      <c r="G49" s="7">
        <v>181</v>
      </c>
      <c r="H49" s="7">
        <v>122</v>
      </c>
      <c r="I49" s="28">
        <v>83.333333333333343</v>
      </c>
      <c r="J49" s="21">
        <v>44.666666666666671</v>
      </c>
      <c r="K49" s="7">
        <v>6</v>
      </c>
      <c r="L49" s="28">
        <v>4</v>
      </c>
      <c r="M49" s="21">
        <v>2</v>
      </c>
      <c r="N49" s="6">
        <v>1</v>
      </c>
      <c r="O49" s="6">
        <v>0</v>
      </c>
      <c r="P49" s="6"/>
      <c r="Q49" s="32"/>
      <c r="R49" s="6">
        <v>44</v>
      </c>
      <c r="S49" s="10">
        <f t="shared" si="58"/>
        <v>-34.915254237288131</v>
      </c>
      <c r="T49" s="10">
        <f t="shared" si="48"/>
        <v>-36.158192090395474</v>
      </c>
      <c r="U49" s="10">
        <f t="shared" si="49"/>
        <v>-37.401129943502823</v>
      </c>
      <c r="V49" s="10">
        <f t="shared" si="50"/>
        <v>-38.644067796610173</v>
      </c>
      <c r="W49" s="10">
        <f t="shared" si="51"/>
        <v>-58.644067796610166</v>
      </c>
      <c r="X49" s="10">
        <f t="shared" si="52"/>
        <v>-71.751412429378519</v>
      </c>
      <c r="Y49" s="10">
        <f t="shared" si="53"/>
        <v>-84.858757062146879</v>
      </c>
      <c r="Z49" s="10">
        <f t="shared" si="54"/>
        <v>-97.966101694915253</v>
      </c>
      <c r="AA49" s="10">
        <f t="shared" si="55"/>
        <v>-98.644067796610173</v>
      </c>
      <c r="AB49" s="10">
        <f t="shared" si="56"/>
        <v>-99.322033898305079</v>
      </c>
      <c r="AC49" s="10">
        <f t="shared" si="57"/>
        <v>-99.661016949152554</v>
      </c>
    </row>
    <row r="50" spans="1:30" x14ac:dyDescent="0.25">
      <c r="A50" s="32"/>
      <c r="B50" s="46">
        <f>BWt!B64</f>
        <v>45</v>
      </c>
      <c r="C50" s="7">
        <v>291</v>
      </c>
      <c r="D50" s="7">
        <v>166</v>
      </c>
      <c r="E50" s="28">
        <v>151.33333333333334</v>
      </c>
      <c r="F50" s="21">
        <v>136.66666666666666</v>
      </c>
      <c r="G50" s="7">
        <v>122</v>
      </c>
      <c r="H50" s="7">
        <v>58</v>
      </c>
      <c r="I50" s="29" t="s">
        <v>23</v>
      </c>
      <c r="J50" s="29" t="s">
        <v>23</v>
      </c>
      <c r="K50" s="29" t="s">
        <v>23</v>
      </c>
      <c r="L50" s="29" t="s">
        <v>23</v>
      </c>
      <c r="M50" s="29" t="s">
        <v>23</v>
      </c>
      <c r="N50" s="29" t="s">
        <v>23</v>
      </c>
      <c r="O50" s="29" t="s">
        <v>23</v>
      </c>
      <c r="P50" s="6"/>
      <c r="Q50" s="32"/>
      <c r="R50" s="6">
        <v>45</v>
      </c>
      <c r="S50" s="10">
        <f t="shared" si="58"/>
        <v>-42.955326460481096</v>
      </c>
      <c r="T50" s="10">
        <f t="shared" si="48"/>
        <v>-47.995418098510875</v>
      </c>
      <c r="U50" s="10">
        <f t="shared" si="49"/>
        <v>-53.035509736540668</v>
      </c>
      <c r="V50" s="10">
        <f t="shared" si="50"/>
        <v>-58.075601374570454</v>
      </c>
      <c r="W50" s="10">
        <f t="shared" si="51"/>
        <v>-80.06872852233677</v>
      </c>
      <c r="X50" s="29" t="s">
        <v>23</v>
      </c>
      <c r="Y50" s="29" t="s">
        <v>23</v>
      </c>
      <c r="Z50" s="29" t="s">
        <v>23</v>
      </c>
      <c r="AA50" s="29" t="s">
        <v>23</v>
      </c>
      <c r="AB50" s="29" t="s">
        <v>23</v>
      </c>
      <c r="AC50" s="29" t="s">
        <v>23</v>
      </c>
      <c r="AD50" s="26"/>
    </row>
    <row r="51" spans="1:30" x14ac:dyDescent="0.25">
      <c r="A51" s="32"/>
      <c r="B51" s="46">
        <f>BWt!B65</f>
        <v>46</v>
      </c>
      <c r="C51" s="7">
        <v>291</v>
      </c>
      <c r="D51" s="7">
        <v>145</v>
      </c>
      <c r="E51" s="28">
        <v>131</v>
      </c>
      <c r="F51" s="21">
        <v>117</v>
      </c>
      <c r="G51" s="7">
        <v>103</v>
      </c>
      <c r="H51" s="7">
        <v>49</v>
      </c>
      <c r="I51" s="29" t="s">
        <v>23</v>
      </c>
      <c r="J51" s="29" t="s">
        <v>23</v>
      </c>
      <c r="K51" s="29" t="s">
        <v>23</v>
      </c>
      <c r="L51" s="29" t="s">
        <v>23</v>
      </c>
      <c r="M51" s="29" t="s">
        <v>23</v>
      </c>
      <c r="N51" s="29" t="s">
        <v>23</v>
      </c>
      <c r="O51" s="29" t="s">
        <v>23</v>
      </c>
      <c r="P51" s="6"/>
      <c r="Q51" s="32"/>
      <c r="R51" s="6">
        <v>46</v>
      </c>
      <c r="S51" s="10">
        <f t="shared" si="58"/>
        <v>-50.171821305841924</v>
      </c>
      <c r="T51" s="10">
        <f t="shared" si="48"/>
        <v>-54.982817869415811</v>
      </c>
      <c r="U51" s="10">
        <f t="shared" si="49"/>
        <v>-59.793814432989691</v>
      </c>
      <c r="V51" s="10">
        <f t="shared" si="50"/>
        <v>-64.604810996563572</v>
      </c>
      <c r="W51" s="10">
        <f t="shared" si="51"/>
        <v>-83.161512027491412</v>
      </c>
      <c r="X51" s="29" t="s">
        <v>23</v>
      </c>
      <c r="Y51" s="29" t="s">
        <v>23</v>
      </c>
      <c r="Z51" s="29" t="s">
        <v>23</v>
      </c>
      <c r="AA51" s="29" t="s">
        <v>23</v>
      </c>
      <c r="AB51" s="29" t="s">
        <v>23</v>
      </c>
      <c r="AC51" s="29" t="s">
        <v>23</v>
      </c>
      <c r="AD51" s="26"/>
    </row>
    <row r="52" spans="1:30" x14ac:dyDescent="0.25">
      <c r="A52" s="32"/>
      <c r="B52" s="46">
        <f>BWt!B66</f>
        <v>47</v>
      </c>
      <c r="C52" s="7">
        <v>232</v>
      </c>
      <c r="D52" s="7">
        <v>119</v>
      </c>
      <c r="E52" s="28">
        <v>99.666666666666671</v>
      </c>
      <c r="F52" s="21">
        <v>80.333333333333343</v>
      </c>
      <c r="G52" s="7">
        <v>61</v>
      </c>
      <c r="H52" s="7">
        <v>25</v>
      </c>
      <c r="I52" s="29" t="s">
        <v>23</v>
      </c>
      <c r="J52" s="29" t="s">
        <v>23</v>
      </c>
      <c r="K52" s="29" t="s">
        <v>23</v>
      </c>
      <c r="L52" s="29" t="s">
        <v>23</v>
      </c>
      <c r="M52" s="29" t="s">
        <v>23</v>
      </c>
      <c r="N52" s="29" t="s">
        <v>23</v>
      </c>
      <c r="O52" s="29" t="s">
        <v>23</v>
      </c>
      <c r="P52" s="6"/>
      <c r="Q52" s="32"/>
      <c r="R52" s="6">
        <v>47</v>
      </c>
      <c r="S52" s="10">
        <f t="shared" si="58"/>
        <v>-48.706896551724135</v>
      </c>
      <c r="T52" s="10">
        <f t="shared" si="48"/>
        <v>-57.040229885057457</v>
      </c>
      <c r="U52" s="10">
        <f t="shared" si="49"/>
        <v>-65.3735632183908</v>
      </c>
      <c r="V52" s="10">
        <f t="shared" si="50"/>
        <v>-73.706896551724128</v>
      </c>
      <c r="W52" s="10">
        <f t="shared" si="51"/>
        <v>-89.224137931034491</v>
      </c>
      <c r="X52" s="29" t="s">
        <v>23</v>
      </c>
      <c r="Y52" s="29" t="s">
        <v>23</v>
      </c>
      <c r="Z52" s="29" t="s">
        <v>23</v>
      </c>
      <c r="AA52" s="29" t="s">
        <v>23</v>
      </c>
      <c r="AB52" s="29" t="s">
        <v>23</v>
      </c>
      <c r="AC52" s="29" t="s">
        <v>23</v>
      </c>
      <c r="AD52" s="26"/>
    </row>
    <row r="53" spans="1:30" x14ac:dyDescent="0.25">
      <c r="A53" s="32"/>
      <c r="B53" s="46">
        <f>BWt!B67</f>
        <v>48</v>
      </c>
      <c r="C53" s="7">
        <v>229</v>
      </c>
      <c r="D53" s="7">
        <v>108</v>
      </c>
      <c r="E53" s="28">
        <v>77.333333333333329</v>
      </c>
      <c r="F53" s="21">
        <v>46.666666666666664</v>
      </c>
      <c r="G53" s="7">
        <v>16</v>
      </c>
      <c r="H53" s="7">
        <v>30</v>
      </c>
      <c r="I53" s="29" t="s">
        <v>23</v>
      </c>
      <c r="J53" s="29" t="s">
        <v>23</v>
      </c>
      <c r="K53" s="29" t="s">
        <v>23</v>
      </c>
      <c r="L53" s="29" t="s">
        <v>23</v>
      </c>
      <c r="M53" s="29" t="s">
        <v>23</v>
      </c>
      <c r="N53" s="29" t="s">
        <v>23</v>
      </c>
      <c r="O53" s="29" t="s">
        <v>23</v>
      </c>
      <c r="P53" s="6"/>
      <c r="Q53" s="32"/>
      <c r="R53" s="6">
        <v>48</v>
      </c>
      <c r="S53" s="10">
        <f t="shared" si="58"/>
        <v>-52.838427947598255</v>
      </c>
      <c r="T53" s="10">
        <f t="shared" si="48"/>
        <v>-66.229985443959251</v>
      </c>
      <c r="U53" s="10">
        <f t="shared" si="49"/>
        <v>-79.621542940320239</v>
      </c>
      <c r="V53" s="10">
        <f t="shared" si="50"/>
        <v>-93.013100436681214</v>
      </c>
      <c r="W53" s="10">
        <f t="shared" si="51"/>
        <v>-86.899563318777297</v>
      </c>
      <c r="X53" s="29" t="s">
        <v>23</v>
      </c>
      <c r="Y53" s="29" t="s">
        <v>23</v>
      </c>
      <c r="Z53" s="29" t="s">
        <v>23</v>
      </c>
      <c r="AA53" s="29" t="s">
        <v>23</v>
      </c>
      <c r="AB53" s="29" t="s">
        <v>23</v>
      </c>
      <c r="AC53" s="29" t="s">
        <v>23</v>
      </c>
      <c r="AD53" s="26"/>
    </row>
    <row r="54" spans="1:30" x14ac:dyDescent="0.25">
      <c r="A54" s="32"/>
      <c r="B54" s="46">
        <f>BWt!B68</f>
        <v>49</v>
      </c>
      <c r="C54" s="7">
        <v>349</v>
      </c>
      <c r="D54" s="7">
        <v>228</v>
      </c>
      <c r="E54" s="7">
        <v>222</v>
      </c>
      <c r="F54" s="7">
        <v>217</v>
      </c>
      <c r="G54" s="7">
        <v>212</v>
      </c>
      <c r="H54" s="7">
        <v>186</v>
      </c>
      <c r="I54" s="7">
        <v>151</v>
      </c>
      <c r="J54" s="7">
        <v>117</v>
      </c>
      <c r="K54" s="7">
        <v>83</v>
      </c>
      <c r="L54" s="7">
        <v>82</v>
      </c>
      <c r="M54" s="7">
        <v>81</v>
      </c>
      <c r="N54" s="7">
        <v>81</v>
      </c>
      <c r="O54" s="7">
        <v>80</v>
      </c>
      <c r="P54" s="6"/>
      <c r="Q54" s="32"/>
      <c r="R54" s="6">
        <v>49</v>
      </c>
      <c r="S54" s="10">
        <f t="shared" si="58"/>
        <v>-34.670487106017191</v>
      </c>
      <c r="T54" s="10">
        <f t="shared" si="48"/>
        <v>-36.389684813753583</v>
      </c>
      <c r="U54" s="10">
        <f t="shared" si="49"/>
        <v>-37.822349570200572</v>
      </c>
      <c r="V54" s="10">
        <f t="shared" si="50"/>
        <v>-39.255014326647562</v>
      </c>
      <c r="W54" s="10">
        <f t="shared" si="51"/>
        <v>-46.704871060171918</v>
      </c>
      <c r="X54" s="10">
        <f t="shared" si="52"/>
        <v>-56.733524355300858</v>
      </c>
      <c r="Y54" s="10">
        <f t="shared" si="53"/>
        <v>-66.475644699140403</v>
      </c>
      <c r="Z54" s="10">
        <f t="shared" si="54"/>
        <v>-76.217765042979948</v>
      </c>
      <c r="AA54" s="10">
        <f t="shared" si="55"/>
        <v>-76.504297994269336</v>
      </c>
      <c r="AB54" s="10">
        <f t="shared" si="56"/>
        <v>-76.790830945558739</v>
      </c>
      <c r="AC54" s="10">
        <f t="shared" si="57"/>
        <v>-76.790830945558739</v>
      </c>
    </row>
    <row r="55" spans="1:30" x14ac:dyDescent="0.25">
      <c r="A55" s="32"/>
      <c r="B55" s="46">
        <f>BWt!B69</f>
        <v>50</v>
      </c>
      <c r="C55" s="7">
        <v>311</v>
      </c>
      <c r="D55" s="7">
        <v>236</v>
      </c>
      <c r="E55" s="28">
        <v>235</v>
      </c>
      <c r="F55" s="21">
        <v>234</v>
      </c>
      <c r="G55" s="7">
        <v>233</v>
      </c>
      <c r="H55" s="7">
        <v>244</v>
      </c>
      <c r="I55" s="28">
        <v>203.33333333333334</v>
      </c>
      <c r="J55" s="21">
        <v>162.66666666666669</v>
      </c>
      <c r="K55" s="7">
        <v>122</v>
      </c>
      <c r="L55" s="28">
        <v>97</v>
      </c>
      <c r="M55" s="21">
        <v>72</v>
      </c>
      <c r="N55" s="6">
        <v>60</v>
      </c>
      <c r="O55" s="6">
        <v>47</v>
      </c>
      <c r="P55" s="6"/>
      <c r="Q55" s="32"/>
      <c r="R55" s="6">
        <v>50</v>
      </c>
      <c r="S55" s="10">
        <f t="shared" si="58"/>
        <v>-24.115755627009648</v>
      </c>
      <c r="T55" s="10">
        <f t="shared" si="48"/>
        <v>-24.437299035369776</v>
      </c>
      <c r="U55" s="10">
        <f t="shared" si="49"/>
        <v>-24.758842443729904</v>
      </c>
      <c r="V55" s="10">
        <f t="shared" si="50"/>
        <v>-25.080385852090032</v>
      </c>
      <c r="W55" s="10">
        <f t="shared" si="51"/>
        <v>-21.54340836012862</v>
      </c>
      <c r="X55" s="10">
        <f t="shared" si="52"/>
        <v>-34.619506966773841</v>
      </c>
      <c r="Y55" s="10">
        <f t="shared" si="53"/>
        <v>-47.695605573419073</v>
      </c>
      <c r="Z55" s="10">
        <f t="shared" si="54"/>
        <v>-60.771704180064312</v>
      </c>
      <c r="AA55" s="10">
        <f t="shared" si="55"/>
        <v>-68.81028938906752</v>
      </c>
      <c r="AB55" s="10">
        <f t="shared" si="56"/>
        <v>-76.848874598070736</v>
      </c>
      <c r="AC55" s="10">
        <f t="shared" si="57"/>
        <v>-80.707395498392287</v>
      </c>
    </row>
    <row r="56" spans="1:30" x14ac:dyDescent="0.25">
      <c r="A56" s="33" t="s">
        <v>7</v>
      </c>
      <c r="B56" s="33"/>
      <c r="C56" s="1">
        <f t="shared" ref="C56:O56" si="59">AVERAGE(C46:C55)</f>
        <v>296.2</v>
      </c>
      <c r="D56" s="1">
        <f t="shared" si="59"/>
        <v>181.5</v>
      </c>
      <c r="E56" s="1">
        <f t="shared" si="59"/>
        <v>168.93333333333334</v>
      </c>
      <c r="F56" s="1">
        <f t="shared" si="59"/>
        <v>156.56666666666666</v>
      </c>
      <c r="G56" s="1">
        <f t="shared" si="59"/>
        <v>144.1</v>
      </c>
      <c r="H56" s="1">
        <f t="shared" si="59"/>
        <v>113.3</v>
      </c>
      <c r="I56" s="1">
        <f t="shared" si="59"/>
        <v>149.73333333333335</v>
      </c>
      <c r="J56" s="1">
        <f t="shared" si="59"/>
        <v>114.26666666666668</v>
      </c>
      <c r="K56" s="1">
        <f t="shared" si="59"/>
        <v>78.8</v>
      </c>
      <c r="L56" s="1">
        <f t="shared" si="59"/>
        <v>72.26666666666668</v>
      </c>
      <c r="M56" s="1">
        <f t="shared" si="59"/>
        <v>65.73333333333332</v>
      </c>
      <c r="N56" s="1">
        <f t="shared" si="59"/>
        <v>62.8</v>
      </c>
      <c r="O56" s="1">
        <f t="shared" si="59"/>
        <v>59.2</v>
      </c>
      <c r="P56" s="6"/>
      <c r="Q56" s="33" t="s">
        <v>7</v>
      </c>
      <c r="R56" s="33"/>
      <c r="S56" s="1">
        <f>AVERAGE(S46:S55)</f>
        <v>-39.699918872764648</v>
      </c>
      <c r="T56" s="1">
        <f t="shared" ref="T56:AC56" si="60">AVERAGE(T46:T53)</f>
        <v>-47.968389483512048</v>
      </c>
      <c r="U56" s="1">
        <f t="shared" si="60"/>
        <v>-53.612083794619735</v>
      </c>
      <c r="V56" s="1">
        <f t="shared" si="60"/>
        <v>-59.303855028804328</v>
      </c>
      <c r="W56" s="1">
        <f t="shared" si="60"/>
        <v>-72.178483382577028</v>
      </c>
      <c r="X56" s="1">
        <f t="shared" si="60"/>
        <v>-62.281398871478586</v>
      </c>
      <c r="Y56" s="1">
        <f t="shared" si="60"/>
        <v>-72.897130348272796</v>
      </c>
      <c r="Z56" s="1">
        <f t="shared" si="60"/>
        <v>-83.512861825066992</v>
      </c>
      <c r="AA56" s="1">
        <f t="shared" si="60"/>
        <v>-84.264989386354458</v>
      </c>
      <c r="AB56" s="1">
        <f t="shared" si="60"/>
        <v>-85.017116947641952</v>
      </c>
      <c r="AC56" s="1">
        <f t="shared" si="60"/>
        <v>-85.324024245025683</v>
      </c>
    </row>
    <row r="57" spans="1:30" x14ac:dyDescent="0.25">
      <c r="A57" s="33" t="s">
        <v>8</v>
      </c>
      <c r="B57" s="33"/>
      <c r="C57" s="1">
        <f t="shared" ref="C57:O57" si="61">_xlfn.STDEV.P(C46:C55)</f>
        <v>49.436423818880748</v>
      </c>
      <c r="D57" s="1">
        <f t="shared" si="61"/>
        <v>51.289862546121142</v>
      </c>
      <c r="E57" s="1">
        <f t="shared" si="61"/>
        <v>59.33966258376892</v>
      </c>
      <c r="F57" s="1">
        <f t="shared" si="61"/>
        <v>67.628733209750095</v>
      </c>
      <c r="G57" s="1">
        <f t="shared" si="61"/>
        <v>76.175389726603953</v>
      </c>
      <c r="H57" s="1">
        <f t="shared" si="61"/>
        <v>82.310448911423151</v>
      </c>
      <c r="I57" s="1">
        <f t="shared" si="61"/>
        <v>55.523928775498767</v>
      </c>
      <c r="J57" s="1">
        <f t="shared" si="61"/>
        <v>56.471585775503065</v>
      </c>
      <c r="K57" s="1">
        <f t="shared" si="61"/>
        <v>57.652059807087554</v>
      </c>
      <c r="L57" s="1">
        <f t="shared" si="61"/>
        <v>56.186752096122355</v>
      </c>
      <c r="M57" s="1">
        <f t="shared" si="61"/>
        <v>56.274486028552737</v>
      </c>
      <c r="N57" s="1">
        <f t="shared" si="61"/>
        <v>56.897803121034471</v>
      </c>
      <c r="O57" s="1">
        <f t="shared" si="61"/>
        <v>57.908203218542361</v>
      </c>
      <c r="P57" s="6"/>
      <c r="Q57" s="33" t="s">
        <v>8</v>
      </c>
      <c r="R57" s="33"/>
      <c r="S57" s="1">
        <f>_xlfn.STDEV.P(S46:S55)</f>
        <v>9.5902351097335554</v>
      </c>
      <c r="T57" s="1">
        <f t="shared" ref="T57:AC57" si="62">_xlfn.STDEV.P(T46:T53)</f>
        <v>12.109611929565013</v>
      </c>
      <c r="U57" s="1">
        <f t="shared" si="62"/>
        <v>15.773536363516687</v>
      </c>
      <c r="V57" s="1">
        <f t="shared" si="62"/>
        <v>19.573873759866391</v>
      </c>
      <c r="W57" s="1">
        <f t="shared" si="62"/>
        <v>17.11294397134083</v>
      </c>
      <c r="X57" s="1">
        <f t="shared" si="62"/>
        <v>11.792794416621268</v>
      </c>
      <c r="Y57" s="1">
        <f t="shared" si="62"/>
        <v>14.098534352258213</v>
      </c>
      <c r="Z57" s="1">
        <f t="shared" si="62"/>
        <v>16.420115513270353</v>
      </c>
      <c r="AA57" s="1">
        <f t="shared" si="62"/>
        <v>16.951607983954883</v>
      </c>
      <c r="AB57" s="1">
        <f t="shared" si="62"/>
        <v>17.496085139845938</v>
      </c>
      <c r="AC57" s="1">
        <f t="shared" si="62"/>
        <v>17.758784735258732</v>
      </c>
    </row>
    <row r="58" spans="1:30" x14ac:dyDescent="0.25">
      <c r="A58" s="33" t="s">
        <v>9</v>
      </c>
      <c r="B58" s="33"/>
      <c r="C58" s="1">
        <f t="shared" ref="C58:O58" si="63">C57/COUNT(C46:C55)</f>
        <v>4.9436423818880746</v>
      </c>
      <c r="D58" s="1">
        <f t="shared" si="63"/>
        <v>5.1289862546121139</v>
      </c>
      <c r="E58" s="1">
        <f t="shared" si="63"/>
        <v>5.9339662583768922</v>
      </c>
      <c r="F58" s="1">
        <f t="shared" si="63"/>
        <v>6.7628733209750092</v>
      </c>
      <c r="G58" s="1">
        <f t="shared" si="63"/>
        <v>7.6175389726603955</v>
      </c>
      <c r="H58" s="1">
        <f t="shared" si="63"/>
        <v>8.2310448911423144</v>
      </c>
      <c r="I58" s="1">
        <f t="shared" si="63"/>
        <v>11.104785755099753</v>
      </c>
      <c r="J58" s="1">
        <f t="shared" si="63"/>
        <v>11.294317155100613</v>
      </c>
      <c r="K58" s="1">
        <f t="shared" si="63"/>
        <v>11.53041196141751</v>
      </c>
      <c r="L58" s="1">
        <f t="shared" si="63"/>
        <v>11.237350419224471</v>
      </c>
      <c r="M58" s="1">
        <f t="shared" si="63"/>
        <v>11.254897205710547</v>
      </c>
      <c r="N58" s="1">
        <f t="shared" si="63"/>
        <v>11.379560624206894</v>
      </c>
      <c r="O58" s="1">
        <f t="shared" si="63"/>
        <v>11.581640643708472</v>
      </c>
      <c r="P58" s="6"/>
      <c r="Q58" s="33" t="s">
        <v>9</v>
      </c>
      <c r="R58" s="33"/>
      <c r="S58" s="1">
        <f>S57/COUNT(S46:S55)</f>
        <v>0.95902351097335559</v>
      </c>
      <c r="T58" s="1">
        <f t="shared" ref="T58:AC58" si="64">T57/COUNT(T46:T53)</f>
        <v>1.5137014911956266</v>
      </c>
      <c r="U58" s="1">
        <f t="shared" si="64"/>
        <v>1.9716920454395859</v>
      </c>
      <c r="V58" s="1">
        <f t="shared" si="64"/>
        <v>2.4467342199832989</v>
      </c>
      <c r="W58" s="1">
        <f t="shared" si="64"/>
        <v>2.1391179964176037</v>
      </c>
      <c r="X58" s="1">
        <f t="shared" si="64"/>
        <v>3.9309314722070892</v>
      </c>
      <c r="Y58" s="1">
        <f t="shared" si="64"/>
        <v>4.6995114507527376</v>
      </c>
      <c r="Z58" s="1">
        <f t="shared" si="64"/>
        <v>5.4733718377567842</v>
      </c>
      <c r="AA58" s="1">
        <f t="shared" si="64"/>
        <v>5.6505359946516274</v>
      </c>
      <c r="AB58" s="1">
        <f t="shared" si="64"/>
        <v>5.8320283799486461</v>
      </c>
      <c r="AC58" s="1">
        <f t="shared" si="64"/>
        <v>5.9195949117529105</v>
      </c>
    </row>
    <row r="59" spans="1:30" x14ac:dyDescent="0.25">
      <c r="A59" s="37" t="s">
        <v>10</v>
      </c>
      <c r="B59" s="37"/>
      <c r="C59" s="2">
        <f t="shared" ref="C59:O59" si="65">_xlfn.T.TEST(C46:C55,C$4:C$13,2,2)</f>
        <v>0.73302363728183173</v>
      </c>
      <c r="D59" s="2">
        <f t="shared" si="65"/>
        <v>1.5571802910064987E-3</v>
      </c>
      <c r="E59" s="2">
        <f t="shared" si="65"/>
        <v>2.3642860545520614E-3</v>
      </c>
      <c r="F59" s="2">
        <f t="shared" si="65"/>
        <v>3.3165520190951417E-3</v>
      </c>
      <c r="G59" s="2">
        <f t="shared" si="65"/>
        <v>4.7504030016737508E-3</v>
      </c>
      <c r="H59" s="2">
        <f t="shared" si="65"/>
        <v>2.4386677233735666E-3</v>
      </c>
      <c r="I59" s="2">
        <f t="shared" si="65"/>
        <v>3.4487783972162275E-2</v>
      </c>
      <c r="J59" s="2">
        <f t="shared" si="65"/>
        <v>9.2302632596265907E-2</v>
      </c>
      <c r="K59" s="2">
        <f t="shared" si="65"/>
        <v>0.2277787910652056</v>
      </c>
      <c r="L59" s="2">
        <f t="shared" si="65"/>
        <v>0.34722642237113799</v>
      </c>
      <c r="M59" s="2">
        <f t="shared" si="65"/>
        <v>0.590448504302997</v>
      </c>
      <c r="N59" s="2">
        <f t="shared" si="65"/>
        <v>0.77491804087390559</v>
      </c>
      <c r="O59" s="2">
        <f t="shared" si="65"/>
        <v>0.98526834893279958</v>
      </c>
      <c r="P59" s="6"/>
      <c r="Q59" s="37" t="s">
        <v>10</v>
      </c>
      <c r="R59" s="37"/>
      <c r="S59" s="2">
        <f>_xlfn.T.TEST(S46:S55,S$4:S$13,2,2)</f>
        <v>2.3368884510658461E-8</v>
      </c>
      <c r="T59" s="2">
        <f t="shared" ref="T59:AC59" si="66">_xlfn.T.TEST(T46:T53,T$4:T$12,2,2)</f>
        <v>2.4051913507160584E-6</v>
      </c>
      <c r="U59" s="2">
        <f t="shared" si="66"/>
        <v>4.2069725420033308E-5</v>
      </c>
      <c r="V59" s="2">
        <f t="shared" si="66"/>
        <v>2.8966339388727778E-4</v>
      </c>
      <c r="W59" s="2">
        <f t="shared" si="66"/>
        <v>2.6526023178235237E-5</v>
      </c>
      <c r="X59" s="2">
        <f t="shared" si="66"/>
        <v>1.1194733675202455E-2</v>
      </c>
      <c r="Y59" s="2">
        <f t="shared" si="66"/>
        <v>4.7044006960463583E-2</v>
      </c>
      <c r="Z59" s="2">
        <f t="shared" si="66"/>
        <v>0.15445681029590741</v>
      </c>
      <c r="AA59" s="2">
        <f t="shared" si="66"/>
        <v>0.25882298953186533</v>
      </c>
      <c r="AB59" s="2">
        <f t="shared" si="66"/>
        <v>0.48319636274365541</v>
      </c>
      <c r="AC59" s="2">
        <f t="shared" si="66"/>
        <v>0.65335406492450687</v>
      </c>
    </row>
    <row r="60" spans="1:30" ht="10.5" customHeight="1" x14ac:dyDescent="0.25">
      <c r="A60" s="33" t="s">
        <v>48</v>
      </c>
      <c r="B60" s="33"/>
      <c r="C60" s="2">
        <f t="shared" ref="C60:O60" si="67">_xlfn.T.TEST(C46:C53,C$17:C$24,2,2)</f>
        <v>0.73376211493175503</v>
      </c>
      <c r="D60" s="2">
        <f t="shared" si="67"/>
        <v>2.2605687677122274E-4</v>
      </c>
      <c r="E60" s="2">
        <f t="shared" si="67"/>
        <v>1.8846368165845505E-3</v>
      </c>
      <c r="F60" s="2">
        <f t="shared" si="67"/>
        <v>1.0111379603206138E-2</v>
      </c>
      <c r="G60" s="2">
        <f t="shared" si="67"/>
        <v>3.1310940146318432E-2</v>
      </c>
      <c r="H60" s="2">
        <f t="shared" si="67"/>
        <v>1.7696140898514841E-2</v>
      </c>
      <c r="I60" s="2">
        <f t="shared" si="67"/>
        <v>0.10992605243574681</v>
      </c>
      <c r="J60" s="2">
        <f t="shared" si="67"/>
        <v>5.1699141302449729E-2</v>
      </c>
      <c r="K60" s="2">
        <f t="shared" si="67"/>
        <v>2.4043193169154761E-2</v>
      </c>
      <c r="L60" s="2">
        <f t="shared" si="67"/>
        <v>3.1733907714079648E-2</v>
      </c>
      <c r="M60" s="2">
        <f t="shared" si="67"/>
        <v>4.7229971398520441E-2</v>
      </c>
      <c r="N60" s="2">
        <f t="shared" si="67"/>
        <v>6.0307307265575094E-2</v>
      </c>
      <c r="O60" s="2">
        <f t="shared" si="67"/>
        <v>7.9349076299991148E-2</v>
      </c>
      <c r="P60" s="6"/>
      <c r="Q60" s="33" t="s">
        <v>48</v>
      </c>
      <c r="R60" s="33"/>
      <c r="S60" s="2">
        <f>_xlfn.T.TEST(S46:S53,S$17:S$24,2,2)</f>
        <v>1.1504070539893519E-7</v>
      </c>
      <c r="T60" s="2">
        <f t="shared" ref="T60:AC60" si="68">_xlfn.T.TEST(T46:T53,T$17:T$24,2,2)</f>
        <v>9.1168145437458079E-7</v>
      </c>
      <c r="U60" s="2">
        <f t="shared" si="68"/>
        <v>1.1835585842948258E-4</v>
      </c>
      <c r="V60" s="2">
        <f t="shared" si="68"/>
        <v>3.5068494693886671E-3</v>
      </c>
      <c r="W60" s="2">
        <f t="shared" si="68"/>
        <v>4.5863205557914323E-4</v>
      </c>
      <c r="X60" s="2">
        <f t="shared" si="68"/>
        <v>4.0760684022678817E-3</v>
      </c>
      <c r="Y60" s="2">
        <f t="shared" si="68"/>
        <v>1.865658419458998E-3</v>
      </c>
      <c r="Z60" s="2">
        <f t="shared" si="68"/>
        <v>1.1837358792918448E-3</v>
      </c>
      <c r="AA60" s="2">
        <f t="shared" si="68"/>
        <v>2.6814035464223442E-3</v>
      </c>
      <c r="AB60" s="2">
        <f t="shared" si="68"/>
        <v>7.2898941372594199E-3</v>
      </c>
      <c r="AC60" s="2">
        <f t="shared" si="68"/>
        <v>1.2555156516470123E-2</v>
      </c>
    </row>
    <row r="61" spans="1:30" x14ac:dyDescent="0.25">
      <c r="A61" s="33" t="s">
        <v>12</v>
      </c>
      <c r="B61" s="46">
        <v>51</v>
      </c>
      <c r="C61" s="7">
        <v>207</v>
      </c>
      <c r="D61" s="7">
        <v>206</v>
      </c>
      <c r="E61" s="28">
        <v>196.33333333333334</v>
      </c>
      <c r="F61" s="21">
        <v>186.66666666666666</v>
      </c>
      <c r="G61" s="19">
        <v>177</v>
      </c>
      <c r="H61" s="19">
        <v>157</v>
      </c>
      <c r="I61" s="28">
        <v>126.66666666666667</v>
      </c>
      <c r="J61" s="21">
        <v>96.333333333333343</v>
      </c>
      <c r="K61" s="19">
        <v>66</v>
      </c>
      <c r="L61" s="28">
        <v>60.333333333333336</v>
      </c>
      <c r="M61" s="21">
        <v>54.666666666666664</v>
      </c>
      <c r="N61" s="6">
        <v>52</v>
      </c>
      <c r="O61" s="19">
        <v>49</v>
      </c>
      <c r="P61" s="6"/>
      <c r="Q61" s="33" t="s">
        <v>12</v>
      </c>
      <c r="R61" s="7">
        <v>51</v>
      </c>
      <c r="S61" s="10">
        <f>(D61-$C61)/$C61*100</f>
        <v>-0.48309178743961351</v>
      </c>
      <c r="T61" s="10">
        <f t="shared" ref="T61:T70" si="69">(E61-$C61)/$C61*100</f>
        <v>-5.1529790660225396</v>
      </c>
      <c r="U61" s="10">
        <f t="shared" ref="U61:U70" si="70">(F61-$C61)/$C61*100</f>
        <v>-9.8228663446054796</v>
      </c>
      <c r="V61" s="10">
        <f t="shared" ref="V61:V70" si="71">(G61-$C61)/$C61*100</f>
        <v>-14.492753623188406</v>
      </c>
      <c r="W61" s="10">
        <f t="shared" ref="W61:W70" si="72">(H61-$C61)/$C61*100</f>
        <v>-24.154589371980677</v>
      </c>
      <c r="X61" s="10">
        <f t="shared" ref="X61:X70" si="73">(I61-$C61)/$C61*100</f>
        <v>-38.808373590982285</v>
      </c>
      <c r="Y61" s="10">
        <f t="shared" ref="Y61:Y70" si="74">(J61-$C61)/$C61*100</f>
        <v>-53.462157809983893</v>
      </c>
      <c r="Z61" s="10">
        <f t="shared" ref="Z61:Z70" si="75">(K61-$C61)/$C61*100</f>
        <v>-68.115942028985515</v>
      </c>
      <c r="AA61" s="10">
        <f t="shared" ref="AA61:AA70" si="76">(L61-$C61)/$C61*100</f>
        <v>-70.853462157809972</v>
      </c>
      <c r="AB61" s="10">
        <f t="shared" ref="AB61:AB70" si="77">(M61-$C61)/$C61*100</f>
        <v>-73.590982286634471</v>
      </c>
      <c r="AC61" s="10">
        <f t="shared" ref="AC61:AC70" si="78">(N61-$C61)/$C61*100</f>
        <v>-74.879227053140099</v>
      </c>
    </row>
    <row r="62" spans="1:30" x14ac:dyDescent="0.25">
      <c r="A62" s="33"/>
      <c r="B62" s="46">
        <v>52</v>
      </c>
      <c r="C62" s="7">
        <v>247</v>
      </c>
      <c r="D62" s="7">
        <v>249</v>
      </c>
      <c r="E62" s="28">
        <v>241.33333333333334</v>
      </c>
      <c r="F62" s="21">
        <v>233.66666666666666</v>
      </c>
      <c r="G62" s="19">
        <v>226</v>
      </c>
      <c r="H62" s="19">
        <v>218</v>
      </c>
      <c r="I62" s="28">
        <v>183.33333333333334</v>
      </c>
      <c r="J62" s="21">
        <v>148.66666666666669</v>
      </c>
      <c r="K62" s="19">
        <v>114</v>
      </c>
      <c r="L62" s="28">
        <v>105</v>
      </c>
      <c r="M62" s="21">
        <v>96</v>
      </c>
      <c r="N62" s="6">
        <v>92</v>
      </c>
      <c r="O62" s="19">
        <v>87</v>
      </c>
      <c r="P62" s="6"/>
      <c r="Q62" s="33"/>
      <c r="R62" s="7">
        <v>52</v>
      </c>
      <c r="S62" s="10">
        <f t="shared" ref="S62:S70" si="79">(D62-$C62)/$C62*100</f>
        <v>0.80971659919028338</v>
      </c>
      <c r="T62" s="10">
        <f t="shared" si="69"/>
        <v>-2.2941970310391326</v>
      </c>
      <c r="U62" s="10">
        <f t="shared" si="70"/>
        <v>-5.3981106612685599</v>
      </c>
      <c r="V62" s="10">
        <f t="shared" si="71"/>
        <v>-8.5020242914979747</v>
      </c>
      <c r="W62" s="10">
        <f t="shared" si="72"/>
        <v>-11.740890688259109</v>
      </c>
      <c r="X62" s="10">
        <f t="shared" si="73"/>
        <v>-25.77597840755735</v>
      </c>
      <c r="Y62" s="10">
        <f t="shared" si="74"/>
        <v>-39.811066126855593</v>
      </c>
      <c r="Z62" s="10">
        <f t="shared" si="75"/>
        <v>-53.846153846153847</v>
      </c>
      <c r="AA62" s="10">
        <f t="shared" si="76"/>
        <v>-57.48987854251012</v>
      </c>
      <c r="AB62" s="10">
        <f t="shared" si="77"/>
        <v>-61.133603238866399</v>
      </c>
      <c r="AC62" s="10">
        <f t="shared" si="78"/>
        <v>-62.753036437246969</v>
      </c>
    </row>
    <row r="63" spans="1:30" x14ac:dyDescent="0.25">
      <c r="A63" s="33"/>
      <c r="B63" s="46">
        <v>53</v>
      </c>
      <c r="C63" s="7">
        <v>221</v>
      </c>
      <c r="D63" s="7">
        <v>220</v>
      </c>
      <c r="E63" s="28">
        <v>221.33333333333334</v>
      </c>
      <c r="F63" s="21">
        <v>222.66666666666666</v>
      </c>
      <c r="G63" s="19">
        <v>224</v>
      </c>
      <c r="H63" s="19">
        <v>210</v>
      </c>
      <c r="I63" s="28">
        <v>173.66666666666666</v>
      </c>
      <c r="J63" s="21">
        <v>137.33333333333331</v>
      </c>
      <c r="K63" s="19">
        <v>101</v>
      </c>
      <c r="L63" s="28">
        <v>94.333333333333329</v>
      </c>
      <c r="M63" s="21">
        <v>87.666666666666671</v>
      </c>
      <c r="N63" s="6">
        <v>84</v>
      </c>
      <c r="O63" s="19">
        <v>81</v>
      </c>
      <c r="P63" s="6"/>
      <c r="Q63" s="33"/>
      <c r="R63" s="7">
        <v>53</v>
      </c>
      <c r="S63" s="10">
        <f t="shared" si="79"/>
        <v>-0.45248868778280549</v>
      </c>
      <c r="T63" s="10">
        <f t="shared" si="69"/>
        <v>0.15082956259427274</v>
      </c>
      <c r="U63" s="10">
        <f t="shared" si="70"/>
        <v>0.75414781297133804</v>
      </c>
      <c r="V63" s="10">
        <f t="shared" si="71"/>
        <v>1.3574660633484164</v>
      </c>
      <c r="W63" s="10">
        <f t="shared" si="72"/>
        <v>-4.9773755656108598</v>
      </c>
      <c r="X63" s="10">
        <f t="shared" si="73"/>
        <v>-21.417797888386129</v>
      </c>
      <c r="Y63" s="10">
        <f t="shared" si="74"/>
        <v>-37.858220211161395</v>
      </c>
      <c r="Z63" s="10">
        <f t="shared" si="75"/>
        <v>-54.298642533936651</v>
      </c>
      <c r="AA63" s="10">
        <f t="shared" si="76"/>
        <v>-57.315233785822031</v>
      </c>
      <c r="AB63" s="10">
        <f t="shared" si="77"/>
        <v>-60.331825037707389</v>
      </c>
      <c r="AC63" s="10">
        <f t="shared" si="78"/>
        <v>-61.990950226244344</v>
      </c>
    </row>
    <row r="64" spans="1:30" x14ac:dyDescent="0.25">
      <c r="A64" s="33"/>
      <c r="B64" s="46">
        <v>54</v>
      </c>
      <c r="C64" s="7">
        <v>260</v>
      </c>
      <c r="D64" s="7">
        <v>292</v>
      </c>
      <c r="E64" s="28">
        <v>283.33333333333331</v>
      </c>
      <c r="F64" s="21">
        <v>274.66666666666669</v>
      </c>
      <c r="G64" s="19">
        <v>266</v>
      </c>
      <c r="H64" s="19">
        <v>226</v>
      </c>
      <c r="I64" s="28">
        <v>189.66666666666666</v>
      </c>
      <c r="J64" s="21">
        <v>153.33333333333331</v>
      </c>
      <c r="K64" s="19">
        <v>117</v>
      </c>
      <c r="L64" s="28">
        <v>107.66666666666667</v>
      </c>
      <c r="M64" s="21">
        <v>98.333333333333329</v>
      </c>
      <c r="N64" s="6">
        <v>94</v>
      </c>
      <c r="O64" s="19">
        <v>89</v>
      </c>
      <c r="P64" s="6"/>
      <c r="Q64" s="33"/>
      <c r="R64" s="7">
        <v>54</v>
      </c>
      <c r="S64" s="10">
        <f t="shared" si="79"/>
        <v>12.307692307692308</v>
      </c>
      <c r="T64" s="10">
        <f t="shared" si="69"/>
        <v>8.9743589743589673</v>
      </c>
      <c r="U64" s="10">
        <f t="shared" si="70"/>
        <v>5.6410256410256476</v>
      </c>
      <c r="V64" s="10">
        <f t="shared" si="71"/>
        <v>2.3076923076923079</v>
      </c>
      <c r="W64" s="10">
        <f t="shared" si="72"/>
        <v>-13.076923076923078</v>
      </c>
      <c r="X64" s="10">
        <f t="shared" si="73"/>
        <v>-27.051282051282055</v>
      </c>
      <c r="Y64" s="10">
        <f t="shared" si="74"/>
        <v>-41.025641025641036</v>
      </c>
      <c r="Z64" s="10">
        <f t="shared" si="75"/>
        <v>-55.000000000000007</v>
      </c>
      <c r="AA64" s="10">
        <f t="shared" si="76"/>
        <v>-58.589743589743584</v>
      </c>
      <c r="AB64" s="10">
        <f t="shared" si="77"/>
        <v>-62.17948717948719</v>
      </c>
      <c r="AC64" s="10">
        <f t="shared" si="78"/>
        <v>-63.84615384615384</v>
      </c>
    </row>
    <row r="65" spans="1:30" x14ac:dyDescent="0.25">
      <c r="A65" s="33"/>
      <c r="B65" s="46">
        <v>55</v>
      </c>
      <c r="C65" s="7">
        <v>140</v>
      </c>
      <c r="D65" s="7">
        <v>100</v>
      </c>
      <c r="E65" s="28">
        <v>91.333333333333329</v>
      </c>
      <c r="F65" s="21">
        <v>82.666666666666671</v>
      </c>
      <c r="G65" s="19">
        <v>74</v>
      </c>
      <c r="H65" s="19">
        <v>70</v>
      </c>
      <c r="I65" s="29" t="s">
        <v>23</v>
      </c>
      <c r="J65" s="29" t="s">
        <v>23</v>
      </c>
      <c r="K65" s="29" t="s">
        <v>23</v>
      </c>
      <c r="L65" s="29" t="s">
        <v>23</v>
      </c>
      <c r="M65" s="29" t="s">
        <v>23</v>
      </c>
      <c r="N65" s="29" t="s">
        <v>23</v>
      </c>
      <c r="O65" s="29" t="s">
        <v>23</v>
      </c>
      <c r="P65" s="6"/>
      <c r="Q65" s="33"/>
      <c r="R65" s="7">
        <v>55</v>
      </c>
      <c r="S65" s="10">
        <f t="shared" si="79"/>
        <v>-28.571428571428569</v>
      </c>
      <c r="T65" s="10">
        <f t="shared" si="69"/>
        <v>-34.761904761904766</v>
      </c>
      <c r="U65" s="10">
        <f t="shared" si="70"/>
        <v>-40.952380952380949</v>
      </c>
      <c r="V65" s="10">
        <f t="shared" si="71"/>
        <v>-47.142857142857139</v>
      </c>
      <c r="W65" s="10">
        <f t="shared" si="72"/>
        <v>-50</v>
      </c>
      <c r="X65" s="29" t="s">
        <v>23</v>
      </c>
      <c r="Y65" s="29" t="s">
        <v>23</v>
      </c>
      <c r="Z65" s="29" t="s">
        <v>23</v>
      </c>
      <c r="AA65" s="29" t="s">
        <v>23</v>
      </c>
      <c r="AB65" s="29" t="s">
        <v>23</v>
      </c>
      <c r="AC65" s="29" t="s">
        <v>23</v>
      </c>
      <c r="AD65" s="26"/>
    </row>
    <row r="66" spans="1:30" x14ac:dyDescent="0.25">
      <c r="A66" s="33"/>
      <c r="B66" s="46">
        <v>56</v>
      </c>
      <c r="C66" s="7">
        <v>157</v>
      </c>
      <c r="D66" s="7">
        <v>167</v>
      </c>
      <c r="E66" s="28">
        <v>157</v>
      </c>
      <c r="F66" s="21">
        <v>147</v>
      </c>
      <c r="G66" s="19">
        <v>137</v>
      </c>
      <c r="H66" s="19">
        <v>88</v>
      </c>
      <c r="I66" s="29" t="s">
        <v>23</v>
      </c>
      <c r="J66" s="29" t="s">
        <v>23</v>
      </c>
      <c r="K66" s="29" t="s">
        <v>23</v>
      </c>
      <c r="L66" s="29" t="s">
        <v>23</v>
      </c>
      <c r="M66" s="29" t="s">
        <v>23</v>
      </c>
      <c r="N66" s="29" t="s">
        <v>23</v>
      </c>
      <c r="O66" s="29" t="s">
        <v>23</v>
      </c>
      <c r="P66" s="6"/>
      <c r="Q66" s="33"/>
      <c r="R66" s="7">
        <v>56</v>
      </c>
      <c r="S66" s="10">
        <f t="shared" si="79"/>
        <v>6.369426751592357</v>
      </c>
      <c r="T66" s="10">
        <f t="shared" si="69"/>
        <v>0</v>
      </c>
      <c r="U66" s="10">
        <f t="shared" si="70"/>
        <v>-6.369426751592357</v>
      </c>
      <c r="V66" s="10">
        <f t="shared" si="71"/>
        <v>-12.738853503184714</v>
      </c>
      <c r="W66" s="10">
        <f t="shared" si="72"/>
        <v>-43.949044585987259</v>
      </c>
      <c r="X66" s="29" t="s">
        <v>23</v>
      </c>
      <c r="Y66" s="29" t="s">
        <v>23</v>
      </c>
      <c r="Z66" s="29" t="s">
        <v>23</v>
      </c>
      <c r="AA66" s="29" t="s">
        <v>23</v>
      </c>
      <c r="AB66" s="29" t="s">
        <v>23</v>
      </c>
      <c r="AC66" s="29" t="s">
        <v>23</v>
      </c>
      <c r="AD66" s="26"/>
    </row>
    <row r="67" spans="1:30" x14ac:dyDescent="0.25">
      <c r="A67" s="33"/>
      <c r="B67" s="46">
        <v>57</v>
      </c>
      <c r="C67" s="7">
        <v>156</v>
      </c>
      <c r="D67" s="7">
        <v>146</v>
      </c>
      <c r="E67" s="28">
        <v>142.33333333333334</v>
      </c>
      <c r="F67" s="21">
        <v>138.66666666666666</v>
      </c>
      <c r="G67" s="7">
        <v>135</v>
      </c>
      <c r="H67" s="19">
        <v>83</v>
      </c>
      <c r="I67" s="29" t="s">
        <v>23</v>
      </c>
      <c r="J67" s="29" t="s">
        <v>23</v>
      </c>
      <c r="K67" s="29" t="s">
        <v>23</v>
      </c>
      <c r="L67" s="29" t="s">
        <v>23</v>
      </c>
      <c r="M67" s="29" t="s">
        <v>23</v>
      </c>
      <c r="N67" s="29" t="s">
        <v>23</v>
      </c>
      <c r="O67" s="29" t="s">
        <v>23</v>
      </c>
      <c r="P67" s="6"/>
      <c r="Q67" s="33"/>
      <c r="R67" s="7">
        <v>57</v>
      </c>
      <c r="S67" s="10">
        <f t="shared" si="79"/>
        <v>-6.4102564102564097</v>
      </c>
      <c r="T67" s="10">
        <f t="shared" si="69"/>
        <v>-8.7606837606837544</v>
      </c>
      <c r="U67" s="10">
        <f t="shared" si="70"/>
        <v>-11.111111111111118</v>
      </c>
      <c r="V67" s="10">
        <f t="shared" si="71"/>
        <v>-13.461538461538462</v>
      </c>
      <c r="W67" s="10">
        <f t="shared" si="72"/>
        <v>-46.794871794871796</v>
      </c>
      <c r="X67" s="29" t="s">
        <v>23</v>
      </c>
      <c r="Y67" s="29" t="s">
        <v>23</v>
      </c>
      <c r="Z67" s="29" t="s">
        <v>23</v>
      </c>
      <c r="AA67" s="29" t="s">
        <v>23</v>
      </c>
      <c r="AB67" s="29" t="s">
        <v>23</v>
      </c>
      <c r="AC67" s="29" t="s">
        <v>23</v>
      </c>
      <c r="AD67" s="26"/>
    </row>
    <row r="68" spans="1:30" x14ac:dyDescent="0.25">
      <c r="A68" s="33"/>
      <c r="B68" s="46">
        <v>58</v>
      </c>
      <c r="C68" s="7">
        <v>187</v>
      </c>
      <c r="D68" s="7">
        <v>182</v>
      </c>
      <c r="E68" s="28">
        <v>172.66666666666666</v>
      </c>
      <c r="F68" s="21">
        <v>163.33333333333334</v>
      </c>
      <c r="G68" s="19">
        <v>154</v>
      </c>
      <c r="H68" s="19">
        <v>121</v>
      </c>
      <c r="I68" s="29" t="s">
        <v>23</v>
      </c>
      <c r="J68" s="29" t="s">
        <v>23</v>
      </c>
      <c r="K68" s="29" t="s">
        <v>23</v>
      </c>
      <c r="L68" s="29" t="s">
        <v>23</v>
      </c>
      <c r="M68" s="29" t="s">
        <v>23</v>
      </c>
      <c r="N68" s="29" t="s">
        <v>23</v>
      </c>
      <c r="O68" s="29" t="s">
        <v>23</v>
      </c>
      <c r="P68" s="6"/>
      <c r="Q68" s="33"/>
      <c r="R68" s="7">
        <v>58</v>
      </c>
      <c r="S68" s="10">
        <f t="shared" si="79"/>
        <v>-2.6737967914438503</v>
      </c>
      <c r="T68" s="10">
        <f t="shared" si="69"/>
        <v>-7.6648841354723762</v>
      </c>
      <c r="U68" s="10">
        <f t="shared" si="70"/>
        <v>-12.655971479500886</v>
      </c>
      <c r="V68" s="10">
        <f t="shared" si="71"/>
        <v>-17.647058823529413</v>
      </c>
      <c r="W68" s="10">
        <f t="shared" si="72"/>
        <v>-35.294117647058826</v>
      </c>
      <c r="X68" s="29" t="s">
        <v>23</v>
      </c>
      <c r="Y68" s="29" t="s">
        <v>23</v>
      </c>
      <c r="Z68" s="29" t="s">
        <v>23</v>
      </c>
      <c r="AA68" s="29" t="s">
        <v>23</v>
      </c>
      <c r="AB68" s="29" t="s">
        <v>23</v>
      </c>
      <c r="AC68" s="29" t="s">
        <v>23</v>
      </c>
      <c r="AD68" s="26"/>
    </row>
    <row r="69" spans="1:30" x14ac:dyDescent="0.25">
      <c r="A69" s="33"/>
      <c r="B69" s="46">
        <v>59</v>
      </c>
      <c r="C69" s="7">
        <v>180</v>
      </c>
      <c r="D69" s="7">
        <v>172</v>
      </c>
      <c r="E69" s="28">
        <v>161.66666666666666</v>
      </c>
      <c r="F69" s="21">
        <v>151.33333333333334</v>
      </c>
      <c r="G69" s="7">
        <v>141</v>
      </c>
      <c r="H69" s="19">
        <v>105</v>
      </c>
      <c r="I69" s="29" t="s">
        <v>23</v>
      </c>
      <c r="J69" s="29" t="s">
        <v>23</v>
      </c>
      <c r="K69" s="29" t="s">
        <v>23</v>
      </c>
      <c r="L69" s="29" t="s">
        <v>23</v>
      </c>
      <c r="M69" s="29" t="s">
        <v>23</v>
      </c>
      <c r="N69" s="29" t="s">
        <v>23</v>
      </c>
      <c r="O69" s="29" t="s">
        <v>23</v>
      </c>
      <c r="P69" s="6"/>
      <c r="Q69" s="33"/>
      <c r="R69" s="7">
        <v>59</v>
      </c>
      <c r="S69" s="10">
        <f t="shared" si="79"/>
        <v>-4.4444444444444446</v>
      </c>
      <c r="T69" s="10">
        <f t="shared" si="69"/>
        <v>-10.18518518518519</v>
      </c>
      <c r="U69" s="10">
        <f t="shared" si="70"/>
        <v>-15.92592592592592</v>
      </c>
      <c r="V69" s="10">
        <f t="shared" si="71"/>
        <v>-21.666666666666668</v>
      </c>
      <c r="W69" s="10">
        <f t="shared" si="72"/>
        <v>-41.666666666666671</v>
      </c>
      <c r="X69" s="29" t="s">
        <v>23</v>
      </c>
      <c r="Y69" s="29" t="s">
        <v>23</v>
      </c>
      <c r="Z69" s="29" t="s">
        <v>23</v>
      </c>
      <c r="AA69" s="29" t="s">
        <v>23</v>
      </c>
      <c r="AB69" s="29" t="s">
        <v>23</v>
      </c>
      <c r="AC69" s="29" t="s">
        <v>23</v>
      </c>
      <c r="AD69" s="26"/>
    </row>
    <row r="70" spans="1:30" x14ac:dyDescent="0.25">
      <c r="A70" s="33"/>
      <c r="B70" s="46">
        <v>60</v>
      </c>
      <c r="C70" s="7">
        <v>203</v>
      </c>
      <c r="D70" s="7">
        <v>195</v>
      </c>
      <c r="E70" s="28">
        <v>184.33333333333334</v>
      </c>
      <c r="F70" s="21">
        <v>173.66666666666666</v>
      </c>
      <c r="G70" s="19">
        <v>163</v>
      </c>
      <c r="H70" s="19">
        <v>155</v>
      </c>
      <c r="I70" s="28">
        <v>122.66666666666666</v>
      </c>
      <c r="J70" s="21">
        <v>90.333333333333329</v>
      </c>
      <c r="K70" s="19">
        <v>58</v>
      </c>
      <c r="L70" s="28">
        <v>48.666666666666664</v>
      </c>
      <c r="M70" s="21">
        <v>39.333333333333329</v>
      </c>
      <c r="N70" s="6">
        <v>35</v>
      </c>
      <c r="O70" s="19">
        <v>30</v>
      </c>
      <c r="P70" s="6"/>
      <c r="Q70" s="33"/>
      <c r="R70" s="7">
        <v>60</v>
      </c>
      <c r="S70" s="10">
        <f t="shared" si="79"/>
        <v>-3.9408866995073892</v>
      </c>
      <c r="T70" s="10">
        <f t="shared" si="69"/>
        <v>-9.1954022988505706</v>
      </c>
      <c r="U70" s="10">
        <f t="shared" si="70"/>
        <v>-14.449917898193764</v>
      </c>
      <c r="V70" s="10">
        <f t="shared" si="71"/>
        <v>-19.704433497536947</v>
      </c>
      <c r="W70" s="10">
        <f t="shared" si="72"/>
        <v>-23.645320197044335</v>
      </c>
      <c r="X70" s="10">
        <f t="shared" si="73"/>
        <v>-39.573070607553376</v>
      </c>
      <c r="Y70" s="10">
        <f t="shared" si="74"/>
        <v>-55.500821018062396</v>
      </c>
      <c r="Z70" s="10">
        <f t="shared" si="75"/>
        <v>-71.428571428571431</v>
      </c>
      <c r="AA70" s="10">
        <f t="shared" si="76"/>
        <v>-76.026272577996721</v>
      </c>
      <c r="AB70" s="10">
        <f t="shared" si="77"/>
        <v>-80.623973727422012</v>
      </c>
      <c r="AC70" s="10">
        <f t="shared" si="78"/>
        <v>-82.758620689655174</v>
      </c>
    </row>
    <row r="71" spans="1:30" x14ac:dyDescent="0.25">
      <c r="A71" s="33" t="s">
        <v>7</v>
      </c>
      <c r="B71" s="33"/>
      <c r="C71" s="1">
        <f t="shared" ref="C71:O71" si="80">AVERAGE(C61:C70)</f>
        <v>195.8</v>
      </c>
      <c r="D71" s="1">
        <f t="shared" si="80"/>
        <v>192.9</v>
      </c>
      <c r="E71" s="1">
        <f t="shared" si="80"/>
        <v>185.16666666666666</v>
      </c>
      <c r="F71" s="1">
        <f t="shared" si="80"/>
        <v>177.43333333333334</v>
      </c>
      <c r="G71" s="1">
        <f t="shared" si="80"/>
        <v>169.7</v>
      </c>
      <c r="H71" s="1">
        <f t="shared" si="80"/>
        <v>143.30000000000001</v>
      </c>
      <c r="I71" s="1">
        <f t="shared" si="80"/>
        <v>159.19999999999999</v>
      </c>
      <c r="J71" s="1">
        <f t="shared" si="80"/>
        <v>125.20000000000002</v>
      </c>
      <c r="K71" s="1">
        <f t="shared" si="80"/>
        <v>91.2</v>
      </c>
      <c r="L71" s="1">
        <f t="shared" si="80"/>
        <v>83.200000000000017</v>
      </c>
      <c r="M71" s="1">
        <f t="shared" si="80"/>
        <v>75.199999999999989</v>
      </c>
      <c r="N71" s="1">
        <f t="shared" si="80"/>
        <v>71.400000000000006</v>
      </c>
      <c r="O71" s="1">
        <f t="shared" si="80"/>
        <v>67.2</v>
      </c>
      <c r="P71" s="6"/>
      <c r="Q71" s="33" t="s">
        <v>7</v>
      </c>
      <c r="R71" s="33"/>
      <c r="S71" s="1">
        <f>AVERAGE(S61:S70)</f>
        <v>-2.7489557733828129</v>
      </c>
      <c r="T71" s="1">
        <f t="shared" ref="T71:AC71" si="81">AVERAGE(T61:T70)</f>
        <v>-6.8890047702205095</v>
      </c>
      <c r="U71" s="1">
        <f t="shared" si="81"/>
        <v>-11.029053767058205</v>
      </c>
      <c r="V71" s="1">
        <f t="shared" si="81"/>
        <v>-15.169102763895898</v>
      </c>
      <c r="W71" s="1">
        <f t="shared" si="81"/>
        <v>-29.529979959440261</v>
      </c>
      <c r="X71" s="1">
        <f t="shared" si="81"/>
        <v>-30.525300509152238</v>
      </c>
      <c r="Y71" s="1">
        <f t="shared" si="81"/>
        <v>-45.531581238340863</v>
      </c>
      <c r="Z71" s="1">
        <f t="shared" si="81"/>
        <v>-60.537861967529487</v>
      </c>
      <c r="AA71" s="1">
        <f t="shared" si="81"/>
        <v>-64.054918130776485</v>
      </c>
      <c r="AB71" s="1">
        <f t="shared" si="81"/>
        <v>-67.571974294023491</v>
      </c>
      <c r="AC71" s="1">
        <f t="shared" si="81"/>
        <v>-69.245597650488079</v>
      </c>
    </row>
    <row r="72" spans="1:30" x14ac:dyDescent="0.25">
      <c r="A72" s="33" t="s">
        <v>8</v>
      </c>
      <c r="B72" s="33"/>
      <c r="C72" s="1">
        <f t="shared" ref="C72:O72" si="82">_xlfn.STDEV.P(C61:C70)</f>
        <v>37.530787361844673</v>
      </c>
      <c r="D72" s="1">
        <f t="shared" si="82"/>
        <v>50.926319325079831</v>
      </c>
      <c r="E72" s="1">
        <f t="shared" si="82"/>
        <v>51.347887547157768</v>
      </c>
      <c r="F72" s="1">
        <f t="shared" si="82"/>
        <v>52.011334234846117</v>
      </c>
      <c r="G72" s="1">
        <f t="shared" si="82"/>
        <v>52.907560896340705</v>
      </c>
      <c r="H72" s="1">
        <f t="shared" si="82"/>
        <v>55.878528971332088</v>
      </c>
      <c r="I72" s="1">
        <f t="shared" si="82"/>
        <v>28.681081647044874</v>
      </c>
      <c r="J72" s="1">
        <f t="shared" si="82"/>
        <v>26.602088472732841</v>
      </c>
      <c r="K72" s="1">
        <f t="shared" si="82"/>
        <v>24.571528239000521</v>
      </c>
      <c r="L72" s="1">
        <f t="shared" si="82"/>
        <v>24.138121072048801</v>
      </c>
      <c r="M72" s="1">
        <f t="shared" si="82"/>
        <v>23.795984721983874</v>
      </c>
      <c r="N72" s="1">
        <f t="shared" si="82"/>
        <v>23.644026729810637</v>
      </c>
      <c r="O72" s="1">
        <f t="shared" si="82"/>
        <v>23.54909764725604</v>
      </c>
      <c r="P72" s="6"/>
      <c r="Q72" s="33" t="s">
        <v>8</v>
      </c>
      <c r="R72" s="33"/>
      <c r="S72" s="1">
        <f>_xlfn.STDEV.P(S61:S70)</f>
        <v>10.086752970310961</v>
      </c>
      <c r="T72" s="1">
        <f t="shared" ref="T72:AC72" si="83">_xlfn.STDEV.P(T61:T70)</f>
        <v>10.816552161957059</v>
      </c>
      <c r="U72" s="1">
        <f t="shared" si="83"/>
        <v>11.85474880401962</v>
      </c>
      <c r="V72" s="1">
        <f t="shared" si="83"/>
        <v>13.1283811296853</v>
      </c>
      <c r="W72" s="1">
        <f t="shared" si="83"/>
        <v>15.359170835855693</v>
      </c>
      <c r="X72" s="1">
        <f t="shared" si="83"/>
        <v>7.3217881981117454</v>
      </c>
      <c r="Y72" s="1">
        <f t="shared" si="83"/>
        <v>7.4052420127754166</v>
      </c>
      <c r="Z72" s="1">
        <f t="shared" si="83"/>
        <v>7.6211492817852786</v>
      </c>
      <c r="AA72" s="1">
        <f t="shared" si="83"/>
        <v>7.8476079262100358</v>
      </c>
      <c r="AB72" s="1">
        <f t="shared" si="83"/>
        <v>8.1183058183663821</v>
      </c>
      <c r="AC72" s="1">
        <f t="shared" si="83"/>
        <v>8.2252881488422034</v>
      </c>
    </row>
    <row r="73" spans="1:30" x14ac:dyDescent="0.25">
      <c r="A73" s="33" t="s">
        <v>9</v>
      </c>
      <c r="B73" s="33"/>
      <c r="C73" s="1">
        <f t="shared" ref="C73:O73" si="84">C72/COUNT(C61:C70)</f>
        <v>3.7530787361844675</v>
      </c>
      <c r="D73" s="1">
        <f t="shared" si="84"/>
        <v>5.0926319325079827</v>
      </c>
      <c r="E73" s="1">
        <f t="shared" si="84"/>
        <v>5.1347887547157764</v>
      </c>
      <c r="F73" s="1">
        <f t="shared" si="84"/>
        <v>5.2011334234846114</v>
      </c>
      <c r="G73" s="1">
        <f t="shared" si="84"/>
        <v>5.2907560896340708</v>
      </c>
      <c r="H73" s="1">
        <f t="shared" si="84"/>
        <v>5.5878528971332084</v>
      </c>
      <c r="I73" s="1">
        <f t="shared" si="84"/>
        <v>5.7362163294089745</v>
      </c>
      <c r="J73" s="1">
        <f t="shared" si="84"/>
        <v>5.3204176945465687</v>
      </c>
      <c r="K73" s="1">
        <f t="shared" si="84"/>
        <v>4.9143056478001039</v>
      </c>
      <c r="L73" s="1">
        <f t="shared" si="84"/>
        <v>4.8276242144097603</v>
      </c>
      <c r="M73" s="1">
        <f t="shared" si="84"/>
        <v>4.7591969443967752</v>
      </c>
      <c r="N73" s="1">
        <f t="shared" si="84"/>
        <v>4.7288053459621278</v>
      </c>
      <c r="O73" s="1">
        <f t="shared" si="84"/>
        <v>4.7098195294512077</v>
      </c>
      <c r="P73" s="6"/>
      <c r="Q73" s="33" t="s">
        <v>9</v>
      </c>
      <c r="R73" s="33"/>
      <c r="S73" s="1">
        <f>S72/COUNT(S61:S70)</f>
        <v>1.0086752970310962</v>
      </c>
      <c r="T73" s="1">
        <f t="shared" ref="T73:AC73" si="85">T72/COUNT(T61:T70)</f>
        <v>1.0816552161957058</v>
      </c>
      <c r="U73" s="1">
        <f t="shared" si="85"/>
        <v>1.1854748804019619</v>
      </c>
      <c r="V73" s="1">
        <f t="shared" si="85"/>
        <v>1.31283811296853</v>
      </c>
      <c r="W73" s="1">
        <f t="shared" si="85"/>
        <v>1.5359170835855693</v>
      </c>
      <c r="X73" s="1">
        <f t="shared" si="85"/>
        <v>1.464357639622349</v>
      </c>
      <c r="Y73" s="1">
        <f t="shared" si="85"/>
        <v>1.4810484025550834</v>
      </c>
      <c r="Z73" s="1">
        <f t="shared" si="85"/>
        <v>1.5242298563570558</v>
      </c>
      <c r="AA73" s="1">
        <f t="shared" si="85"/>
        <v>1.5695215852420072</v>
      </c>
      <c r="AB73" s="1">
        <f t="shared" si="85"/>
        <v>1.6236611636732765</v>
      </c>
      <c r="AC73" s="1">
        <f t="shared" si="85"/>
        <v>1.6450576297684407</v>
      </c>
    </row>
    <row r="74" spans="1:30" x14ac:dyDescent="0.25">
      <c r="A74" s="32" t="s">
        <v>24</v>
      </c>
      <c r="B74" s="46">
        <v>61</v>
      </c>
      <c r="C74" s="6">
        <v>204</v>
      </c>
      <c r="D74" s="6">
        <v>191</v>
      </c>
      <c r="E74" s="28">
        <v>180.66666666666666</v>
      </c>
      <c r="F74" s="21">
        <v>170.33333333333334</v>
      </c>
      <c r="G74" s="6">
        <v>160</v>
      </c>
      <c r="H74" s="7">
        <v>142</v>
      </c>
      <c r="I74" s="28">
        <v>111.66666666666667</v>
      </c>
      <c r="J74" s="21">
        <v>81.333333333333343</v>
      </c>
      <c r="K74" s="7">
        <v>51</v>
      </c>
      <c r="L74" s="28">
        <v>39.333333333333336</v>
      </c>
      <c r="M74" s="21">
        <v>27.666666666666668</v>
      </c>
      <c r="N74" s="6">
        <v>22</v>
      </c>
      <c r="O74" s="7">
        <v>16</v>
      </c>
      <c r="P74" s="6"/>
      <c r="Q74" s="32" t="s">
        <v>24</v>
      </c>
      <c r="R74" s="6">
        <v>61</v>
      </c>
      <c r="S74" s="10">
        <f>(D74-$C74)/$C74*100</f>
        <v>-6.3725490196078427</v>
      </c>
      <c r="T74" s="10">
        <f t="shared" ref="T74:T83" si="86">(E74-$C74)/$C74*100</f>
        <v>-11.437908496732032</v>
      </c>
      <c r="U74" s="10">
        <f t="shared" ref="U74:U83" si="87">(F74-$C74)/$C74*100</f>
        <v>-16.503267973856204</v>
      </c>
      <c r="V74" s="10">
        <f t="shared" ref="V74:V83" si="88">(G74-$C74)/$C74*100</f>
        <v>-21.568627450980394</v>
      </c>
      <c r="W74" s="10">
        <f t="shared" ref="W74:W83" si="89">(H74-$C74)/$C74*100</f>
        <v>-30.392156862745097</v>
      </c>
      <c r="X74" s="10">
        <f t="shared" ref="X74:X83" si="90">(I74-$C74)/$C74*100</f>
        <v>-45.261437908496731</v>
      </c>
      <c r="Y74" s="10">
        <f t="shared" ref="Y74:Y83" si="91">(J74-$C74)/$C74*100</f>
        <v>-60.130718954248366</v>
      </c>
      <c r="Z74" s="10">
        <f t="shared" ref="Z74:Z83" si="92">(K74-$C74)/$C74*100</f>
        <v>-75</v>
      </c>
      <c r="AA74" s="10">
        <f t="shared" ref="AA74:AA83" si="93">(L74-$C74)/$C74*100</f>
        <v>-80.718954248366003</v>
      </c>
      <c r="AB74" s="10">
        <f t="shared" ref="AB74:AB83" si="94">(M74-$C74)/$C74*100</f>
        <v>-86.437908496732035</v>
      </c>
      <c r="AC74" s="10">
        <f t="shared" ref="AC74:AC83" si="95">(N74-$C74)/$C74*100</f>
        <v>-89.215686274509807</v>
      </c>
    </row>
    <row r="75" spans="1:30" x14ac:dyDescent="0.25">
      <c r="A75" s="32"/>
      <c r="B75" s="46">
        <v>62</v>
      </c>
      <c r="C75" s="6">
        <v>212</v>
      </c>
      <c r="D75" s="6">
        <v>206</v>
      </c>
      <c r="E75" s="28">
        <v>195</v>
      </c>
      <c r="F75" s="21">
        <v>184</v>
      </c>
      <c r="G75" s="6">
        <v>173</v>
      </c>
      <c r="H75" s="7">
        <v>167</v>
      </c>
      <c r="I75" s="28">
        <v>131.66666666666666</v>
      </c>
      <c r="J75" s="21">
        <v>96.333333333333329</v>
      </c>
      <c r="K75" s="7">
        <v>61</v>
      </c>
      <c r="L75" s="28">
        <v>50</v>
      </c>
      <c r="M75" s="21">
        <v>39</v>
      </c>
      <c r="N75" s="6">
        <v>34</v>
      </c>
      <c r="O75" s="7">
        <v>28</v>
      </c>
      <c r="P75" s="6"/>
      <c r="Q75" s="32"/>
      <c r="R75" s="6">
        <v>62</v>
      </c>
      <c r="S75" s="10">
        <f t="shared" ref="S75:S83" si="96">(D75-$C75)/$C75*100</f>
        <v>-2.8301886792452833</v>
      </c>
      <c r="T75" s="10">
        <f t="shared" si="86"/>
        <v>-8.0188679245283012</v>
      </c>
      <c r="U75" s="10">
        <f t="shared" si="87"/>
        <v>-13.20754716981132</v>
      </c>
      <c r="V75" s="10">
        <f t="shared" si="88"/>
        <v>-18.39622641509434</v>
      </c>
      <c r="W75" s="10">
        <f t="shared" si="89"/>
        <v>-21.226415094339622</v>
      </c>
      <c r="X75" s="10">
        <f t="shared" si="90"/>
        <v>-37.893081761006293</v>
      </c>
      <c r="Y75" s="10">
        <f t="shared" si="91"/>
        <v>-54.559748427672957</v>
      </c>
      <c r="Z75" s="10">
        <f t="shared" si="92"/>
        <v>-71.226415094339629</v>
      </c>
      <c r="AA75" s="10">
        <f t="shared" si="93"/>
        <v>-76.415094339622641</v>
      </c>
      <c r="AB75" s="10">
        <f t="shared" si="94"/>
        <v>-81.603773584905653</v>
      </c>
      <c r="AC75" s="10">
        <f t="shared" si="95"/>
        <v>-83.962264150943398</v>
      </c>
    </row>
    <row r="76" spans="1:30" x14ac:dyDescent="0.25">
      <c r="A76" s="32"/>
      <c r="B76" s="46">
        <v>63</v>
      </c>
      <c r="C76" s="6">
        <v>206</v>
      </c>
      <c r="D76" s="6">
        <v>193</v>
      </c>
      <c r="E76" s="28">
        <v>183.66666666666666</v>
      </c>
      <c r="F76" s="21">
        <v>174.33333333333334</v>
      </c>
      <c r="G76" s="6">
        <v>165</v>
      </c>
      <c r="H76" s="7">
        <v>165</v>
      </c>
      <c r="I76" s="28">
        <v>130.33333333333334</v>
      </c>
      <c r="J76" s="21">
        <v>95.666666666666671</v>
      </c>
      <c r="K76" s="7">
        <v>61</v>
      </c>
      <c r="L76" s="28">
        <v>49.333333333333336</v>
      </c>
      <c r="M76" s="21">
        <v>37.666666666666671</v>
      </c>
      <c r="N76" s="6">
        <v>32</v>
      </c>
      <c r="O76" s="7">
        <v>26</v>
      </c>
      <c r="P76" s="6"/>
      <c r="Q76" s="32"/>
      <c r="R76" s="6">
        <v>63</v>
      </c>
      <c r="S76" s="10">
        <f t="shared" si="96"/>
        <v>-6.3106796116504853</v>
      </c>
      <c r="T76" s="10">
        <f t="shared" si="86"/>
        <v>-10.841423948220068</v>
      </c>
      <c r="U76" s="10">
        <f t="shared" si="87"/>
        <v>-15.372168284789639</v>
      </c>
      <c r="V76" s="10">
        <f t="shared" si="88"/>
        <v>-19.902912621359224</v>
      </c>
      <c r="W76" s="10">
        <f t="shared" si="89"/>
        <v>-19.902912621359224</v>
      </c>
      <c r="X76" s="10">
        <f t="shared" si="90"/>
        <v>-36.731391585760512</v>
      </c>
      <c r="Y76" s="10">
        <f t="shared" si="91"/>
        <v>-53.559870550161811</v>
      </c>
      <c r="Z76" s="10">
        <f t="shared" si="92"/>
        <v>-70.388349514563103</v>
      </c>
      <c r="AA76" s="10">
        <f t="shared" si="93"/>
        <v>-76.051779935275079</v>
      </c>
      <c r="AB76" s="10">
        <f t="shared" si="94"/>
        <v>-81.71521035598704</v>
      </c>
      <c r="AC76" s="10">
        <f t="shared" si="95"/>
        <v>-84.466019417475721</v>
      </c>
    </row>
    <row r="77" spans="1:30" ht="10.5" customHeight="1" x14ac:dyDescent="0.25">
      <c r="A77" s="32"/>
      <c r="B77" s="46">
        <v>64</v>
      </c>
      <c r="C77" s="6">
        <v>233</v>
      </c>
      <c r="D77" s="6">
        <v>222</v>
      </c>
      <c r="E77" s="28">
        <v>216.66666666666666</v>
      </c>
      <c r="F77" s="21">
        <v>211.33333333333334</v>
      </c>
      <c r="G77" s="6">
        <v>206</v>
      </c>
      <c r="H77" s="7">
        <v>208</v>
      </c>
      <c r="I77" s="28">
        <v>163</v>
      </c>
      <c r="J77" s="21">
        <v>118</v>
      </c>
      <c r="K77" s="7">
        <v>73</v>
      </c>
      <c r="L77" s="28">
        <v>59</v>
      </c>
      <c r="M77" s="21">
        <v>45</v>
      </c>
      <c r="N77" s="6">
        <v>38</v>
      </c>
      <c r="O77" s="7">
        <v>31</v>
      </c>
      <c r="P77" s="6"/>
      <c r="Q77" s="32"/>
      <c r="R77" s="6">
        <v>64</v>
      </c>
      <c r="S77" s="10">
        <f t="shared" si="96"/>
        <v>-4.7210300429184553</v>
      </c>
      <c r="T77" s="10">
        <f t="shared" si="86"/>
        <v>-7.0100143061516489</v>
      </c>
      <c r="U77" s="10">
        <f t="shared" si="87"/>
        <v>-9.2989985693848318</v>
      </c>
      <c r="V77" s="10">
        <f t="shared" si="88"/>
        <v>-11.587982832618025</v>
      </c>
      <c r="W77" s="10">
        <f t="shared" si="89"/>
        <v>-10.72961373390558</v>
      </c>
      <c r="X77" s="10">
        <f t="shared" si="90"/>
        <v>-30.042918454935624</v>
      </c>
      <c r="Y77" s="10">
        <f t="shared" si="91"/>
        <v>-49.356223175965667</v>
      </c>
      <c r="Z77" s="10">
        <f t="shared" si="92"/>
        <v>-68.669527896995703</v>
      </c>
      <c r="AA77" s="10">
        <f t="shared" si="93"/>
        <v>-74.678111587982826</v>
      </c>
      <c r="AB77" s="10">
        <f t="shared" si="94"/>
        <v>-80.68669527896995</v>
      </c>
      <c r="AC77" s="10">
        <f t="shared" si="95"/>
        <v>-83.690987124463518</v>
      </c>
    </row>
    <row r="78" spans="1:30" ht="10.5" customHeight="1" x14ac:dyDescent="0.25">
      <c r="A78" s="32"/>
      <c r="B78" s="46">
        <v>65</v>
      </c>
      <c r="C78" s="6">
        <v>104</v>
      </c>
      <c r="D78" s="6">
        <v>94</v>
      </c>
      <c r="E78" s="28">
        <v>83</v>
      </c>
      <c r="F78" s="21">
        <v>72</v>
      </c>
      <c r="G78" s="6">
        <v>61</v>
      </c>
      <c r="H78" s="7">
        <v>31</v>
      </c>
      <c r="I78" s="28">
        <v>106</v>
      </c>
      <c r="J78" s="21">
        <v>75</v>
      </c>
      <c r="K78" s="7">
        <v>44</v>
      </c>
      <c r="L78" s="28">
        <v>29.333333333333336</v>
      </c>
      <c r="M78" s="21">
        <v>14.666666666666668</v>
      </c>
      <c r="N78" s="6">
        <v>7</v>
      </c>
      <c r="O78" s="7">
        <v>0</v>
      </c>
      <c r="P78" s="6"/>
      <c r="Q78" s="32"/>
      <c r="R78" s="6">
        <v>65</v>
      </c>
      <c r="S78" s="10">
        <f t="shared" si="96"/>
        <v>-9.6153846153846168</v>
      </c>
      <c r="T78" s="10">
        <f t="shared" si="86"/>
        <v>-20.192307692307693</v>
      </c>
      <c r="U78" s="10">
        <f t="shared" si="87"/>
        <v>-30.76923076923077</v>
      </c>
      <c r="V78" s="10">
        <f t="shared" si="88"/>
        <v>-41.346153846153847</v>
      </c>
      <c r="W78" s="10">
        <f t="shared" si="89"/>
        <v>-70.192307692307693</v>
      </c>
      <c r="X78" s="10">
        <f t="shared" si="90"/>
        <v>1.9230769230769231</v>
      </c>
      <c r="Y78" s="10">
        <f t="shared" si="91"/>
        <v>-27.884615384615387</v>
      </c>
      <c r="Z78" s="10">
        <f t="shared" si="92"/>
        <v>-57.692307692307686</v>
      </c>
      <c r="AA78" s="10">
        <f t="shared" si="93"/>
        <v>-71.794871794871781</v>
      </c>
      <c r="AB78" s="10">
        <f t="shared" si="94"/>
        <v>-85.897435897435898</v>
      </c>
      <c r="AC78" s="10">
        <f t="shared" si="95"/>
        <v>-93.269230769230774</v>
      </c>
    </row>
    <row r="79" spans="1:30" ht="10.5" customHeight="1" x14ac:dyDescent="0.25">
      <c r="A79" s="32"/>
      <c r="B79" s="46">
        <v>66</v>
      </c>
      <c r="C79" s="6">
        <v>192</v>
      </c>
      <c r="D79" s="6">
        <v>177</v>
      </c>
      <c r="E79" s="28">
        <v>157.66666666666666</v>
      </c>
      <c r="F79" s="21">
        <v>138.33333333333334</v>
      </c>
      <c r="G79" s="6">
        <v>119</v>
      </c>
      <c r="H79" s="7">
        <v>132</v>
      </c>
      <c r="I79" s="29" t="s">
        <v>23</v>
      </c>
      <c r="J79" s="29" t="s">
        <v>23</v>
      </c>
      <c r="K79" s="29" t="s">
        <v>23</v>
      </c>
      <c r="L79" s="29" t="s">
        <v>23</v>
      </c>
      <c r="M79" s="29" t="s">
        <v>23</v>
      </c>
      <c r="N79" s="29" t="s">
        <v>23</v>
      </c>
      <c r="O79" s="29" t="s">
        <v>23</v>
      </c>
      <c r="P79" s="6"/>
      <c r="Q79" s="32"/>
      <c r="R79" s="6">
        <v>66</v>
      </c>
      <c r="S79" s="10">
        <f t="shared" si="96"/>
        <v>-7.8125</v>
      </c>
      <c r="T79" s="10">
        <f t="shared" si="86"/>
        <v>-17.88194444444445</v>
      </c>
      <c r="U79" s="10">
        <f t="shared" si="87"/>
        <v>-27.951388888888886</v>
      </c>
      <c r="V79" s="10">
        <f t="shared" si="88"/>
        <v>-38.020833333333329</v>
      </c>
      <c r="W79" s="10">
        <f t="shared" si="89"/>
        <v>-31.25</v>
      </c>
      <c r="X79" s="29" t="s">
        <v>23</v>
      </c>
      <c r="Y79" s="29" t="s">
        <v>23</v>
      </c>
      <c r="Z79" s="29" t="s">
        <v>23</v>
      </c>
      <c r="AA79" s="29" t="s">
        <v>23</v>
      </c>
      <c r="AB79" s="29" t="s">
        <v>23</v>
      </c>
      <c r="AC79" s="29" t="s">
        <v>23</v>
      </c>
      <c r="AD79" s="26"/>
    </row>
    <row r="80" spans="1:30" x14ac:dyDescent="0.25">
      <c r="A80" s="32"/>
      <c r="B80" s="46">
        <v>67</v>
      </c>
      <c r="C80" s="6">
        <v>114</v>
      </c>
      <c r="D80" s="6">
        <v>115</v>
      </c>
      <c r="E80" s="28">
        <v>111</v>
      </c>
      <c r="F80" s="21">
        <v>107</v>
      </c>
      <c r="G80" s="6">
        <v>103</v>
      </c>
      <c r="H80" s="7">
        <v>84</v>
      </c>
      <c r="I80" s="29" t="s">
        <v>23</v>
      </c>
      <c r="J80" s="29" t="s">
        <v>23</v>
      </c>
      <c r="K80" s="29" t="s">
        <v>23</v>
      </c>
      <c r="L80" s="29" t="s">
        <v>23</v>
      </c>
      <c r="M80" s="29" t="s">
        <v>23</v>
      </c>
      <c r="N80" s="29" t="s">
        <v>23</v>
      </c>
      <c r="O80" s="29" t="s">
        <v>23</v>
      </c>
      <c r="P80" s="6"/>
      <c r="Q80" s="32"/>
      <c r="R80" s="6">
        <v>67</v>
      </c>
      <c r="S80" s="10">
        <f t="shared" si="96"/>
        <v>0.8771929824561403</v>
      </c>
      <c r="T80" s="10">
        <f t="shared" si="86"/>
        <v>-2.6315789473684208</v>
      </c>
      <c r="U80" s="10">
        <f t="shared" si="87"/>
        <v>-6.140350877192982</v>
      </c>
      <c r="V80" s="10">
        <f t="shared" si="88"/>
        <v>-9.6491228070175428</v>
      </c>
      <c r="W80" s="10">
        <f t="shared" si="89"/>
        <v>-26.315789473684209</v>
      </c>
      <c r="X80" s="29" t="s">
        <v>23</v>
      </c>
      <c r="Y80" s="29" t="s">
        <v>23</v>
      </c>
      <c r="Z80" s="29" t="s">
        <v>23</v>
      </c>
      <c r="AA80" s="29" t="s">
        <v>23</v>
      </c>
      <c r="AB80" s="29" t="s">
        <v>23</v>
      </c>
      <c r="AC80" s="29" t="s">
        <v>23</v>
      </c>
      <c r="AD80" s="26"/>
    </row>
    <row r="81" spans="1:30" x14ac:dyDescent="0.25">
      <c r="A81" s="32"/>
      <c r="B81" s="46">
        <v>68</v>
      </c>
      <c r="C81" s="6">
        <v>142</v>
      </c>
      <c r="D81" s="6">
        <v>164</v>
      </c>
      <c r="E81" s="28">
        <v>146.66666666666666</v>
      </c>
      <c r="F81" s="21">
        <v>129.33333333333334</v>
      </c>
      <c r="G81" s="6">
        <v>112</v>
      </c>
      <c r="H81" s="7">
        <v>118</v>
      </c>
      <c r="I81" s="29" t="s">
        <v>23</v>
      </c>
      <c r="J81" s="29" t="s">
        <v>23</v>
      </c>
      <c r="K81" s="29" t="s">
        <v>23</v>
      </c>
      <c r="L81" s="29" t="s">
        <v>23</v>
      </c>
      <c r="M81" s="29" t="s">
        <v>23</v>
      </c>
      <c r="N81" s="29" t="s">
        <v>23</v>
      </c>
      <c r="O81" s="29" t="s">
        <v>23</v>
      </c>
      <c r="P81" s="6"/>
      <c r="Q81" s="32"/>
      <c r="R81" s="6">
        <v>68</v>
      </c>
      <c r="S81" s="10">
        <f t="shared" si="96"/>
        <v>15.492957746478872</v>
      </c>
      <c r="T81" s="10">
        <f t="shared" si="86"/>
        <v>3.2863849765258148</v>
      </c>
      <c r="U81" s="10">
        <f t="shared" si="87"/>
        <v>-8.9201877934272229</v>
      </c>
      <c r="V81" s="10">
        <f t="shared" si="88"/>
        <v>-21.12676056338028</v>
      </c>
      <c r="W81" s="10">
        <f t="shared" si="89"/>
        <v>-16.901408450704224</v>
      </c>
      <c r="X81" s="29" t="s">
        <v>23</v>
      </c>
      <c r="Y81" s="29" t="s">
        <v>23</v>
      </c>
      <c r="Z81" s="29" t="s">
        <v>23</v>
      </c>
      <c r="AA81" s="29" t="s">
        <v>23</v>
      </c>
      <c r="AB81" s="29" t="s">
        <v>23</v>
      </c>
      <c r="AC81" s="29" t="s">
        <v>23</v>
      </c>
      <c r="AD81" s="26"/>
    </row>
    <row r="82" spans="1:30" x14ac:dyDescent="0.25">
      <c r="A82" s="32"/>
      <c r="B82" s="46">
        <v>69</v>
      </c>
      <c r="C82" s="6">
        <v>191</v>
      </c>
      <c r="D82" s="6">
        <v>165</v>
      </c>
      <c r="E82" s="28">
        <v>149.33333333333334</v>
      </c>
      <c r="F82" s="21">
        <v>133.66666666666666</v>
      </c>
      <c r="G82" s="6">
        <v>118</v>
      </c>
      <c r="H82" s="7">
        <v>124</v>
      </c>
      <c r="I82" s="29" t="s">
        <v>23</v>
      </c>
      <c r="J82" s="29" t="s">
        <v>23</v>
      </c>
      <c r="K82" s="29" t="s">
        <v>23</v>
      </c>
      <c r="L82" s="29" t="s">
        <v>23</v>
      </c>
      <c r="M82" s="29" t="s">
        <v>23</v>
      </c>
      <c r="N82" s="29" t="s">
        <v>23</v>
      </c>
      <c r="O82" s="29" t="s">
        <v>23</v>
      </c>
      <c r="P82" s="6"/>
      <c r="Q82" s="32"/>
      <c r="R82" s="6">
        <v>69</v>
      </c>
      <c r="S82" s="10">
        <f t="shared" si="96"/>
        <v>-13.612565445026178</v>
      </c>
      <c r="T82" s="10">
        <f t="shared" si="86"/>
        <v>-21.815008726003484</v>
      </c>
      <c r="U82" s="10">
        <f t="shared" si="87"/>
        <v>-30.017452006980811</v>
      </c>
      <c r="V82" s="10">
        <f t="shared" si="88"/>
        <v>-38.219895287958117</v>
      </c>
      <c r="W82" s="10">
        <f t="shared" si="89"/>
        <v>-35.078534031413611</v>
      </c>
      <c r="X82" s="29" t="s">
        <v>23</v>
      </c>
      <c r="Y82" s="29" t="s">
        <v>23</v>
      </c>
      <c r="Z82" s="29" t="s">
        <v>23</v>
      </c>
      <c r="AA82" s="29" t="s">
        <v>23</v>
      </c>
      <c r="AB82" s="29" t="s">
        <v>23</v>
      </c>
      <c r="AC82" s="29" t="s">
        <v>23</v>
      </c>
      <c r="AD82" s="26"/>
    </row>
    <row r="83" spans="1:30" x14ac:dyDescent="0.25">
      <c r="A83" s="32"/>
      <c r="B83" s="46">
        <v>70</v>
      </c>
      <c r="C83" s="6">
        <v>199</v>
      </c>
      <c r="D83" s="6">
        <v>185</v>
      </c>
      <c r="E83" s="28">
        <v>176.66666666666666</v>
      </c>
      <c r="F83" s="21">
        <v>168.33333333333334</v>
      </c>
      <c r="G83" s="6">
        <v>160</v>
      </c>
      <c r="H83" s="7">
        <v>137</v>
      </c>
      <c r="I83" s="28">
        <v>106</v>
      </c>
      <c r="J83" s="21">
        <v>75</v>
      </c>
      <c r="K83" s="7">
        <v>44</v>
      </c>
      <c r="L83" s="28">
        <v>29.333333333333336</v>
      </c>
      <c r="M83" s="21">
        <v>14.666666666666668</v>
      </c>
      <c r="N83" s="6">
        <v>7</v>
      </c>
      <c r="O83" s="7">
        <v>0</v>
      </c>
      <c r="P83" s="6"/>
      <c r="Q83" s="32"/>
      <c r="R83" s="6">
        <v>70</v>
      </c>
      <c r="S83" s="10">
        <f t="shared" si="96"/>
        <v>-7.0351758793969852</v>
      </c>
      <c r="T83" s="10">
        <f t="shared" si="86"/>
        <v>-11.222780569514242</v>
      </c>
      <c r="U83" s="10">
        <f t="shared" si="87"/>
        <v>-15.410385259631488</v>
      </c>
      <c r="V83" s="10">
        <f t="shared" si="88"/>
        <v>-19.597989949748744</v>
      </c>
      <c r="W83" s="10">
        <f t="shared" si="89"/>
        <v>-31.155778894472363</v>
      </c>
      <c r="X83" s="10">
        <f t="shared" si="90"/>
        <v>-46.733668341708544</v>
      </c>
      <c r="Y83" s="10">
        <f t="shared" si="91"/>
        <v>-62.311557788944725</v>
      </c>
      <c r="Z83" s="10">
        <f t="shared" si="92"/>
        <v>-77.889447236180914</v>
      </c>
      <c r="AA83" s="10">
        <f t="shared" si="93"/>
        <v>-85.259631490787271</v>
      </c>
      <c r="AB83" s="10">
        <f t="shared" si="94"/>
        <v>-92.629815745393643</v>
      </c>
      <c r="AC83" s="10">
        <f t="shared" si="95"/>
        <v>-96.482412060301499</v>
      </c>
    </row>
    <row r="84" spans="1:30" x14ac:dyDescent="0.25">
      <c r="A84" s="33" t="s">
        <v>7</v>
      </c>
      <c r="B84" s="33"/>
      <c r="C84" s="1">
        <f t="shared" ref="C84:H84" si="97">AVERAGE(C74:C82)</f>
        <v>177.55555555555554</v>
      </c>
      <c r="D84" s="1">
        <f t="shared" si="97"/>
        <v>169.66666666666666</v>
      </c>
      <c r="E84" s="1">
        <f t="shared" si="97"/>
        <v>158.18518518518516</v>
      </c>
      <c r="F84" s="1">
        <f t="shared" si="97"/>
        <v>146.70370370370372</v>
      </c>
      <c r="G84" s="1">
        <f t="shared" si="97"/>
        <v>135.22222222222223</v>
      </c>
      <c r="H84" s="1">
        <f t="shared" si="97"/>
        <v>130.11111111111111</v>
      </c>
      <c r="I84" s="1">
        <f>AVERAGE(I74:I83)</f>
        <v>124.77777777777777</v>
      </c>
      <c r="J84" s="1">
        <f>AVERAGE(J74:J83)</f>
        <v>90.222222222222229</v>
      </c>
      <c r="K84" s="1">
        <f>AVERAGE(K74:K83)</f>
        <v>55.666666666666664</v>
      </c>
      <c r="L84" s="1">
        <f>AVERAGE(L74:L83)</f>
        <v>42.722222222222229</v>
      </c>
      <c r="M84" s="1">
        <f>AVERAGE(M74:M83)</f>
        <v>29.777777777777775</v>
      </c>
      <c r="N84" s="1"/>
      <c r="O84" s="1">
        <f>AVERAGE(O74:O83)</f>
        <v>16.833333333333332</v>
      </c>
      <c r="P84" s="6"/>
      <c r="Q84" s="33" t="s">
        <v>7</v>
      </c>
      <c r="R84" s="33"/>
      <c r="S84" s="1">
        <f>AVERAGE(S74:S82)</f>
        <v>-3.8783051872108723</v>
      </c>
      <c r="T84" s="1">
        <f t="shared" ref="T84:AC84" si="98">AVERAGE(T74:T83)</f>
        <v>-10.776545007874454</v>
      </c>
      <c r="U84" s="1">
        <f t="shared" si="98"/>
        <v>-17.359097759319418</v>
      </c>
      <c r="V84" s="1">
        <f t="shared" si="98"/>
        <v>-23.941650510764383</v>
      </c>
      <c r="W84" s="1">
        <f t="shared" si="98"/>
        <v>-29.314491685493163</v>
      </c>
      <c r="X84" s="1">
        <f t="shared" si="98"/>
        <v>-32.456570188138464</v>
      </c>
      <c r="Y84" s="1">
        <f t="shared" si="98"/>
        <v>-51.300455713601487</v>
      </c>
      <c r="Z84" s="1">
        <f t="shared" si="98"/>
        <v>-70.144341239064502</v>
      </c>
      <c r="AA84" s="1">
        <f t="shared" si="98"/>
        <v>-77.486407232817598</v>
      </c>
      <c r="AB84" s="1">
        <f t="shared" si="98"/>
        <v>-84.828473226570722</v>
      </c>
      <c r="AC84" s="1">
        <f t="shared" si="98"/>
        <v>-88.51443329948745</v>
      </c>
    </row>
    <row r="85" spans="1:30" x14ac:dyDescent="0.25">
      <c r="A85" s="33" t="s">
        <v>8</v>
      </c>
      <c r="B85" s="33"/>
      <c r="C85" s="1">
        <f t="shared" ref="C85:H85" si="99">_xlfn.STDEV.P(C74:C82)</f>
        <v>43.297706151997147</v>
      </c>
      <c r="D85" s="1">
        <f t="shared" si="99"/>
        <v>39.271137266728374</v>
      </c>
      <c r="E85" s="1">
        <f t="shared" si="99"/>
        <v>39.469666775082828</v>
      </c>
      <c r="F85" s="1">
        <f t="shared" si="99"/>
        <v>40.261013965644722</v>
      </c>
      <c r="G85" s="1">
        <f t="shared" si="99"/>
        <v>41.611370715701092</v>
      </c>
      <c r="H85" s="1">
        <f t="shared" si="99"/>
        <v>48.215821387784793</v>
      </c>
      <c r="I85" s="1">
        <f>_xlfn.STDEV.P(I74:I83)</f>
        <v>20.068093956869173</v>
      </c>
      <c r="J85" s="1">
        <f>_xlfn.STDEV.P(J74:J83)</f>
        <v>15.171448167731779</v>
      </c>
      <c r="K85" s="1">
        <f>_xlfn.STDEV.P(K74:K83)</f>
        <v>10.418999738725189</v>
      </c>
      <c r="L85" s="1">
        <f>_xlfn.STDEV.P(L74:L83)</f>
        <v>11.042706100620943</v>
      </c>
      <c r="M85" s="1">
        <f>_xlfn.STDEV.P(M74:M83)</f>
        <v>11.833202920512473</v>
      </c>
      <c r="N85" s="1"/>
      <c r="O85" s="1">
        <f>_xlfn.STDEV.P(O74:O83)</f>
        <v>12.759528030282137</v>
      </c>
      <c r="P85" s="6"/>
      <c r="Q85" s="33" t="s">
        <v>8</v>
      </c>
      <c r="R85" s="33"/>
      <c r="S85" s="1">
        <f>_xlfn.STDEV.P(S74:S82)</f>
        <v>7.8524929762443234</v>
      </c>
      <c r="T85" s="1">
        <f t="shared" ref="T85:AC85" si="100">_xlfn.STDEV.P(T74:T83)</f>
        <v>7.3995250844426765</v>
      </c>
      <c r="U85" s="1">
        <f t="shared" si="100"/>
        <v>8.6024188401153996</v>
      </c>
      <c r="V85" s="1">
        <f t="shared" si="100"/>
        <v>10.683553788662472</v>
      </c>
      <c r="W85" s="1">
        <f t="shared" si="100"/>
        <v>15.41099367710404</v>
      </c>
      <c r="X85" s="1">
        <f t="shared" si="100"/>
        <v>16.347353380424877</v>
      </c>
      <c r="Y85" s="1">
        <f t="shared" si="100"/>
        <v>11.306542948557043</v>
      </c>
      <c r="Z85" s="1">
        <f t="shared" si="100"/>
        <v>6.3511511636277573</v>
      </c>
      <c r="AA85" s="1">
        <f t="shared" si="100"/>
        <v>4.3657443512072867</v>
      </c>
      <c r="AB85" s="1">
        <f t="shared" si="100"/>
        <v>4.1198569195235937</v>
      </c>
      <c r="AC85" s="1">
        <f t="shared" si="100"/>
        <v>4.9491762305528102</v>
      </c>
    </row>
    <row r="86" spans="1:30" x14ac:dyDescent="0.25">
      <c r="A86" s="33" t="s">
        <v>9</v>
      </c>
      <c r="B86" s="33"/>
      <c r="C86" s="1">
        <f t="shared" ref="C86:H86" si="101">C85/COUNT(C74:C82)</f>
        <v>4.8108562391107945</v>
      </c>
      <c r="D86" s="1">
        <f t="shared" si="101"/>
        <v>4.3634596963031527</v>
      </c>
      <c r="E86" s="1">
        <f t="shared" si="101"/>
        <v>4.3855185305647586</v>
      </c>
      <c r="F86" s="1">
        <f t="shared" si="101"/>
        <v>4.4734459961827469</v>
      </c>
      <c r="G86" s="1">
        <f t="shared" si="101"/>
        <v>4.6234856350778992</v>
      </c>
      <c r="H86" s="1">
        <f t="shared" si="101"/>
        <v>5.3573134875316439</v>
      </c>
      <c r="I86" s="1">
        <f>I85/COUNT(I74:I83)</f>
        <v>3.3446823261448624</v>
      </c>
      <c r="J86" s="1">
        <f>J85/COUNT(J74:J83)</f>
        <v>2.5285746946219629</v>
      </c>
      <c r="K86" s="1">
        <f>K85/COUNT(K74:K83)</f>
        <v>1.7364999564541981</v>
      </c>
      <c r="L86" s="1">
        <f>L85/COUNT(L74:L83)</f>
        <v>1.8404510167701573</v>
      </c>
      <c r="M86" s="1">
        <f>M85/COUNT(M74:M83)</f>
        <v>1.9722004867520788</v>
      </c>
      <c r="N86" s="1"/>
      <c r="O86" s="1">
        <f>O85/COUNT(O74:O83)</f>
        <v>2.1265880050470227</v>
      </c>
      <c r="P86" s="6"/>
      <c r="Q86" s="33" t="s">
        <v>9</v>
      </c>
      <c r="R86" s="33"/>
      <c r="S86" s="1">
        <f>S85/COUNT(S74:S82)</f>
        <v>0.8724992195827026</v>
      </c>
      <c r="T86" s="1">
        <f t="shared" ref="T86:AC86" si="102">T85/COUNT(T74:T83)</f>
        <v>0.73995250844426763</v>
      </c>
      <c r="U86" s="1">
        <f t="shared" si="102"/>
        <v>0.86024188401154</v>
      </c>
      <c r="V86" s="1">
        <f t="shared" si="102"/>
        <v>1.0683553788662472</v>
      </c>
      <c r="W86" s="1">
        <f t="shared" si="102"/>
        <v>1.5410993677104039</v>
      </c>
      <c r="X86" s="1">
        <f t="shared" si="102"/>
        <v>2.7245588967374794</v>
      </c>
      <c r="Y86" s="1">
        <f t="shared" si="102"/>
        <v>1.8844238247595071</v>
      </c>
      <c r="Z86" s="1">
        <f t="shared" si="102"/>
        <v>1.0585251939379596</v>
      </c>
      <c r="AA86" s="1">
        <f t="shared" si="102"/>
        <v>0.72762405853454781</v>
      </c>
      <c r="AB86" s="1">
        <f t="shared" si="102"/>
        <v>0.68664281992059895</v>
      </c>
      <c r="AC86" s="1">
        <f t="shared" si="102"/>
        <v>0.824862705092135</v>
      </c>
    </row>
    <row r="87" spans="1:30" ht="12" customHeight="1" x14ac:dyDescent="0.25">
      <c r="A87" s="37" t="s">
        <v>10</v>
      </c>
      <c r="B87" s="37"/>
      <c r="C87" s="2">
        <f t="shared" ref="C87:H87" si="103">_xlfn.T.TEST(C74:C82,C$61:C$70,2,2)</f>
        <v>0.36514070086907069</v>
      </c>
      <c r="D87" s="2">
        <f t="shared" si="103"/>
        <v>0.31071883112956333</v>
      </c>
      <c r="E87" s="2">
        <f t="shared" si="103"/>
        <v>0.24478532032158284</v>
      </c>
      <c r="F87" s="2">
        <f t="shared" si="103"/>
        <v>0.19429261029227782</v>
      </c>
      <c r="G87" s="2">
        <f t="shared" si="103"/>
        <v>0.15660529876975501</v>
      </c>
      <c r="H87" s="2">
        <f t="shared" si="103"/>
        <v>0.61094447156178067</v>
      </c>
      <c r="I87" s="2">
        <f>_xlfn.T.TEST(I74:I83,I$61:I$70,2,2)</f>
        <v>6.4016417961946542E-2</v>
      </c>
      <c r="J87" s="2">
        <f>_xlfn.T.TEST(J74:J83,J$61:J$70,2,2)</f>
        <v>3.5528781620852663E-2</v>
      </c>
      <c r="K87" s="2">
        <f>_xlfn.T.TEST(K74:K83,K$61:K$70,2,2)</f>
        <v>1.7427186744090082E-2</v>
      </c>
      <c r="L87" s="2">
        <f>_xlfn.T.TEST(L74:L83,L$61:L$70,2,2)</f>
        <v>8.916204225000543E-3</v>
      </c>
      <c r="M87" s="2">
        <f>_xlfn.T.TEST(M74:M83,M$61:M$70,2,2)</f>
        <v>4.8153101079443251E-3</v>
      </c>
      <c r="N87" s="2"/>
      <c r="O87" s="2">
        <f>_xlfn.T.TEST(O74:O83,O$61:O$70,2,2)</f>
        <v>2.7784830707463207E-3</v>
      </c>
      <c r="P87" s="6"/>
      <c r="Q87" s="37" t="s">
        <v>10</v>
      </c>
      <c r="R87" s="37"/>
      <c r="S87" s="2">
        <f>_xlfn.T.TEST(S74:S82,S$61:S$70,2,2)</f>
        <v>0.80134562735532722</v>
      </c>
      <c r="T87" s="22">
        <f t="shared" ref="T87:AC87" si="104">_xlfn.T.TEST(T74:T83,T$61:T$70,2,2)</f>
        <v>0.38525323652613586</v>
      </c>
      <c r="U87" s="22">
        <f t="shared" si="104"/>
        <v>0.21117446357680736</v>
      </c>
      <c r="V87" s="22">
        <f t="shared" si="104"/>
        <v>0.13738683417787004</v>
      </c>
      <c r="W87" s="22">
        <f t="shared" si="104"/>
        <v>0.97662383292787636</v>
      </c>
      <c r="X87" s="22">
        <f t="shared" si="104"/>
        <v>0.82989174097883378</v>
      </c>
      <c r="Y87" s="22">
        <f t="shared" si="104"/>
        <v>0.39880493849067888</v>
      </c>
      <c r="Z87" s="22">
        <f t="shared" si="104"/>
        <v>6.918691247917888E-2</v>
      </c>
      <c r="AA87" s="22">
        <f t="shared" si="104"/>
        <v>1.0187466287854306E-2</v>
      </c>
      <c r="AB87" s="22">
        <f t="shared" si="104"/>
        <v>2.6121654204652477E-3</v>
      </c>
      <c r="AC87" s="22">
        <f t="shared" si="104"/>
        <v>1.8947551319478328E-3</v>
      </c>
    </row>
    <row r="88" spans="1:30" ht="10.5" customHeight="1" x14ac:dyDescent="0.25">
      <c r="A88" s="32" t="s">
        <v>25</v>
      </c>
      <c r="B88" s="46">
        <v>71</v>
      </c>
      <c r="C88" s="6">
        <v>261</v>
      </c>
      <c r="D88" s="6">
        <v>257</v>
      </c>
      <c r="E88" s="28">
        <v>246.33333333333334</v>
      </c>
      <c r="F88" s="21">
        <v>235.66666666666666</v>
      </c>
      <c r="G88" s="6">
        <v>225</v>
      </c>
      <c r="H88" s="7">
        <v>149</v>
      </c>
      <c r="I88" s="28">
        <v>136.33333333333334</v>
      </c>
      <c r="J88" s="21">
        <v>123.66666666666667</v>
      </c>
      <c r="K88" s="7">
        <v>111</v>
      </c>
      <c r="L88" s="28">
        <v>90.333333333333329</v>
      </c>
      <c r="M88" s="21">
        <v>69.666666666666657</v>
      </c>
      <c r="N88" s="6">
        <v>59</v>
      </c>
      <c r="O88" s="7">
        <v>49</v>
      </c>
      <c r="P88" s="6"/>
      <c r="Q88" s="32" t="s">
        <v>25</v>
      </c>
      <c r="R88" s="6">
        <v>71</v>
      </c>
      <c r="S88" s="10">
        <f>(D88-$C88)/$C88*100</f>
        <v>-1.5325670498084289</v>
      </c>
      <c r="T88" s="10">
        <f t="shared" ref="T88:T97" si="105">(E88-$C88)/$C88*100</f>
        <v>-5.6194125159642363</v>
      </c>
      <c r="U88" s="10">
        <f t="shared" ref="U88:U97" si="106">(F88-$C88)/$C88*100</f>
        <v>-9.7062579821200554</v>
      </c>
      <c r="V88" s="10">
        <f t="shared" ref="V88:V97" si="107">(G88-$C88)/$C88*100</f>
        <v>-13.793103448275861</v>
      </c>
      <c r="W88" s="10">
        <f t="shared" ref="W88:W97" si="108">(H88-$C88)/$C88*100</f>
        <v>-42.911877394636015</v>
      </c>
      <c r="X88" s="10">
        <f t="shared" ref="X88:X97" si="109">(I88-$C88)/$C88*100</f>
        <v>-47.765006385696033</v>
      </c>
      <c r="Y88" s="10">
        <f t="shared" ref="Y88:Y97" si="110">(J88-$C88)/$C88*100</f>
        <v>-52.618135376756058</v>
      </c>
      <c r="Z88" s="10">
        <f t="shared" ref="Z88:Z97" si="111">(K88-$C88)/$C88*100</f>
        <v>-57.47126436781609</v>
      </c>
      <c r="AA88" s="10">
        <f t="shared" ref="AA88:AA97" si="112">(L88-$C88)/$C88*100</f>
        <v>-65.389527458492978</v>
      </c>
      <c r="AB88" s="10">
        <f t="shared" ref="AB88:AB97" si="113">(M88-$C88)/$C88*100</f>
        <v>-73.307790549169866</v>
      </c>
      <c r="AC88" s="10">
        <f t="shared" ref="AC88:AC97" si="114">(N88-$C88)/$C88*100</f>
        <v>-77.394636015325673</v>
      </c>
    </row>
    <row r="89" spans="1:30" x14ac:dyDescent="0.25">
      <c r="A89" s="32"/>
      <c r="B89" s="46">
        <v>72</v>
      </c>
      <c r="C89" s="6">
        <v>213</v>
      </c>
      <c r="D89" s="6">
        <v>207</v>
      </c>
      <c r="E89" s="28">
        <v>191.33333333333334</v>
      </c>
      <c r="F89" s="21">
        <v>175.66666666666666</v>
      </c>
      <c r="G89" s="6">
        <v>160</v>
      </c>
      <c r="H89" s="7">
        <v>94</v>
      </c>
      <c r="I89" s="28">
        <v>63.666666666666671</v>
      </c>
      <c r="J89" s="21">
        <v>33.333333333333336</v>
      </c>
      <c r="K89" s="7">
        <v>3</v>
      </c>
      <c r="L89" s="28">
        <v>2</v>
      </c>
      <c r="M89" s="21">
        <v>1</v>
      </c>
      <c r="N89" s="6">
        <v>1</v>
      </c>
      <c r="O89" s="7">
        <v>0</v>
      </c>
      <c r="P89" s="6"/>
      <c r="Q89" s="32"/>
      <c r="R89" s="6">
        <v>72</v>
      </c>
      <c r="S89" s="10">
        <f t="shared" ref="S89:S97" si="115">(D89-$C89)/$C89*100</f>
        <v>-2.8169014084507045</v>
      </c>
      <c r="T89" s="10">
        <f t="shared" si="105"/>
        <v>-10.172143974960871</v>
      </c>
      <c r="U89" s="10">
        <f t="shared" si="106"/>
        <v>-17.527386541471053</v>
      </c>
      <c r="V89" s="10">
        <f t="shared" si="107"/>
        <v>-24.88262910798122</v>
      </c>
      <c r="W89" s="10">
        <f t="shared" si="108"/>
        <v>-55.868544600938961</v>
      </c>
      <c r="X89" s="10">
        <f t="shared" si="109"/>
        <v>-70.109546165884183</v>
      </c>
      <c r="Y89" s="10">
        <f t="shared" si="110"/>
        <v>-84.350547730829419</v>
      </c>
      <c r="Z89" s="10">
        <f t="shared" si="111"/>
        <v>-98.591549295774655</v>
      </c>
      <c r="AA89" s="10">
        <f t="shared" si="112"/>
        <v>-99.061032863849761</v>
      </c>
      <c r="AB89" s="10">
        <f t="shared" si="113"/>
        <v>-99.53051643192488</v>
      </c>
      <c r="AC89" s="10">
        <f t="shared" si="114"/>
        <v>-99.53051643192488</v>
      </c>
    </row>
    <row r="90" spans="1:30" x14ac:dyDescent="0.25">
      <c r="A90" s="32"/>
      <c r="B90" s="46">
        <v>73</v>
      </c>
      <c r="C90" s="6">
        <v>234</v>
      </c>
      <c r="D90" s="6">
        <v>229</v>
      </c>
      <c r="E90" s="28">
        <v>207.66666666666666</v>
      </c>
      <c r="F90" s="21">
        <v>186.33333333333334</v>
      </c>
      <c r="G90" s="6">
        <v>165</v>
      </c>
      <c r="H90" s="7">
        <v>110</v>
      </c>
      <c r="I90" s="28">
        <v>90.666666666666671</v>
      </c>
      <c r="J90" s="21">
        <v>71.333333333333343</v>
      </c>
      <c r="K90" s="7">
        <v>52</v>
      </c>
      <c r="L90" s="28">
        <v>39.333333333333336</v>
      </c>
      <c r="M90" s="21">
        <v>26.666666666666668</v>
      </c>
      <c r="N90" s="6">
        <v>20</v>
      </c>
      <c r="O90" s="7">
        <v>14</v>
      </c>
      <c r="P90" s="6"/>
      <c r="Q90" s="32"/>
      <c r="R90" s="6">
        <v>73</v>
      </c>
      <c r="S90" s="10">
        <f t="shared" si="115"/>
        <v>-2.1367521367521367</v>
      </c>
      <c r="T90" s="10">
        <f t="shared" si="105"/>
        <v>-11.253561253561257</v>
      </c>
      <c r="U90" s="10">
        <f t="shared" si="106"/>
        <v>-20.370370370370367</v>
      </c>
      <c r="V90" s="10">
        <f t="shared" si="107"/>
        <v>-29.487179487179489</v>
      </c>
      <c r="W90" s="10">
        <f t="shared" si="108"/>
        <v>-52.991452991452995</v>
      </c>
      <c r="X90" s="10">
        <f t="shared" si="109"/>
        <v>-61.253561253561251</v>
      </c>
      <c r="Y90" s="10">
        <f t="shared" si="110"/>
        <v>-69.515669515669515</v>
      </c>
      <c r="Z90" s="10">
        <f t="shared" si="111"/>
        <v>-77.777777777777786</v>
      </c>
      <c r="AA90" s="10">
        <f t="shared" si="112"/>
        <v>-83.190883190883198</v>
      </c>
      <c r="AB90" s="10">
        <f t="shared" si="113"/>
        <v>-88.603988603988597</v>
      </c>
      <c r="AC90" s="10">
        <f t="shared" si="114"/>
        <v>-91.452991452991455</v>
      </c>
    </row>
    <row r="91" spans="1:30" x14ac:dyDescent="0.25">
      <c r="A91" s="32"/>
      <c r="B91" s="46">
        <v>74</v>
      </c>
      <c r="C91" s="6">
        <v>256</v>
      </c>
      <c r="D91" s="6">
        <v>218</v>
      </c>
      <c r="E91" s="28">
        <v>200.33333333333334</v>
      </c>
      <c r="F91" s="21">
        <v>182.66666666666666</v>
      </c>
      <c r="G91" s="6">
        <v>165</v>
      </c>
      <c r="H91" s="7">
        <v>100</v>
      </c>
      <c r="I91" s="28">
        <v>79.666666666666671</v>
      </c>
      <c r="J91" s="21">
        <v>59.333333333333336</v>
      </c>
      <c r="K91" s="7">
        <v>39</v>
      </c>
      <c r="L91" s="28">
        <v>28.333333333333336</v>
      </c>
      <c r="M91" s="21">
        <v>17.666666666666668</v>
      </c>
      <c r="N91" s="6">
        <v>12</v>
      </c>
      <c r="O91" s="7">
        <v>7</v>
      </c>
      <c r="P91" s="6"/>
      <c r="Q91" s="32"/>
      <c r="R91" s="6">
        <v>74</v>
      </c>
      <c r="S91" s="10">
        <f t="shared" si="115"/>
        <v>-14.84375</v>
      </c>
      <c r="T91" s="10">
        <f t="shared" si="105"/>
        <v>-21.744791666666664</v>
      </c>
      <c r="U91" s="10">
        <f t="shared" si="106"/>
        <v>-28.645833333333336</v>
      </c>
      <c r="V91" s="10">
        <f t="shared" si="107"/>
        <v>-35.546875</v>
      </c>
      <c r="W91" s="10">
        <f t="shared" si="108"/>
        <v>-60.9375</v>
      </c>
      <c r="X91" s="10">
        <f t="shared" si="109"/>
        <v>-68.880208333333329</v>
      </c>
      <c r="Y91" s="10">
        <f t="shared" si="110"/>
        <v>-76.822916666666657</v>
      </c>
      <c r="Z91" s="10">
        <f t="shared" si="111"/>
        <v>-84.765625</v>
      </c>
      <c r="AA91" s="10">
        <f t="shared" si="112"/>
        <v>-88.932291666666657</v>
      </c>
      <c r="AB91" s="10">
        <f t="shared" si="113"/>
        <v>-93.098958333333343</v>
      </c>
      <c r="AC91" s="10">
        <f t="shared" si="114"/>
        <v>-95.3125</v>
      </c>
    </row>
    <row r="92" spans="1:30" x14ac:dyDescent="0.25">
      <c r="A92" s="32"/>
      <c r="B92" s="46">
        <v>75</v>
      </c>
      <c r="C92" s="6">
        <v>235</v>
      </c>
      <c r="D92" s="6">
        <v>213</v>
      </c>
      <c r="E92" s="6">
        <v>196</v>
      </c>
      <c r="F92" s="6">
        <v>179</v>
      </c>
      <c r="G92" s="6">
        <v>163</v>
      </c>
      <c r="H92" s="6">
        <v>97</v>
      </c>
      <c r="I92" s="29" t="s">
        <v>23</v>
      </c>
      <c r="J92" s="29" t="s">
        <v>23</v>
      </c>
      <c r="K92" s="29" t="s">
        <v>23</v>
      </c>
      <c r="L92" s="29" t="s">
        <v>23</v>
      </c>
      <c r="M92" s="29" t="s">
        <v>23</v>
      </c>
      <c r="N92" s="29" t="s">
        <v>23</v>
      </c>
      <c r="O92" s="29" t="s">
        <v>23</v>
      </c>
      <c r="P92" s="6"/>
      <c r="Q92" s="32"/>
      <c r="R92" s="6">
        <v>75</v>
      </c>
      <c r="S92" s="10">
        <f t="shared" si="115"/>
        <v>-9.3617021276595747</v>
      </c>
      <c r="T92" s="10">
        <f t="shared" si="105"/>
        <v>-16.595744680851062</v>
      </c>
      <c r="U92" s="10">
        <f t="shared" si="106"/>
        <v>-23.829787234042556</v>
      </c>
      <c r="V92" s="10">
        <f t="shared" si="107"/>
        <v>-30.638297872340424</v>
      </c>
      <c r="W92" s="10">
        <f t="shared" si="108"/>
        <v>-58.723404255319146</v>
      </c>
      <c r="X92" s="29" t="s">
        <v>23</v>
      </c>
      <c r="Y92" s="29" t="s">
        <v>23</v>
      </c>
      <c r="Z92" s="29" t="s">
        <v>23</v>
      </c>
      <c r="AA92" s="29" t="s">
        <v>23</v>
      </c>
      <c r="AB92" s="29" t="s">
        <v>23</v>
      </c>
      <c r="AC92" s="29" t="s">
        <v>23</v>
      </c>
      <c r="AD92" s="26"/>
    </row>
    <row r="93" spans="1:30" x14ac:dyDescent="0.25">
      <c r="A93" s="32"/>
      <c r="B93" s="46">
        <v>76</v>
      </c>
      <c r="C93" s="6">
        <v>204</v>
      </c>
      <c r="D93" s="6">
        <v>202</v>
      </c>
      <c r="E93" s="28">
        <v>180</v>
      </c>
      <c r="F93" s="21">
        <v>158</v>
      </c>
      <c r="G93" s="6">
        <v>136</v>
      </c>
      <c r="H93" s="7">
        <v>94</v>
      </c>
      <c r="I93" s="29" t="s">
        <v>23</v>
      </c>
      <c r="J93" s="29" t="s">
        <v>23</v>
      </c>
      <c r="K93" s="29" t="s">
        <v>23</v>
      </c>
      <c r="L93" s="29" t="s">
        <v>23</v>
      </c>
      <c r="M93" s="29" t="s">
        <v>23</v>
      </c>
      <c r="N93" s="29" t="s">
        <v>23</v>
      </c>
      <c r="O93" s="29" t="s">
        <v>23</v>
      </c>
      <c r="P93" s="6"/>
      <c r="Q93" s="32"/>
      <c r="R93" s="6">
        <v>76</v>
      </c>
      <c r="S93" s="10">
        <f t="shared" si="115"/>
        <v>-0.98039215686274506</v>
      </c>
      <c r="T93" s="10">
        <f t="shared" si="105"/>
        <v>-11.76470588235294</v>
      </c>
      <c r="U93" s="10">
        <f t="shared" si="106"/>
        <v>-22.549019607843139</v>
      </c>
      <c r="V93" s="10">
        <f t="shared" si="107"/>
        <v>-33.333333333333329</v>
      </c>
      <c r="W93" s="10">
        <f t="shared" si="108"/>
        <v>-53.921568627450981</v>
      </c>
      <c r="X93" s="29" t="s">
        <v>23</v>
      </c>
      <c r="Y93" s="29" t="s">
        <v>23</v>
      </c>
      <c r="Z93" s="29" t="s">
        <v>23</v>
      </c>
      <c r="AA93" s="29" t="s">
        <v>23</v>
      </c>
      <c r="AB93" s="29" t="s">
        <v>23</v>
      </c>
      <c r="AC93" s="29" t="s">
        <v>23</v>
      </c>
      <c r="AD93" s="26"/>
    </row>
    <row r="94" spans="1:30" x14ac:dyDescent="0.25">
      <c r="A94" s="32"/>
      <c r="B94" s="46">
        <v>77</v>
      </c>
      <c r="C94" s="6">
        <v>189</v>
      </c>
      <c r="D94" s="6">
        <v>188</v>
      </c>
      <c r="E94" s="28">
        <v>167</v>
      </c>
      <c r="F94" s="21">
        <v>146</v>
      </c>
      <c r="G94" s="6">
        <v>125</v>
      </c>
      <c r="H94" s="7">
        <v>82</v>
      </c>
      <c r="I94" s="29" t="s">
        <v>23</v>
      </c>
      <c r="J94" s="29" t="s">
        <v>23</v>
      </c>
      <c r="K94" s="29" t="s">
        <v>23</v>
      </c>
      <c r="L94" s="29" t="s">
        <v>23</v>
      </c>
      <c r="M94" s="29" t="s">
        <v>23</v>
      </c>
      <c r="N94" s="29" t="s">
        <v>23</v>
      </c>
      <c r="O94" s="29" t="s">
        <v>23</v>
      </c>
      <c r="P94" s="6"/>
      <c r="Q94" s="32"/>
      <c r="R94" s="6">
        <v>77</v>
      </c>
      <c r="S94" s="10">
        <f t="shared" si="115"/>
        <v>-0.52910052910052907</v>
      </c>
      <c r="T94" s="10">
        <f t="shared" si="105"/>
        <v>-11.640211640211639</v>
      </c>
      <c r="U94" s="10">
        <f t="shared" si="106"/>
        <v>-22.75132275132275</v>
      </c>
      <c r="V94" s="10">
        <f t="shared" si="107"/>
        <v>-33.862433862433861</v>
      </c>
      <c r="W94" s="10">
        <f t="shared" si="108"/>
        <v>-56.613756613756614</v>
      </c>
      <c r="X94" s="29" t="s">
        <v>23</v>
      </c>
      <c r="Y94" s="29" t="s">
        <v>23</v>
      </c>
      <c r="Z94" s="29" t="s">
        <v>23</v>
      </c>
      <c r="AA94" s="29" t="s">
        <v>23</v>
      </c>
      <c r="AB94" s="29" t="s">
        <v>23</v>
      </c>
      <c r="AC94" s="29" t="s">
        <v>23</v>
      </c>
      <c r="AD94" s="26"/>
    </row>
    <row r="95" spans="1:30" x14ac:dyDescent="0.25">
      <c r="A95" s="32"/>
      <c r="B95" s="46">
        <v>78</v>
      </c>
      <c r="C95" s="6">
        <v>182</v>
      </c>
      <c r="D95" s="6">
        <v>184</v>
      </c>
      <c r="E95" s="28">
        <v>159.33333333333334</v>
      </c>
      <c r="F95" s="21">
        <v>134.66666666666666</v>
      </c>
      <c r="G95" s="6">
        <v>110</v>
      </c>
      <c r="H95" s="7">
        <v>46</v>
      </c>
      <c r="I95" s="29" t="s">
        <v>23</v>
      </c>
      <c r="J95" s="29" t="s">
        <v>23</v>
      </c>
      <c r="K95" s="29" t="s">
        <v>23</v>
      </c>
      <c r="L95" s="29" t="s">
        <v>23</v>
      </c>
      <c r="M95" s="29" t="s">
        <v>23</v>
      </c>
      <c r="N95" s="29" t="s">
        <v>23</v>
      </c>
      <c r="O95" s="29" t="s">
        <v>23</v>
      </c>
      <c r="P95" s="6"/>
      <c r="Q95" s="32"/>
      <c r="R95" s="6">
        <v>78</v>
      </c>
      <c r="S95" s="10">
        <f t="shared" si="115"/>
        <v>1.098901098901099</v>
      </c>
      <c r="T95" s="10">
        <f t="shared" si="105"/>
        <v>-12.454212454212449</v>
      </c>
      <c r="U95" s="10">
        <f t="shared" si="106"/>
        <v>-26.007326007326014</v>
      </c>
      <c r="V95" s="10">
        <f t="shared" si="107"/>
        <v>-39.560439560439562</v>
      </c>
      <c r="W95" s="10">
        <f t="shared" si="108"/>
        <v>-74.72527472527473</v>
      </c>
      <c r="X95" s="29" t="s">
        <v>23</v>
      </c>
      <c r="Y95" s="29" t="s">
        <v>23</v>
      </c>
      <c r="Z95" s="29" t="s">
        <v>23</v>
      </c>
      <c r="AA95" s="29" t="s">
        <v>23</v>
      </c>
      <c r="AB95" s="29" t="s">
        <v>23</v>
      </c>
      <c r="AC95" s="29" t="s">
        <v>23</v>
      </c>
      <c r="AD95" s="26"/>
    </row>
    <row r="96" spans="1:30" x14ac:dyDescent="0.25">
      <c r="A96" s="32"/>
      <c r="B96" s="46">
        <v>79</v>
      </c>
      <c r="C96" s="6">
        <v>136</v>
      </c>
      <c r="D96" s="6">
        <v>103</v>
      </c>
      <c r="E96" s="28">
        <v>94</v>
      </c>
      <c r="F96" s="21">
        <v>85</v>
      </c>
      <c r="G96" s="6">
        <v>76</v>
      </c>
      <c r="H96" s="7">
        <v>20</v>
      </c>
      <c r="I96" s="29" t="s">
        <v>23</v>
      </c>
      <c r="J96" s="29" t="s">
        <v>23</v>
      </c>
      <c r="K96" s="29" t="s">
        <v>23</v>
      </c>
      <c r="L96" s="29" t="s">
        <v>23</v>
      </c>
      <c r="M96" s="29" t="s">
        <v>23</v>
      </c>
      <c r="N96" s="29" t="s">
        <v>23</v>
      </c>
      <c r="O96" s="29" t="s">
        <v>23</v>
      </c>
      <c r="P96" s="6"/>
      <c r="Q96" s="32"/>
      <c r="R96" s="6">
        <v>79</v>
      </c>
      <c r="S96" s="10">
        <f t="shared" si="115"/>
        <v>-24.264705882352942</v>
      </c>
      <c r="T96" s="10">
        <f t="shared" si="105"/>
        <v>-30.882352941176471</v>
      </c>
      <c r="U96" s="10">
        <f t="shared" si="106"/>
        <v>-37.5</v>
      </c>
      <c r="V96" s="10">
        <f t="shared" si="107"/>
        <v>-44.117647058823529</v>
      </c>
      <c r="W96" s="10">
        <f t="shared" si="108"/>
        <v>-85.294117647058826</v>
      </c>
      <c r="X96" s="29" t="s">
        <v>23</v>
      </c>
      <c r="Y96" s="29" t="s">
        <v>23</v>
      </c>
      <c r="Z96" s="29" t="s">
        <v>23</v>
      </c>
      <c r="AA96" s="29" t="s">
        <v>23</v>
      </c>
      <c r="AB96" s="29" t="s">
        <v>23</v>
      </c>
      <c r="AC96" s="29" t="s">
        <v>23</v>
      </c>
      <c r="AD96" s="26"/>
    </row>
    <row r="97" spans="1:30" x14ac:dyDescent="0.25">
      <c r="A97" s="32"/>
      <c r="B97" s="46">
        <v>80</v>
      </c>
      <c r="C97" s="6">
        <v>236</v>
      </c>
      <c r="D97" s="6">
        <v>246</v>
      </c>
      <c r="E97" s="28">
        <v>225</v>
      </c>
      <c r="F97" s="21">
        <v>204</v>
      </c>
      <c r="G97" s="6">
        <v>183</v>
      </c>
      <c r="H97" s="7">
        <v>138</v>
      </c>
      <c r="I97" s="28">
        <v>114.66666666666667</v>
      </c>
      <c r="J97" s="21">
        <v>91.333333333333343</v>
      </c>
      <c r="K97" s="7">
        <v>68</v>
      </c>
      <c r="L97" s="28">
        <v>60</v>
      </c>
      <c r="M97" s="21">
        <v>52</v>
      </c>
      <c r="N97" s="6">
        <v>48</v>
      </c>
      <c r="O97" s="7">
        <v>44</v>
      </c>
      <c r="P97" s="6"/>
      <c r="Q97" s="32"/>
      <c r="R97" s="6">
        <v>80</v>
      </c>
      <c r="S97" s="10">
        <f t="shared" si="115"/>
        <v>4.2372881355932197</v>
      </c>
      <c r="T97" s="10">
        <f t="shared" si="105"/>
        <v>-4.6610169491525424</v>
      </c>
      <c r="U97" s="10">
        <f t="shared" si="106"/>
        <v>-13.559322033898304</v>
      </c>
      <c r="V97" s="10">
        <f t="shared" si="107"/>
        <v>-22.457627118644069</v>
      </c>
      <c r="W97" s="10">
        <f t="shared" si="108"/>
        <v>-41.525423728813557</v>
      </c>
      <c r="X97" s="10">
        <f t="shared" si="109"/>
        <v>-51.412429378531066</v>
      </c>
      <c r="Y97" s="10">
        <f t="shared" si="110"/>
        <v>-61.299435028248581</v>
      </c>
      <c r="Z97" s="10">
        <f t="shared" si="111"/>
        <v>-71.186440677966104</v>
      </c>
      <c r="AA97" s="10">
        <f t="shared" si="112"/>
        <v>-74.576271186440678</v>
      </c>
      <c r="AB97" s="10">
        <f t="shared" si="113"/>
        <v>-77.966101694915253</v>
      </c>
      <c r="AC97" s="10">
        <f t="shared" si="114"/>
        <v>-79.66101694915254</v>
      </c>
    </row>
    <row r="98" spans="1:30" x14ac:dyDescent="0.25">
      <c r="A98" s="33" t="s">
        <v>7</v>
      </c>
      <c r="B98" s="33"/>
      <c r="C98" s="1">
        <f t="shared" ref="C98:O98" si="116">AVERAGE(C88:C97)</f>
        <v>214.6</v>
      </c>
      <c r="D98" s="1">
        <f t="shared" si="116"/>
        <v>204.7</v>
      </c>
      <c r="E98" s="1">
        <f t="shared" si="116"/>
        <v>186.7</v>
      </c>
      <c r="F98" s="1">
        <f t="shared" si="116"/>
        <v>168.7</v>
      </c>
      <c r="G98" s="1">
        <f t="shared" si="116"/>
        <v>150.80000000000001</v>
      </c>
      <c r="H98" s="1">
        <f t="shared" si="116"/>
        <v>93</v>
      </c>
      <c r="I98" s="1">
        <f t="shared" si="116"/>
        <v>97.000000000000014</v>
      </c>
      <c r="J98" s="1">
        <f t="shared" si="116"/>
        <v>75.8</v>
      </c>
      <c r="K98" s="1">
        <f t="shared" si="116"/>
        <v>54.6</v>
      </c>
      <c r="L98" s="1">
        <f t="shared" si="116"/>
        <v>44</v>
      </c>
      <c r="M98" s="1">
        <f t="shared" si="116"/>
        <v>33.4</v>
      </c>
      <c r="N98" s="1">
        <f t="shared" si="116"/>
        <v>28</v>
      </c>
      <c r="O98" s="1">
        <f t="shared" si="116"/>
        <v>22.8</v>
      </c>
      <c r="P98" s="6"/>
      <c r="Q98" s="33" t="s">
        <v>7</v>
      </c>
      <c r="R98" s="33"/>
      <c r="S98" s="1">
        <f>AVERAGE(S88:S97)</f>
        <v>-5.112968205649274</v>
      </c>
      <c r="T98" s="1">
        <f t="shared" ref="T98:W98" si="117">AVERAGE(T88:T96)</f>
        <v>-14.680793001106402</v>
      </c>
      <c r="U98" s="1">
        <f t="shared" si="117"/>
        <v>-23.209700425314363</v>
      </c>
      <c r="V98" s="1">
        <f t="shared" si="117"/>
        <v>-31.691326525645252</v>
      </c>
      <c r="W98" s="1">
        <f t="shared" si="117"/>
        <v>-60.220832983987584</v>
      </c>
      <c r="X98" s="1">
        <f t="shared" ref="X98:AC98" si="118">AVERAGE(X88:X96)</f>
        <v>-62.002080534618699</v>
      </c>
      <c r="Y98" s="1">
        <f t="shared" si="118"/>
        <v>-70.826817322480423</v>
      </c>
      <c r="Z98" s="1">
        <f t="shared" si="118"/>
        <v>-79.651554110342133</v>
      </c>
      <c r="AA98" s="1">
        <f t="shared" si="118"/>
        <v>-84.143433794973149</v>
      </c>
      <c r="AB98" s="1">
        <f t="shared" si="118"/>
        <v>-88.635313479604179</v>
      </c>
      <c r="AC98" s="1">
        <f t="shared" si="118"/>
        <v>-90.922660975060495</v>
      </c>
    </row>
    <row r="99" spans="1:30" x14ac:dyDescent="0.25">
      <c r="A99" s="33" t="s">
        <v>8</v>
      </c>
      <c r="B99" s="33"/>
      <c r="C99" s="1">
        <f t="shared" ref="C99:O99" si="119">_xlfn.STDEV.P(C88:C97)</f>
        <v>36.233134007424752</v>
      </c>
      <c r="D99" s="1">
        <f t="shared" si="119"/>
        <v>40.422889555300223</v>
      </c>
      <c r="E99" s="1">
        <f t="shared" si="119"/>
        <v>39.410221460371865</v>
      </c>
      <c r="F99" s="1">
        <f t="shared" si="119"/>
        <v>38.967921280059194</v>
      </c>
      <c r="G99" s="1">
        <f t="shared" si="119"/>
        <v>39.14537009660274</v>
      </c>
      <c r="H99" s="1">
        <f t="shared" si="119"/>
        <v>36.298760309410014</v>
      </c>
      <c r="I99" s="1">
        <f t="shared" si="119"/>
        <v>25.732815193401937</v>
      </c>
      <c r="J99" s="1">
        <f t="shared" si="119"/>
        <v>30.420460950558343</v>
      </c>
      <c r="K99" s="1">
        <f t="shared" si="119"/>
        <v>35.420897786476282</v>
      </c>
      <c r="L99" s="1">
        <f t="shared" si="119"/>
        <v>29.779187362988935</v>
      </c>
      <c r="M99" s="1">
        <f t="shared" si="119"/>
        <v>24.510677945200396</v>
      </c>
      <c r="N99" s="1">
        <f t="shared" si="119"/>
        <v>21.95449840010015</v>
      </c>
      <c r="O99" s="1">
        <f t="shared" si="119"/>
        <v>19.913814300630605</v>
      </c>
      <c r="P99" s="6"/>
      <c r="Q99" s="33" t="s">
        <v>8</v>
      </c>
      <c r="R99" s="33"/>
      <c r="S99" s="1">
        <f>_xlfn.STDEV.P(S88:S97)</f>
        <v>8.1889108503399761</v>
      </c>
      <c r="T99" s="1">
        <f t="shared" ref="T99:W99" si="120">_xlfn.STDEV.P(T88:T96)</f>
        <v>7.0941797066446881</v>
      </c>
      <c r="U99" s="1">
        <f t="shared" si="120"/>
        <v>7.1903907540400986</v>
      </c>
      <c r="V99" s="1">
        <f t="shared" si="120"/>
        <v>8.2413821169250685</v>
      </c>
      <c r="W99" s="1">
        <f t="shared" si="120"/>
        <v>11.857029619808365</v>
      </c>
      <c r="X99" s="1">
        <f t="shared" ref="X99:AC99" si="121">_xlfn.STDEV.P(X88:X96)</f>
        <v>8.8923309994292143</v>
      </c>
      <c r="Y99" s="1">
        <f t="shared" si="121"/>
        <v>11.748613729658731</v>
      </c>
      <c r="Z99" s="1">
        <f t="shared" si="121"/>
        <v>14.835375201655124</v>
      </c>
      <c r="AA99" s="1">
        <f t="shared" si="121"/>
        <v>12.227880818296471</v>
      </c>
      <c r="AB99" s="1">
        <f t="shared" si="121"/>
        <v>9.6638956066290476</v>
      </c>
      <c r="AC99" s="1">
        <f t="shared" si="121"/>
        <v>8.3164681800356597</v>
      </c>
    </row>
    <row r="100" spans="1:30" x14ac:dyDescent="0.25">
      <c r="A100" s="33" t="s">
        <v>9</v>
      </c>
      <c r="B100" s="33"/>
      <c r="C100" s="1">
        <f t="shared" ref="C100:O100" si="122">C99/COUNT(C88:C97)</f>
        <v>3.6233134007424752</v>
      </c>
      <c r="D100" s="1">
        <f t="shared" si="122"/>
        <v>4.0422889555300223</v>
      </c>
      <c r="E100" s="1">
        <f t="shared" si="122"/>
        <v>3.9410221460371866</v>
      </c>
      <c r="F100" s="1">
        <f t="shared" si="122"/>
        <v>3.8967921280059192</v>
      </c>
      <c r="G100" s="1">
        <f t="shared" si="122"/>
        <v>3.9145370096602741</v>
      </c>
      <c r="H100" s="1">
        <f t="shared" si="122"/>
        <v>3.6298760309410012</v>
      </c>
      <c r="I100" s="1">
        <f t="shared" si="122"/>
        <v>5.1465630386803873</v>
      </c>
      <c r="J100" s="1">
        <f t="shared" si="122"/>
        <v>6.0840921901116687</v>
      </c>
      <c r="K100" s="1">
        <f t="shared" si="122"/>
        <v>7.0841795572952559</v>
      </c>
      <c r="L100" s="1">
        <f t="shared" si="122"/>
        <v>5.9558374725977874</v>
      </c>
      <c r="M100" s="1">
        <f t="shared" si="122"/>
        <v>4.9021355890400793</v>
      </c>
      <c r="N100" s="1">
        <f t="shared" si="122"/>
        <v>4.3908996800200297</v>
      </c>
      <c r="O100" s="1">
        <f t="shared" si="122"/>
        <v>3.9827628601261211</v>
      </c>
      <c r="P100" s="6"/>
      <c r="Q100" s="33" t="s">
        <v>9</v>
      </c>
      <c r="R100" s="33"/>
      <c r="S100" s="1">
        <f>S99/COUNT(S88:S97)</f>
        <v>0.81889108503399766</v>
      </c>
      <c r="T100" s="1">
        <f t="shared" ref="T100:W100" si="123">T99/COUNT(T88:T96)</f>
        <v>0.78824218962718762</v>
      </c>
      <c r="U100" s="1">
        <f t="shared" si="123"/>
        <v>0.79893230600445542</v>
      </c>
      <c r="V100" s="1">
        <f t="shared" si="123"/>
        <v>0.91570912410278538</v>
      </c>
      <c r="W100" s="1">
        <f t="shared" si="123"/>
        <v>1.3174477355342629</v>
      </c>
      <c r="X100" s="1">
        <f t="shared" ref="X100:AC100" si="124">X99/COUNT(X88:X96)</f>
        <v>2.2230827498573036</v>
      </c>
      <c r="Y100" s="1">
        <f t="shared" si="124"/>
        <v>2.9371534324146826</v>
      </c>
      <c r="Z100" s="1">
        <f t="shared" si="124"/>
        <v>3.7088438004137809</v>
      </c>
      <c r="AA100" s="1">
        <f t="shared" si="124"/>
        <v>3.0569702045741178</v>
      </c>
      <c r="AB100" s="1">
        <f t="shared" si="124"/>
        <v>2.4159739016572619</v>
      </c>
      <c r="AC100" s="1">
        <f t="shared" si="124"/>
        <v>2.0791170450089149</v>
      </c>
    </row>
    <row r="101" spans="1:30" x14ac:dyDescent="0.25">
      <c r="A101" s="37" t="s">
        <v>10</v>
      </c>
      <c r="B101" s="37"/>
      <c r="C101" s="2">
        <f t="shared" ref="C101:O101" si="125">_xlfn.T.TEST(C88:C97,C$61:C$70,2,2)</f>
        <v>0.29390654267856564</v>
      </c>
      <c r="D101" s="2">
        <f t="shared" si="125"/>
        <v>0.59281045128895404</v>
      </c>
      <c r="E101" s="2">
        <f t="shared" si="125"/>
        <v>0.94412876533169987</v>
      </c>
      <c r="F101" s="2">
        <f t="shared" si="125"/>
        <v>0.69159346877619909</v>
      </c>
      <c r="G101" s="2">
        <f t="shared" si="125"/>
        <v>0.40028861304124375</v>
      </c>
      <c r="H101" s="2">
        <f t="shared" si="125"/>
        <v>3.6116854077317032E-2</v>
      </c>
      <c r="I101" s="2">
        <f t="shared" si="125"/>
        <v>1.2085723914192967E-2</v>
      </c>
      <c r="J101" s="2">
        <f t="shared" si="125"/>
        <v>4.0258240142030839E-2</v>
      </c>
      <c r="K101" s="2">
        <f t="shared" si="125"/>
        <v>0.12793665005148219</v>
      </c>
      <c r="L101" s="2">
        <f t="shared" si="125"/>
        <v>7.5063828002372213E-2</v>
      </c>
      <c r="M101" s="2">
        <f t="shared" si="125"/>
        <v>4.0112481658187607E-2</v>
      </c>
      <c r="N101" s="2">
        <f t="shared" si="125"/>
        <v>2.7487735259487858E-2</v>
      </c>
      <c r="O101" s="2">
        <f t="shared" si="125"/>
        <v>2.0531837520028306E-2</v>
      </c>
      <c r="P101" s="6"/>
      <c r="Q101" s="37" t="s">
        <v>10</v>
      </c>
      <c r="R101" s="37"/>
      <c r="S101" s="2">
        <f>_xlfn.T.TEST(S88:S97,S$61:S$70,2,2)</f>
        <v>0.59186165424295978</v>
      </c>
      <c r="T101" s="22">
        <f t="shared" ref="T101:W101" si="126">_xlfn.T.TEST(T88:T96,T$61:T$70,2,2)</f>
        <v>0.10071810622801591</v>
      </c>
      <c r="U101" s="22">
        <f t="shared" si="126"/>
        <v>2.1703019913096352E-2</v>
      </c>
      <c r="V101" s="22">
        <f t="shared" si="126"/>
        <v>6.9600830451920408E-3</v>
      </c>
      <c r="W101" s="22">
        <f t="shared" si="126"/>
        <v>2.6918836280473706E-4</v>
      </c>
      <c r="X101" s="22">
        <f t="shared" ref="X101:AC101" si="127">_xlfn.T.TEST(X88:X96,X$61:X$70,2,2)</f>
        <v>1.345098081381367E-3</v>
      </c>
      <c r="Y101" s="22">
        <f t="shared" si="127"/>
        <v>1.0396776034147397E-2</v>
      </c>
      <c r="Z101" s="22">
        <f t="shared" si="127"/>
        <v>6.3431203647552434E-2</v>
      </c>
      <c r="AA101" s="22">
        <f t="shared" si="127"/>
        <v>3.3802742334950918E-2</v>
      </c>
      <c r="AB101" s="22">
        <f t="shared" si="127"/>
        <v>1.6539916010987858E-2</v>
      </c>
      <c r="AC101" s="22">
        <f t="shared" si="127"/>
        <v>1.0724635571071717E-2</v>
      </c>
    </row>
    <row r="102" spans="1:30" x14ac:dyDescent="0.25">
      <c r="A102" s="37" t="s">
        <v>48</v>
      </c>
      <c r="B102" s="37"/>
      <c r="C102" s="2">
        <f t="shared" ref="C102:H102" si="128">_xlfn.T.TEST(C88:C97,C$74:C$82,2,2)</f>
        <v>7.1901761028416597E-2</v>
      </c>
      <c r="D102" s="2">
        <f t="shared" si="128"/>
        <v>8.8262045130884328E-2</v>
      </c>
      <c r="E102" s="2">
        <f t="shared" si="128"/>
        <v>0.15493980200356647</v>
      </c>
      <c r="F102" s="2">
        <f t="shared" si="128"/>
        <v>0.26850120896120133</v>
      </c>
      <c r="G102" s="2">
        <f t="shared" si="128"/>
        <v>0.43749220383412446</v>
      </c>
      <c r="H102" s="2">
        <f t="shared" si="128"/>
        <v>8.9070303667344308E-2</v>
      </c>
      <c r="I102" s="2">
        <f t="shared" ref="I102:O102" si="129">_xlfn.T.TEST(I88:I97,I$74:I$83,2,2)</f>
        <v>0.10234897057297458</v>
      </c>
      <c r="J102" s="2">
        <f t="shared" si="129"/>
        <v>0.38066492509261773</v>
      </c>
      <c r="K102" s="2">
        <f t="shared" si="129"/>
        <v>0.9507512081505215</v>
      </c>
      <c r="L102" s="2">
        <f t="shared" si="129"/>
        <v>0.93174164368835344</v>
      </c>
      <c r="M102" s="2">
        <f t="shared" si="129"/>
        <v>0.77879697676156467</v>
      </c>
      <c r="N102" s="2">
        <f t="shared" si="129"/>
        <v>0.69884182508487724</v>
      </c>
      <c r="O102" s="2">
        <f t="shared" si="129"/>
        <v>0.60007056711986684</v>
      </c>
      <c r="P102" s="6"/>
      <c r="Q102" s="37" t="s">
        <v>48</v>
      </c>
      <c r="R102" s="37"/>
      <c r="S102" s="2">
        <f>_xlfn.T.TEST(S88:S97,S$74:S$82,2,2)</f>
        <v>0.75548700941103331</v>
      </c>
      <c r="T102" s="22">
        <f t="shared" ref="T102:W102" si="130">_xlfn.T.TEST(T88:T96,T$74:T$83,2,2)</f>
        <v>0.28343910307691994</v>
      </c>
      <c r="U102" s="22">
        <f t="shared" si="130"/>
        <v>0.14884372555339162</v>
      </c>
      <c r="V102" s="22">
        <f t="shared" si="130"/>
        <v>0.1150172241154969</v>
      </c>
      <c r="W102" s="22">
        <f t="shared" si="130"/>
        <v>2.5684514833679674E-4</v>
      </c>
      <c r="X102" s="22">
        <f t="shared" ref="X102:AC102" si="131">_xlfn.T.TEST(X88:X96,X$74:X$83,2,2)</f>
        <v>1.8291707924676496E-2</v>
      </c>
      <c r="Y102" s="22">
        <f t="shared" si="131"/>
        <v>4.6265652445923199E-2</v>
      </c>
      <c r="Z102" s="22">
        <f t="shared" si="131"/>
        <v>0.24889809170888427</v>
      </c>
      <c r="AA102" s="22">
        <f t="shared" si="131"/>
        <v>0.30627772607895082</v>
      </c>
      <c r="AB102" s="22">
        <f t="shared" si="131"/>
        <v>0.46621434694057706</v>
      </c>
      <c r="AC102" s="22">
        <f t="shared" si="131"/>
        <v>0.62201677259656152</v>
      </c>
    </row>
    <row r="103" spans="1:30" ht="10.5" customHeight="1" x14ac:dyDescent="0.25">
      <c r="A103" s="32" t="s">
        <v>26</v>
      </c>
      <c r="B103" s="46">
        <v>81</v>
      </c>
      <c r="C103" s="6">
        <v>237</v>
      </c>
      <c r="D103" s="6">
        <v>215</v>
      </c>
      <c r="E103" s="28">
        <v>199.33333333333334</v>
      </c>
      <c r="F103" s="21">
        <v>183.66666666666666</v>
      </c>
      <c r="G103" s="6">
        <v>168</v>
      </c>
      <c r="H103" s="7">
        <v>158</v>
      </c>
      <c r="I103" s="28">
        <v>115.66666666666666</v>
      </c>
      <c r="J103" s="21">
        <v>73.333333333333329</v>
      </c>
      <c r="K103" s="7">
        <v>31</v>
      </c>
      <c r="L103" s="28">
        <v>24.666666666666668</v>
      </c>
      <c r="M103" s="21">
        <v>18.333333333333336</v>
      </c>
      <c r="N103" s="6">
        <v>15</v>
      </c>
      <c r="O103" s="7">
        <v>12</v>
      </c>
      <c r="P103" s="6"/>
      <c r="Q103" s="32" t="s">
        <v>26</v>
      </c>
      <c r="R103" s="6">
        <v>81</v>
      </c>
      <c r="S103" s="10">
        <f>(D103-$C103)/$C103*100</f>
        <v>-9.2827004219409286</v>
      </c>
      <c r="T103" s="10">
        <f t="shared" ref="T103:T112" si="132">(E103-$C103)/$C103*100</f>
        <v>-15.893108298171585</v>
      </c>
      <c r="U103" s="10">
        <f t="shared" ref="U103:U112" si="133">(F103-$C103)/$C103*100</f>
        <v>-22.503516174402254</v>
      </c>
      <c r="V103" s="10">
        <f t="shared" ref="V103:V112" si="134">(G103-$C103)/$C103*100</f>
        <v>-29.11392405063291</v>
      </c>
      <c r="W103" s="10">
        <f t="shared" ref="W103:W112" si="135">(H103-$C103)/$C103*100</f>
        <v>-33.333333333333329</v>
      </c>
      <c r="X103" s="10">
        <f t="shared" ref="X103:X112" si="136">(I103-$C103)/$C103*100</f>
        <v>-51.195499296765121</v>
      </c>
      <c r="Y103" s="10">
        <f t="shared" ref="Y103:Y112" si="137">(J103-$C103)/$C103*100</f>
        <v>-69.057665260196913</v>
      </c>
      <c r="Z103" s="10">
        <f t="shared" ref="Z103:Z112" si="138">(K103-$C103)/$C103*100</f>
        <v>-86.919831223628691</v>
      </c>
      <c r="AA103" s="10">
        <f t="shared" ref="AA103:AA112" si="139">(L103-$C103)/$C103*100</f>
        <v>-89.592123769338954</v>
      </c>
      <c r="AB103" s="10">
        <f t="shared" ref="AB103:AB112" si="140">(M103-$C103)/$C103*100</f>
        <v>-92.264416315049232</v>
      </c>
      <c r="AC103" s="10">
        <f t="shared" ref="AC103:AC112" si="141">(N103-$C103)/$C103*100</f>
        <v>-93.670886075949369</v>
      </c>
    </row>
    <row r="104" spans="1:30" x14ac:dyDescent="0.25">
      <c r="A104" s="32"/>
      <c r="B104" s="46">
        <v>82</v>
      </c>
      <c r="C104" s="6">
        <v>252</v>
      </c>
      <c r="D104" s="6">
        <v>237</v>
      </c>
      <c r="E104" s="28">
        <v>244.33333333333334</v>
      </c>
      <c r="F104" s="21">
        <v>251.66666666666666</v>
      </c>
      <c r="G104" s="7">
        <v>259</v>
      </c>
      <c r="H104" s="6">
        <v>211</v>
      </c>
      <c r="I104" s="28">
        <v>169.66666666666666</v>
      </c>
      <c r="J104" s="21">
        <v>128.33333333333331</v>
      </c>
      <c r="K104" s="7">
        <v>87</v>
      </c>
      <c r="L104" s="28">
        <v>66.333333333333329</v>
      </c>
      <c r="M104" s="21">
        <v>45.666666666666664</v>
      </c>
      <c r="N104" s="6">
        <v>35</v>
      </c>
      <c r="O104" s="7">
        <v>25</v>
      </c>
      <c r="P104" s="6"/>
      <c r="Q104" s="32"/>
      <c r="R104" s="6">
        <v>82</v>
      </c>
      <c r="S104" s="10">
        <f t="shared" ref="S104:S112" si="142">(D104-$C104)/$C104*100</f>
        <v>-5.9523809523809517</v>
      </c>
      <c r="T104" s="10">
        <f t="shared" si="132"/>
        <v>-3.0423280423280388</v>
      </c>
      <c r="U104" s="10">
        <f t="shared" si="133"/>
        <v>-0.13227513227513604</v>
      </c>
      <c r="V104" s="10">
        <f t="shared" si="134"/>
        <v>2.7777777777777777</v>
      </c>
      <c r="W104" s="10">
        <f t="shared" si="135"/>
        <v>-16.269841269841269</v>
      </c>
      <c r="X104" s="10">
        <f t="shared" si="136"/>
        <v>-32.671957671957671</v>
      </c>
      <c r="Y104" s="10">
        <f t="shared" si="137"/>
        <v>-49.074074074074083</v>
      </c>
      <c r="Z104" s="10">
        <f t="shared" si="138"/>
        <v>-65.476190476190482</v>
      </c>
      <c r="AA104" s="10">
        <f t="shared" si="139"/>
        <v>-73.677248677248684</v>
      </c>
      <c r="AB104" s="10">
        <f t="shared" si="140"/>
        <v>-81.878306878306887</v>
      </c>
      <c r="AC104" s="10">
        <f t="shared" si="141"/>
        <v>-86.111111111111114</v>
      </c>
    </row>
    <row r="105" spans="1:30" x14ac:dyDescent="0.25">
      <c r="A105" s="32"/>
      <c r="B105" s="46">
        <v>83</v>
      </c>
      <c r="C105" s="6">
        <v>238</v>
      </c>
      <c r="D105" s="6">
        <v>230</v>
      </c>
      <c r="E105" s="28">
        <v>221.33333333333334</v>
      </c>
      <c r="F105" s="21">
        <v>212.66666666666666</v>
      </c>
      <c r="G105" s="7">
        <v>204</v>
      </c>
      <c r="H105" s="6">
        <v>176</v>
      </c>
      <c r="I105" s="28">
        <v>143.66666666666666</v>
      </c>
      <c r="J105" s="21">
        <v>111.33333333333333</v>
      </c>
      <c r="K105" s="7">
        <v>79</v>
      </c>
      <c r="L105" s="28">
        <v>59.666666666666671</v>
      </c>
      <c r="M105" s="21">
        <v>40.333333333333336</v>
      </c>
      <c r="N105" s="6">
        <v>31</v>
      </c>
      <c r="O105" s="7">
        <v>21</v>
      </c>
      <c r="P105" s="6"/>
      <c r="Q105" s="32"/>
      <c r="R105" s="6">
        <v>83</v>
      </c>
      <c r="S105" s="10">
        <f t="shared" si="142"/>
        <v>-3.3613445378151261</v>
      </c>
      <c r="T105" s="10">
        <f t="shared" si="132"/>
        <v>-7.0028011204481748</v>
      </c>
      <c r="U105" s="10">
        <f t="shared" si="133"/>
        <v>-10.644257703081236</v>
      </c>
      <c r="V105" s="10">
        <f t="shared" si="134"/>
        <v>-14.285714285714285</v>
      </c>
      <c r="W105" s="10">
        <f t="shared" si="135"/>
        <v>-26.05042016806723</v>
      </c>
      <c r="X105" s="10">
        <f t="shared" si="136"/>
        <v>-39.635854341736696</v>
      </c>
      <c r="Y105" s="10">
        <f t="shared" si="137"/>
        <v>-53.221288515406165</v>
      </c>
      <c r="Z105" s="10">
        <f t="shared" si="138"/>
        <v>-66.806722689075627</v>
      </c>
      <c r="AA105" s="10">
        <f t="shared" si="139"/>
        <v>-74.929971988795501</v>
      </c>
      <c r="AB105" s="10">
        <f t="shared" si="140"/>
        <v>-83.053221288515402</v>
      </c>
      <c r="AC105" s="10">
        <f t="shared" si="141"/>
        <v>-86.974789915966383</v>
      </c>
    </row>
    <row r="106" spans="1:30" x14ac:dyDescent="0.25">
      <c r="A106" s="32"/>
      <c r="B106" s="46">
        <v>84</v>
      </c>
      <c r="C106" s="6">
        <v>252</v>
      </c>
      <c r="D106" s="6">
        <v>271</v>
      </c>
      <c r="E106" s="28">
        <v>273</v>
      </c>
      <c r="F106" s="21">
        <v>275</v>
      </c>
      <c r="G106" s="7">
        <v>277</v>
      </c>
      <c r="H106" s="6">
        <v>247</v>
      </c>
      <c r="I106" s="28">
        <v>206</v>
      </c>
      <c r="J106" s="21">
        <v>165</v>
      </c>
      <c r="K106" s="7">
        <v>124</v>
      </c>
      <c r="L106" s="28">
        <v>122.33333333333333</v>
      </c>
      <c r="M106" s="21">
        <v>120.66666666666667</v>
      </c>
      <c r="N106" s="6">
        <v>120</v>
      </c>
      <c r="O106" s="7">
        <v>119</v>
      </c>
      <c r="P106" s="6"/>
      <c r="Q106" s="32"/>
      <c r="R106" s="6">
        <v>84</v>
      </c>
      <c r="S106" s="10">
        <f t="shared" si="142"/>
        <v>7.5396825396825395</v>
      </c>
      <c r="T106" s="10">
        <f t="shared" si="132"/>
        <v>8.3333333333333321</v>
      </c>
      <c r="U106" s="10">
        <f t="shared" si="133"/>
        <v>9.1269841269841265</v>
      </c>
      <c r="V106" s="10">
        <f t="shared" si="134"/>
        <v>9.9206349206349209</v>
      </c>
      <c r="W106" s="10">
        <f t="shared" si="135"/>
        <v>-1.984126984126984</v>
      </c>
      <c r="X106" s="10">
        <f t="shared" si="136"/>
        <v>-18.253968253968253</v>
      </c>
      <c r="Y106" s="10">
        <f t="shared" si="137"/>
        <v>-34.523809523809526</v>
      </c>
      <c r="Z106" s="10">
        <f t="shared" si="138"/>
        <v>-50.793650793650791</v>
      </c>
      <c r="AA106" s="10">
        <f t="shared" si="139"/>
        <v>-51.455026455026463</v>
      </c>
      <c r="AB106" s="10">
        <f t="shared" si="140"/>
        <v>-52.116402116402107</v>
      </c>
      <c r="AC106" s="10">
        <f t="shared" si="141"/>
        <v>-52.380952380952387</v>
      </c>
    </row>
    <row r="107" spans="1:30" x14ac:dyDescent="0.25">
      <c r="A107" s="32"/>
      <c r="B107" s="46">
        <v>85</v>
      </c>
      <c r="C107" s="6">
        <v>175</v>
      </c>
      <c r="D107" s="6">
        <v>144</v>
      </c>
      <c r="E107" s="28">
        <v>127</v>
      </c>
      <c r="F107" s="21">
        <v>110</v>
      </c>
      <c r="G107" s="6">
        <v>93</v>
      </c>
      <c r="H107" s="7">
        <v>29</v>
      </c>
      <c r="I107" s="29" t="s">
        <v>23</v>
      </c>
      <c r="J107" s="29" t="s">
        <v>23</v>
      </c>
      <c r="K107" s="29" t="s">
        <v>23</v>
      </c>
      <c r="L107" s="29" t="s">
        <v>23</v>
      </c>
      <c r="M107" s="29" t="s">
        <v>23</v>
      </c>
      <c r="N107" s="29" t="s">
        <v>23</v>
      </c>
      <c r="O107" s="29" t="s">
        <v>23</v>
      </c>
      <c r="P107" s="6"/>
      <c r="Q107" s="32"/>
      <c r="R107" s="6">
        <v>85</v>
      </c>
      <c r="S107" s="10">
        <f t="shared" si="142"/>
        <v>-17.714285714285712</v>
      </c>
      <c r="T107" s="10">
        <f t="shared" si="132"/>
        <v>-27.428571428571431</v>
      </c>
      <c r="U107" s="10">
        <f t="shared" si="133"/>
        <v>-37.142857142857146</v>
      </c>
      <c r="V107" s="10">
        <f t="shared" si="134"/>
        <v>-46.857142857142861</v>
      </c>
      <c r="W107" s="10">
        <f t="shared" si="135"/>
        <v>-83.428571428571431</v>
      </c>
      <c r="X107" s="29" t="s">
        <v>23</v>
      </c>
      <c r="Y107" s="29" t="s">
        <v>23</v>
      </c>
      <c r="Z107" s="29" t="s">
        <v>23</v>
      </c>
      <c r="AA107" s="29" t="s">
        <v>23</v>
      </c>
      <c r="AB107" s="29" t="s">
        <v>23</v>
      </c>
      <c r="AC107" s="29" t="s">
        <v>23</v>
      </c>
      <c r="AD107" s="26"/>
    </row>
    <row r="108" spans="1:30" x14ac:dyDescent="0.25">
      <c r="A108" s="32"/>
      <c r="B108" s="46">
        <v>86</v>
      </c>
      <c r="C108" s="6">
        <v>220</v>
      </c>
      <c r="D108" s="6">
        <v>196</v>
      </c>
      <c r="E108" s="28">
        <v>182.33333333333334</v>
      </c>
      <c r="F108" s="21">
        <v>168.66666666666666</v>
      </c>
      <c r="G108" s="6">
        <v>155</v>
      </c>
      <c r="H108" s="7">
        <v>143</v>
      </c>
      <c r="I108" s="29" t="s">
        <v>23</v>
      </c>
      <c r="J108" s="29" t="s">
        <v>23</v>
      </c>
      <c r="K108" s="29" t="s">
        <v>23</v>
      </c>
      <c r="L108" s="29" t="s">
        <v>23</v>
      </c>
      <c r="M108" s="29" t="s">
        <v>23</v>
      </c>
      <c r="N108" s="29" t="s">
        <v>23</v>
      </c>
      <c r="O108" s="29" t="s">
        <v>23</v>
      </c>
      <c r="P108" s="6"/>
      <c r="Q108" s="32"/>
      <c r="R108" s="6">
        <v>86</v>
      </c>
      <c r="S108" s="10">
        <f t="shared" si="142"/>
        <v>-10.909090909090908</v>
      </c>
      <c r="T108" s="10">
        <f t="shared" si="132"/>
        <v>-17.121212121212118</v>
      </c>
      <c r="U108" s="10">
        <f t="shared" si="133"/>
        <v>-23.333333333333336</v>
      </c>
      <c r="V108" s="10">
        <f t="shared" si="134"/>
        <v>-29.545454545454547</v>
      </c>
      <c r="W108" s="10">
        <f t="shared" si="135"/>
        <v>-35</v>
      </c>
      <c r="X108" s="29" t="s">
        <v>23</v>
      </c>
      <c r="Y108" s="29" t="s">
        <v>23</v>
      </c>
      <c r="Z108" s="29" t="s">
        <v>23</v>
      </c>
      <c r="AA108" s="29" t="s">
        <v>23</v>
      </c>
      <c r="AB108" s="29" t="s">
        <v>23</v>
      </c>
      <c r="AC108" s="29" t="s">
        <v>23</v>
      </c>
      <c r="AD108" s="26"/>
    </row>
    <row r="109" spans="1:30" x14ac:dyDescent="0.25">
      <c r="A109" s="32"/>
      <c r="B109" s="46">
        <v>87</v>
      </c>
      <c r="C109" s="6">
        <v>176</v>
      </c>
      <c r="D109" s="6">
        <v>171</v>
      </c>
      <c r="E109" s="28">
        <v>146</v>
      </c>
      <c r="F109" s="21">
        <v>121</v>
      </c>
      <c r="G109" s="6">
        <v>96</v>
      </c>
      <c r="H109" s="7">
        <v>82</v>
      </c>
      <c r="I109" s="29" t="s">
        <v>23</v>
      </c>
      <c r="J109" s="29" t="s">
        <v>23</v>
      </c>
      <c r="K109" s="29" t="s">
        <v>23</v>
      </c>
      <c r="L109" s="29" t="s">
        <v>23</v>
      </c>
      <c r="M109" s="29" t="s">
        <v>23</v>
      </c>
      <c r="N109" s="29" t="s">
        <v>23</v>
      </c>
      <c r="O109" s="29" t="s">
        <v>23</v>
      </c>
      <c r="P109" s="6"/>
      <c r="Q109" s="32"/>
      <c r="R109" s="6">
        <v>87</v>
      </c>
      <c r="S109" s="10">
        <f t="shared" si="142"/>
        <v>-2.8409090909090908</v>
      </c>
      <c r="T109" s="10">
        <f t="shared" si="132"/>
        <v>-17.045454545454543</v>
      </c>
      <c r="U109" s="10">
        <f t="shared" si="133"/>
        <v>-31.25</v>
      </c>
      <c r="V109" s="10">
        <f t="shared" si="134"/>
        <v>-45.454545454545453</v>
      </c>
      <c r="W109" s="10">
        <f t="shared" si="135"/>
        <v>-53.409090909090907</v>
      </c>
      <c r="X109" s="29" t="s">
        <v>23</v>
      </c>
      <c r="Y109" s="29" t="s">
        <v>23</v>
      </c>
      <c r="Z109" s="29" t="s">
        <v>23</v>
      </c>
      <c r="AA109" s="29" t="s">
        <v>23</v>
      </c>
      <c r="AB109" s="29" t="s">
        <v>23</v>
      </c>
      <c r="AC109" s="29" t="s">
        <v>23</v>
      </c>
      <c r="AD109" s="26"/>
    </row>
    <row r="110" spans="1:30" x14ac:dyDescent="0.25">
      <c r="A110" s="32"/>
      <c r="B110" s="46">
        <v>88</v>
      </c>
      <c r="C110" s="6">
        <v>179</v>
      </c>
      <c r="D110" s="6">
        <v>183</v>
      </c>
      <c r="E110" s="28">
        <v>172</v>
      </c>
      <c r="F110" s="21">
        <v>161</v>
      </c>
      <c r="G110" s="6">
        <v>150</v>
      </c>
      <c r="H110" s="7">
        <v>135</v>
      </c>
      <c r="I110" s="29" t="s">
        <v>23</v>
      </c>
      <c r="J110" s="29" t="s">
        <v>23</v>
      </c>
      <c r="K110" s="29" t="s">
        <v>23</v>
      </c>
      <c r="L110" s="29" t="s">
        <v>23</v>
      </c>
      <c r="M110" s="29" t="s">
        <v>23</v>
      </c>
      <c r="N110" s="29" t="s">
        <v>23</v>
      </c>
      <c r="O110" s="29" t="s">
        <v>23</v>
      </c>
      <c r="P110" s="6"/>
      <c r="Q110" s="32"/>
      <c r="R110" s="6">
        <v>88</v>
      </c>
      <c r="S110" s="10">
        <f t="shared" si="142"/>
        <v>2.2346368715083798</v>
      </c>
      <c r="T110" s="10">
        <f t="shared" si="132"/>
        <v>-3.9106145251396649</v>
      </c>
      <c r="U110" s="10">
        <f t="shared" si="133"/>
        <v>-10.05586592178771</v>
      </c>
      <c r="V110" s="10">
        <f t="shared" si="134"/>
        <v>-16.201117318435752</v>
      </c>
      <c r="W110" s="10">
        <f t="shared" si="135"/>
        <v>-24.581005586592177</v>
      </c>
      <c r="X110" s="29" t="s">
        <v>23</v>
      </c>
      <c r="Y110" s="29" t="s">
        <v>23</v>
      </c>
      <c r="Z110" s="29" t="s">
        <v>23</v>
      </c>
      <c r="AA110" s="29" t="s">
        <v>23</v>
      </c>
      <c r="AB110" s="29" t="s">
        <v>23</v>
      </c>
      <c r="AC110" s="29" t="s">
        <v>23</v>
      </c>
      <c r="AD110" s="26"/>
    </row>
    <row r="111" spans="1:30" x14ac:dyDescent="0.25">
      <c r="A111" s="32"/>
      <c r="B111" s="46">
        <v>89</v>
      </c>
      <c r="C111" s="6">
        <v>170</v>
      </c>
      <c r="D111" s="6">
        <v>112</v>
      </c>
      <c r="E111" s="28">
        <v>86.666666666666671</v>
      </c>
      <c r="F111" s="21">
        <v>61.333333333333336</v>
      </c>
      <c r="G111" s="6">
        <v>36</v>
      </c>
      <c r="H111" s="6">
        <v>30</v>
      </c>
      <c r="I111" s="29" t="s">
        <v>23</v>
      </c>
      <c r="J111" s="29" t="s">
        <v>23</v>
      </c>
      <c r="K111" s="29" t="s">
        <v>23</v>
      </c>
      <c r="L111" s="29" t="s">
        <v>23</v>
      </c>
      <c r="M111" s="29" t="s">
        <v>23</v>
      </c>
      <c r="N111" s="29" t="s">
        <v>23</v>
      </c>
      <c r="O111" s="29" t="s">
        <v>23</v>
      </c>
      <c r="P111" s="6"/>
      <c r="Q111" s="32"/>
      <c r="R111" s="6">
        <v>89</v>
      </c>
      <c r="S111" s="10">
        <f t="shared" si="142"/>
        <v>-34.117647058823529</v>
      </c>
      <c r="T111" s="10">
        <f t="shared" si="132"/>
        <v>-49.019607843137251</v>
      </c>
      <c r="U111" s="10">
        <f t="shared" si="133"/>
        <v>-63.921568627450974</v>
      </c>
      <c r="V111" s="10">
        <f t="shared" si="134"/>
        <v>-78.82352941176471</v>
      </c>
      <c r="W111" s="10">
        <f t="shared" si="135"/>
        <v>-82.35294117647058</v>
      </c>
      <c r="X111" s="29" t="s">
        <v>23</v>
      </c>
      <c r="Y111" s="29" t="s">
        <v>23</v>
      </c>
      <c r="Z111" s="29" t="s">
        <v>23</v>
      </c>
      <c r="AA111" s="29" t="s">
        <v>23</v>
      </c>
      <c r="AB111" s="29" t="s">
        <v>23</v>
      </c>
      <c r="AC111" s="29" t="s">
        <v>23</v>
      </c>
      <c r="AD111" s="26"/>
    </row>
    <row r="112" spans="1:30" x14ac:dyDescent="0.25">
      <c r="A112" s="32"/>
      <c r="B112" s="46">
        <v>90</v>
      </c>
      <c r="C112" s="6">
        <v>252</v>
      </c>
      <c r="D112" s="6">
        <v>254</v>
      </c>
      <c r="E112" s="6">
        <v>259</v>
      </c>
      <c r="F112" s="6">
        <v>263</v>
      </c>
      <c r="G112" s="6">
        <v>268</v>
      </c>
      <c r="H112" s="6">
        <v>229</v>
      </c>
      <c r="I112" s="6">
        <v>188</v>
      </c>
      <c r="J112" s="6">
        <v>147</v>
      </c>
      <c r="K112" s="6">
        <v>106</v>
      </c>
      <c r="L112" s="6">
        <v>94</v>
      </c>
      <c r="M112" s="6">
        <v>83</v>
      </c>
      <c r="N112" s="6">
        <v>78</v>
      </c>
      <c r="O112" s="6">
        <v>72</v>
      </c>
      <c r="P112" s="6"/>
      <c r="Q112" s="32"/>
      <c r="R112" s="6">
        <v>90</v>
      </c>
      <c r="S112" s="10">
        <f t="shared" si="142"/>
        <v>0.79365079365079361</v>
      </c>
      <c r="T112" s="10">
        <f t="shared" si="132"/>
        <v>2.7777777777777777</v>
      </c>
      <c r="U112" s="10">
        <f t="shared" si="133"/>
        <v>4.3650793650793647</v>
      </c>
      <c r="V112" s="10">
        <f t="shared" si="134"/>
        <v>6.3492063492063489</v>
      </c>
      <c r="W112" s="10">
        <f t="shared" si="135"/>
        <v>-9.1269841269841265</v>
      </c>
      <c r="X112" s="10">
        <f t="shared" si="136"/>
        <v>-25.396825396825395</v>
      </c>
      <c r="Y112" s="10">
        <f t="shared" si="137"/>
        <v>-41.666666666666671</v>
      </c>
      <c r="Z112" s="10">
        <f t="shared" si="138"/>
        <v>-57.936507936507944</v>
      </c>
      <c r="AA112" s="10">
        <f t="shared" si="139"/>
        <v>-62.698412698412696</v>
      </c>
      <c r="AB112" s="10">
        <f t="shared" si="140"/>
        <v>-67.063492063492063</v>
      </c>
      <c r="AC112" s="10">
        <f t="shared" si="141"/>
        <v>-69.047619047619051</v>
      </c>
    </row>
    <row r="113" spans="1:29" x14ac:dyDescent="0.25">
      <c r="A113" s="33" t="s">
        <v>7</v>
      </c>
      <c r="B113" s="33"/>
      <c r="C113" s="1">
        <f t="shared" ref="C113:O113" si="143">AVERAGE(C103:C112)</f>
        <v>215.1</v>
      </c>
      <c r="D113" s="1">
        <f t="shared" si="143"/>
        <v>201.3</v>
      </c>
      <c r="E113" s="1">
        <f t="shared" si="143"/>
        <v>191.1</v>
      </c>
      <c r="F113" s="1">
        <f t="shared" si="143"/>
        <v>180.8</v>
      </c>
      <c r="G113" s="1">
        <f t="shared" si="143"/>
        <v>170.6</v>
      </c>
      <c r="H113" s="1">
        <f t="shared" si="143"/>
        <v>144</v>
      </c>
      <c r="I113" s="1">
        <f t="shared" si="143"/>
        <v>164.6</v>
      </c>
      <c r="J113" s="1">
        <f t="shared" si="143"/>
        <v>125</v>
      </c>
      <c r="K113" s="1">
        <f t="shared" si="143"/>
        <v>85.4</v>
      </c>
      <c r="L113" s="1">
        <f t="shared" si="143"/>
        <v>73.400000000000006</v>
      </c>
      <c r="M113" s="1">
        <f t="shared" si="143"/>
        <v>61.6</v>
      </c>
      <c r="N113" s="1">
        <f t="shared" si="143"/>
        <v>55.8</v>
      </c>
      <c r="O113" s="1">
        <f t="shared" si="143"/>
        <v>49.8</v>
      </c>
      <c r="P113" s="6"/>
      <c r="Q113" s="33" t="s">
        <v>7</v>
      </c>
      <c r="R113" s="33"/>
      <c r="S113" s="1">
        <f>AVERAGE(S103:S112)</f>
        <v>-7.3610388480404527</v>
      </c>
      <c r="T113" s="1">
        <f t="shared" ref="T113:AC113" si="144">AVERAGE(T103:T111)</f>
        <v>-14.681151621236609</v>
      </c>
      <c r="U113" s="1">
        <f t="shared" si="144"/>
        <v>-21.095187767578185</v>
      </c>
      <c r="V113" s="1">
        <f t="shared" si="144"/>
        <v>-27.509223913919762</v>
      </c>
      <c r="W113" s="1">
        <f t="shared" si="144"/>
        <v>-39.601036761788208</v>
      </c>
      <c r="X113" s="1">
        <f t="shared" si="144"/>
        <v>-35.439319891106933</v>
      </c>
      <c r="Y113" s="1">
        <f t="shared" si="144"/>
        <v>-51.469209343371674</v>
      </c>
      <c r="Z113" s="1">
        <f t="shared" si="144"/>
        <v>-67.499098795636399</v>
      </c>
      <c r="AA113" s="1">
        <f t="shared" si="144"/>
        <v>-72.413592722602402</v>
      </c>
      <c r="AB113" s="1">
        <f t="shared" si="144"/>
        <v>-77.328086649568405</v>
      </c>
      <c r="AC113" s="1">
        <f t="shared" si="144"/>
        <v>-79.784434870994815</v>
      </c>
    </row>
    <row r="114" spans="1:29" x14ac:dyDescent="0.25">
      <c r="A114" s="33" t="s">
        <v>8</v>
      </c>
      <c r="B114" s="33"/>
      <c r="C114" s="1">
        <f t="shared" ref="C114:O114" si="145">_xlfn.STDEV.P(C103:C112)</f>
        <v>34.039535837023394</v>
      </c>
      <c r="D114" s="1">
        <f t="shared" si="145"/>
        <v>47.392087947251284</v>
      </c>
      <c r="E114" s="1">
        <f t="shared" si="145"/>
        <v>57.117821698271676</v>
      </c>
      <c r="F114" s="1">
        <f t="shared" si="145"/>
        <v>67.139026570906509</v>
      </c>
      <c r="G114" s="1">
        <f t="shared" si="145"/>
        <v>77.534766395469333</v>
      </c>
      <c r="H114" s="1">
        <f t="shared" si="145"/>
        <v>73.273460406889484</v>
      </c>
      <c r="I114" s="1">
        <f t="shared" si="145"/>
        <v>31.999583330620574</v>
      </c>
      <c r="J114" s="1">
        <f t="shared" si="145"/>
        <v>31.468502771289661</v>
      </c>
      <c r="K114" s="1">
        <f t="shared" si="145"/>
        <v>31.359846938401979</v>
      </c>
      <c r="L114" s="1">
        <f t="shared" si="145"/>
        <v>32.961526393997936</v>
      </c>
      <c r="M114" s="1">
        <f t="shared" si="145"/>
        <v>36.124722221154258</v>
      </c>
      <c r="N114" s="1">
        <f t="shared" si="145"/>
        <v>38.280020898635883</v>
      </c>
      <c r="O114" s="1">
        <f t="shared" si="145"/>
        <v>40.385145784062736</v>
      </c>
      <c r="P114" s="6"/>
      <c r="Q114" s="33" t="s">
        <v>8</v>
      </c>
      <c r="R114" s="33"/>
      <c r="S114" s="1">
        <f>_xlfn.STDEV.P(S103:S112)</f>
        <v>11.217879293593954</v>
      </c>
      <c r="T114" s="1">
        <f t="shared" ref="T114:AC114" si="146">_xlfn.STDEV.P(T103:T111)</f>
        <v>15.615979059113474</v>
      </c>
      <c r="U114" s="1">
        <f t="shared" si="146"/>
        <v>20.509215901615324</v>
      </c>
      <c r="V114" s="1">
        <f t="shared" si="146"/>
        <v>25.727821224372299</v>
      </c>
      <c r="W114" s="1">
        <f t="shared" si="146"/>
        <v>26.600524768870212</v>
      </c>
      <c r="X114" s="1">
        <f t="shared" si="146"/>
        <v>11.925421328014888</v>
      </c>
      <c r="Y114" s="1">
        <f t="shared" si="146"/>
        <v>12.301491890886963</v>
      </c>
      <c r="Z114" s="1">
        <f t="shared" si="146"/>
        <v>12.853096744836767</v>
      </c>
      <c r="AA114" s="1">
        <f t="shared" si="146"/>
        <v>13.622521975565855</v>
      </c>
      <c r="AB114" s="1">
        <f t="shared" si="146"/>
        <v>15.101362948753248</v>
      </c>
      <c r="AC114" s="1">
        <f t="shared" si="146"/>
        <v>16.089689381476912</v>
      </c>
    </row>
    <row r="115" spans="1:29" x14ac:dyDescent="0.25">
      <c r="A115" s="33" t="s">
        <v>9</v>
      </c>
      <c r="B115" s="33"/>
      <c r="C115" s="1">
        <f t="shared" ref="C115:O115" si="147">C114/COUNT(C103:C112)</f>
        <v>3.4039535837023394</v>
      </c>
      <c r="D115" s="1">
        <f t="shared" si="147"/>
        <v>4.739208794725128</v>
      </c>
      <c r="E115" s="1">
        <f t="shared" si="147"/>
        <v>5.7117821698271678</v>
      </c>
      <c r="F115" s="1">
        <f t="shared" si="147"/>
        <v>6.7139026570906513</v>
      </c>
      <c r="G115" s="1">
        <f t="shared" si="147"/>
        <v>7.7534766395469337</v>
      </c>
      <c r="H115" s="1">
        <f t="shared" si="147"/>
        <v>7.3273460406889486</v>
      </c>
      <c r="I115" s="1">
        <f t="shared" si="147"/>
        <v>6.3999166661241151</v>
      </c>
      <c r="J115" s="1">
        <f t="shared" si="147"/>
        <v>6.2937005542579323</v>
      </c>
      <c r="K115" s="1">
        <f t="shared" si="147"/>
        <v>6.2719693876803957</v>
      </c>
      <c r="L115" s="1">
        <f t="shared" si="147"/>
        <v>6.5923052787995875</v>
      </c>
      <c r="M115" s="1">
        <f t="shared" si="147"/>
        <v>7.2249444442308519</v>
      </c>
      <c r="N115" s="1">
        <f t="shared" si="147"/>
        <v>7.6560041797271765</v>
      </c>
      <c r="O115" s="1">
        <f t="shared" si="147"/>
        <v>8.0770291568125465</v>
      </c>
      <c r="P115" s="6"/>
      <c r="Q115" s="33" t="s">
        <v>9</v>
      </c>
      <c r="R115" s="33"/>
      <c r="S115" s="1">
        <f>S114/COUNT(S103:S112)</f>
        <v>1.1217879293593955</v>
      </c>
      <c r="T115" s="1">
        <f t="shared" ref="T115:AC115" si="148">T114/COUNT(T103:T111)</f>
        <v>1.7351087843459416</v>
      </c>
      <c r="U115" s="1">
        <f t="shared" si="148"/>
        <v>2.2788017668461471</v>
      </c>
      <c r="V115" s="1">
        <f t="shared" si="148"/>
        <v>2.8586468027080332</v>
      </c>
      <c r="W115" s="1">
        <f t="shared" si="148"/>
        <v>2.9556138632078013</v>
      </c>
      <c r="X115" s="1">
        <f t="shared" si="148"/>
        <v>2.981355332003722</v>
      </c>
      <c r="Y115" s="1">
        <f t="shared" si="148"/>
        <v>3.0753729727217407</v>
      </c>
      <c r="Z115" s="1">
        <f t="shared" si="148"/>
        <v>3.2132741862091918</v>
      </c>
      <c r="AA115" s="1">
        <f t="shared" si="148"/>
        <v>3.4056304938914637</v>
      </c>
      <c r="AB115" s="1">
        <f t="shared" si="148"/>
        <v>3.7753407371883121</v>
      </c>
      <c r="AC115" s="1">
        <f t="shared" si="148"/>
        <v>4.022422345369228</v>
      </c>
    </row>
    <row r="116" spans="1:29" x14ac:dyDescent="0.25">
      <c r="A116" s="37" t="s">
        <v>10</v>
      </c>
      <c r="B116" s="37"/>
      <c r="C116" s="2">
        <f t="shared" ref="C116:O116" si="149">_xlfn.T.TEST(C103:C112,C$61:C$70,2,2)</f>
        <v>0.26812222971634525</v>
      </c>
      <c r="D116" s="2">
        <f t="shared" si="149"/>
        <v>0.72138831548243221</v>
      </c>
      <c r="E116" s="2">
        <f t="shared" si="149"/>
        <v>0.81934264266187806</v>
      </c>
      <c r="F116" s="2">
        <f t="shared" si="149"/>
        <v>0.90665294084751957</v>
      </c>
      <c r="G116" s="2">
        <f t="shared" si="149"/>
        <v>0.97736904221871712</v>
      </c>
      <c r="H116" s="2">
        <f t="shared" si="149"/>
        <v>0.9820691451042739</v>
      </c>
      <c r="I116" s="2">
        <f t="shared" si="149"/>
        <v>0.80789630055430484</v>
      </c>
      <c r="J116" s="2">
        <f t="shared" si="149"/>
        <v>0.99249251452367793</v>
      </c>
      <c r="K116" s="2">
        <f t="shared" si="149"/>
        <v>0.77832999713286055</v>
      </c>
      <c r="L116" s="2">
        <f t="shared" si="149"/>
        <v>0.64424795534758128</v>
      </c>
      <c r="M116" s="2">
        <f t="shared" si="149"/>
        <v>0.54701799699859244</v>
      </c>
      <c r="N116" s="2">
        <f t="shared" si="149"/>
        <v>0.50766546826982051</v>
      </c>
      <c r="O116" s="2">
        <f t="shared" si="149"/>
        <v>0.47793266733683271</v>
      </c>
      <c r="P116" s="6"/>
      <c r="Q116" s="37" t="s">
        <v>10</v>
      </c>
      <c r="R116" s="37"/>
      <c r="S116" s="2">
        <f>_xlfn.T.TEST(S103:S112,S$61:S$70,2,2)</f>
        <v>0.37118145811554026</v>
      </c>
      <c r="T116" s="22">
        <f t="shared" ref="T116:AC116" si="150">_xlfn.T.TEST(T103:T111,T$61:T$70,2,2)</f>
        <v>0.24453793384546876</v>
      </c>
      <c r="U116" s="22">
        <f t="shared" si="150"/>
        <v>0.22690593301632775</v>
      </c>
      <c r="V116" s="22">
        <f t="shared" si="150"/>
        <v>0.22345359723176617</v>
      </c>
      <c r="W116" s="22">
        <f t="shared" si="150"/>
        <v>0.34690957044761406</v>
      </c>
      <c r="X116" s="22">
        <f t="shared" si="150"/>
        <v>0.52436760862866816</v>
      </c>
      <c r="Y116" s="22">
        <f t="shared" si="150"/>
        <v>0.45563875489179861</v>
      </c>
      <c r="Z116" s="22">
        <f t="shared" si="150"/>
        <v>0.40291353675548053</v>
      </c>
      <c r="AA116" s="22">
        <f t="shared" si="150"/>
        <v>0.3428845011856389</v>
      </c>
      <c r="AB116" s="22">
        <f t="shared" si="150"/>
        <v>0.31100436806586179</v>
      </c>
      <c r="AC116" s="22">
        <f t="shared" si="150"/>
        <v>0.2990926452720456</v>
      </c>
    </row>
    <row r="117" spans="1:29" x14ac:dyDescent="0.25">
      <c r="A117" s="37" t="s">
        <v>48</v>
      </c>
      <c r="B117" s="37"/>
      <c r="C117" s="2">
        <f t="shared" ref="C117:H117" si="151">_xlfn.T.TEST(C103:C112,C$74:C$82,2,2)</f>
        <v>6.2077690011591816E-2</v>
      </c>
      <c r="D117" s="2">
        <f t="shared" si="151"/>
        <v>0.15478117918803483</v>
      </c>
      <c r="E117" s="2">
        <f t="shared" si="151"/>
        <v>0.18924882821806543</v>
      </c>
      <c r="F117" s="2">
        <f t="shared" si="151"/>
        <v>0.22730523990161899</v>
      </c>
      <c r="G117" s="2">
        <f t="shared" si="151"/>
        <v>0.26452369911595935</v>
      </c>
      <c r="H117" s="2">
        <f t="shared" si="151"/>
        <v>0.65396538384650094</v>
      </c>
      <c r="I117" s="2">
        <f t="shared" ref="I117:O117" si="152">_xlfn.T.TEST(I103:I112,I$74:I$83,2,2)</f>
        <v>4.9149156789903413E-2</v>
      </c>
      <c r="J117" s="2">
        <f t="shared" si="152"/>
        <v>5.856656790167343E-2</v>
      </c>
      <c r="K117" s="2">
        <f t="shared" si="152"/>
        <v>7.9819998487560939E-2</v>
      </c>
      <c r="L117" s="2">
        <f t="shared" si="152"/>
        <v>8.4867761512911172E-2</v>
      </c>
      <c r="M117" s="2">
        <f t="shared" si="152"/>
        <v>9.9373122167805097E-2</v>
      </c>
      <c r="N117" s="2">
        <f t="shared" si="152"/>
        <v>0.11064951127787037</v>
      </c>
      <c r="O117" s="2">
        <f t="shared" si="152"/>
        <v>0.12159003274161242</v>
      </c>
      <c r="P117" s="6"/>
      <c r="Q117" s="37" t="s">
        <v>48</v>
      </c>
      <c r="R117" s="37"/>
      <c r="S117" s="2">
        <f>_xlfn.T.TEST(S103:S112,S$74:S$82,2,2)</f>
        <v>0.47300098710378302</v>
      </c>
      <c r="T117" s="22">
        <f t="shared" ref="T117:AC117" si="153">_xlfn.T.TEST(T103:T111,T$74:T$83,2,2)</f>
        <v>0.51241583220355968</v>
      </c>
      <c r="U117" s="22">
        <f t="shared" si="153"/>
        <v>0.62461498697108209</v>
      </c>
      <c r="V117" s="22">
        <f t="shared" si="153"/>
        <v>0.7086704307789029</v>
      </c>
      <c r="W117" s="22">
        <f t="shared" si="153"/>
        <v>0.33739210763140748</v>
      </c>
      <c r="X117" s="22">
        <f t="shared" si="153"/>
        <v>0.78626995982578451</v>
      </c>
      <c r="Y117" s="22">
        <f t="shared" si="153"/>
        <v>0.98456365752835495</v>
      </c>
      <c r="Z117" s="22">
        <f t="shared" si="153"/>
        <v>0.70973284613755294</v>
      </c>
      <c r="AA117" s="22">
        <f t="shared" si="153"/>
        <v>0.46936957605538931</v>
      </c>
      <c r="AB117" s="22">
        <f t="shared" si="153"/>
        <v>0.33223169647467499</v>
      </c>
      <c r="AC117" s="22">
        <f t="shared" si="153"/>
        <v>0.29826599810235077</v>
      </c>
    </row>
    <row r="118" spans="1:29" ht="12.5" x14ac:dyDescent="0.25">
      <c r="B118" s="57"/>
      <c r="C118" s="3"/>
      <c r="D118" s="3"/>
      <c r="E118" s="3"/>
      <c r="F118" s="3"/>
      <c r="G118" s="3"/>
      <c r="H118" s="3"/>
      <c r="I118" s="3"/>
      <c r="J118" s="3"/>
      <c r="K118" s="3"/>
      <c r="L118" s="3"/>
      <c r="R118" s="3"/>
    </row>
    <row r="119" spans="1:29" ht="12.5" x14ac:dyDescent="0.25">
      <c r="B119" s="57"/>
      <c r="C119" s="3"/>
      <c r="D119" s="3"/>
      <c r="E119" s="3"/>
      <c r="F119" s="3"/>
      <c r="G119" s="3"/>
      <c r="H119" s="3"/>
      <c r="I119" s="3"/>
      <c r="J119" s="3"/>
      <c r="K119" s="3"/>
      <c r="L119" s="3"/>
      <c r="R119" s="3"/>
    </row>
    <row r="120" spans="1:29" ht="12.5" x14ac:dyDescent="0.25">
      <c r="B120" s="57"/>
      <c r="C120" s="3"/>
      <c r="D120" s="3"/>
      <c r="E120" s="3"/>
      <c r="F120" s="3"/>
      <c r="G120" s="3"/>
      <c r="H120" s="3"/>
      <c r="I120" s="3"/>
      <c r="J120" s="3"/>
      <c r="K120" s="3"/>
      <c r="L120" s="3"/>
      <c r="R120" s="3"/>
    </row>
    <row r="121" spans="1:29" ht="12.5" x14ac:dyDescent="0.25">
      <c r="B121" s="57"/>
      <c r="C121" s="3"/>
      <c r="D121" s="3"/>
      <c r="E121" s="3"/>
      <c r="F121" s="3"/>
      <c r="G121" s="3"/>
      <c r="H121" s="3"/>
      <c r="I121" s="3"/>
      <c r="J121" s="3"/>
      <c r="K121" s="3"/>
      <c r="L121" s="3"/>
      <c r="R121" s="3"/>
    </row>
    <row r="122" spans="1:29" ht="12.5" x14ac:dyDescent="0.25">
      <c r="B122" s="57"/>
      <c r="C122" s="3"/>
      <c r="D122" s="3"/>
      <c r="E122" s="3"/>
      <c r="F122" s="3"/>
      <c r="G122" s="3"/>
      <c r="H122" s="3"/>
      <c r="I122" s="3"/>
      <c r="J122" s="3"/>
      <c r="K122" s="3"/>
      <c r="L122" s="3"/>
      <c r="R122" s="3"/>
    </row>
    <row r="123" spans="1:29" ht="12.5" x14ac:dyDescent="0.25">
      <c r="B123" s="57"/>
      <c r="C123" s="3"/>
      <c r="D123" s="3"/>
      <c r="E123" s="3"/>
      <c r="F123" s="3"/>
      <c r="G123" s="3"/>
      <c r="H123" s="3"/>
      <c r="I123" s="3"/>
      <c r="J123" s="3"/>
      <c r="K123" s="3"/>
      <c r="L123" s="3"/>
      <c r="R123" s="3"/>
    </row>
    <row r="124" spans="1:29" ht="12.5" x14ac:dyDescent="0.25">
      <c r="B124" s="57"/>
      <c r="C124" s="3"/>
      <c r="D124" s="3"/>
      <c r="E124" s="3"/>
      <c r="F124" s="3"/>
      <c r="G124" s="3"/>
      <c r="H124" s="3"/>
      <c r="I124" s="3"/>
      <c r="J124" s="3"/>
      <c r="K124" s="3"/>
      <c r="L124" s="3"/>
      <c r="R124" s="3"/>
    </row>
  </sheetData>
  <sortState xmlns:xlrd2="http://schemas.microsoft.com/office/spreadsheetml/2017/richdata2" ref="O88:O92">
    <sortCondition descending="1" ref="O88:O92"/>
  </sortState>
  <mergeCells count="90">
    <mergeCell ref="Q73:R73"/>
    <mergeCell ref="Q45:R45"/>
    <mergeCell ref="Q56:R56"/>
    <mergeCell ref="Q57:R57"/>
    <mergeCell ref="Q58:R58"/>
    <mergeCell ref="Q59:R59"/>
    <mergeCell ref="S1:AC1"/>
    <mergeCell ref="A1:A3"/>
    <mergeCell ref="B1:B3"/>
    <mergeCell ref="C1:O1"/>
    <mergeCell ref="Q1:Q3"/>
    <mergeCell ref="R1:R3"/>
    <mergeCell ref="A14:B14"/>
    <mergeCell ref="Q14:R14"/>
    <mergeCell ref="A15:B15"/>
    <mergeCell ref="Q15:R15"/>
    <mergeCell ref="A4:A13"/>
    <mergeCell ref="Q4:Q13"/>
    <mergeCell ref="A16:B16"/>
    <mergeCell ref="Q16:R16"/>
    <mergeCell ref="A27:B27"/>
    <mergeCell ref="Q27:R27"/>
    <mergeCell ref="A17:A26"/>
    <mergeCell ref="Q17:Q26"/>
    <mergeCell ref="Q41:R41"/>
    <mergeCell ref="Q42:R42"/>
    <mergeCell ref="Q43:R43"/>
    <mergeCell ref="Q44:R44"/>
    <mergeCell ref="A28:B28"/>
    <mergeCell ref="Q28:R28"/>
    <mergeCell ref="A29:B29"/>
    <mergeCell ref="Q29:R29"/>
    <mergeCell ref="A30:B30"/>
    <mergeCell ref="Q30:R30"/>
    <mergeCell ref="A58:B58"/>
    <mergeCell ref="A41:B41"/>
    <mergeCell ref="A42:B42"/>
    <mergeCell ref="A43:B43"/>
    <mergeCell ref="A44:B44"/>
    <mergeCell ref="A45:B45"/>
    <mergeCell ref="A56:B56"/>
    <mergeCell ref="A57:B57"/>
    <mergeCell ref="A85:B85"/>
    <mergeCell ref="Q85:R85"/>
    <mergeCell ref="A59:B59"/>
    <mergeCell ref="A60:B60"/>
    <mergeCell ref="Q60:R60"/>
    <mergeCell ref="A61:A70"/>
    <mergeCell ref="A71:B71"/>
    <mergeCell ref="A72:B72"/>
    <mergeCell ref="A73:B73"/>
    <mergeCell ref="A74:A83"/>
    <mergeCell ref="Q74:Q83"/>
    <mergeCell ref="A84:B84"/>
    <mergeCell ref="Q84:R84"/>
    <mergeCell ref="Q61:Q70"/>
    <mergeCell ref="Q71:R71"/>
    <mergeCell ref="Q72:R72"/>
    <mergeCell ref="A100:B100"/>
    <mergeCell ref="Q100:R100"/>
    <mergeCell ref="A86:B86"/>
    <mergeCell ref="Q86:R86"/>
    <mergeCell ref="A87:B87"/>
    <mergeCell ref="Q87:R87"/>
    <mergeCell ref="A116:B116"/>
    <mergeCell ref="Q116:R116"/>
    <mergeCell ref="A117:B117"/>
    <mergeCell ref="Q117:R117"/>
    <mergeCell ref="A113:B113"/>
    <mergeCell ref="Q113:R113"/>
    <mergeCell ref="A114:B114"/>
    <mergeCell ref="Q114:R114"/>
    <mergeCell ref="A115:B115"/>
    <mergeCell ref="Q115:R115"/>
    <mergeCell ref="Q31:Q40"/>
    <mergeCell ref="Q46:Q55"/>
    <mergeCell ref="Q88:Q97"/>
    <mergeCell ref="Q103:Q112"/>
    <mergeCell ref="A31:A40"/>
    <mergeCell ref="A46:A55"/>
    <mergeCell ref="A103:A112"/>
    <mergeCell ref="A88:A97"/>
    <mergeCell ref="A101:B101"/>
    <mergeCell ref="Q101:R101"/>
    <mergeCell ref="A102:B102"/>
    <mergeCell ref="Q102:R102"/>
    <mergeCell ref="A98:B98"/>
    <mergeCell ref="Q98:R98"/>
    <mergeCell ref="A99:B99"/>
    <mergeCell ref="Q99:R99"/>
  </mergeCells>
  <conditionalFormatting sqref="A30:XFD30 A44:O45 D59:O59 A59:C60 D60:P60 AD60:XFD64 A61 Q61 O61:P63 R61:R70 P64:P73 AE65:XFD69 C68:C69 C70:D70 G70:O70 AD70:XFD73 A87:XFD87 A101:XFD102 A116:XFD117">
    <cfRule type="cellIs" dxfId="16" priority="21" operator="lessThan">
      <formula>0.05</formula>
    </cfRule>
  </conditionalFormatting>
  <conditionalFormatting sqref="C61:C64 K61:K64 G61:H69 O64">
    <cfRule type="cellIs" dxfId="15" priority="3" operator="lessThan">
      <formula>0.05</formula>
    </cfRule>
  </conditionalFormatting>
  <conditionalFormatting sqref="C66 C67:D67">
    <cfRule type="cellIs" dxfId="14" priority="4" operator="lessThan">
      <formula>0.05</formula>
    </cfRule>
  </conditionalFormatting>
  <conditionalFormatting sqref="C65:D65">
    <cfRule type="cellIs" dxfId="13" priority="5" operator="lessThan">
      <formula>0.05</formula>
    </cfRule>
  </conditionalFormatting>
  <conditionalFormatting sqref="Q44:AC45">
    <cfRule type="cellIs" dxfId="12" priority="2" operator="lessThan">
      <formula>0.05</formula>
    </cfRule>
  </conditionalFormatting>
  <conditionalFormatting sqref="Q59:AC60">
    <cfRule type="cellIs" dxfId="11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913A-FC6A-4B14-ACA6-6EFD755BFC56}">
  <dimension ref="A1:M178"/>
  <sheetViews>
    <sheetView zoomScale="115" zoomScaleNormal="115" workbookViewId="0">
      <pane xSplit="1" ySplit="1" topLeftCell="B161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ColWidth="8.7265625" defaultRowHeight="10.5" x14ac:dyDescent="0.25"/>
  <cols>
    <col min="1" max="1" width="8.81640625" style="5" customWidth="1"/>
    <col min="2" max="2" width="8.7265625" style="4"/>
    <col min="3" max="4" width="8.7265625" style="4" customWidth="1"/>
    <col min="5" max="16384" width="8.7265625" style="4"/>
  </cols>
  <sheetData>
    <row r="1" spans="1:13" x14ac:dyDescent="0.25">
      <c r="A1" s="39" t="s">
        <v>1</v>
      </c>
      <c r="B1" s="38" t="s">
        <v>20</v>
      </c>
      <c r="C1" s="38" t="s">
        <v>49</v>
      </c>
      <c r="D1" s="38"/>
      <c r="E1" s="38"/>
      <c r="F1" s="15" t="s">
        <v>31</v>
      </c>
      <c r="H1" s="13" t="s">
        <v>1</v>
      </c>
      <c r="I1" s="6" t="s">
        <v>2</v>
      </c>
      <c r="J1" s="12" t="s">
        <v>21</v>
      </c>
      <c r="K1" s="38" t="s">
        <v>50</v>
      </c>
      <c r="L1" s="38"/>
      <c r="M1" s="38"/>
    </row>
    <row r="2" spans="1:13" x14ac:dyDescent="0.25">
      <c r="A2" s="39"/>
      <c r="B2" s="38"/>
      <c r="C2" s="14" t="s">
        <v>3</v>
      </c>
      <c r="D2" s="14" t="s">
        <v>4</v>
      </c>
      <c r="E2" s="14" t="s">
        <v>5</v>
      </c>
      <c r="F2" s="6" t="s">
        <v>52</v>
      </c>
      <c r="H2" s="13"/>
      <c r="I2" s="6"/>
      <c r="J2" s="12"/>
      <c r="K2" s="14" t="s">
        <v>3</v>
      </c>
      <c r="L2" s="14" t="s">
        <v>4</v>
      </c>
      <c r="M2" s="14" t="s">
        <v>5</v>
      </c>
    </row>
    <row r="3" spans="1:13" x14ac:dyDescent="0.25">
      <c r="A3" s="40" t="s">
        <v>6</v>
      </c>
      <c r="B3" s="6">
        <v>2</v>
      </c>
      <c r="C3" s="7">
        <v>596</v>
      </c>
      <c r="D3" s="7">
        <v>366</v>
      </c>
      <c r="E3" s="7">
        <v>621</v>
      </c>
      <c r="F3" s="6">
        <v>5.9701492537313428</v>
      </c>
      <c r="H3" s="40" t="s">
        <v>6</v>
      </c>
      <c r="I3" s="6">
        <v>2</v>
      </c>
      <c r="J3" s="7">
        <v>142</v>
      </c>
      <c r="K3" s="14">
        <f>C3/J3</f>
        <v>4.197183098591549</v>
      </c>
      <c r="L3" s="14">
        <f>D3/J3</f>
        <v>2.5774647887323945</v>
      </c>
      <c r="M3" s="14">
        <f>E3/J3</f>
        <v>4.373239436619718</v>
      </c>
    </row>
    <row r="4" spans="1:13" x14ac:dyDescent="0.25">
      <c r="A4" s="40"/>
      <c r="B4" s="6">
        <v>5</v>
      </c>
      <c r="C4" s="7">
        <v>354</v>
      </c>
      <c r="D4" s="7">
        <v>220</v>
      </c>
      <c r="E4" s="7">
        <v>797</v>
      </c>
      <c r="F4" s="6">
        <v>8.8888888888888893</v>
      </c>
      <c r="H4" s="40"/>
      <c r="I4" s="6">
        <v>5</v>
      </c>
      <c r="J4" s="7">
        <v>147</v>
      </c>
      <c r="K4" s="14">
        <f t="shared" ref="K4:K7" si="0">C4/J4</f>
        <v>2.4081632653061225</v>
      </c>
      <c r="L4" s="14">
        <f t="shared" ref="L4:L7" si="1">D4/J4</f>
        <v>1.4965986394557824</v>
      </c>
      <c r="M4" s="14">
        <f t="shared" ref="M4:M7" si="2">E4/J4</f>
        <v>5.4217687074829932</v>
      </c>
    </row>
    <row r="5" spans="1:13" x14ac:dyDescent="0.25">
      <c r="A5" s="40"/>
      <c r="B5" s="6">
        <v>6</v>
      </c>
      <c r="C5" s="7">
        <v>382</v>
      </c>
      <c r="D5" s="7">
        <v>333</v>
      </c>
      <c r="E5" s="7">
        <v>821</v>
      </c>
      <c r="F5" s="6">
        <v>10.204081632653061</v>
      </c>
      <c r="H5" s="40"/>
      <c r="I5" s="6">
        <v>6</v>
      </c>
      <c r="J5" s="7">
        <v>162</v>
      </c>
      <c r="K5" s="14">
        <f t="shared" si="0"/>
        <v>2.3580246913580245</v>
      </c>
      <c r="L5" s="14">
        <f t="shared" si="1"/>
        <v>2.0555555555555554</v>
      </c>
      <c r="M5" s="14">
        <f t="shared" si="2"/>
        <v>5.0679012345679011</v>
      </c>
    </row>
    <row r="6" spans="1:13" x14ac:dyDescent="0.25">
      <c r="A6" s="40"/>
      <c r="B6" s="6">
        <v>7</v>
      </c>
      <c r="C6" s="7">
        <v>344</v>
      </c>
      <c r="D6" s="7">
        <v>369</v>
      </c>
      <c r="E6" s="7">
        <v>617</v>
      </c>
      <c r="F6" s="6">
        <v>13.90728476821192</v>
      </c>
      <c r="H6" s="40"/>
      <c r="I6" s="6">
        <v>7</v>
      </c>
      <c r="J6" s="7">
        <v>172</v>
      </c>
      <c r="K6" s="14">
        <f>C6/J6</f>
        <v>2</v>
      </c>
      <c r="L6" s="14">
        <f t="shared" si="1"/>
        <v>2.1453488372093021</v>
      </c>
      <c r="M6" s="14">
        <f t="shared" si="2"/>
        <v>3.5872093023255816</v>
      </c>
    </row>
    <row r="7" spans="1:13" x14ac:dyDescent="0.25">
      <c r="A7" s="40"/>
      <c r="B7" s="6">
        <v>9</v>
      </c>
      <c r="C7" s="7">
        <v>299</v>
      </c>
      <c r="D7" s="7">
        <v>314</v>
      </c>
      <c r="E7" s="7">
        <v>607</v>
      </c>
      <c r="F7" s="6">
        <v>3.6231884057971016</v>
      </c>
      <c r="H7" s="40"/>
      <c r="I7" s="6">
        <v>9</v>
      </c>
      <c r="J7" s="7">
        <v>143</v>
      </c>
      <c r="K7" s="14">
        <f t="shared" si="0"/>
        <v>2.0909090909090908</v>
      </c>
      <c r="L7" s="14">
        <f t="shared" si="1"/>
        <v>2.1958041958041958</v>
      </c>
      <c r="M7" s="14">
        <f t="shared" si="2"/>
        <v>4.244755244755245</v>
      </c>
    </row>
    <row r="8" spans="1:13" x14ac:dyDescent="0.25">
      <c r="A8" s="33" t="s">
        <v>7</v>
      </c>
      <c r="B8" s="33"/>
      <c r="C8" s="1">
        <f>AVERAGE(C3:C7)</f>
        <v>395</v>
      </c>
      <c r="D8" s="1">
        <f>AVERAGE(D3:D7)</f>
        <v>320.39999999999998</v>
      </c>
      <c r="E8" s="1">
        <f>AVERAGE(E3:E7)</f>
        <v>692.6</v>
      </c>
      <c r="F8" s="1">
        <f>AVERAGE(F3:F7)</f>
        <v>8.5187185898564639</v>
      </c>
      <c r="H8" s="33" t="s">
        <v>7</v>
      </c>
      <c r="I8" s="33"/>
      <c r="J8" s="1">
        <f>AVERAGE(J3:J7)</f>
        <v>153.19999999999999</v>
      </c>
      <c r="K8" s="1">
        <f>AVERAGE(K3:K7)</f>
        <v>2.610856029232957</v>
      </c>
      <c r="L8" s="1">
        <f>AVERAGE(L3:L7)</f>
        <v>2.0941544033514461</v>
      </c>
      <c r="M8" s="1">
        <f>AVERAGE(M3:M7)</f>
        <v>4.5389747851502875</v>
      </c>
    </row>
    <row r="9" spans="1:13" x14ac:dyDescent="0.25">
      <c r="A9" s="33" t="s">
        <v>8</v>
      </c>
      <c r="B9" s="33"/>
      <c r="C9" s="1">
        <f>_xlfn.STDEV.P(C3:C7)</f>
        <v>103.98846089831314</v>
      </c>
      <c r="D9" s="1">
        <f>_xlfn.STDEV.P(D3:D7)</f>
        <v>54.260851449272337</v>
      </c>
      <c r="E9" s="1">
        <f>_xlfn.STDEV.P(E3:E7)</f>
        <v>95.451767924957792</v>
      </c>
      <c r="F9" s="1">
        <f>_xlfn.STDEV.P(F3:F7)</f>
        <v>3.5348420484909986</v>
      </c>
      <c r="H9" s="33" t="s">
        <v>8</v>
      </c>
      <c r="I9" s="33"/>
      <c r="J9" s="1">
        <f>_xlfn.STDEV.P(J3:J7)</f>
        <v>11.822013364905319</v>
      </c>
      <c r="K9" s="1">
        <f>_xlfn.STDEV.P(K3:K7)</f>
        <v>0.80807567963184901</v>
      </c>
      <c r="L9" s="1">
        <f>_xlfn.STDEV.P(L3:L7)</f>
        <v>0.3478807959623223</v>
      </c>
      <c r="M9" s="1">
        <f>_xlfn.STDEV.P(M3:M7)</f>
        <v>0.64482232842861176</v>
      </c>
    </row>
    <row r="10" spans="1:13" x14ac:dyDescent="0.25">
      <c r="A10" s="33" t="s">
        <v>9</v>
      </c>
      <c r="B10" s="33"/>
      <c r="C10" s="1">
        <f>C9/COUNT(C3:C7)</f>
        <v>20.797692179662626</v>
      </c>
      <c r="D10" s="1">
        <f>D9/COUNT(D3:D7)</f>
        <v>10.852170289854467</v>
      </c>
      <c r="E10" s="1">
        <f>E9/COUNT(E3:E7)</f>
        <v>19.090353584991558</v>
      </c>
      <c r="F10" s="1">
        <f>F9/COUNT(F3:F7)</f>
        <v>0.70696840969819974</v>
      </c>
      <c r="H10" s="33" t="s">
        <v>9</v>
      </c>
      <c r="I10" s="33"/>
      <c r="J10" s="1">
        <f>J9/COUNT(J3:J7)</f>
        <v>2.3644026729810639</v>
      </c>
      <c r="K10" s="1">
        <f>K9/COUNT(K3:K7)</f>
        <v>0.16161513592636981</v>
      </c>
      <c r="L10" s="1">
        <f>L9/COUNT(L3:L7)</f>
        <v>6.957615919246446E-2</v>
      </c>
      <c r="M10" s="1">
        <f>M9/COUNT(M3:M7)</f>
        <v>0.12896446568572234</v>
      </c>
    </row>
    <row r="11" spans="1:13" ht="10.5" customHeight="1" x14ac:dyDescent="0.25">
      <c r="A11" s="32" t="s">
        <v>0</v>
      </c>
      <c r="B11" s="6">
        <v>15</v>
      </c>
      <c r="C11" s="7">
        <v>558</v>
      </c>
      <c r="D11" s="7">
        <v>298</v>
      </c>
      <c r="E11" s="7">
        <v>807</v>
      </c>
      <c r="F11" s="6">
        <v>7.4712643678160928</v>
      </c>
      <c r="H11" s="32" t="s">
        <v>0</v>
      </c>
      <c r="I11" s="6">
        <v>15</v>
      </c>
      <c r="J11" s="7">
        <v>187</v>
      </c>
      <c r="K11" s="14">
        <f t="shared" ref="K11:K15" si="3">C11/J11</f>
        <v>2.9839572192513368</v>
      </c>
      <c r="L11" s="14">
        <f>D11/J11</f>
        <v>1.5935828877005347</v>
      </c>
      <c r="M11" s="14">
        <f>E11/J11</f>
        <v>4.3155080213903743</v>
      </c>
    </row>
    <row r="12" spans="1:13" x14ac:dyDescent="0.25">
      <c r="A12" s="32"/>
      <c r="B12" s="6">
        <v>16</v>
      </c>
      <c r="C12" s="7">
        <v>355</v>
      </c>
      <c r="D12" s="7">
        <v>223</v>
      </c>
      <c r="E12" s="7">
        <v>591</v>
      </c>
      <c r="F12" s="6">
        <v>3.0769230769230771</v>
      </c>
      <c r="H12" s="32"/>
      <c r="I12" s="6">
        <v>16</v>
      </c>
      <c r="J12" s="7">
        <v>134</v>
      </c>
      <c r="K12" s="14">
        <f t="shared" si="3"/>
        <v>2.6492537313432836</v>
      </c>
      <c r="L12" s="14">
        <f t="shared" ref="L12:L15" si="4">D12/J12</f>
        <v>1.664179104477612</v>
      </c>
      <c r="M12" s="14">
        <f t="shared" ref="M12:M15" si="5">E12/J12</f>
        <v>4.41044776119403</v>
      </c>
    </row>
    <row r="13" spans="1:13" x14ac:dyDescent="0.25">
      <c r="A13" s="32"/>
      <c r="B13" s="6">
        <v>17</v>
      </c>
      <c r="C13" s="7">
        <v>491</v>
      </c>
      <c r="D13" s="7">
        <v>274</v>
      </c>
      <c r="E13" s="7">
        <v>670</v>
      </c>
      <c r="F13" s="6">
        <v>3.4682080924855487</v>
      </c>
      <c r="H13" s="32"/>
      <c r="I13" s="6">
        <v>17</v>
      </c>
      <c r="J13" s="7">
        <v>179</v>
      </c>
      <c r="K13" s="14">
        <f t="shared" si="3"/>
        <v>2.7430167597765363</v>
      </c>
      <c r="L13" s="14">
        <f t="shared" si="4"/>
        <v>1.5307262569832403</v>
      </c>
      <c r="M13" s="14">
        <f t="shared" si="5"/>
        <v>3.7430167597765363</v>
      </c>
    </row>
    <row r="14" spans="1:13" x14ac:dyDescent="0.25">
      <c r="A14" s="32"/>
      <c r="B14" s="6">
        <v>18</v>
      </c>
      <c r="C14" s="7">
        <v>624</v>
      </c>
      <c r="D14" s="7">
        <v>315</v>
      </c>
      <c r="E14" s="7">
        <v>801</v>
      </c>
      <c r="F14" s="6">
        <v>8.3870967741935498</v>
      </c>
      <c r="H14" s="32"/>
      <c r="I14" s="6">
        <v>18</v>
      </c>
      <c r="J14" s="7">
        <v>168</v>
      </c>
      <c r="K14" s="14">
        <f t="shared" si="3"/>
        <v>3.7142857142857144</v>
      </c>
      <c r="L14" s="14">
        <f t="shared" si="4"/>
        <v>1.875</v>
      </c>
      <c r="M14" s="14">
        <f t="shared" si="5"/>
        <v>4.7678571428571432</v>
      </c>
    </row>
    <row r="15" spans="1:13" x14ac:dyDescent="0.25">
      <c r="A15" s="32"/>
      <c r="B15" s="6">
        <v>20</v>
      </c>
      <c r="C15" s="7">
        <v>273</v>
      </c>
      <c r="D15" s="7">
        <v>147</v>
      </c>
      <c r="E15" s="7">
        <v>589</v>
      </c>
      <c r="F15" s="6">
        <v>1.5503875968992249</v>
      </c>
      <c r="H15" s="32"/>
      <c r="I15" s="6">
        <v>20</v>
      </c>
      <c r="J15" s="7">
        <v>131</v>
      </c>
      <c r="K15" s="14">
        <f t="shared" si="3"/>
        <v>2.0839694656488548</v>
      </c>
      <c r="L15" s="14">
        <f t="shared" si="4"/>
        <v>1.1221374045801527</v>
      </c>
      <c r="M15" s="14">
        <f t="shared" si="5"/>
        <v>4.4961832061068705</v>
      </c>
    </row>
    <row r="16" spans="1:13" x14ac:dyDescent="0.25">
      <c r="A16" s="33" t="s">
        <v>7</v>
      </c>
      <c r="B16" s="33"/>
      <c r="C16" s="1">
        <f>AVERAGE(C11:C15)</f>
        <v>460.2</v>
      </c>
      <c r="D16" s="1">
        <f>AVERAGE(D11:D15)</f>
        <v>251.4</v>
      </c>
      <c r="E16" s="1">
        <f>AVERAGE(E11:E15)</f>
        <v>691.6</v>
      </c>
      <c r="F16" s="1">
        <f>AVERAGE(F11:F15)</f>
        <v>4.7907759816634989</v>
      </c>
      <c r="H16" s="33" t="s">
        <v>7</v>
      </c>
      <c r="I16" s="33"/>
      <c r="J16" s="1">
        <f>AVERAGE(J11:J15)</f>
        <v>159.80000000000001</v>
      </c>
      <c r="K16" s="1">
        <f>AVERAGE(K11:K15)</f>
        <v>2.8348965780611448</v>
      </c>
      <c r="L16" s="1">
        <f>AVERAGE(L11:L15)</f>
        <v>1.5571251307483078</v>
      </c>
      <c r="M16" s="1">
        <f>AVERAGE(M11:M15)</f>
        <v>4.3466025782649904</v>
      </c>
    </row>
    <row r="17" spans="1:13" x14ac:dyDescent="0.25">
      <c r="A17" s="33" t="s">
        <v>8</v>
      </c>
      <c r="B17" s="33"/>
      <c r="C17" s="1">
        <f>_xlfn.STDEV.P(C11:C15)</f>
        <v>129.19349828842007</v>
      </c>
      <c r="D17" s="1">
        <f>_xlfn.STDEV.P(D11:D15)</f>
        <v>60.71770746660318</v>
      </c>
      <c r="E17" s="1">
        <f>_xlfn.STDEV.P(E11:E15)</f>
        <v>96.331926171960248</v>
      </c>
      <c r="F17" s="1">
        <f>_xlfn.STDEV.P(F11:F15)</f>
        <v>2.6572593293003957</v>
      </c>
      <c r="H17" s="33" t="s">
        <v>8</v>
      </c>
      <c r="I17" s="33"/>
      <c r="J17" s="1">
        <f>_xlfn.STDEV.P(J11:J15)</f>
        <v>23.111901695879549</v>
      </c>
      <c r="K17" s="1">
        <f>_xlfn.STDEV.P(K11:K15)</f>
        <v>0.52959248925248459</v>
      </c>
      <c r="L17" s="1">
        <f>_xlfn.STDEV.P(L11:L15)</f>
        <v>0.24647327493584681</v>
      </c>
      <c r="M17" s="1">
        <f>_xlfn.STDEV.P(M11:M15)</f>
        <v>0.3373984859320337</v>
      </c>
    </row>
    <row r="18" spans="1:13" x14ac:dyDescent="0.25">
      <c r="A18" s="33" t="s">
        <v>9</v>
      </c>
      <c r="B18" s="33"/>
      <c r="C18" s="1">
        <f>C17/COUNT(C11:C15)</f>
        <v>25.838699657684014</v>
      </c>
      <c r="D18" s="1">
        <f>D17/COUNT(D11:D15)</f>
        <v>12.143541493320637</v>
      </c>
      <c r="E18" s="1">
        <f>E17/COUNT(E11:E15)</f>
        <v>19.26638523439205</v>
      </c>
      <c r="F18" s="1">
        <f>F17/COUNT(F11:F15)</f>
        <v>0.53145186586007909</v>
      </c>
      <c r="H18" s="33" t="s">
        <v>9</v>
      </c>
      <c r="I18" s="33"/>
      <c r="J18" s="1">
        <f>J17/COUNT(J11:J15)</f>
        <v>4.6223803391759102</v>
      </c>
      <c r="K18" s="1">
        <f>K17/COUNT(K11:K15)</f>
        <v>0.10591849785049692</v>
      </c>
      <c r="L18" s="1">
        <f>L17/COUNT(L11:L15)</f>
        <v>4.929465498716936E-2</v>
      </c>
      <c r="M18" s="1">
        <f>M17/COUNT(M11:M15)</f>
        <v>6.7479697186406742E-2</v>
      </c>
    </row>
    <row r="19" spans="1:13" ht="12.65" customHeight="1" x14ac:dyDescent="0.25">
      <c r="A19" s="37" t="s">
        <v>10</v>
      </c>
      <c r="B19" s="37"/>
      <c r="C19" s="2">
        <f>_xlfn.T.TEST(C11:C15,C$3:C$7,2,2)</f>
        <v>0.4543631750622702</v>
      </c>
      <c r="D19" s="2">
        <f>_xlfn.T.TEST(D11:D15,D$3:D$7,2,2)</f>
        <v>0.12857937127485841</v>
      </c>
      <c r="E19" s="2">
        <f>_xlfn.T.TEST(E11:E15,E$3:E$7,2,2)</f>
        <v>0.98859450606317067</v>
      </c>
      <c r="F19" s="2">
        <f>_xlfn.T.TEST(F11:F15,F$3:F$7,2,2)</f>
        <v>0.13028227490772673</v>
      </c>
      <c r="H19" s="37" t="s">
        <v>10</v>
      </c>
      <c r="I19" s="37"/>
      <c r="J19" s="2">
        <f>_xlfn.T.TEST(J11:J15,J$3:J$7,2,2)</f>
        <v>0.62484223370019665</v>
      </c>
      <c r="K19" s="2">
        <f>_xlfn.T.TEST(K11:K15,K$3:K$7,2,2)</f>
        <v>0.65516458697492785</v>
      </c>
      <c r="L19" s="2">
        <f>_xlfn.T.TEST(L11:L15,L$3:L$7,2,2)</f>
        <v>3.5852109750888102E-2</v>
      </c>
      <c r="M19" s="2">
        <f>_xlfn.T.TEST(M11:M15,M$3:M$7,2,2)</f>
        <v>0.6113829689968977</v>
      </c>
    </row>
    <row r="20" spans="1:13" ht="11.15" customHeight="1" x14ac:dyDescent="0.25">
      <c r="A20" s="32" t="s">
        <v>30</v>
      </c>
      <c r="B20" s="6">
        <v>25</v>
      </c>
      <c r="C20" s="7">
        <v>474</v>
      </c>
      <c r="D20" s="7">
        <v>240</v>
      </c>
      <c r="E20" s="7">
        <v>999</v>
      </c>
      <c r="F20" s="6">
        <v>-3.2432432432432434</v>
      </c>
      <c r="H20" s="32" t="s">
        <v>30</v>
      </c>
      <c r="I20" s="6">
        <v>25</v>
      </c>
      <c r="J20" s="7">
        <v>179</v>
      </c>
      <c r="K20" s="14">
        <f t="shared" ref="K20:K24" si="6">C20/J20</f>
        <v>2.6480446927374302</v>
      </c>
      <c r="L20" s="14">
        <f t="shared" ref="L20:L24" si="7">D20/J20</f>
        <v>1.3407821229050279</v>
      </c>
      <c r="M20" s="14">
        <f t="shared" ref="M20:M24" si="8">E20/J20</f>
        <v>5.5810055865921786</v>
      </c>
    </row>
    <row r="21" spans="1:13" x14ac:dyDescent="0.25">
      <c r="A21" s="32"/>
      <c r="B21" s="6">
        <v>26</v>
      </c>
      <c r="C21" s="7">
        <v>712</v>
      </c>
      <c r="D21" s="7">
        <v>393</v>
      </c>
      <c r="E21" s="7">
        <v>739</v>
      </c>
      <c r="F21" s="6">
        <v>5.7324840764331215</v>
      </c>
      <c r="H21" s="32"/>
      <c r="I21" s="6">
        <v>26</v>
      </c>
      <c r="J21" s="7">
        <v>166</v>
      </c>
      <c r="K21" s="14">
        <f t="shared" si="6"/>
        <v>4.2891566265060241</v>
      </c>
      <c r="L21" s="14">
        <f t="shared" si="7"/>
        <v>2.3674698795180724</v>
      </c>
      <c r="M21" s="14">
        <f t="shared" si="8"/>
        <v>4.4518072289156629</v>
      </c>
    </row>
    <row r="22" spans="1:13" x14ac:dyDescent="0.25">
      <c r="A22" s="32"/>
      <c r="B22" s="6">
        <v>27</v>
      </c>
      <c r="C22" s="7">
        <v>501</v>
      </c>
      <c r="D22" s="7">
        <v>336</v>
      </c>
      <c r="E22" s="7">
        <v>714</v>
      </c>
      <c r="F22" s="6">
        <v>-1.1627906976744187</v>
      </c>
      <c r="H22" s="32"/>
      <c r="I22" s="6">
        <v>27</v>
      </c>
      <c r="J22" s="7">
        <v>170</v>
      </c>
      <c r="K22" s="14">
        <f t="shared" si="6"/>
        <v>2.947058823529412</v>
      </c>
      <c r="L22" s="14">
        <f t="shared" si="7"/>
        <v>1.9764705882352942</v>
      </c>
      <c r="M22" s="14">
        <f t="shared" si="8"/>
        <v>4.2</v>
      </c>
    </row>
    <row r="23" spans="1:13" x14ac:dyDescent="0.25">
      <c r="A23" s="32"/>
      <c r="B23" s="6">
        <v>29</v>
      </c>
      <c r="C23" s="7">
        <v>562</v>
      </c>
      <c r="D23" s="7">
        <v>323</v>
      </c>
      <c r="E23" s="7">
        <v>817</v>
      </c>
      <c r="F23" s="6">
        <v>-1.1627906976744187</v>
      </c>
      <c r="H23" s="32"/>
      <c r="I23" s="6">
        <v>29</v>
      </c>
      <c r="J23" s="7">
        <v>172</v>
      </c>
      <c r="K23" s="14">
        <f t="shared" ref="K23" si="9">C23/J23</f>
        <v>3.2674418604651163</v>
      </c>
      <c r="L23" s="14">
        <f t="shared" ref="L23" si="10">D23/J23</f>
        <v>1.8779069767441861</v>
      </c>
      <c r="M23" s="14">
        <f t="shared" ref="M23" si="11">E23/J23</f>
        <v>4.75</v>
      </c>
    </row>
    <row r="24" spans="1:13" x14ac:dyDescent="0.25">
      <c r="A24" s="32"/>
      <c r="B24" s="6">
        <v>30</v>
      </c>
      <c r="C24" s="7">
        <v>381</v>
      </c>
      <c r="D24" s="7">
        <v>292</v>
      </c>
      <c r="E24" s="7">
        <v>968</v>
      </c>
      <c r="F24" s="6">
        <v>1.7142857142857144</v>
      </c>
      <c r="H24" s="32"/>
      <c r="I24" s="6">
        <v>30</v>
      </c>
      <c r="J24" s="7">
        <v>178</v>
      </c>
      <c r="K24" s="14">
        <f t="shared" si="6"/>
        <v>2.1404494382022472</v>
      </c>
      <c r="L24" s="14">
        <f t="shared" si="7"/>
        <v>1.6404494382022472</v>
      </c>
      <c r="M24" s="14">
        <f t="shared" si="8"/>
        <v>5.4382022471910112</v>
      </c>
    </row>
    <row r="25" spans="1:13" x14ac:dyDescent="0.25">
      <c r="A25" s="33" t="s">
        <v>7</v>
      </c>
      <c r="B25" s="33"/>
      <c r="C25" s="1">
        <f>AVERAGE(C20:C24)</f>
        <v>526</v>
      </c>
      <c r="D25" s="1">
        <f>AVERAGE(D20:D24)</f>
        <v>316.8</v>
      </c>
      <c r="E25" s="1">
        <f>AVERAGE(E20:E24)</f>
        <v>847.4</v>
      </c>
      <c r="F25" s="1">
        <f>AVERAGE(F20:F24)</f>
        <v>0.37558903042535102</v>
      </c>
      <c r="H25" s="33" t="s">
        <v>7</v>
      </c>
      <c r="I25" s="33"/>
      <c r="J25" s="1">
        <f>AVERAGE(J20:J24)</f>
        <v>173</v>
      </c>
      <c r="K25" s="1">
        <f>AVERAGE(K20:K24)</f>
        <v>3.0584302882880459</v>
      </c>
      <c r="L25" s="1">
        <f>AVERAGE(L20:L24)</f>
        <v>1.8406158011209655</v>
      </c>
      <c r="M25" s="1">
        <f>AVERAGE(M20:M24)</f>
        <v>4.8842030125397704</v>
      </c>
    </row>
    <row r="26" spans="1:13" x14ac:dyDescent="0.25">
      <c r="A26" s="33" t="s">
        <v>8</v>
      </c>
      <c r="B26" s="33"/>
      <c r="C26" s="1">
        <f>_xlfn.STDEV.P(C20:C24)</f>
        <v>109.76884803986968</v>
      </c>
      <c r="D26" s="1">
        <f>_xlfn.STDEV.P(D20:D24)</f>
        <v>50.451560927289457</v>
      </c>
      <c r="E26" s="1">
        <f>_xlfn.STDEV.P(E20:E24)</f>
        <v>116.61663689199753</v>
      </c>
      <c r="F26" s="1">
        <f>_xlfn.STDEV.P(F20:F24)</f>
        <v>3.1086204253952712</v>
      </c>
      <c r="H26" s="33" t="s">
        <v>8</v>
      </c>
      <c r="I26" s="33"/>
      <c r="J26" s="1">
        <f>_xlfn.STDEV.P(J20:J24)</f>
        <v>4.8989794855663558</v>
      </c>
      <c r="K26" s="1">
        <f>_xlfn.STDEV.P(K20:K24)</f>
        <v>0.71859333954741522</v>
      </c>
      <c r="L26" s="1">
        <f>_xlfn.STDEV.P(L20:L24)</f>
        <v>0.34273098885507491</v>
      </c>
      <c r="M26" s="1">
        <f>_xlfn.STDEV.P(M20:M24)</f>
        <v>0.54139806128935886</v>
      </c>
    </row>
    <row r="27" spans="1:13" x14ac:dyDescent="0.25">
      <c r="A27" s="33" t="s">
        <v>9</v>
      </c>
      <c r="B27" s="33"/>
      <c r="C27" s="1">
        <f>C26/COUNT(C20:C24)</f>
        <v>21.953769607973936</v>
      </c>
      <c r="D27" s="1">
        <f>D26/COUNT(D20:D24)</f>
        <v>10.090312185457892</v>
      </c>
      <c r="E27" s="1">
        <f>E26/COUNT(E20:E24)</f>
        <v>23.323327378399505</v>
      </c>
      <c r="F27" s="1">
        <f>F26/COUNT(F20:F24)</f>
        <v>0.62172408507905419</v>
      </c>
      <c r="H27" s="33" t="s">
        <v>9</v>
      </c>
      <c r="I27" s="33"/>
      <c r="J27" s="1">
        <f>J26/COUNT(J20:J24)</f>
        <v>0.9797958971132712</v>
      </c>
      <c r="K27" s="1">
        <f>K26/COUNT(K20:K24)</f>
        <v>0.14371866790948304</v>
      </c>
      <c r="L27" s="1">
        <f>L26/COUNT(L20:L24)</f>
        <v>6.8546197771014977E-2</v>
      </c>
      <c r="M27" s="1">
        <f>M26/COUNT(M20:M24)</f>
        <v>0.10827961225787178</v>
      </c>
    </row>
    <row r="28" spans="1:13" x14ac:dyDescent="0.25">
      <c r="A28" s="37" t="s">
        <v>10</v>
      </c>
      <c r="B28" s="37"/>
      <c r="C28" s="2">
        <f>_xlfn.T.TEST(C20:C24,C$3:C$7,2,2)</f>
        <v>0.12137347190146384</v>
      </c>
      <c r="D28" s="2">
        <f>_xlfn.T.TEST(D20:D24,D$3:D$7,2,2)</f>
        <v>0.92497654518084471</v>
      </c>
      <c r="E28" s="2">
        <f>_xlfn.T.TEST(E20:E24,E$3:E$7,2,2)</f>
        <v>7.3999318789599519E-2</v>
      </c>
      <c r="F28" s="2">
        <f>_xlfn.T.TEST(F20:F24,F$3:F$7,2,2)</f>
        <v>8.5704195688460338E-3</v>
      </c>
      <c r="H28" s="37" t="s">
        <v>10</v>
      </c>
      <c r="I28" s="37"/>
      <c r="J28" s="2">
        <f>_xlfn.T.TEST(J20:J24,J$3:J$7,2,2)</f>
        <v>1.4788283781416126E-2</v>
      </c>
      <c r="K28" s="2">
        <f>_xlfn.T.TEST(K20:K24,K$3:K$7,2,2)</f>
        <v>0.43178795267542258</v>
      </c>
      <c r="L28" s="2">
        <f>_xlfn.T.TEST(L20:L24,L$3:L$7,2,2)</f>
        <v>0.32947050149550428</v>
      </c>
      <c r="M28" s="2">
        <f>_xlfn.T.TEST(M20:M24,M$3:M$7,2,2)</f>
        <v>0.43593638670499513</v>
      </c>
    </row>
    <row r="29" spans="1:13" ht="10.5" customHeight="1" x14ac:dyDescent="0.25">
      <c r="A29" s="33" t="s">
        <v>11</v>
      </c>
      <c r="B29" s="33"/>
      <c r="C29" s="2">
        <f>_xlfn.T.TEST(C20:C24,C$11:C$15,2,2)</f>
        <v>0.45992350274288785</v>
      </c>
      <c r="D29" s="2">
        <f>_xlfn.T.TEST(D20:D24,D$11:D$15,2,2)</f>
        <v>0.13613137699182684</v>
      </c>
      <c r="E29" s="2">
        <f>_xlfn.T.TEST(E20:E24,E$11:E$15,2,2)</f>
        <v>7.3355106069936546E-2</v>
      </c>
      <c r="F29" s="2">
        <f>_xlfn.T.TEST(F20:F24,F$11:F$15,2,2)</f>
        <v>6.2863316383449871E-2</v>
      </c>
      <c r="H29" s="33" t="s">
        <v>11</v>
      </c>
      <c r="I29" s="33"/>
      <c r="J29" s="2">
        <f>_xlfn.T.TEST(J20:J24,J$11:J$15,2,2)</f>
        <v>0.29623803849169816</v>
      </c>
      <c r="K29" s="2">
        <f>_xlfn.T.TEST(K20:K24,K$11:K$15,2,2)</f>
        <v>0.62998049442091286</v>
      </c>
      <c r="L29" s="2">
        <f>_xlfn.T.TEST(L20:L24,L$11:L$15,2,2)</f>
        <v>0.21610447811819147</v>
      </c>
      <c r="M29" s="2">
        <f>_xlfn.T.TEST(M20:M24,M$11:M$15,2,2)</f>
        <v>0.13038808199876187</v>
      </c>
    </row>
    <row r="30" spans="1:13" ht="14.5" customHeight="1" x14ac:dyDescent="0.25">
      <c r="A30" s="32" t="s">
        <v>33</v>
      </c>
      <c r="B30" s="6">
        <v>35</v>
      </c>
      <c r="C30" s="7">
        <v>358</v>
      </c>
      <c r="D30" s="7">
        <v>292</v>
      </c>
      <c r="E30" s="7">
        <v>956</v>
      </c>
      <c r="F30" s="6">
        <v>5.4545454545454541</v>
      </c>
      <c r="H30" s="32" t="s">
        <v>33</v>
      </c>
      <c r="I30" s="6">
        <v>35</v>
      </c>
      <c r="J30" s="7">
        <v>174</v>
      </c>
      <c r="K30" s="14">
        <f t="shared" ref="K30:K34" si="12">C30/J30</f>
        <v>2.0574712643678161</v>
      </c>
      <c r="L30" s="14">
        <f t="shared" ref="L30:L34" si="13">D30/J30</f>
        <v>1.6781609195402298</v>
      </c>
      <c r="M30" s="14">
        <f t="shared" ref="M30:M34" si="14">E30/J30</f>
        <v>5.4942528735632186</v>
      </c>
    </row>
    <row r="31" spans="1:13" x14ac:dyDescent="0.25">
      <c r="A31" s="32"/>
      <c r="B31" s="6">
        <v>37</v>
      </c>
      <c r="C31" s="7">
        <v>479</v>
      </c>
      <c r="D31" s="7">
        <v>286</v>
      </c>
      <c r="E31" s="7">
        <v>946</v>
      </c>
      <c r="F31" s="6">
        <v>-1.6216216216216217</v>
      </c>
      <c r="H31" s="32"/>
      <c r="I31" s="6">
        <v>37</v>
      </c>
      <c r="J31" s="7">
        <v>182</v>
      </c>
      <c r="K31" s="14">
        <f t="shared" si="12"/>
        <v>2.6318681318681318</v>
      </c>
      <c r="L31" s="14">
        <f t="shared" si="13"/>
        <v>1.5714285714285714</v>
      </c>
      <c r="M31" s="14">
        <f t="shared" si="14"/>
        <v>5.197802197802198</v>
      </c>
    </row>
    <row r="32" spans="1:13" x14ac:dyDescent="0.25">
      <c r="A32" s="32"/>
      <c r="B32" s="6">
        <v>38</v>
      </c>
      <c r="C32" s="7">
        <v>364</v>
      </c>
      <c r="D32" s="7">
        <v>114</v>
      </c>
      <c r="E32" s="7">
        <v>725</v>
      </c>
      <c r="F32" s="6">
        <v>-3.4482758620689653</v>
      </c>
      <c r="H32" s="32"/>
      <c r="I32" s="6">
        <v>38</v>
      </c>
      <c r="J32" s="7">
        <v>168</v>
      </c>
      <c r="K32" s="14">
        <f t="shared" si="12"/>
        <v>2.1666666666666665</v>
      </c>
      <c r="L32" s="14">
        <f t="shared" si="13"/>
        <v>0.6785714285714286</v>
      </c>
      <c r="M32" s="14">
        <f t="shared" si="14"/>
        <v>4.3154761904761907</v>
      </c>
    </row>
    <row r="33" spans="1:13" x14ac:dyDescent="0.25">
      <c r="A33" s="32"/>
      <c r="B33" s="6">
        <v>39</v>
      </c>
      <c r="C33" s="7">
        <v>565</v>
      </c>
      <c r="D33" s="7">
        <v>296</v>
      </c>
      <c r="E33" s="7">
        <v>898</v>
      </c>
      <c r="F33" s="6">
        <v>2.4539877300613497</v>
      </c>
      <c r="H33" s="32"/>
      <c r="I33" s="6">
        <v>39</v>
      </c>
      <c r="J33" s="7">
        <v>167</v>
      </c>
      <c r="K33" s="14">
        <f t="shared" si="12"/>
        <v>3.3832335329341316</v>
      </c>
      <c r="L33" s="14">
        <f t="shared" si="13"/>
        <v>1.7724550898203593</v>
      </c>
      <c r="M33" s="14">
        <f t="shared" si="14"/>
        <v>5.3772455089820363</v>
      </c>
    </row>
    <row r="34" spans="1:13" ht="12" customHeight="1" x14ac:dyDescent="0.25">
      <c r="A34" s="32"/>
      <c r="B34" s="6">
        <v>40</v>
      </c>
      <c r="C34" s="7">
        <v>494</v>
      </c>
      <c r="D34" s="7">
        <v>235</v>
      </c>
      <c r="E34" s="7">
        <v>835</v>
      </c>
      <c r="F34" s="6">
        <v>1.2422360248447204</v>
      </c>
      <c r="H34" s="32"/>
      <c r="I34" s="6">
        <v>40</v>
      </c>
      <c r="J34" s="7">
        <v>163</v>
      </c>
      <c r="K34" s="14">
        <f t="shared" si="12"/>
        <v>3.0306748466257667</v>
      </c>
      <c r="L34" s="14">
        <f t="shared" si="13"/>
        <v>1.4417177914110428</v>
      </c>
      <c r="M34" s="14">
        <f t="shared" si="14"/>
        <v>5.1226993865030677</v>
      </c>
    </row>
    <row r="35" spans="1:13" x14ac:dyDescent="0.25">
      <c r="A35" s="33" t="s">
        <v>7</v>
      </c>
      <c r="B35" s="33"/>
      <c r="C35" s="1">
        <f>AVERAGE(C30:C34)</f>
        <v>452</v>
      </c>
      <c r="D35" s="1">
        <f>AVERAGE(D30:D34)</f>
        <v>244.6</v>
      </c>
      <c r="E35" s="1">
        <f>AVERAGE(E30:E34)</f>
        <v>872</v>
      </c>
      <c r="F35" s="1">
        <f>AVERAGE(F30:F34)</f>
        <v>0.81617434515218734</v>
      </c>
      <c r="H35" s="33" t="s">
        <v>7</v>
      </c>
      <c r="I35" s="33"/>
      <c r="J35" s="1">
        <f>AVERAGE(J30:J34)</f>
        <v>170.8</v>
      </c>
      <c r="K35" s="1">
        <f>AVERAGE(K30:K34)</f>
        <v>2.6539828884925023</v>
      </c>
      <c r="L35" s="1">
        <f>AVERAGE(L30:L34)</f>
        <v>1.4284667601543264</v>
      </c>
      <c r="M35" s="1">
        <f>AVERAGE(M30:M34)</f>
        <v>5.1014952314653419</v>
      </c>
    </row>
    <row r="36" spans="1:13" x14ac:dyDescent="0.25">
      <c r="A36" s="33" t="s">
        <v>8</v>
      </c>
      <c r="B36" s="33"/>
      <c r="C36" s="1">
        <f>_xlfn.STDEV.P(C30:C34)</f>
        <v>79.802255607219521</v>
      </c>
      <c r="D36" s="1">
        <f>_xlfn.STDEV.P(D30:D34)</f>
        <v>68.921984881458542</v>
      </c>
      <c r="E36" s="1">
        <f>_xlfn.STDEV.P(E30:E34)</f>
        <v>85.07173443629793</v>
      </c>
      <c r="F36" s="1">
        <f>_xlfn.STDEV.P(F30:F34)</f>
        <v>3.1147016721551792</v>
      </c>
      <c r="H36" s="33" t="s">
        <v>8</v>
      </c>
      <c r="I36" s="33"/>
      <c r="J36" s="1">
        <f>_xlfn.STDEV.P(J30:J34)</f>
        <v>6.6151341634164913</v>
      </c>
      <c r="K36" s="1">
        <f>_xlfn.STDEV.P(K30:K34)</f>
        <v>0.50348696387728664</v>
      </c>
      <c r="L36" s="1">
        <f>_xlfn.STDEV.P(L30:L34)</f>
        <v>0.3908022061912817</v>
      </c>
      <c r="M36" s="1">
        <f>_xlfn.STDEV.P(M30:M34)</f>
        <v>0.41420945467968134</v>
      </c>
    </row>
    <row r="37" spans="1:13" x14ac:dyDescent="0.25">
      <c r="A37" s="33" t="s">
        <v>9</v>
      </c>
      <c r="B37" s="33"/>
      <c r="C37" s="1">
        <f>C36/COUNT(C30:C34)</f>
        <v>15.960451121443905</v>
      </c>
      <c r="D37" s="1">
        <f>D36/COUNT(D30:D34)</f>
        <v>13.784396976291708</v>
      </c>
      <c r="E37" s="1">
        <f>E36/COUNT(E30:E34)</f>
        <v>17.014346887259585</v>
      </c>
      <c r="F37" s="1">
        <f>F36/COUNT(F30:F34)</f>
        <v>0.6229403344310358</v>
      </c>
      <c r="H37" s="33" t="s">
        <v>9</v>
      </c>
      <c r="I37" s="33"/>
      <c r="J37" s="1">
        <f>J36/COUNT(J30:J34)</f>
        <v>1.3230268326832983</v>
      </c>
      <c r="K37" s="1">
        <f>K36/COUNT(K30:K34)</f>
        <v>0.10069739277545733</v>
      </c>
      <c r="L37" s="1">
        <f>L36/COUNT(L30:L34)</f>
        <v>7.8160441238256342E-2</v>
      </c>
      <c r="M37" s="1">
        <f>M36/COUNT(M30:M34)</f>
        <v>8.2841890935936274E-2</v>
      </c>
    </row>
    <row r="38" spans="1:13" x14ac:dyDescent="0.25">
      <c r="A38" s="37" t="s">
        <v>10</v>
      </c>
      <c r="B38" s="37"/>
      <c r="C38" s="2">
        <f>_xlfn.T.TEST(C30:C34,C$3:C$7,2,2)</f>
        <v>0.4098002526387835</v>
      </c>
      <c r="D38" s="2">
        <f>_xlfn.T.TEST(D30:D34,D$3:D$7,2,2)</f>
        <v>0.12220391789215762</v>
      </c>
      <c r="E38" s="2">
        <f>_xlfn.T.TEST(E30:E34,E$3:E$7,2,2)</f>
        <v>2.2977599261994976E-2</v>
      </c>
      <c r="F38" s="2">
        <f>_xlfn.T.TEST(F30:F34,F$3:F$7,2,2)</f>
        <v>1.1359480608433099E-2</v>
      </c>
      <c r="H38" s="37" t="s">
        <v>10</v>
      </c>
      <c r="I38" s="37"/>
      <c r="J38" s="2">
        <f>_xlfn.T.TEST(J30:J34,J$3:J$7,2,2)</f>
        <v>3.1698019324710128E-2</v>
      </c>
      <c r="K38" s="2">
        <f>_xlfn.T.TEST(K30:K34,K$3:K$7,2,2)</f>
        <v>0.93004274102859719</v>
      </c>
      <c r="L38" s="2">
        <f>_xlfn.T.TEST(L30:L34,L$3:L$7,2,2)</f>
        <v>3.4461240186827252E-2</v>
      </c>
      <c r="M38" s="2">
        <f>_xlfn.T.TEST(M30:M34,M$3:M$7,2,2)</f>
        <v>0.18029996936454412</v>
      </c>
    </row>
    <row r="39" spans="1:13" ht="10.5" customHeight="1" x14ac:dyDescent="0.25">
      <c r="A39" s="33" t="s">
        <v>11</v>
      </c>
      <c r="B39" s="33"/>
      <c r="C39" s="2">
        <f>_xlfn.T.TEST(C30:C34,C$11:C$15,2,2)</f>
        <v>0.91665592142669317</v>
      </c>
      <c r="D39" s="2">
        <f>_xlfn.T.TEST(D30:D34,D$11:D$15,2,2)</f>
        <v>0.88595657434086417</v>
      </c>
      <c r="E39" s="2">
        <f>_xlfn.T.TEST(E30:E34,E$11:E$15,2,2)</f>
        <v>2.2935647269660134E-2</v>
      </c>
      <c r="F39" s="2">
        <f>_xlfn.T.TEST(F30:F34,F$11:F$15,2,2)</f>
        <v>8.8130829340288638E-2</v>
      </c>
      <c r="H39" s="33" t="s">
        <v>11</v>
      </c>
      <c r="I39" s="33"/>
      <c r="J39" s="2">
        <f>_xlfn.T.TEST(J30:J34,J$11:J$15,2,2)</f>
        <v>0.3868691518800641</v>
      </c>
      <c r="K39" s="2">
        <f>_xlfn.T.TEST(K30:K34,K$11:K$15,2,2)</f>
        <v>0.6338006968480735</v>
      </c>
      <c r="L39" s="2">
        <f>_xlfn.T.TEST(L30:L34,L$11:L$15,2,2)</f>
        <v>0.59281528064829292</v>
      </c>
      <c r="M39" s="2">
        <f>_xlfn.T.TEST(M30:M34,M$11:M$15,2,2)</f>
        <v>2.2284663829291125E-2</v>
      </c>
    </row>
    <row r="40" spans="1:13" ht="10.5" customHeight="1" x14ac:dyDescent="0.25">
      <c r="A40" s="33" t="s">
        <v>34</v>
      </c>
      <c r="B40" s="6">
        <v>42</v>
      </c>
      <c r="C40" s="8">
        <v>563</v>
      </c>
      <c r="D40" s="8">
        <v>351</v>
      </c>
      <c r="E40" s="8">
        <v>1060</v>
      </c>
      <c r="F40" s="7">
        <v>2.2471910112359552</v>
      </c>
      <c r="H40" s="33" t="s">
        <v>34</v>
      </c>
      <c r="I40" s="6">
        <v>42</v>
      </c>
      <c r="J40" s="8">
        <v>182</v>
      </c>
      <c r="K40" s="14">
        <f t="shared" ref="K40:K44" si="15">C40/J40</f>
        <v>3.0934065934065935</v>
      </c>
      <c r="L40" s="14">
        <f t="shared" ref="L40:L44" si="16">D40/J40</f>
        <v>1.9285714285714286</v>
      </c>
      <c r="M40" s="14">
        <f t="shared" ref="M40:M44" si="17">E40/J40</f>
        <v>5.8241758241758239</v>
      </c>
    </row>
    <row r="41" spans="1:13" x14ac:dyDescent="0.25">
      <c r="A41" s="33"/>
      <c r="B41" s="6">
        <v>45</v>
      </c>
      <c r="C41" s="8">
        <v>521</v>
      </c>
      <c r="D41" s="8">
        <v>342</v>
      </c>
      <c r="E41" s="8">
        <v>856</v>
      </c>
      <c r="F41" s="7">
        <v>-0.59523809523809523</v>
      </c>
      <c r="H41" s="33"/>
      <c r="I41" s="6">
        <v>45</v>
      </c>
      <c r="J41" s="8">
        <v>167</v>
      </c>
      <c r="K41" s="14">
        <f t="shared" si="15"/>
        <v>3.1197604790419162</v>
      </c>
      <c r="L41" s="14">
        <f t="shared" si="16"/>
        <v>2.0479041916167664</v>
      </c>
      <c r="M41" s="14">
        <f t="shared" si="17"/>
        <v>5.1257485029940124</v>
      </c>
    </row>
    <row r="42" spans="1:13" x14ac:dyDescent="0.25">
      <c r="A42" s="33"/>
      <c r="B42" s="6">
        <v>46</v>
      </c>
      <c r="C42" s="8">
        <v>670</v>
      </c>
      <c r="D42" s="8">
        <v>279</v>
      </c>
      <c r="E42" s="8">
        <v>1042</v>
      </c>
      <c r="F42" s="7">
        <v>-1.2820512820512819</v>
      </c>
      <c r="H42" s="33"/>
      <c r="I42" s="6">
        <v>46</v>
      </c>
      <c r="J42" s="8">
        <v>154</v>
      </c>
      <c r="K42" s="14">
        <f t="shared" si="15"/>
        <v>4.3506493506493502</v>
      </c>
      <c r="L42" s="14">
        <f t="shared" si="16"/>
        <v>1.8116883116883118</v>
      </c>
      <c r="M42" s="14">
        <f t="shared" si="17"/>
        <v>6.7662337662337659</v>
      </c>
    </row>
    <row r="43" spans="1:13" x14ac:dyDescent="0.25">
      <c r="A43" s="33"/>
      <c r="B43" s="6">
        <v>47</v>
      </c>
      <c r="C43" s="8">
        <v>596</v>
      </c>
      <c r="D43" s="8">
        <v>311</v>
      </c>
      <c r="E43" s="8">
        <v>949</v>
      </c>
      <c r="F43" s="7">
        <v>-1.2820512820512819</v>
      </c>
      <c r="H43" s="33"/>
      <c r="I43" s="6">
        <v>47</v>
      </c>
      <c r="J43" s="8">
        <v>161</v>
      </c>
      <c r="K43" s="14">
        <f t="shared" ref="K43" si="18">C43/J43</f>
        <v>3.701863354037267</v>
      </c>
      <c r="L43" s="14">
        <f t="shared" ref="L43" si="19">D43/J43</f>
        <v>1.9316770186335404</v>
      </c>
      <c r="M43" s="14">
        <f t="shared" ref="M43" si="20">E43/J43</f>
        <v>5.8944099378881987</v>
      </c>
    </row>
    <row r="44" spans="1:13" x14ac:dyDescent="0.25">
      <c r="A44" s="33"/>
      <c r="B44" s="6">
        <v>48</v>
      </c>
      <c r="C44" s="8">
        <v>612</v>
      </c>
      <c r="D44" s="8">
        <v>231</v>
      </c>
      <c r="E44" s="8">
        <v>877</v>
      </c>
      <c r="F44" s="7">
        <v>-9.8360655737704921</v>
      </c>
      <c r="H44" s="33"/>
      <c r="I44" s="6">
        <v>48</v>
      </c>
      <c r="J44" s="8">
        <v>165</v>
      </c>
      <c r="K44" s="14">
        <f t="shared" si="15"/>
        <v>3.709090909090909</v>
      </c>
      <c r="L44" s="14">
        <f t="shared" si="16"/>
        <v>1.4</v>
      </c>
      <c r="M44" s="14">
        <f t="shared" si="17"/>
        <v>5.3151515151515154</v>
      </c>
    </row>
    <row r="45" spans="1:13" x14ac:dyDescent="0.25">
      <c r="A45" s="33" t="s">
        <v>7</v>
      </c>
      <c r="B45" s="33"/>
      <c r="C45" s="1">
        <f>AVERAGE(C40:C44)</f>
        <v>592.4</v>
      </c>
      <c r="D45" s="1">
        <f>AVERAGE(D40:D44)</f>
        <v>302.8</v>
      </c>
      <c r="E45" s="1">
        <f>AVERAGE(E40:E44)</f>
        <v>956.8</v>
      </c>
      <c r="F45" s="1">
        <f>AVERAGE(F40:F44)</f>
        <v>-2.1496430443750389</v>
      </c>
      <c r="H45" s="33" t="s">
        <v>7</v>
      </c>
      <c r="I45" s="33"/>
      <c r="J45" s="1">
        <f>AVERAGE(J40:J44)</f>
        <v>165.8</v>
      </c>
      <c r="K45" s="1">
        <f>AVERAGE(K40:K44)</f>
        <v>3.5949541372452076</v>
      </c>
      <c r="L45" s="1">
        <f>AVERAGE(L40:L44)</f>
        <v>1.8239681901020095</v>
      </c>
      <c r="M45" s="1">
        <f>AVERAGE(M40:M44)</f>
        <v>5.7851439092886627</v>
      </c>
    </row>
    <row r="46" spans="1:13" x14ac:dyDescent="0.25">
      <c r="A46" s="33" t="s">
        <v>8</v>
      </c>
      <c r="B46" s="33"/>
      <c r="C46" s="1">
        <f>_xlfn.STDEV.P(C40:C44)</f>
        <v>49.761832763675415</v>
      </c>
      <c r="D46" s="1">
        <f>_xlfn.STDEV.P(D40:D44)</f>
        <v>43.929033679333308</v>
      </c>
      <c r="E46" s="1">
        <f>_xlfn.STDEV.P(E40:E44)</f>
        <v>83.064793986381488</v>
      </c>
      <c r="F46" s="1">
        <f>_xlfn.STDEV.P(F40:F44)</f>
        <v>4.0579513720838039</v>
      </c>
      <c r="H46" s="33" t="s">
        <v>8</v>
      </c>
      <c r="I46" s="33"/>
      <c r="J46" s="1">
        <f>_xlfn.STDEV.P(J40:J44)</f>
        <v>9.2390475699608778</v>
      </c>
      <c r="K46" s="1">
        <f>_xlfn.STDEV.P(K40:K44)</f>
        <v>0.4632258607658995</v>
      </c>
      <c r="L46" s="1">
        <f>_xlfn.STDEV.P(L40:L44)</f>
        <v>0.22476217815663299</v>
      </c>
      <c r="M46" s="1">
        <f>_xlfn.STDEV.P(M40:M44)</f>
        <v>0.57126088876720604</v>
      </c>
    </row>
    <row r="47" spans="1:13" x14ac:dyDescent="0.25">
      <c r="A47" s="33" t="s">
        <v>9</v>
      </c>
      <c r="B47" s="33"/>
      <c r="C47" s="1">
        <f>C46/COUNT(C40:C44)</f>
        <v>9.9523665527350822</v>
      </c>
      <c r="D47" s="1">
        <f>D46/COUNT(D40:D44)</f>
        <v>8.7858067358666609</v>
      </c>
      <c r="E47" s="1">
        <f>E46/COUNT(E40:E44)</f>
        <v>16.612958797276299</v>
      </c>
      <c r="F47" s="1">
        <f>F46/COUNT(F40:F44)</f>
        <v>0.81159027441676079</v>
      </c>
      <c r="H47" s="33" t="s">
        <v>9</v>
      </c>
      <c r="I47" s="33"/>
      <c r="J47" s="1">
        <f>J46/COUNT(J40:J44)</f>
        <v>1.8478095139921755</v>
      </c>
      <c r="K47" s="1">
        <f>K46/COUNT(K40:K44)</f>
        <v>9.2645172153179897E-2</v>
      </c>
      <c r="L47" s="1">
        <f>L46/COUNT(L40:L44)</f>
        <v>4.4952435631326601E-2</v>
      </c>
      <c r="M47" s="1">
        <f>M46/COUNT(M40:M44)</f>
        <v>0.11425217775344121</v>
      </c>
    </row>
    <row r="48" spans="1:13" x14ac:dyDescent="0.25">
      <c r="A48" s="37" t="s">
        <v>10</v>
      </c>
      <c r="B48" s="37"/>
      <c r="C48" s="2">
        <f>_xlfn.T.TEST(C40:C44,C$3:C$7,2,2)</f>
        <v>9.0256817079956957E-3</v>
      </c>
      <c r="D48" s="2">
        <f>_xlfn.T.TEST(D40:D44,D$3:D$7,2,2)</f>
        <v>0.62771338581939573</v>
      </c>
      <c r="E48" s="2">
        <f>_xlfn.T.TEST(E40:E44,E$3:E$7,2,2)</f>
        <v>3.0967078216230732E-3</v>
      </c>
      <c r="F48" s="2">
        <f>_xlfn.T.TEST(F40:F44,F$3:F$7,2,2)</f>
        <v>4.149482676373396E-3</v>
      </c>
      <c r="H48" s="37" t="s">
        <v>10</v>
      </c>
      <c r="I48" s="37"/>
      <c r="J48" s="2">
        <f>_xlfn.T.TEST(J40:J44,J$3:J$7,2,2)</f>
        <v>0.13155757810631849</v>
      </c>
      <c r="K48" s="2">
        <f>_xlfn.T.TEST(K40:K44,K$3:K$7,2,2)</f>
        <v>6.7547980915231606E-2</v>
      </c>
      <c r="L48" s="2">
        <f>_xlfn.T.TEST(L40:L44,L$3:L$7,2,2)</f>
        <v>0.22827258843143827</v>
      </c>
      <c r="M48" s="2">
        <f>_xlfn.T.TEST(M40:M44,M$3:M$7,2,2)</f>
        <v>2.0102885190495332E-2</v>
      </c>
    </row>
    <row r="49" spans="1:13" x14ac:dyDescent="0.25">
      <c r="A49" s="33" t="s">
        <v>11</v>
      </c>
      <c r="B49" s="33"/>
      <c r="C49" s="2">
        <f>_xlfn.T.TEST(C40:C44,C$11:C$15,2,2)</f>
        <v>9.256334489497009E-2</v>
      </c>
      <c r="D49" s="2">
        <f>_xlfn.T.TEST(D40:D44,D$11:D$15,2,2)</f>
        <v>0.2073864406253105</v>
      </c>
      <c r="E49" s="2">
        <f>_xlfn.T.TEST(E40:E44,E$11:E$15,2,2)</f>
        <v>3.1227763434668637E-3</v>
      </c>
      <c r="F49" s="2">
        <f>_xlfn.T.TEST(F40:F44,F$11:F$15,2,2)</f>
        <v>2.1096414496455985E-2</v>
      </c>
      <c r="H49" s="33" t="s">
        <v>11</v>
      </c>
      <c r="I49" s="33"/>
      <c r="J49" s="2">
        <f>_xlfn.T.TEST(J40:J44,J$11:J$15,2,2)</f>
        <v>0.64263567267543587</v>
      </c>
      <c r="K49" s="2">
        <f>_xlfn.T.TEST(K40:K44,K$11:K$15,2,2)</f>
        <v>6.274086094905347E-2</v>
      </c>
      <c r="L49" s="2">
        <f>_xlfn.T.TEST(L40:L44,L$11:L$15,2,2)</f>
        <v>0.14828038651612643</v>
      </c>
      <c r="M49" s="2">
        <f>_xlfn.T.TEST(M40:M44,M$11:M$15,2,2)</f>
        <v>2.490108071321555E-3</v>
      </c>
    </row>
    <row r="50" spans="1:13" x14ac:dyDescent="0.25">
      <c r="A50" s="32" t="s">
        <v>12</v>
      </c>
      <c r="B50" s="6">
        <f>BWt!B64</f>
        <v>45</v>
      </c>
      <c r="C50" s="6">
        <v>709</v>
      </c>
      <c r="D50" s="6">
        <v>358</v>
      </c>
      <c r="E50" s="6">
        <v>871</v>
      </c>
      <c r="F50" s="6">
        <v>-2.912621359223301</v>
      </c>
      <c r="H50" s="32" t="s">
        <v>12</v>
      </c>
      <c r="I50" s="6">
        <f>BWt!I64</f>
        <v>182</v>
      </c>
      <c r="J50" s="6">
        <v>200</v>
      </c>
      <c r="K50" s="14">
        <f t="shared" ref="K50:K54" si="21">C50/J50</f>
        <v>3.5449999999999999</v>
      </c>
      <c r="L50" s="14">
        <f t="shared" ref="L50:L54" si="22">D50/J50</f>
        <v>1.79</v>
      </c>
      <c r="M50" s="14">
        <f t="shared" ref="M50:M54" si="23">E50/J50</f>
        <v>4.3550000000000004</v>
      </c>
    </row>
    <row r="51" spans="1:13" x14ac:dyDescent="0.25">
      <c r="A51" s="32"/>
      <c r="B51" s="6">
        <f>BWt!B65</f>
        <v>46</v>
      </c>
      <c r="C51" s="6">
        <v>329</v>
      </c>
      <c r="D51" s="6">
        <v>222</v>
      </c>
      <c r="E51" s="6">
        <v>526</v>
      </c>
      <c r="F51" s="6">
        <v>1.2658227848101267</v>
      </c>
      <c r="H51" s="32"/>
      <c r="I51" s="6">
        <f>BWt!I65</f>
        <v>167</v>
      </c>
      <c r="J51" s="6">
        <v>160</v>
      </c>
      <c r="K51" s="14">
        <f t="shared" si="21"/>
        <v>2.0562499999999999</v>
      </c>
      <c r="L51" s="14">
        <f t="shared" si="22"/>
        <v>1.3875</v>
      </c>
      <c r="M51" s="14">
        <f t="shared" si="23"/>
        <v>3.2875000000000001</v>
      </c>
    </row>
    <row r="52" spans="1:13" x14ac:dyDescent="0.25">
      <c r="A52" s="32"/>
      <c r="B52" s="6">
        <f>BWt!B66</f>
        <v>47</v>
      </c>
      <c r="C52" s="6">
        <v>395</v>
      </c>
      <c r="D52" s="6">
        <v>254</v>
      </c>
      <c r="E52" s="6">
        <v>759</v>
      </c>
      <c r="F52" s="6">
        <v>-0.64516129032258063</v>
      </c>
      <c r="H52" s="32"/>
      <c r="I52" s="6">
        <f>BWt!I66</f>
        <v>154</v>
      </c>
      <c r="J52" s="6">
        <v>154</v>
      </c>
      <c r="K52" s="14">
        <f t="shared" si="21"/>
        <v>2.5649350649350651</v>
      </c>
      <c r="L52" s="14">
        <f t="shared" si="22"/>
        <v>1.6493506493506493</v>
      </c>
      <c r="M52" s="14">
        <f t="shared" si="23"/>
        <v>4.9285714285714288</v>
      </c>
    </row>
    <row r="53" spans="1:13" ht="10.5" customHeight="1" x14ac:dyDescent="0.25">
      <c r="A53" s="32"/>
      <c r="B53" s="6">
        <f>BWt!B67</f>
        <v>48</v>
      </c>
      <c r="C53" s="6">
        <v>392</v>
      </c>
      <c r="D53" s="6">
        <v>290</v>
      </c>
      <c r="E53" s="6">
        <v>756</v>
      </c>
      <c r="F53" s="6">
        <v>-3.0674846625766872</v>
      </c>
      <c r="H53" s="32"/>
      <c r="I53" s="6">
        <f>BWt!I67</f>
        <v>165</v>
      </c>
      <c r="J53" s="6">
        <v>158</v>
      </c>
      <c r="K53" s="14">
        <f t="shared" si="21"/>
        <v>2.481012658227848</v>
      </c>
      <c r="L53" s="14">
        <f t="shared" si="22"/>
        <v>1.8354430379746836</v>
      </c>
      <c r="M53" s="14">
        <f t="shared" si="23"/>
        <v>4.7848101265822782</v>
      </c>
    </row>
    <row r="54" spans="1:13" x14ac:dyDescent="0.25">
      <c r="A54" s="32"/>
      <c r="B54" s="6">
        <f>BWt!B68</f>
        <v>49</v>
      </c>
      <c r="C54" s="6">
        <v>432</v>
      </c>
      <c r="D54" s="6">
        <v>262</v>
      </c>
      <c r="E54" s="6">
        <v>615</v>
      </c>
      <c r="F54" s="6">
        <v>4.4871794871794872</v>
      </c>
      <c r="H54" s="32"/>
      <c r="I54" s="6">
        <f>BWt!I68</f>
        <v>182</v>
      </c>
      <c r="J54" s="6">
        <v>163</v>
      </c>
      <c r="K54" s="14">
        <f t="shared" si="21"/>
        <v>2.6503067484662575</v>
      </c>
      <c r="L54" s="14">
        <f t="shared" si="22"/>
        <v>1.6073619631901841</v>
      </c>
      <c r="M54" s="14">
        <f t="shared" si="23"/>
        <v>3.7730061349693251</v>
      </c>
    </row>
    <row r="55" spans="1:13" x14ac:dyDescent="0.25">
      <c r="A55" s="33" t="s">
        <v>7</v>
      </c>
      <c r="B55" s="33"/>
      <c r="C55" s="1">
        <f>AVERAGE(C50:C54)</f>
        <v>451.4</v>
      </c>
      <c r="D55" s="1">
        <f>AVERAGE(D50:D54)</f>
        <v>277.2</v>
      </c>
      <c r="E55" s="1">
        <f>AVERAGE(E50:E54)</f>
        <v>705.4</v>
      </c>
      <c r="F55" s="1">
        <f>AVERAGE(F50:F54)</f>
        <v>-0.17445300802659106</v>
      </c>
      <c r="H55" s="33" t="s">
        <v>7</v>
      </c>
      <c r="I55" s="33"/>
      <c r="J55" s="1">
        <f>AVERAGE(J50:J54)</f>
        <v>167</v>
      </c>
      <c r="K55" s="1">
        <f>AVERAGE(K50:K54)</f>
        <v>2.6595008943258343</v>
      </c>
      <c r="L55" s="1">
        <f>AVERAGE(L50:L54)</f>
        <v>1.6539311301031034</v>
      </c>
      <c r="M55" s="1">
        <f>AVERAGE(M50:M54)</f>
        <v>4.225777538024607</v>
      </c>
    </row>
    <row r="56" spans="1:13" x14ac:dyDescent="0.25">
      <c r="A56" s="33" t="s">
        <v>8</v>
      </c>
      <c r="B56" s="33"/>
      <c r="C56" s="1">
        <f>_xlfn.STDEV.P(C50:C54)</f>
        <v>132.9851119486689</v>
      </c>
      <c r="D56" s="1">
        <f>_xlfn.STDEV.P(D50:D54)</f>
        <v>45.844956102062092</v>
      </c>
      <c r="E56" s="1">
        <f>_xlfn.STDEV.P(E50:E54)</f>
        <v>121.00677666973863</v>
      </c>
      <c r="F56" s="1">
        <f>_xlfn.STDEV.P(F50:F54)</f>
        <v>2.8246761315428324</v>
      </c>
      <c r="H56" s="33" t="s">
        <v>8</v>
      </c>
      <c r="I56" s="33"/>
      <c r="J56" s="1">
        <f>_xlfn.STDEV.P(J50:J54)</f>
        <v>16.757088052522729</v>
      </c>
      <c r="K56" s="1">
        <f>_xlfn.STDEV.P(K50:K54)</f>
        <v>0.48762805220505784</v>
      </c>
      <c r="L56" s="1">
        <f>_xlfn.STDEV.P(L50:L54)</f>
        <v>0.15788383403825951</v>
      </c>
      <c r="M56" s="1">
        <f>_xlfn.STDEV.P(M50:M54)</f>
        <v>0.61781903727945719</v>
      </c>
    </row>
    <row r="57" spans="1:13" x14ac:dyDescent="0.25">
      <c r="A57" s="33" t="s">
        <v>9</v>
      </c>
      <c r="B57" s="33"/>
      <c r="C57" s="1">
        <f>C56/COUNT(C50:C54)</f>
        <v>26.59702238973378</v>
      </c>
      <c r="D57" s="1">
        <f>D56/COUNT(D50:D54)</f>
        <v>9.1689912204124191</v>
      </c>
      <c r="E57" s="1">
        <f>E56/COUNT(E50:E54)</f>
        <v>24.201355333947724</v>
      </c>
      <c r="F57" s="1">
        <f>F56/COUNT(F50:F54)</f>
        <v>0.56493522630856652</v>
      </c>
      <c r="H57" s="33" t="s">
        <v>9</v>
      </c>
      <c r="I57" s="33"/>
      <c r="J57" s="1">
        <f>J56/COUNT(J50:J54)</f>
        <v>3.3514176105045457</v>
      </c>
      <c r="K57" s="1">
        <f>K56/COUNT(K50:K54)</f>
        <v>9.7525610441011573E-2</v>
      </c>
      <c r="L57" s="1">
        <f>L56/COUNT(L50:L54)</f>
        <v>3.1576766807651903E-2</v>
      </c>
      <c r="M57" s="1">
        <f>M56/COUNT(M50:M54)</f>
        <v>0.12356380745589143</v>
      </c>
    </row>
    <row r="58" spans="1:13" ht="12" customHeight="1" x14ac:dyDescent="0.25">
      <c r="A58" s="37" t="s">
        <v>10</v>
      </c>
      <c r="B58" s="37"/>
      <c r="C58" s="2">
        <f>_xlfn.T.TEST(C50:C54,C$3:C$7,2,2)</f>
        <v>0.52282197071752723</v>
      </c>
      <c r="D58" s="2">
        <f>_xlfn.T.TEST(D50:D54,D$3:D$7,2,2)</f>
        <v>0.2585375454788898</v>
      </c>
      <c r="E58" s="2">
        <f>_xlfn.T.TEST(E50:E54,E$3:E$7,2,2)</f>
        <v>0.87219793000041701</v>
      </c>
      <c r="F58" s="2">
        <f>_xlfn.T.TEST(F50:F54,F$3:F$7,2,2)</f>
        <v>4.9300440859541515E-3</v>
      </c>
      <c r="H58" s="37" t="s">
        <v>10</v>
      </c>
      <c r="I58" s="37"/>
      <c r="J58" s="2">
        <f>_xlfn.T.TEST(J50:J54,J$3:J$7,2,2)</f>
        <v>0.21524601299786078</v>
      </c>
      <c r="K58" s="2">
        <f>_xlfn.T.TEST(K50:K54,K$3:K$7,2,2)</f>
        <v>0.92043470805767846</v>
      </c>
      <c r="L58" s="2">
        <f>_xlfn.T.TEST(L50:L54,L$3:L$7,2,2)</f>
        <v>5.0106462237503174E-2</v>
      </c>
      <c r="M58" s="2">
        <f>_xlfn.T.TEST(M50:M54,M$3:M$7,2,2)</f>
        <v>0.50292581599345898</v>
      </c>
    </row>
    <row r="59" spans="1:13" ht="11.25" customHeight="1" x14ac:dyDescent="0.25">
      <c r="A59" s="32" t="s">
        <v>24</v>
      </c>
      <c r="B59" s="6">
        <f>BWt!B74</f>
        <v>0</v>
      </c>
      <c r="C59" s="6">
        <v>427</v>
      </c>
      <c r="D59" s="6">
        <v>276</v>
      </c>
      <c r="E59" s="6">
        <v>653</v>
      </c>
      <c r="F59" s="6">
        <v>1.3698630136986301</v>
      </c>
      <c r="H59" s="32" t="s">
        <v>24</v>
      </c>
      <c r="I59" s="6">
        <f>BWt!I74</f>
        <v>0.21290188743660654</v>
      </c>
      <c r="J59" s="6">
        <v>148</v>
      </c>
      <c r="K59" s="14">
        <f t="shared" ref="K59:K63" si="24">C59/J59</f>
        <v>2.8851351351351351</v>
      </c>
      <c r="L59" s="14">
        <f t="shared" ref="L59:L63" si="25">D59/J59</f>
        <v>1.8648648648648649</v>
      </c>
      <c r="M59" s="14">
        <f t="shared" ref="M59:M63" si="26">E59/J59</f>
        <v>4.4121621621621623</v>
      </c>
    </row>
    <row r="60" spans="1:13" x14ac:dyDescent="0.25">
      <c r="A60" s="32"/>
      <c r="B60" s="6">
        <f>BWt!B75</f>
        <v>51</v>
      </c>
      <c r="C60" s="6">
        <v>593</v>
      </c>
      <c r="D60" s="6">
        <v>403</v>
      </c>
      <c r="E60" s="6">
        <v>855</v>
      </c>
      <c r="F60" s="6">
        <v>4.8128342245989302</v>
      </c>
      <c r="H60" s="32"/>
      <c r="I60" s="6">
        <f>BWt!I75</f>
        <v>172</v>
      </c>
      <c r="J60" s="6">
        <v>196</v>
      </c>
      <c r="K60" s="14">
        <f t="shared" si="24"/>
        <v>3.0255102040816326</v>
      </c>
      <c r="L60" s="14">
        <f t="shared" si="25"/>
        <v>2.056122448979592</v>
      </c>
      <c r="M60" s="14">
        <f t="shared" si="26"/>
        <v>4.3622448979591839</v>
      </c>
    </row>
    <row r="61" spans="1:13" x14ac:dyDescent="0.25">
      <c r="A61" s="32"/>
      <c r="B61" s="6">
        <f>BWt!B76</f>
        <v>52</v>
      </c>
      <c r="C61" s="6">
        <v>349</v>
      </c>
      <c r="D61" s="6">
        <v>359</v>
      </c>
      <c r="E61" s="6">
        <v>713</v>
      </c>
      <c r="F61" s="6">
        <v>-2.2222222222222223</v>
      </c>
      <c r="H61" s="32"/>
      <c r="I61" s="6">
        <f>BWt!I76</f>
        <v>145</v>
      </c>
      <c r="J61" s="6">
        <v>176</v>
      </c>
      <c r="K61" s="14">
        <f t="shared" si="24"/>
        <v>1.9829545454545454</v>
      </c>
      <c r="L61" s="14">
        <f t="shared" si="25"/>
        <v>2.0397727272727271</v>
      </c>
      <c r="M61" s="14">
        <f t="shared" si="26"/>
        <v>4.0511363636363633</v>
      </c>
    </row>
    <row r="62" spans="1:13" x14ac:dyDescent="0.25">
      <c r="A62" s="32"/>
      <c r="B62" s="6">
        <f>BWt!B77</f>
        <v>53</v>
      </c>
      <c r="C62" s="6">
        <v>411</v>
      </c>
      <c r="D62" s="6">
        <v>337</v>
      </c>
      <c r="E62" s="6">
        <v>836</v>
      </c>
      <c r="F62" s="6">
        <v>4.1666666666666661</v>
      </c>
      <c r="H62" s="32"/>
      <c r="I62" s="6">
        <f>BWt!I77</f>
        <v>152</v>
      </c>
      <c r="J62" s="6">
        <v>175</v>
      </c>
      <c r="K62" s="14">
        <f t="shared" si="24"/>
        <v>2.3485714285714288</v>
      </c>
      <c r="L62" s="14">
        <f t="shared" si="25"/>
        <v>1.9257142857142857</v>
      </c>
      <c r="M62" s="14">
        <f t="shared" si="26"/>
        <v>4.7771428571428576</v>
      </c>
    </row>
    <row r="63" spans="1:13" x14ac:dyDescent="0.25">
      <c r="A63" s="32"/>
      <c r="B63" s="6">
        <f>BWt!B78</f>
        <v>54</v>
      </c>
      <c r="C63" s="6">
        <v>653</v>
      </c>
      <c r="D63" s="6">
        <v>300</v>
      </c>
      <c r="E63" s="6">
        <v>922</v>
      </c>
      <c r="F63" s="6">
        <v>2.5974025974025974</v>
      </c>
      <c r="H63" s="32"/>
      <c r="I63" s="6">
        <f>BWt!I78</f>
        <v>156</v>
      </c>
      <c r="J63" s="6">
        <v>158</v>
      </c>
      <c r="K63" s="14">
        <f t="shared" si="24"/>
        <v>4.1329113924050631</v>
      </c>
      <c r="L63" s="14">
        <f t="shared" si="25"/>
        <v>1.8987341772151898</v>
      </c>
      <c r="M63" s="14">
        <f t="shared" si="26"/>
        <v>5.8354430379746836</v>
      </c>
    </row>
    <row r="64" spans="1:13" x14ac:dyDescent="0.25">
      <c r="A64" s="33" t="s">
        <v>7</v>
      </c>
      <c r="B64" s="33"/>
      <c r="C64" s="1">
        <f>AVERAGE(C59:C63)</f>
        <v>486.6</v>
      </c>
      <c r="D64" s="1">
        <f>AVERAGE(D59:D63)</f>
        <v>335</v>
      </c>
      <c r="E64" s="1">
        <f>AVERAGE(E59:E63)</f>
        <v>795.8</v>
      </c>
      <c r="F64" s="1">
        <f>AVERAGE(F59:F63)</f>
        <v>2.1449088560289202</v>
      </c>
      <c r="H64" s="33" t="s">
        <v>7</v>
      </c>
      <c r="I64" s="33"/>
      <c r="J64" s="1">
        <f>AVERAGE(J59:J63)</f>
        <v>170.6</v>
      </c>
      <c r="K64" s="1">
        <f>AVERAGE(K59:K63)</f>
        <v>2.8750165411295607</v>
      </c>
      <c r="L64" s="1">
        <f>AVERAGE(L59:L63)</f>
        <v>1.9570417008093319</v>
      </c>
      <c r="M64" s="1">
        <f>AVERAGE(M59:M63)</f>
        <v>4.6876258637750503</v>
      </c>
    </row>
    <row r="65" spans="1:13" x14ac:dyDescent="0.25">
      <c r="A65" s="33" t="s">
        <v>8</v>
      </c>
      <c r="B65" s="33"/>
      <c r="C65" s="1">
        <f>_xlfn.STDEV.P(C59:C63)</f>
        <v>115.94067448484159</v>
      </c>
      <c r="D65" s="1">
        <f>_xlfn.STDEV.P(D59:D63)</f>
        <v>44.519658579104131</v>
      </c>
      <c r="E65" s="1">
        <f>_xlfn.STDEV.P(E59:E63)</f>
        <v>98.280008140007794</v>
      </c>
      <c r="F65" s="1">
        <f>_xlfn.STDEV.P(F59:F63)</f>
        <v>2.4932954464105115</v>
      </c>
      <c r="H65" s="33" t="s">
        <v>8</v>
      </c>
      <c r="I65" s="33"/>
      <c r="J65" s="1">
        <f>_xlfn.STDEV.P(J59:J63)</f>
        <v>16.511813952440235</v>
      </c>
      <c r="K65" s="1">
        <f>_xlfn.STDEV.P(K59:K63)</f>
        <v>0.73184277629321981</v>
      </c>
      <c r="L65" s="1">
        <f>_xlfn.STDEV.P(L59:L63)</f>
        <v>7.6862423493690893E-2</v>
      </c>
      <c r="M65" s="1">
        <f>_xlfn.STDEV.P(M59:M63)</f>
        <v>0.61844473723972659</v>
      </c>
    </row>
    <row r="66" spans="1:13" x14ac:dyDescent="0.25">
      <c r="A66" s="33" t="s">
        <v>9</v>
      </c>
      <c r="B66" s="33"/>
      <c r="C66" s="1">
        <f>C65/COUNT(C59:C63)</f>
        <v>23.188134896968318</v>
      </c>
      <c r="D66" s="1">
        <f>D65/COUNT(D59:D63)</f>
        <v>8.9039317158208267</v>
      </c>
      <c r="E66" s="1">
        <f>E65/COUNT(E59:E63)</f>
        <v>19.656001628001558</v>
      </c>
      <c r="F66" s="1">
        <f>F65/COUNT(F59:F63)</f>
        <v>0.49865908928210229</v>
      </c>
      <c r="H66" s="33" t="s">
        <v>9</v>
      </c>
      <c r="I66" s="33"/>
      <c r="J66" s="1">
        <f>J65/COUNT(J59:J63)</f>
        <v>3.302362790488047</v>
      </c>
      <c r="K66" s="1">
        <f>K65/COUNT(K59:K63)</f>
        <v>0.14636855525864395</v>
      </c>
      <c r="L66" s="1">
        <f>L65/COUNT(L59:L63)</f>
        <v>1.5372484698738179E-2</v>
      </c>
      <c r="M66" s="1">
        <f>M65/COUNT(M59:M63)</f>
        <v>0.12368894744794531</v>
      </c>
    </row>
    <row r="67" spans="1:13" x14ac:dyDescent="0.25">
      <c r="A67" s="37" t="s">
        <v>10</v>
      </c>
      <c r="B67" s="37"/>
      <c r="C67" s="2">
        <f>_xlfn.T.TEST(C59:C63,C$3:C$7,2,2)</f>
        <v>0.27328969009179355</v>
      </c>
      <c r="D67" s="2">
        <f>_xlfn.T.TEST(D59:D63,D$3:D$7,2,2)</f>
        <v>0.68832414573968514</v>
      </c>
      <c r="E67" s="2">
        <f>_xlfn.T.TEST(E59:E63,E$3:E$7,2,2)</f>
        <v>0.1703549635538307</v>
      </c>
      <c r="F67" s="2">
        <f>_xlfn.T.TEST(F59:F63,F$3:F$7,2,2)</f>
        <v>1.8511720320565458E-2</v>
      </c>
      <c r="H67" s="37" t="s">
        <v>10</v>
      </c>
      <c r="I67" s="37"/>
      <c r="J67" s="2">
        <f>_xlfn.T.TEST(J59:J63,J$3:J$7,2,2)</f>
        <v>0.12494445007701065</v>
      </c>
      <c r="K67" s="2">
        <f>_xlfn.T.TEST(K59:K63,K$3:K$7,2,2)</f>
        <v>0.64094931465516936</v>
      </c>
      <c r="L67" s="2">
        <f>_xlfn.T.TEST(L59:L63,L$3:L$7,2,2)</f>
        <v>0.46359055398098381</v>
      </c>
      <c r="M67" s="2">
        <f>_xlfn.T.TEST(M59:M63,M$3:M$7,2,2)</f>
        <v>0.74787214963560733</v>
      </c>
    </row>
    <row r="68" spans="1:13" x14ac:dyDescent="0.25">
      <c r="A68" s="37" t="s">
        <v>11</v>
      </c>
      <c r="B68" s="37"/>
      <c r="C68" s="2">
        <f>_xlfn.T.TEST(C59:C63,C$50:C$54,2,2)</f>
        <v>0.70031314823141466</v>
      </c>
      <c r="D68" s="2">
        <f>_xlfn.T.TEST(D59:D63,D$50:D$54,2,2)</f>
        <v>0.10806324754138356</v>
      </c>
      <c r="E68" s="2">
        <f>_xlfn.T.TEST(E59:E63,E$50:E$54,2,2)</f>
        <v>0.27957376853405591</v>
      </c>
      <c r="F68" s="2">
        <f>_xlfn.T.TEST(F59:F63,F$50:F$54,2,2)</f>
        <v>0.25321556841253173</v>
      </c>
      <c r="H68" s="37" t="s">
        <v>11</v>
      </c>
      <c r="I68" s="37"/>
      <c r="J68" s="2">
        <f>_xlfn.T.TEST(J59:J63,J$50:J$54,2,2)</f>
        <v>0.7673771623767518</v>
      </c>
      <c r="K68" s="2">
        <f>_xlfn.T.TEST(K59:K63,K$50:K$54,2,2)</f>
        <v>0.63719834458843749</v>
      </c>
      <c r="L68" s="2">
        <f>_xlfn.T.TEST(L59:L63,L$50:L$54,2,2)</f>
        <v>8.6654508311156155E-3</v>
      </c>
      <c r="M68" s="2">
        <f>_xlfn.T.TEST(M59:M63,M$50:M$54,2,2)</f>
        <v>0.32153048239757998</v>
      </c>
    </row>
    <row r="69" spans="1:13" ht="11.25" customHeight="1" x14ac:dyDescent="0.25">
      <c r="A69" s="32" t="s">
        <v>25</v>
      </c>
      <c r="B69" s="6">
        <v>75</v>
      </c>
      <c r="C69" s="6">
        <v>412</v>
      </c>
      <c r="D69" s="6">
        <v>210</v>
      </c>
      <c r="E69" s="6">
        <v>684</v>
      </c>
      <c r="F69" s="6">
        <v>7.7519379844961236</v>
      </c>
      <c r="H69" s="32" t="s">
        <v>25</v>
      </c>
      <c r="I69" s="6">
        <v>75</v>
      </c>
      <c r="J69" s="6">
        <v>139</v>
      </c>
      <c r="K69" s="14">
        <f t="shared" ref="K69:K73" si="27">C69/J69</f>
        <v>2.964028776978417</v>
      </c>
      <c r="L69" s="14">
        <f t="shared" ref="L69:L73" si="28">D69/J69</f>
        <v>1.5107913669064748</v>
      </c>
      <c r="M69" s="14">
        <f t="shared" ref="M69:M73" si="29">E69/J69</f>
        <v>4.9208633093525176</v>
      </c>
    </row>
    <row r="70" spans="1:13" x14ac:dyDescent="0.25">
      <c r="A70" s="32"/>
      <c r="B70" s="6">
        <v>76</v>
      </c>
      <c r="C70" s="6">
        <v>516</v>
      </c>
      <c r="D70" s="6">
        <v>235</v>
      </c>
      <c r="E70" s="6">
        <v>575</v>
      </c>
      <c r="F70" s="6">
        <v>8.0291970802919703</v>
      </c>
      <c r="H70" s="32"/>
      <c r="I70" s="6">
        <v>76</v>
      </c>
      <c r="J70" s="6">
        <v>148</v>
      </c>
      <c r="K70" s="14">
        <f t="shared" si="27"/>
        <v>3.4864864864864864</v>
      </c>
      <c r="L70" s="14">
        <f t="shared" si="28"/>
        <v>1.5878378378378379</v>
      </c>
      <c r="M70" s="14">
        <f t="shared" si="29"/>
        <v>3.8851351351351351</v>
      </c>
    </row>
    <row r="71" spans="1:13" x14ac:dyDescent="0.25">
      <c r="A71" s="32"/>
      <c r="B71" s="6">
        <v>77</v>
      </c>
      <c r="C71" s="6">
        <v>426</v>
      </c>
      <c r="D71" s="6">
        <v>199</v>
      </c>
      <c r="E71" s="6">
        <v>957</v>
      </c>
      <c r="F71" s="6">
        <v>7.9710144927536222</v>
      </c>
      <c r="H71" s="32"/>
      <c r="I71" s="6">
        <v>77</v>
      </c>
      <c r="J71" s="6">
        <v>149</v>
      </c>
      <c r="K71" s="14">
        <f t="shared" si="27"/>
        <v>2.8590604026845639</v>
      </c>
      <c r="L71" s="14">
        <f t="shared" si="28"/>
        <v>1.3355704697986577</v>
      </c>
      <c r="M71" s="14">
        <f t="shared" si="29"/>
        <v>6.4228187919463089</v>
      </c>
    </row>
    <row r="72" spans="1:13" x14ac:dyDescent="0.25">
      <c r="A72" s="32"/>
      <c r="B72" s="6">
        <v>78</v>
      </c>
      <c r="C72" s="6">
        <v>462</v>
      </c>
      <c r="D72" s="6">
        <v>209</v>
      </c>
      <c r="E72" s="6">
        <v>560</v>
      </c>
      <c r="F72" s="6">
        <v>0</v>
      </c>
      <c r="H72" s="32"/>
      <c r="I72" s="6">
        <v>78</v>
      </c>
      <c r="J72" s="6">
        <v>145</v>
      </c>
      <c r="K72" s="14">
        <f t="shared" si="27"/>
        <v>3.1862068965517243</v>
      </c>
      <c r="L72" s="14">
        <f t="shared" si="28"/>
        <v>1.4413793103448276</v>
      </c>
      <c r="M72" s="14">
        <f t="shared" si="29"/>
        <v>3.8620689655172415</v>
      </c>
    </row>
    <row r="73" spans="1:13" x14ac:dyDescent="0.25">
      <c r="A73" s="32"/>
      <c r="B73" s="6">
        <v>79</v>
      </c>
      <c r="C73" s="6">
        <v>427</v>
      </c>
      <c r="D73" s="6">
        <v>261</v>
      </c>
      <c r="E73" s="6">
        <v>866</v>
      </c>
      <c r="F73" s="6">
        <v>-2.8248587570621471</v>
      </c>
      <c r="H73" s="32"/>
      <c r="I73" s="6">
        <v>79</v>
      </c>
      <c r="J73" s="6">
        <v>172</v>
      </c>
      <c r="K73" s="14">
        <f t="shared" si="27"/>
        <v>2.4825581395348837</v>
      </c>
      <c r="L73" s="14">
        <f t="shared" si="28"/>
        <v>1.5174418604651163</v>
      </c>
      <c r="M73" s="14">
        <f t="shared" si="29"/>
        <v>5.0348837209302326</v>
      </c>
    </row>
    <row r="74" spans="1:13" x14ac:dyDescent="0.25">
      <c r="A74" s="33" t="s">
        <v>7</v>
      </c>
      <c r="B74" s="33"/>
      <c r="C74" s="1">
        <f>AVERAGE(C69:C73)</f>
        <v>448.6</v>
      </c>
      <c r="D74" s="1">
        <f>AVERAGE(D69:D73)</f>
        <v>222.8</v>
      </c>
      <c r="E74" s="1">
        <f>AVERAGE(E69:E73)</f>
        <v>728.4</v>
      </c>
      <c r="F74" s="1">
        <f>AVERAGE(F69:F73)</f>
        <v>4.185458160095914</v>
      </c>
      <c r="H74" s="33" t="s">
        <v>7</v>
      </c>
      <c r="I74" s="33"/>
      <c r="J74" s="1">
        <f>AVERAGE(J69:J73)</f>
        <v>150.6</v>
      </c>
      <c r="K74" s="1">
        <f>AVERAGE(K69:K73)</f>
        <v>2.995668140447215</v>
      </c>
      <c r="L74" s="1">
        <f>AVERAGE(L69:L73)</f>
        <v>1.4786041690705829</v>
      </c>
      <c r="M74" s="1">
        <f>AVERAGE(M69:M73)</f>
        <v>4.8251539845762874</v>
      </c>
    </row>
    <row r="75" spans="1:13" x14ac:dyDescent="0.25">
      <c r="A75" s="33" t="s">
        <v>8</v>
      </c>
      <c r="B75" s="33"/>
      <c r="C75" s="1">
        <f>_xlfn.STDEV.P(C69:C73)</f>
        <v>37.521194010852049</v>
      </c>
      <c r="D75" s="1">
        <f>_xlfn.STDEV.P(D69:D73)</f>
        <v>22.489108474992957</v>
      </c>
      <c r="E75" s="1">
        <f>_xlfn.STDEV.P(E69:E73)</f>
        <v>158.1475260634829</v>
      </c>
      <c r="F75" s="1">
        <f>_xlfn.STDEV.P(F69:F73)</f>
        <v>4.658049962400888</v>
      </c>
      <c r="H75" s="33" t="s">
        <v>8</v>
      </c>
      <c r="I75" s="33"/>
      <c r="J75" s="1">
        <f>_xlfn.STDEV.P(J69:J73)</f>
        <v>11.253443917308159</v>
      </c>
      <c r="K75" s="1">
        <f>_xlfn.STDEV.P(K69:K73)</f>
        <v>0.3347095047231779</v>
      </c>
      <c r="L75" s="1">
        <f>_xlfn.STDEV.P(L69:L73)</f>
        <v>8.5229930897897863E-2</v>
      </c>
      <c r="M75" s="1">
        <f>_xlfn.STDEV.P(M69:M73)</f>
        <v>0.93987742446656586</v>
      </c>
    </row>
    <row r="76" spans="1:13" x14ac:dyDescent="0.25">
      <c r="A76" s="33" t="s">
        <v>9</v>
      </c>
      <c r="B76" s="33"/>
      <c r="C76" s="1">
        <f>C75/COUNT(C69:C73)</f>
        <v>7.5042388021704101</v>
      </c>
      <c r="D76" s="1">
        <f>D75/COUNT(D69:D73)</f>
        <v>4.4978216949985912</v>
      </c>
      <c r="E76" s="1">
        <f>E75/COUNT(E69:E73)</f>
        <v>31.629505212696579</v>
      </c>
      <c r="F76" s="1">
        <f>F75/COUNT(F69:F73)</f>
        <v>0.93160999248017762</v>
      </c>
      <c r="H76" s="33" t="s">
        <v>9</v>
      </c>
      <c r="I76" s="33"/>
      <c r="J76" s="1">
        <f>J75/COUNT(J69:J73)</f>
        <v>2.2506887834616318</v>
      </c>
      <c r="K76" s="1">
        <f>K75/COUNT(K69:K73)</f>
        <v>6.6941900944635577E-2</v>
      </c>
      <c r="L76" s="1">
        <f>L75/COUNT(L69:L73)</f>
        <v>1.7045986179579573E-2</v>
      </c>
      <c r="M76" s="1">
        <f>M75/COUNT(M69:M73)</f>
        <v>0.18797548489331317</v>
      </c>
    </row>
    <row r="77" spans="1:13" x14ac:dyDescent="0.25">
      <c r="A77" s="37" t="s">
        <v>10</v>
      </c>
      <c r="B77" s="37"/>
      <c r="C77" s="2">
        <f>_xlfn.T.TEST(C69:C73,C$3:C$7,2,2)</f>
        <v>0.36059990892597271</v>
      </c>
      <c r="D77" s="2">
        <f>_xlfn.T.TEST(D69:D73,D$3:D$7,2,2)</f>
        <v>1.0488347580383112E-2</v>
      </c>
      <c r="E77" s="2">
        <f>_xlfn.T.TEST(E69:E73,E$3:E$7,2,2)</f>
        <v>0.70841189691009021</v>
      </c>
      <c r="F77" s="2">
        <f>_xlfn.T.TEST(F69:F73,F$3:F$7,2,2)</f>
        <v>0.17659407202341285</v>
      </c>
      <c r="H77" s="37" t="s">
        <v>10</v>
      </c>
      <c r="I77" s="37"/>
      <c r="J77" s="2">
        <f>_xlfn.T.TEST(J69:J73,J$3:J$7,2,2)</f>
        <v>0.75819387205337396</v>
      </c>
      <c r="K77" s="2">
        <f>_xlfn.T.TEST(K69:K73,K$3:K$7,2,2)</f>
        <v>0.40455892041489028</v>
      </c>
      <c r="L77" s="2">
        <f>_xlfn.T.TEST(L69:L73,L$3:L$7,2,2)</f>
        <v>8.8602467923602699E-3</v>
      </c>
      <c r="M77" s="2">
        <f>_xlfn.T.TEST(M69:M73,M$3:M$7,2,2)</f>
        <v>0.62908729933009377</v>
      </c>
    </row>
    <row r="78" spans="1:13" x14ac:dyDescent="0.25">
      <c r="A78" s="37" t="s">
        <v>11</v>
      </c>
      <c r="B78" s="37"/>
      <c r="C78" s="2">
        <f>_xlfn.T.TEST(C69:C73,C$50:C$54,2,2)</f>
        <v>0.96866558077905385</v>
      </c>
      <c r="D78" s="2">
        <f>_xlfn.T.TEST(D69:D73,D$50:D$54,2,2)</f>
        <v>6.5724932589579538E-2</v>
      </c>
      <c r="E78" s="2">
        <f>_xlfn.T.TEST(E69:E73,E$50:E$54,2,2)</f>
        <v>0.82311054460361266</v>
      </c>
      <c r="F78" s="2">
        <f>_xlfn.T.TEST(F69:F73,F$50:F$54,2,2)</f>
        <v>0.14811638502799934</v>
      </c>
      <c r="H78" s="37" t="s">
        <v>11</v>
      </c>
      <c r="I78" s="37"/>
      <c r="J78" s="2">
        <f>_xlfn.T.TEST(J69:J73,J$50:J$54,2,2)</f>
        <v>0.14282567548743927</v>
      </c>
      <c r="K78" s="2">
        <f>_xlfn.T.TEST(K69:K73,K$50:K$54,2,2)</f>
        <v>0.28854077650482868</v>
      </c>
      <c r="L78" s="2">
        <f>_xlfn.T.TEST(L69:L73,L$50:L$54,2,2)</f>
        <v>8.6405721955226819E-2</v>
      </c>
      <c r="M78" s="2">
        <f>_xlfn.T.TEST(M69:M73,M$50:M$54,2,2)</f>
        <v>0.31762380978841992</v>
      </c>
    </row>
    <row r="79" spans="1:13" ht="11.25" customHeight="1" x14ac:dyDescent="0.25">
      <c r="A79" s="32" t="s">
        <v>26</v>
      </c>
      <c r="B79" s="6">
        <v>85</v>
      </c>
      <c r="C79" s="6">
        <v>539</v>
      </c>
      <c r="D79" s="6">
        <v>257</v>
      </c>
      <c r="E79" s="6">
        <v>898</v>
      </c>
      <c r="F79" s="6">
        <v>-1.6666666666666667</v>
      </c>
      <c r="H79" s="32" t="s">
        <v>26</v>
      </c>
      <c r="I79" s="6">
        <v>85</v>
      </c>
      <c r="J79" s="6">
        <v>177</v>
      </c>
      <c r="K79" s="14">
        <f t="shared" ref="K79:K83" si="30">C79/J79</f>
        <v>3.0451977401129944</v>
      </c>
      <c r="L79" s="14">
        <f t="shared" ref="L79:L83" si="31">D79/J79</f>
        <v>1.4519774011299436</v>
      </c>
      <c r="M79" s="14">
        <f t="shared" ref="M79:M83" si="32">E79/J79</f>
        <v>5.0734463276836159</v>
      </c>
    </row>
    <row r="80" spans="1:13" x14ac:dyDescent="0.25">
      <c r="A80" s="32"/>
      <c r="B80" s="6">
        <v>86</v>
      </c>
      <c r="C80" s="6">
        <v>428</v>
      </c>
      <c r="D80" s="6">
        <v>223</v>
      </c>
      <c r="E80" s="6">
        <v>734</v>
      </c>
      <c r="F80" s="6">
        <v>3.007518796992481</v>
      </c>
      <c r="H80" s="32"/>
      <c r="I80" s="6">
        <v>86</v>
      </c>
      <c r="J80" s="6">
        <v>137</v>
      </c>
      <c r="K80" s="14">
        <f t="shared" si="30"/>
        <v>3.1240875912408761</v>
      </c>
      <c r="L80" s="14">
        <f t="shared" si="31"/>
        <v>1.6277372262773722</v>
      </c>
      <c r="M80" s="14">
        <f t="shared" si="32"/>
        <v>5.3576642335766422</v>
      </c>
    </row>
    <row r="81" spans="1:13" x14ac:dyDescent="0.25">
      <c r="A81" s="32"/>
      <c r="B81" s="6">
        <v>87</v>
      </c>
      <c r="C81" s="6">
        <v>692</v>
      </c>
      <c r="D81" s="6">
        <v>187</v>
      </c>
      <c r="E81" s="6">
        <v>866</v>
      </c>
      <c r="F81" s="6">
        <v>0</v>
      </c>
      <c r="H81" s="32"/>
      <c r="I81" s="6">
        <v>87</v>
      </c>
      <c r="J81" s="6">
        <v>146</v>
      </c>
      <c r="K81" s="14">
        <f t="shared" si="30"/>
        <v>4.7397260273972606</v>
      </c>
      <c r="L81" s="14">
        <f t="shared" si="31"/>
        <v>1.2808219178082192</v>
      </c>
      <c r="M81" s="14">
        <f t="shared" si="32"/>
        <v>5.9315068493150687</v>
      </c>
    </row>
    <row r="82" spans="1:13" x14ac:dyDescent="0.25">
      <c r="A82" s="32"/>
      <c r="B82" s="6">
        <v>88</v>
      </c>
      <c r="C82" s="6">
        <v>458</v>
      </c>
      <c r="D82" s="6">
        <v>183</v>
      </c>
      <c r="E82" s="6">
        <v>614</v>
      </c>
      <c r="F82" s="6">
        <v>10.37037037037037</v>
      </c>
      <c r="H82" s="32"/>
      <c r="I82" s="6">
        <v>88</v>
      </c>
      <c r="J82" s="6">
        <v>149</v>
      </c>
      <c r="K82" s="14">
        <f t="shared" si="30"/>
        <v>3.0738255033557045</v>
      </c>
      <c r="L82" s="14">
        <f t="shared" si="31"/>
        <v>1.2281879194630871</v>
      </c>
      <c r="M82" s="14">
        <f t="shared" si="32"/>
        <v>4.1208053691275168</v>
      </c>
    </row>
    <row r="83" spans="1:13" x14ac:dyDescent="0.25">
      <c r="A83" s="32"/>
      <c r="B83" s="6">
        <v>89</v>
      </c>
      <c r="C83" s="6">
        <v>435</v>
      </c>
      <c r="D83" s="6">
        <v>231</v>
      </c>
      <c r="E83" s="6">
        <v>733</v>
      </c>
      <c r="F83" s="6">
        <v>7.9754601226993866</v>
      </c>
      <c r="H83" s="32"/>
      <c r="I83" s="6">
        <v>89</v>
      </c>
      <c r="J83" s="6">
        <v>176</v>
      </c>
      <c r="K83" s="14">
        <f t="shared" si="30"/>
        <v>2.4715909090909092</v>
      </c>
      <c r="L83" s="14">
        <f t="shared" si="31"/>
        <v>1.3125</v>
      </c>
      <c r="M83" s="14">
        <f t="shared" si="32"/>
        <v>4.1647727272727275</v>
      </c>
    </row>
    <row r="84" spans="1:13" x14ac:dyDescent="0.25">
      <c r="A84" s="33" t="s">
        <v>7</v>
      </c>
      <c r="B84" s="33"/>
      <c r="C84" s="1">
        <f>AVERAGE(C79:C83)</f>
        <v>510.4</v>
      </c>
      <c r="D84" s="1">
        <f>AVERAGE(D79:D83)</f>
        <v>216.2</v>
      </c>
      <c r="E84" s="1">
        <f>AVERAGE(E79:E83)</f>
        <v>769</v>
      </c>
      <c r="F84" s="1">
        <f>AVERAGE(F79:F83)</f>
        <v>3.9373365246791137</v>
      </c>
      <c r="H84" s="33" t="s">
        <v>7</v>
      </c>
      <c r="I84" s="33"/>
      <c r="J84" s="1">
        <f>AVERAGE(J79:J83)</f>
        <v>157</v>
      </c>
      <c r="K84" s="1">
        <f>AVERAGE(K79:K83)</f>
        <v>3.2908855542395492</v>
      </c>
      <c r="L84" s="1">
        <f>AVERAGE(L79:L83)</f>
        <v>1.3802448929357243</v>
      </c>
      <c r="M84" s="1">
        <f>AVERAGE(M79:M83)</f>
        <v>4.9296391013951135</v>
      </c>
    </row>
    <row r="85" spans="1:13" x14ac:dyDescent="0.25">
      <c r="A85" s="33" t="s">
        <v>8</v>
      </c>
      <c r="B85" s="33"/>
      <c r="C85" s="1">
        <f>_xlfn.STDEV.P(C79:C83)</f>
        <v>99.012322465438615</v>
      </c>
      <c r="D85" s="1">
        <f>_xlfn.STDEV.P(D79:D83)</f>
        <v>27.874002224294955</v>
      </c>
      <c r="E85" s="1">
        <f>_xlfn.STDEV.P(E79:E83)</f>
        <v>102.56315127763968</v>
      </c>
      <c r="F85" s="1">
        <f>_xlfn.STDEV.P(F79:F83)</f>
        <v>4.5926549693309999</v>
      </c>
      <c r="H85" s="33" t="s">
        <v>8</v>
      </c>
      <c r="I85" s="33"/>
      <c r="J85" s="1">
        <f>_xlfn.STDEV.P(J79:J83)</f>
        <v>16.407315441594946</v>
      </c>
      <c r="K85" s="1">
        <f>_xlfn.STDEV.P(K79:K83)</f>
        <v>0.76232297097615576</v>
      </c>
      <c r="L85" s="1">
        <f>_xlfn.STDEV.P(L79:L83)</f>
        <v>0.14421763378898148</v>
      </c>
      <c r="M85" s="1">
        <f>_xlfn.STDEV.P(M79:M83)</f>
        <v>0.69955094069711199</v>
      </c>
    </row>
    <row r="86" spans="1:13" x14ac:dyDescent="0.25">
      <c r="A86" s="33" t="s">
        <v>9</v>
      </c>
      <c r="B86" s="33"/>
      <c r="C86" s="1">
        <f>C85/COUNT(C79:C83)</f>
        <v>19.802464493087722</v>
      </c>
      <c r="D86" s="1">
        <f>D85/COUNT(D79:D83)</f>
        <v>5.5748004448589912</v>
      </c>
      <c r="E86" s="1">
        <f>E85/COUNT(E79:E83)</f>
        <v>20.512630255527935</v>
      </c>
      <c r="F86" s="1">
        <f>F85/COUNT(F79:F83)</f>
        <v>0.91853099386619996</v>
      </c>
      <c r="H86" s="33" t="s">
        <v>9</v>
      </c>
      <c r="I86" s="33"/>
      <c r="J86" s="1">
        <f>J85/COUNT(J79:J83)</f>
        <v>3.281463088318989</v>
      </c>
      <c r="K86" s="1">
        <f>K85/COUNT(K79:K83)</f>
        <v>0.15246459419523115</v>
      </c>
      <c r="L86" s="1">
        <f>L85/COUNT(L79:L83)</f>
        <v>2.8843526757796296E-2</v>
      </c>
      <c r="M86" s="1">
        <f>M85/COUNT(M79:M83)</f>
        <v>0.13991018813942241</v>
      </c>
    </row>
    <row r="87" spans="1:13" x14ac:dyDescent="0.25">
      <c r="A87" s="37" t="s">
        <v>10</v>
      </c>
      <c r="B87" s="37"/>
      <c r="C87" s="2">
        <f>_xlfn.T.TEST(C79:C83,C$3:C$7,2,2)</f>
        <v>0.14663464417406014</v>
      </c>
      <c r="D87" s="2">
        <f>_xlfn.T.TEST(D79:D83,D$3:D$7,2,2)</f>
        <v>9.1376994346743304E-3</v>
      </c>
      <c r="E87" s="2">
        <f>_xlfn.T.TEST(E79:E83,E$3:E$7,2,2)</f>
        <v>0.30720956937312699</v>
      </c>
      <c r="F87" s="2">
        <f>_xlfn.T.TEST(F79:F83,F$3:F$7,2,2)</f>
        <v>0.15252953939512115</v>
      </c>
      <c r="H87" s="37" t="s">
        <v>10</v>
      </c>
      <c r="I87" s="37"/>
      <c r="J87" s="2">
        <f>_xlfn.T.TEST(J79:J83,J$3:J$7,2,2)</f>
        <v>0.71682483960448207</v>
      </c>
      <c r="K87" s="2">
        <f>_xlfn.T.TEST(K79:K83,K$3:K$7,2,2)</f>
        <v>0.25567626983958175</v>
      </c>
      <c r="L87" s="2">
        <f>_xlfn.T.TEST(L79:L83,L$3:L$7,2,2)</f>
        <v>5.3008952145050369E-3</v>
      </c>
      <c r="M87" s="2">
        <f>_xlfn.T.TEST(M79:M83,M$3:M$7,2,2)</f>
        <v>0.43529860840505941</v>
      </c>
    </row>
    <row r="88" spans="1:13" x14ac:dyDescent="0.25">
      <c r="A88" s="37" t="s">
        <v>11</v>
      </c>
      <c r="B88" s="37"/>
      <c r="C88" s="2">
        <f>_xlfn.T.TEST(C79:C83,C$50:C$54,2,2)</f>
        <v>0.4968670346697035</v>
      </c>
      <c r="D88" s="2">
        <f>_xlfn.T.TEST(D79:D83,D$50:D$54,2,2)</f>
        <v>5.2574296407555197E-2</v>
      </c>
      <c r="E88" s="2">
        <f>_xlfn.T.TEST(E79:E83,E$50:E$54,2,2)</f>
        <v>0.44577917246764653</v>
      </c>
      <c r="F88" s="2">
        <f>_xlfn.T.TEST(F79:F83,F$50:F$54,2,2)</f>
        <v>0.16571745915479749</v>
      </c>
      <c r="H88" s="37" t="s">
        <v>11</v>
      </c>
      <c r="I88" s="37"/>
      <c r="J88" s="2">
        <f>_xlfn.T.TEST(J79:J83,J$50:J$54,2,2)</f>
        <v>0.41856726634182073</v>
      </c>
      <c r="K88" s="2">
        <f>_xlfn.T.TEST(K79:K83,K$50:K$54,2,2)</f>
        <v>0.20040543518465367</v>
      </c>
      <c r="L88" s="2">
        <f>_xlfn.T.TEST(L79:L83,L$50:L$54,2,2)</f>
        <v>3.365893510080107E-2</v>
      </c>
      <c r="M88" s="2">
        <f>_xlfn.T.TEST(M79:M83,M$50:M$54,2,2)</f>
        <v>0.16990817004047579</v>
      </c>
    </row>
    <row r="89" spans="1:13" x14ac:dyDescent="0.25">
      <c r="A89" s="25"/>
      <c r="B89" s="6"/>
      <c r="C89" s="6"/>
      <c r="D89" s="6"/>
      <c r="E89" s="6"/>
      <c r="F89" s="6"/>
      <c r="H89" s="25"/>
      <c r="I89" s="6"/>
      <c r="J89" s="6"/>
      <c r="K89" s="6"/>
      <c r="L89" s="6"/>
      <c r="M89" s="6"/>
    </row>
    <row r="90" spans="1:13" x14ac:dyDescent="0.25">
      <c r="A90" s="25"/>
      <c r="B90" s="6"/>
      <c r="C90" s="6"/>
      <c r="D90" s="6"/>
      <c r="E90" s="6"/>
      <c r="F90" s="6"/>
      <c r="H90" s="25"/>
      <c r="I90" s="6"/>
      <c r="J90" s="6"/>
      <c r="K90" s="6"/>
      <c r="L90" s="6"/>
      <c r="M90" s="6"/>
    </row>
    <row r="91" spans="1:13" x14ac:dyDescent="0.25">
      <c r="A91" s="39" t="s">
        <v>1</v>
      </c>
      <c r="B91" s="38" t="s">
        <v>20</v>
      </c>
      <c r="C91" s="38" t="s">
        <v>49</v>
      </c>
      <c r="D91" s="38"/>
      <c r="E91" s="38"/>
      <c r="F91" s="15" t="s">
        <v>32</v>
      </c>
      <c r="H91" s="39" t="s">
        <v>1</v>
      </c>
      <c r="I91" s="38" t="s">
        <v>20</v>
      </c>
      <c r="J91" s="12" t="s">
        <v>21</v>
      </c>
      <c r="K91" s="38" t="s">
        <v>50</v>
      </c>
      <c r="L91" s="38"/>
      <c r="M91" s="38"/>
    </row>
    <row r="92" spans="1:13" x14ac:dyDescent="0.25">
      <c r="A92" s="39"/>
      <c r="B92" s="38"/>
      <c r="C92" s="14" t="s">
        <v>3</v>
      </c>
      <c r="D92" s="14" t="s">
        <v>4</v>
      </c>
      <c r="E92" s="14" t="s">
        <v>5</v>
      </c>
      <c r="F92" s="6" t="s">
        <v>51</v>
      </c>
      <c r="H92" s="39"/>
      <c r="I92" s="38"/>
      <c r="J92" s="12"/>
      <c r="K92" s="14" t="s">
        <v>3</v>
      </c>
      <c r="L92" s="14" t="s">
        <v>4</v>
      </c>
      <c r="M92" s="14" t="s">
        <v>5</v>
      </c>
    </row>
    <row r="93" spans="1:13" x14ac:dyDescent="0.25">
      <c r="A93" s="40" t="s">
        <v>6</v>
      </c>
      <c r="B93" s="6">
        <v>1</v>
      </c>
      <c r="C93" s="14">
        <v>592</v>
      </c>
      <c r="D93" s="14">
        <v>321</v>
      </c>
      <c r="E93" s="14">
        <v>999</v>
      </c>
      <c r="F93" s="6">
        <v>33.561643835616437</v>
      </c>
      <c r="H93" s="40" t="s">
        <v>6</v>
      </c>
      <c r="I93" s="6">
        <v>1</v>
      </c>
      <c r="J93" s="7">
        <v>195</v>
      </c>
      <c r="K93" s="14">
        <f t="shared" ref="K93:K97" si="33">C93/J93</f>
        <v>3.0358974358974358</v>
      </c>
      <c r="L93" s="14">
        <f>D93/J93</f>
        <v>1.6461538461538461</v>
      </c>
      <c r="M93" s="14">
        <f t="shared" ref="M93:M97" si="34">E93/J93</f>
        <v>5.1230769230769226</v>
      </c>
    </row>
    <row r="94" spans="1:13" x14ac:dyDescent="0.25">
      <c r="A94" s="40"/>
      <c r="B94" s="6">
        <v>3</v>
      </c>
      <c r="C94" s="7">
        <v>607</v>
      </c>
      <c r="D94" s="7">
        <v>300</v>
      </c>
      <c r="E94" s="7">
        <v>966</v>
      </c>
      <c r="F94" s="6">
        <v>23.188405797101449</v>
      </c>
      <c r="H94" s="40"/>
      <c r="I94" s="6">
        <v>3</v>
      </c>
      <c r="J94" s="7">
        <v>170</v>
      </c>
      <c r="K94" s="14">
        <f t="shared" si="33"/>
        <v>3.5705882352941178</v>
      </c>
      <c r="L94" s="14">
        <f t="shared" ref="L94:L97" si="35">D94/J94</f>
        <v>1.7647058823529411</v>
      </c>
      <c r="M94" s="14">
        <f t="shared" si="34"/>
        <v>5.6823529411764708</v>
      </c>
    </row>
    <row r="95" spans="1:13" x14ac:dyDescent="0.25">
      <c r="A95" s="40"/>
      <c r="B95" s="6">
        <v>4</v>
      </c>
      <c r="C95" s="7">
        <v>598</v>
      </c>
      <c r="D95" s="7">
        <v>317</v>
      </c>
      <c r="E95" s="7">
        <v>1226</v>
      </c>
      <c r="F95" s="6">
        <v>44.05594405594406</v>
      </c>
      <c r="H95" s="40"/>
      <c r="I95" s="6">
        <v>4</v>
      </c>
      <c r="J95" s="7">
        <v>206</v>
      </c>
      <c r="K95" s="14">
        <f t="shared" si="33"/>
        <v>2.9029126213592233</v>
      </c>
      <c r="L95" s="14">
        <f t="shared" si="35"/>
        <v>1.5388349514563107</v>
      </c>
      <c r="M95" s="14">
        <f t="shared" si="34"/>
        <v>5.9514563106796112</v>
      </c>
    </row>
    <row r="96" spans="1:13" x14ac:dyDescent="0.25">
      <c r="A96" s="40"/>
      <c r="B96" s="6">
        <v>8</v>
      </c>
      <c r="C96" s="7">
        <v>562</v>
      </c>
      <c r="D96" s="7">
        <v>285</v>
      </c>
      <c r="E96" s="7">
        <v>1091</v>
      </c>
      <c r="F96" s="6">
        <v>53.435114503816791</v>
      </c>
      <c r="H96" s="40"/>
      <c r="I96" s="6">
        <v>8</v>
      </c>
      <c r="J96" s="7">
        <v>201</v>
      </c>
      <c r="K96" s="14">
        <f t="shared" si="33"/>
        <v>2.7960199004975124</v>
      </c>
      <c r="L96" s="14">
        <f t="shared" si="35"/>
        <v>1.4179104477611941</v>
      </c>
      <c r="M96" s="14">
        <f t="shared" si="34"/>
        <v>5.4278606965174125</v>
      </c>
    </row>
    <row r="97" spans="1:13" x14ac:dyDescent="0.25">
      <c r="A97" s="40"/>
      <c r="B97" s="6">
        <v>10</v>
      </c>
      <c r="C97" s="7">
        <v>520</v>
      </c>
      <c r="D97" s="7">
        <v>325</v>
      </c>
      <c r="E97" s="7">
        <v>735</v>
      </c>
      <c r="F97" s="6">
        <v>36.434108527131784</v>
      </c>
      <c r="H97" s="40"/>
      <c r="I97" s="6">
        <v>10</v>
      </c>
      <c r="J97" s="7">
        <v>176</v>
      </c>
      <c r="K97" s="14">
        <f t="shared" si="33"/>
        <v>2.9545454545454546</v>
      </c>
      <c r="L97" s="14">
        <f t="shared" si="35"/>
        <v>1.8465909090909092</v>
      </c>
      <c r="M97" s="14">
        <f t="shared" si="34"/>
        <v>4.1761363636363633</v>
      </c>
    </row>
    <row r="98" spans="1:13" x14ac:dyDescent="0.25">
      <c r="A98" s="33" t="s">
        <v>7</v>
      </c>
      <c r="B98" s="33"/>
      <c r="C98" s="1">
        <f>AVERAGE(C93:C97)</f>
        <v>575.79999999999995</v>
      </c>
      <c r="D98" s="1">
        <f>AVERAGE(D93:D97)</f>
        <v>309.60000000000002</v>
      </c>
      <c r="E98" s="1">
        <f>AVERAGE(E93:E97)</f>
        <v>1003.4</v>
      </c>
      <c r="F98" s="1">
        <f>AVERAGE(F93:F97)</f>
        <v>38.135043343922106</v>
      </c>
      <c r="H98" s="33" t="s">
        <v>7</v>
      </c>
      <c r="I98" s="33"/>
      <c r="J98" s="1">
        <f>AVERAGE(J93:J97)</f>
        <v>189.6</v>
      </c>
      <c r="K98" s="1">
        <f>AVERAGE(K93:K97)</f>
        <v>3.0519927295187488</v>
      </c>
      <c r="L98" s="1">
        <f>AVERAGE(L93:L97)</f>
        <v>1.6428392073630405</v>
      </c>
      <c r="M98" s="1">
        <f>AVERAGE(M93:M97)</f>
        <v>5.2721766470173561</v>
      </c>
    </row>
    <row r="99" spans="1:13" x14ac:dyDescent="0.25">
      <c r="A99" s="33" t="s">
        <v>8</v>
      </c>
      <c r="B99" s="33"/>
      <c r="C99" s="1">
        <f>_xlfn.STDEV.P(C93:C97)</f>
        <v>31.726329759365484</v>
      </c>
      <c r="D99" s="1">
        <f>_xlfn.STDEV.P(D93:D97)</f>
        <v>14.961283367412035</v>
      </c>
      <c r="E99" s="1">
        <f>_xlfn.STDEV.P(E93:E97)</f>
        <v>161.66706529160479</v>
      </c>
      <c r="F99" s="1">
        <f>_xlfn.STDEV.P(F93:F97)</f>
        <v>10.162286937584785</v>
      </c>
      <c r="H99" s="33" t="s">
        <v>8</v>
      </c>
      <c r="I99" s="33"/>
      <c r="J99" s="1">
        <f>_xlfn.STDEV.P(J93:J97)</f>
        <v>14.122322755127783</v>
      </c>
      <c r="K99" s="1">
        <f>_xlfn.STDEV.P(K93:K97)</f>
        <v>0.27071878262613358</v>
      </c>
      <c r="L99" s="1">
        <f>_xlfn.STDEV.P(L93:L97)</f>
        <v>0.15348424114751827</v>
      </c>
      <c r="M99" s="1">
        <f>_xlfn.STDEV.P(M93:M97)</f>
        <v>0.61277043131941766</v>
      </c>
    </row>
    <row r="100" spans="1:13" x14ac:dyDescent="0.25">
      <c r="A100" s="33" t="s">
        <v>9</v>
      </c>
      <c r="B100" s="33"/>
      <c r="C100" s="1">
        <f>C99/COUNT(C93:C97)</f>
        <v>6.3452659518730972</v>
      </c>
      <c r="D100" s="1">
        <f>D99/COUNT(D93:D97)</f>
        <v>2.992256673482407</v>
      </c>
      <c r="E100" s="1">
        <f>E99/COUNT(E93:E97)</f>
        <v>32.333413058320957</v>
      </c>
      <c r="F100" s="1">
        <f>F99/COUNT(F93:F97)</f>
        <v>2.0324573875169571</v>
      </c>
      <c r="H100" s="33" t="s">
        <v>9</v>
      </c>
      <c r="I100" s="33"/>
      <c r="J100" s="1">
        <f>J99/COUNT(J93:J97)</f>
        <v>2.8244645510255566</v>
      </c>
      <c r="K100" s="1">
        <f>K99/COUNT(K93:K97)</f>
        <v>5.4143756525226718E-2</v>
      </c>
      <c r="L100" s="1">
        <f>L99/COUNT(L93:L97)</f>
        <v>3.0696848229503654E-2</v>
      </c>
      <c r="M100" s="1">
        <f>M99/COUNT(M93:M97)</f>
        <v>0.12255408626388353</v>
      </c>
    </row>
    <row r="101" spans="1:13" x14ac:dyDescent="0.25">
      <c r="A101" s="32" t="s">
        <v>0</v>
      </c>
      <c r="B101" s="6">
        <v>11</v>
      </c>
      <c r="C101" s="7">
        <v>507</v>
      </c>
      <c r="D101" s="7">
        <v>490</v>
      </c>
      <c r="E101" s="7">
        <v>1237</v>
      </c>
      <c r="F101" s="6">
        <v>25.842696629213485</v>
      </c>
      <c r="H101" s="32" t="s">
        <v>0</v>
      </c>
      <c r="I101" s="6">
        <v>11</v>
      </c>
      <c r="J101" s="7">
        <v>224</v>
      </c>
      <c r="K101" s="14">
        <f t="shared" ref="K101:K103" si="36">C101/J101</f>
        <v>2.2633928571428572</v>
      </c>
      <c r="L101" s="14">
        <f t="shared" ref="L101:L103" si="37">D101/J101</f>
        <v>2.1875</v>
      </c>
      <c r="M101" s="14">
        <f t="shared" ref="M101:M103" si="38">E101/J101</f>
        <v>5.5223214285714288</v>
      </c>
    </row>
    <row r="102" spans="1:13" x14ac:dyDescent="0.25">
      <c r="A102" s="32"/>
      <c r="B102" s="6">
        <v>12</v>
      </c>
      <c r="C102" s="7">
        <v>692</v>
      </c>
      <c r="D102" s="7">
        <v>403</v>
      </c>
      <c r="E102" s="7">
        <v>814</v>
      </c>
      <c r="F102" s="6">
        <v>34</v>
      </c>
      <c r="H102" s="32"/>
      <c r="I102" s="6">
        <v>12</v>
      </c>
      <c r="J102" s="7">
        <v>201</v>
      </c>
      <c r="K102" s="14">
        <f t="shared" si="36"/>
        <v>3.4427860696517412</v>
      </c>
      <c r="L102" s="14">
        <f t="shared" si="37"/>
        <v>2.0049751243781095</v>
      </c>
      <c r="M102" s="14">
        <f t="shared" si="38"/>
        <v>4.0497512437810945</v>
      </c>
    </row>
    <row r="103" spans="1:13" x14ac:dyDescent="0.25">
      <c r="A103" s="32"/>
      <c r="B103" s="6">
        <v>13</v>
      </c>
      <c r="C103" s="7">
        <v>667</v>
      </c>
      <c r="D103" s="7">
        <v>356</v>
      </c>
      <c r="E103" s="7">
        <v>984</v>
      </c>
      <c r="F103" s="6">
        <v>38.4</v>
      </c>
      <c r="H103" s="32"/>
      <c r="I103" s="6">
        <v>13</v>
      </c>
      <c r="J103" s="7">
        <v>173</v>
      </c>
      <c r="K103" s="14">
        <f t="shared" si="36"/>
        <v>3.8554913294797686</v>
      </c>
      <c r="L103" s="14">
        <f t="shared" si="37"/>
        <v>2.0578034682080926</v>
      </c>
      <c r="M103" s="14">
        <f t="shared" si="38"/>
        <v>5.6878612716763008</v>
      </c>
    </row>
    <row r="104" spans="1:13" x14ac:dyDescent="0.25">
      <c r="A104" s="32"/>
      <c r="B104" s="6">
        <v>14</v>
      </c>
      <c r="C104" s="7">
        <v>680</v>
      </c>
      <c r="D104" s="7">
        <v>378</v>
      </c>
      <c r="E104" s="7">
        <v>910</v>
      </c>
      <c r="F104" s="6">
        <v>29.861111111111111</v>
      </c>
      <c r="H104" s="32"/>
      <c r="I104" s="6">
        <v>14</v>
      </c>
      <c r="J104" s="7">
        <v>187</v>
      </c>
      <c r="K104" s="14">
        <f t="shared" ref="K104:K105" si="39">C104/J104</f>
        <v>3.6363636363636362</v>
      </c>
      <c r="L104" s="14">
        <f t="shared" ref="L104:L105" si="40">D104/J104</f>
        <v>2.0213903743315509</v>
      </c>
      <c r="M104" s="14">
        <f t="shared" ref="M104:M105" si="41">E104/J104</f>
        <v>4.8663101604278074</v>
      </c>
    </row>
    <row r="105" spans="1:13" x14ac:dyDescent="0.25">
      <c r="A105" s="32"/>
      <c r="B105" s="6">
        <v>19</v>
      </c>
      <c r="C105" s="7">
        <v>624</v>
      </c>
      <c r="D105" s="7">
        <v>321</v>
      </c>
      <c r="E105" s="7">
        <v>838</v>
      </c>
      <c r="F105" s="6">
        <v>33.057851239669425</v>
      </c>
      <c r="H105" s="32"/>
      <c r="I105" s="6">
        <v>19</v>
      </c>
      <c r="J105" s="6">
        <v>161</v>
      </c>
      <c r="K105" s="14">
        <f t="shared" si="39"/>
        <v>3.8757763975155282</v>
      </c>
      <c r="L105" s="14">
        <f t="shared" si="40"/>
        <v>1.9937888198757765</v>
      </c>
      <c r="M105" s="14">
        <f t="shared" si="41"/>
        <v>5.2049689440993792</v>
      </c>
    </row>
    <row r="106" spans="1:13" x14ac:dyDescent="0.25">
      <c r="A106" s="33" t="s">
        <v>7</v>
      </c>
      <c r="B106" s="33"/>
      <c r="C106" s="1">
        <f>AVERAGE(C101:C105)</f>
        <v>634</v>
      </c>
      <c r="D106" s="1">
        <f>AVERAGE(D101:D105)</f>
        <v>389.6</v>
      </c>
      <c r="E106" s="1">
        <f>AVERAGE(E101:E105)</f>
        <v>956.6</v>
      </c>
      <c r="F106" s="1">
        <f>AVERAGE(F101:F105)</f>
        <v>32.232331795998803</v>
      </c>
      <c r="H106" s="33" t="s">
        <v>7</v>
      </c>
      <c r="I106" s="33"/>
      <c r="J106" s="1">
        <f>AVERAGE(J101:J105)</f>
        <v>189.2</v>
      </c>
      <c r="K106" s="1">
        <f>AVERAGE(K101:K105)</f>
        <v>3.4147620580307061</v>
      </c>
      <c r="L106" s="1">
        <f>AVERAGE(L101:L105)</f>
        <v>2.0530915573587061</v>
      </c>
      <c r="M106" s="1">
        <f>AVERAGE(M101:M105)</f>
        <v>5.0662426097112014</v>
      </c>
    </row>
    <row r="107" spans="1:13" x14ac:dyDescent="0.25">
      <c r="A107" s="33" t="s">
        <v>8</v>
      </c>
      <c r="B107" s="33"/>
      <c r="C107" s="1">
        <f>_xlfn.STDEV.P(C101:C105)</f>
        <v>67.524810255194353</v>
      </c>
      <c r="D107" s="1">
        <f>_xlfn.STDEV.P(D101:D105)</f>
        <v>56.972273958479136</v>
      </c>
      <c r="E107" s="1">
        <f>_xlfn.STDEV.P(E101:E105)</f>
        <v>152.28079327347885</v>
      </c>
      <c r="F107" s="1">
        <f>_xlfn.STDEV.P(F101:F105)</f>
        <v>4.2022943592048092</v>
      </c>
      <c r="H107" s="33" t="s">
        <v>8</v>
      </c>
      <c r="I107" s="33"/>
      <c r="J107" s="1">
        <f>_xlfn.STDEV.P(J101:J105)</f>
        <v>21.967248348393568</v>
      </c>
      <c r="K107" s="1">
        <f>_xlfn.STDEV.P(K101:K105)</f>
        <v>0.59704608757159716</v>
      </c>
      <c r="L107" s="1">
        <f>_xlfn.STDEV.P(L101:L105)</f>
        <v>7.060425250390695E-2</v>
      </c>
      <c r="M107" s="1">
        <f>_xlfn.STDEV.P(M101:M105)</f>
        <v>0.58084254786575784</v>
      </c>
    </row>
    <row r="108" spans="1:13" x14ac:dyDescent="0.25">
      <c r="A108" s="33" t="s">
        <v>9</v>
      </c>
      <c r="B108" s="33"/>
      <c r="C108" s="1">
        <f>C107/COUNT(C101:C105)</f>
        <v>13.50496205103887</v>
      </c>
      <c r="D108" s="1">
        <f>D107/COUNT(D101:D105)</f>
        <v>11.394454791695827</v>
      </c>
      <c r="E108" s="1">
        <f>E107/COUNT(E101:E105)</f>
        <v>30.45615865469577</v>
      </c>
      <c r="F108" s="1">
        <f>F107/COUNT(F101:F105)</f>
        <v>0.8404588718409618</v>
      </c>
      <c r="H108" s="33" t="s">
        <v>9</v>
      </c>
      <c r="I108" s="33"/>
      <c r="J108" s="1">
        <f>J107/COUNT(J101:J105)</f>
        <v>4.3934496696787138</v>
      </c>
      <c r="K108" s="1">
        <f>K107/COUNT(K101:K105)</f>
        <v>0.11940921751431943</v>
      </c>
      <c r="L108" s="1">
        <f>L107/COUNT(L101:L105)</f>
        <v>1.4120850500781389E-2</v>
      </c>
      <c r="M108" s="1">
        <f>M107/COUNT(M101:M105)</f>
        <v>0.11616850957315157</v>
      </c>
    </row>
    <row r="109" spans="1:13" x14ac:dyDescent="0.25">
      <c r="A109" s="37" t="s">
        <v>10</v>
      </c>
      <c r="B109" s="37"/>
      <c r="C109" s="2">
        <f>_xlfn.T.TEST(C101:C105,C$93:C$96,2,2)</f>
        <v>0.29649687711447936</v>
      </c>
      <c r="D109" s="2">
        <f t="shared" ref="D109:E109" si="42">_xlfn.T.TEST(D101:D105,D$93:D$96,2,2)</f>
        <v>3.9086792937134587E-2</v>
      </c>
      <c r="E109" s="2">
        <f t="shared" si="42"/>
        <v>0.2936354541899176</v>
      </c>
      <c r="F109" s="2">
        <f>_xlfn.T.TEST(F101:F105,F$93:F$96,2,2)</f>
        <v>0.34255923693267715</v>
      </c>
      <c r="H109" s="37" t="s">
        <v>10</v>
      </c>
      <c r="I109" s="37"/>
      <c r="J109" s="2">
        <f>_xlfn.T.TEST(J101:J105,J$93:J$96,2,2)</f>
        <v>0.79803357716773282</v>
      </c>
      <c r="K109" s="2">
        <f t="shared" ref="K109:M109" si="43">_xlfn.T.TEST(K101:K105,K$93:K$96,2,2)</f>
        <v>0.39158131826032433</v>
      </c>
      <c r="L109" s="2">
        <f>_xlfn.T.TEST(L101:L105,L$93:L$96,2,2)</f>
        <v>5.2327266701753645E-4</v>
      </c>
      <c r="M109" s="2">
        <f t="shared" si="43"/>
        <v>0.22899487523464571</v>
      </c>
    </row>
    <row r="110" spans="1:13" ht="10.5" customHeight="1" x14ac:dyDescent="0.25">
      <c r="A110" s="32" t="s">
        <v>30</v>
      </c>
      <c r="B110" s="6">
        <v>21</v>
      </c>
      <c r="C110" s="7">
        <v>450</v>
      </c>
      <c r="D110" s="7">
        <v>302</v>
      </c>
      <c r="E110" s="7">
        <v>1121</v>
      </c>
      <c r="F110" s="6">
        <v>29.007633587786259</v>
      </c>
      <c r="H110" s="32" t="s">
        <v>30</v>
      </c>
      <c r="I110" s="6">
        <v>21</v>
      </c>
      <c r="J110" s="7">
        <v>169</v>
      </c>
      <c r="K110" s="14">
        <f t="shared" ref="K110:K114" si="44">C110/J110</f>
        <v>2.6627218934911241</v>
      </c>
      <c r="L110" s="14">
        <f t="shared" ref="L110:L114" si="45">D110/J110</f>
        <v>1.7869822485207101</v>
      </c>
      <c r="M110" s="14">
        <f t="shared" ref="M110:M114" si="46">E110/J110</f>
        <v>6.6331360946745566</v>
      </c>
    </row>
    <row r="111" spans="1:13" x14ac:dyDescent="0.25">
      <c r="A111" s="32"/>
      <c r="B111" s="6">
        <v>22</v>
      </c>
      <c r="C111" s="7">
        <v>480</v>
      </c>
      <c r="D111" s="7">
        <v>274</v>
      </c>
      <c r="E111" s="7">
        <v>922</v>
      </c>
      <c r="F111" s="6">
        <v>14.917127071823206</v>
      </c>
      <c r="H111" s="32"/>
      <c r="I111" s="6">
        <v>22</v>
      </c>
      <c r="J111" s="7">
        <v>208</v>
      </c>
      <c r="K111" s="14">
        <f t="shared" si="44"/>
        <v>2.3076923076923075</v>
      </c>
      <c r="L111" s="14">
        <f t="shared" si="45"/>
        <v>1.3173076923076923</v>
      </c>
      <c r="M111" s="14">
        <f t="shared" si="46"/>
        <v>4.4326923076923075</v>
      </c>
    </row>
    <row r="112" spans="1:13" x14ac:dyDescent="0.25">
      <c r="A112" s="32"/>
      <c r="B112" s="6">
        <v>23</v>
      </c>
      <c r="C112" s="7">
        <v>488</v>
      </c>
      <c r="D112" s="7">
        <v>297</v>
      </c>
      <c r="E112" s="7">
        <v>1118</v>
      </c>
      <c r="F112" s="6">
        <v>4.0462427745664744</v>
      </c>
      <c r="H112" s="32"/>
      <c r="I112" s="6">
        <v>23</v>
      </c>
      <c r="J112" s="7">
        <v>180</v>
      </c>
      <c r="K112" s="14">
        <f t="shared" si="44"/>
        <v>2.7111111111111112</v>
      </c>
      <c r="L112" s="14">
        <f t="shared" si="45"/>
        <v>1.65</v>
      </c>
      <c r="M112" s="14">
        <f t="shared" si="46"/>
        <v>6.2111111111111112</v>
      </c>
    </row>
    <row r="113" spans="1:13" x14ac:dyDescent="0.25">
      <c r="A113" s="32"/>
      <c r="B113" s="6">
        <v>24</v>
      </c>
      <c r="C113" s="7">
        <v>821</v>
      </c>
      <c r="D113" s="7">
        <v>437</v>
      </c>
      <c r="E113" s="7">
        <v>1110</v>
      </c>
      <c r="F113" s="6">
        <v>24.050632911392405</v>
      </c>
      <c r="H113" s="32"/>
      <c r="I113" s="6">
        <v>24</v>
      </c>
      <c r="J113" s="7">
        <v>196</v>
      </c>
      <c r="K113" s="14">
        <f t="shared" ref="K113" si="47">C113/J113</f>
        <v>4.1887755102040813</v>
      </c>
      <c r="L113" s="14">
        <f t="shared" ref="L113" si="48">D113/J113</f>
        <v>2.2295918367346941</v>
      </c>
      <c r="M113" s="14">
        <f t="shared" ref="M113" si="49">E113/J113</f>
        <v>5.6632653061224492</v>
      </c>
    </row>
    <row r="114" spans="1:13" x14ac:dyDescent="0.25">
      <c r="A114" s="32"/>
      <c r="B114" s="6">
        <v>28</v>
      </c>
      <c r="C114" s="7">
        <v>819</v>
      </c>
      <c r="D114" s="7">
        <v>427</v>
      </c>
      <c r="E114" s="7">
        <v>1079</v>
      </c>
      <c r="F114" s="6">
        <v>16.463414634146343</v>
      </c>
      <c r="H114" s="32"/>
      <c r="I114" s="6">
        <v>28</v>
      </c>
      <c r="J114" s="6">
        <v>191</v>
      </c>
      <c r="K114" s="14">
        <f t="shared" si="44"/>
        <v>4.2879581151832458</v>
      </c>
      <c r="L114" s="14">
        <f t="shared" si="45"/>
        <v>2.2356020942408379</v>
      </c>
      <c r="M114" s="14">
        <f t="shared" si="46"/>
        <v>5.6492146596858639</v>
      </c>
    </row>
    <row r="115" spans="1:13" x14ac:dyDescent="0.25">
      <c r="A115" s="33" t="s">
        <v>7</v>
      </c>
      <c r="B115" s="33"/>
      <c r="C115" s="1">
        <f>AVERAGE(C110:C114)</f>
        <v>611.6</v>
      </c>
      <c r="D115" s="1">
        <f>AVERAGE(D110:D114)</f>
        <v>347.4</v>
      </c>
      <c r="E115" s="1">
        <f>AVERAGE(E110:E114)</f>
        <v>1070</v>
      </c>
      <c r="F115" s="1">
        <f>AVERAGE(F110:F114)</f>
        <v>17.697010195942937</v>
      </c>
      <c r="H115" s="33" t="s">
        <v>7</v>
      </c>
      <c r="I115" s="33"/>
      <c r="J115" s="1">
        <f>AVERAGE(J110:J114)</f>
        <v>188.8</v>
      </c>
      <c r="K115" s="1">
        <f>AVERAGE(K110:K114)</f>
        <v>3.2316517875363742</v>
      </c>
      <c r="L115" s="1">
        <f>AVERAGE(L110:L114)</f>
        <v>1.8438967743607868</v>
      </c>
      <c r="M115" s="1">
        <f>AVERAGE(M110:M114)</f>
        <v>5.7178838958572573</v>
      </c>
    </row>
    <row r="116" spans="1:13" x14ac:dyDescent="0.25">
      <c r="A116" s="33" t="s">
        <v>8</v>
      </c>
      <c r="B116" s="33"/>
      <c r="C116" s="1">
        <f>_xlfn.STDEV.P(C110:C114)</f>
        <v>170.63012629661856</v>
      </c>
      <c r="D116" s="1">
        <f>_xlfn.STDEV.P(D110:D114)</f>
        <v>69.789970626158023</v>
      </c>
      <c r="E116" s="1">
        <f>_xlfn.STDEV.P(E110:E114)</f>
        <v>75.485097867062478</v>
      </c>
      <c r="F116" s="1">
        <f>_xlfn.STDEV.P(F110:F114)</f>
        <v>8.5310220080451273</v>
      </c>
      <c r="H116" s="33" t="s">
        <v>8</v>
      </c>
      <c r="I116" s="33"/>
      <c r="J116" s="1">
        <f>_xlfn.STDEV.P(J110:J114)</f>
        <v>13.377593206552515</v>
      </c>
      <c r="K116" s="1">
        <f>_xlfn.STDEV.P(K110:K114)</f>
        <v>0.83429177376567998</v>
      </c>
      <c r="L116" s="1">
        <f>_xlfn.STDEV.P(L110:L114)</f>
        <v>0.35222862531559856</v>
      </c>
      <c r="M116" s="1">
        <f>_xlfn.STDEV.P(M110:M114)</f>
        <v>0.74032097713598211</v>
      </c>
    </row>
    <row r="117" spans="1:13" x14ac:dyDescent="0.25">
      <c r="A117" s="33" t="s">
        <v>9</v>
      </c>
      <c r="B117" s="33"/>
      <c r="C117" s="1">
        <f>C116/COUNT(C110:C114)</f>
        <v>34.126025259323711</v>
      </c>
      <c r="D117" s="1">
        <f>D116/COUNT(D110:D114)</f>
        <v>13.957994125231604</v>
      </c>
      <c r="E117" s="1">
        <f>E116/COUNT(E110:E114)</f>
        <v>15.097019573412496</v>
      </c>
      <c r="F117" s="1">
        <f>F116/COUNT(F110:F114)</f>
        <v>1.7062044016090254</v>
      </c>
      <c r="H117" s="33" t="s">
        <v>9</v>
      </c>
      <c r="I117" s="33"/>
      <c r="J117" s="1">
        <f>J116/COUNT(J110:J114)</f>
        <v>2.6755186413105028</v>
      </c>
      <c r="K117" s="1">
        <f>K116/COUNT(K110:K114)</f>
        <v>0.16685835475313598</v>
      </c>
      <c r="L117" s="1">
        <f>L116/COUNT(L110:L114)</f>
        <v>7.0445725063119718E-2</v>
      </c>
      <c r="M117" s="1">
        <f>M116/COUNT(M110:M114)</f>
        <v>0.14806419542719643</v>
      </c>
    </row>
    <row r="118" spans="1:13" x14ac:dyDescent="0.25">
      <c r="A118" s="37" t="s">
        <v>10</v>
      </c>
      <c r="B118" s="37"/>
      <c r="C118" s="2">
        <f>_xlfn.T.TEST(C110:C114,C$93:C$96,2,2)</f>
        <v>0.82841580642270141</v>
      </c>
      <c r="D118" s="2">
        <f>_xlfn.T.TEST(D110:D114,D$93:D$96,2,2)</f>
        <v>0.33496577505719033</v>
      </c>
      <c r="E118" s="2">
        <f>_xlfn.T.TEST(E110:E114,E$93:E$96,2,2)</f>
        <v>0.99422465536208882</v>
      </c>
      <c r="F118" s="2">
        <f>_xlfn.T.TEST(F110:F114,F$93:F$96,2,2)</f>
        <v>2.7330774426207797E-2</v>
      </c>
      <c r="H118" s="37" t="s">
        <v>10</v>
      </c>
      <c r="I118" s="37"/>
      <c r="J118" s="2">
        <f>_xlfn.T.TEST(J110:J114,J$93:J$96,2,2)</f>
        <v>0.69653387122093635</v>
      </c>
      <c r="K118" s="2">
        <f>_xlfn.T.TEST(K110:K114,K$93:K$96,2,2)</f>
        <v>0.76356199322575069</v>
      </c>
      <c r="L118" s="2">
        <f>_xlfn.T.TEST(L110:L114,L$93:L$96,2,2)</f>
        <v>0.26924942062405438</v>
      </c>
      <c r="M118" s="2">
        <f>_xlfn.T.TEST(M110:M114,M$93:M$96,2,2)</f>
        <v>0.71264985259095348</v>
      </c>
    </row>
    <row r="119" spans="1:13" ht="10.5" customHeight="1" x14ac:dyDescent="0.25">
      <c r="A119" s="33" t="s">
        <v>11</v>
      </c>
      <c r="B119" s="33"/>
      <c r="C119" s="2">
        <f>_xlfn.T.TEST(C110:C114,C$101:C$105,2,2)</f>
        <v>0.81327127697272106</v>
      </c>
      <c r="D119" s="2">
        <f>_xlfn.T.TEST(D110:D114,D$101:D$105,2,2)</f>
        <v>0.3762636680296213</v>
      </c>
      <c r="E119" s="2">
        <f>_xlfn.T.TEST(E110:E114,E$101:E$105,2,2)</f>
        <v>0.21880179319773341</v>
      </c>
      <c r="F119" s="2">
        <f>_xlfn.T.TEST(F110:F114,F$101:F$105,2,2)</f>
        <v>1.5656300381434587E-2</v>
      </c>
      <c r="H119" s="33" t="s">
        <v>11</v>
      </c>
      <c r="I119" s="33"/>
      <c r="J119" s="2">
        <f>_xlfn.T.TEST(J110:J114,J$101:J$105,2,2)</f>
        <v>0.97594846531695501</v>
      </c>
      <c r="K119" s="2">
        <f>_xlfn.T.TEST(K110:K114,K$101:K$105,2,2)</f>
        <v>0.73034807295491144</v>
      </c>
      <c r="L119" s="2">
        <f>_xlfn.T.TEST(L110:L114,L$101:L$105,2,2)</f>
        <v>0.27770614958486239</v>
      </c>
      <c r="M119" s="2">
        <f>_xlfn.T.TEST(M110:M114,M$101:M$105,2,2)</f>
        <v>0.20344242531959164</v>
      </c>
    </row>
    <row r="120" spans="1:13" ht="10.5" customHeight="1" x14ac:dyDescent="0.25">
      <c r="A120" s="32" t="s">
        <v>28</v>
      </c>
      <c r="B120" s="6">
        <v>31</v>
      </c>
      <c r="C120" s="7">
        <v>675</v>
      </c>
      <c r="D120" s="7">
        <v>366</v>
      </c>
      <c r="E120" s="7">
        <v>1376</v>
      </c>
      <c r="F120" s="6">
        <v>15.104166666666666</v>
      </c>
      <c r="H120" s="32" t="s">
        <v>28</v>
      </c>
      <c r="I120" s="6">
        <v>31</v>
      </c>
      <c r="J120" s="7">
        <v>221</v>
      </c>
      <c r="K120" s="14">
        <f t="shared" ref="K120:K124" si="50">C120/J120</f>
        <v>3.0542986425339365</v>
      </c>
      <c r="L120" s="14">
        <f t="shared" ref="L120:L124" si="51">D120/J120</f>
        <v>1.6561085972850678</v>
      </c>
      <c r="M120" s="14">
        <f t="shared" ref="M120:M124" si="52">E120/J120</f>
        <v>6.2262443438914028</v>
      </c>
    </row>
    <row r="121" spans="1:13" x14ac:dyDescent="0.25">
      <c r="A121" s="32"/>
      <c r="B121" s="6">
        <v>32</v>
      </c>
      <c r="C121" s="7">
        <v>609</v>
      </c>
      <c r="D121" s="7">
        <v>284</v>
      </c>
      <c r="E121" s="7">
        <v>1415</v>
      </c>
      <c r="F121" s="6">
        <v>19.393939393939394</v>
      </c>
      <c r="H121" s="32"/>
      <c r="I121" s="6">
        <v>32</v>
      </c>
      <c r="J121" s="7">
        <v>197</v>
      </c>
      <c r="K121" s="14">
        <f t="shared" si="50"/>
        <v>3.0913705583756346</v>
      </c>
      <c r="L121" s="14">
        <f t="shared" si="51"/>
        <v>1.4416243654822336</v>
      </c>
      <c r="M121" s="14">
        <f t="shared" si="52"/>
        <v>7.1827411167512691</v>
      </c>
    </row>
    <row r="122" spans="1:13" x14ac:dyDescent="0.25">
      <c r="A122" s="32"/>
      <c r="B122" s="6">
        <v>33</v>
      </c>
      <c r="C122" s="7">
        <v>506</v>
      </c>
      <c r="D122" s="7">
        <v>385</v>
      </c>
      <c r="E122" s="7">
        <v>1098</v>
      </c>
      <c r="F122" s="6">
        <v>14.534883720930234</v>
      </c>
      <c r="H122" s="32"/>
      <c r="I122" s="6">
        <v>33</v>
      </c>
      <c r="J122" s="7">
        <v>197</v>
      </c>
      <c r="K122" s="14">
        <f t="shared" si="50"/>
        <v>2.5685279187817258</v>
      </c>
      <c r="L122" s="14">
        <f t="shared" si="51"/>
        <v>1.9543147208121827</v>
      </c>
      <c r="M122" s="14">
        <f t="shared" si="52"/>
        <v>5.5736040609137056</v>
      </c>
    </row>
    <row r="123" spans="1:13" x14ac:dyDescent="0.25">
      <c r="A123" s="32"/>
      <c r="B123" s="6">
        <v>34</v>
      </c>
      <c r="C123" s="7">
        <v>410</v>
      </c>
      <c r="D123" s="7">
        <v>281</v>
      </c>
      <c r="E123" s="7">
        <v>934</v>
      </c>
      <c r="F123" s="6">
        <v>6.8965517241379306</v>
      </c>
      <c r="H123" s="32"/>
      <c r="I123" s="6">
        <v>34</v>
      </c>
      <c r="J123" s="7">
        <v>186</v>
      </c>
      <c r="K123" s="14">
        <f t="shared" ref="K123" si="53">C123/J123</f>
        <v>2.204301075268817</v>
      </c>
      <c r="L123" s="14">
        <f t="shared" ref="L123" si="54">D123/J123</f>
        <v>1.510752688172043</v>
      </c>
      <c r="M123" s="14">
        <f t="shared" ref="M123" si="55">E123/J123</f>
        <v>5.021505376344086</v>
      </c>
    </row>
    <row r="124" spans="1:13" x14ac:dyDescent="0.25">
      <c r="A124" s="32"/>
      <c r="B124" s="6">
        <v>36</v>
      </c>
      <c r="C124" s="7">
        <v>416</v>
      </c>
      <c r="D124" s="7">
        <v>288</v>
      </c>
      <c r="E124" s="7">
        <v>918</v>
      </c>
      <c r="F124" s="6">
        <v>5.1136363636363642</v>
      </c>
      <c r="H124" s="32"/>
      <c r="I124" s="6">
        <v>36</v>
      </c>
      <c r="J124" s="6">
        <v>185</v>
      </c>
      <c r="K124" s="14">
        <f t="shared" si="50"/>
        <v>2.2486486486486488</v>
      </c>
      <c r="L124" s="14">
        <f t="shared" si="51"/>
        <v>1.5567567567567568</v>
      </c>
      <c r="M124" s="14">
        <f t="shared" si="52"/>
        <v>4.9621621621621621</v>
      </c>
    </row>
    <row r="125" spans="1:13" x14ac:dyDescent="0.25">
      <c r="A125" s="33" t="s">
        <v>7</v>
      </c>
      <c r="B125" s="33"/>
      <c r="C125" s="1">
        <f>AVERAGE(C120:C124)</f>
        <v>523.20000000000005</v>
      </c>
      <c r="D125" s="1">
        <f>AVERAGE(D120:D124)</f>
        <v>320.8</v>
      </c>
      <c r="E125" s="1">
        <f>AVERAGE(E120:E124)</f>
        <v>1148.2</v>
      </c>
      <c r="F125" s="1">
        <f>AVERAGE(F120:F124)</f>
        <v>12.208635573862118</v>
      </c>
      <c r="H125" s="33" t="s">
        <v>7</v>
      </c>
      <c r="I125" s="33"/>
      <c r="J125" s="1">
        <f>AVERAGE(J120:J124)</f>
        <v>197.2</v>
      </c>
      <c r="K125" s="1">
        <f>AVERAGE(K120:K124)</f>
        <v>2.6334293687217527</v>
      </c>
      <c r="L125" s="1">
        <f>AVERAGE(L120:L124)</f>
        <v>1.6239114257016567</v>
      </c>
      <c r="M125" s="1">
        <f>AVERAGE(M120:M124)</f>
        <v>5.7932514120125251</v>
      </c>
    </row>
    <row r="126" spans="1:13" x14ac:dyDescent="0.25">
      <c r="A126" s="33" t="s">
        <v>8</v>
      </c>
      <c r="B126" s="33"/>
      <c r="C126" s="1">
        <f>_xlfn.STDEV.P(C120:C124)</f>
        <v>104.88736816223391</v>
      </c>
      <c r="D126" s="1">
        <f>_xlfn.STDEV.P(D120:D124)</f>
        <v>45.119397159093339</v>
      </c>
      <c r="E126" s="1">
        <f>_xlfn.STDEV.P(E120:E124)</f>
        <v>211.88147630220061</v>
      </c>
      <c r="F126" s="1">
        <f>_xlfn.STDEV.P(F120:F124)</f>
        <v>5.366215991880261</v>
      </c>
      <c r="H126" s="33" t="s">
        <v>8</v>
      </c>
      <c r="I126" s="33"/>
      <c r="J126" s="1">
        <f>_xlfn.STDEV.P(J120:J124)</f>
        <v>12.96765206195786</v>
      </c>
      <c r="K126" s="1">
        <f>_xlfn.STDEV.P(K120:K124)</f>
        <v>0.38033158475386136</v>
      </c>
      <c r="L126" s="1">
        <f>_xlfn.STDEV.P(L120:L124)</f>
        <v>0.17930210095908095</v>
      </c>
      <c r="M126" s="1">
        <f>_xlfn.STDEV.P(M120:M124)</f>
        <v>0.83098865964145607</v>
      </c>
    </row>
    <row r="127" spans="1:13" x14ac:dyDescent="0.25">
      <c r="A127" s="33" t="s">
        <v>9</v>
      </c>
      <c r="B127" s="33"/>
      <c r="C127" s="1">
        <f>C126/COUNT(C120:C124)</f>
        <v>20.977473632446781</v>
      </c>
      <c r="D127" s="1">
        <f>D126/COUNT(D120:D124)</f>
        <v>9.023879431818667</v>
      </c>
      <c r="E127" s="1">
        <f>E126/COUNT(E120:E124)</f>
        <v>42.376295260440124</v>
      </c>
      <c r="F127" s="1">
        <f>F126/COUNT(F120:F124)</f>
        <v>1.0732431983760522</v>
      </c>
      <c r="H127" s="33" t="s">
        <v>9</v>
      </c>
      <c r="I127" s="33"/>
      <c r="J127" s="1">
        <f>J126/COUNT(J120:J124)</f>
        <v>2.5935304123915719</v>
      </c>
      <c r="K127" s="1">
        <f>K126/COUNT(K120:K124)</f>
        <v>7.6066316950772275E-2</v>
      </c>
      <c r="L127" s="1">
        <f>L126/COUNT(L120:L124)</f>
        <v>3.5860420191816192E-2</v>
      </c>
      <c r="M127" s="1">
        <f>M126/COUNT(M120:M124)</f>
        <v>0.16619773192829121</v>
      </c>
    </row>
    <row r="128" spans="1:13" x14ac:dyDescent="0.25">
      <c r="A128" s="37" t="s">
        <v>10</v>
      </c>
      <c r="B128" s="37"/>
      <c r="C128" s="2">
        <f>_xlfn.T.TEST(C120:C124,C$93:C$97,2,2)</f>
        <v>0.36515616177607563</v>
      </c>
      <c r="D128" s="2">
        <f>_xlfn.T.TEST(D120:D124,D$93:D$97,2,2)</f>
        <v>0.65005998922742592</v>
      </c>
      <c r="E128" s="2">
        <f>_xlfn.T.TEST(E120:E124,E$93:E$97,2,2)</f>
        <v>0.30885764782626818</v>
      </c>
      <c r="F128" s="2">
        <f>_xlfn.T.TEST(F120:F124,F$93:F$97,2,2)</f>
        <v>1.9704971675852724E-3</v>
      </c>
      <c r="H128" s="37" t="s">
        <v>10</v>
      </c>
      <c r="I128" s="37"/>
      <c r="J128" s="2">
        <f>_xlfn.T.TEST(J120:J124,J$93:J$97,2,2)</f>
        <v>0.45077146341697172</v>
      </c>
      <c r="K128" s="2">
        <f>_xlfn.T.TEST(K120:K124,K$93:K$97,2,2)</f>
        <v>0.1107019225156142</v>
      </c>
      <c r="L128" s="2">
        <f>_xlfn.T.TEST(L120:L124,L$93:L$97,2,2)</f>
        <v>0.87655016751044157</v>
      </c>
      <c r="M128" s="2">
        <f>_xlfn.T.TEST(M120:M124,M$93:M$97,2,2)</f>
        <v>0.34235337042143854</v>
      </c>
    </row>
    <row r="129" spans="1:13" ht="10.5" customHeight="1" x14ac:dyDescent="0.25">
      <c r="A129" s="33" t="s">
        <v>11</v>
      </c>
      <c r="B129" s="33"/>
      <c r="C129" s="2">
        <f>_xlfn.T.TEST(C120:C124,C$101:C$105,2,2)</f>
        <v>0.11356479056063236</v>
      </c>
      <c r="D129" s="2">
        <f>_xlfn.T.TEST(D120:D124,D$101:D$105,2,2)</f>
        <v>9.4932044183192579E-2</v>
      </c>
      <c r="E129" s="2">
        <f>_xlfn.T.TEST(E120:E124,E$101:E$105,2,2)</f>
        <v>0.18012898533965266</v>
      </c>
      <c r="F129" s="2">
        <f>_xlfn.T.TEST(F120:F124,F$101:F$105,2,2)</f>
        <v>3.7182761912516062E-4</v>
      </c>
      <c r="H129" s="33" t="s">
        <v>11</v>
      </c>
      <c r="I129" s="33"/>
      <c r="J129" s="2">
        <f>_xlfn.T.TEST(J120:J124,J$101:J$105,2,2)</f>
        <v>0.54799131695688352</v>
      </c>
      <c r="K129" s="2">
        <f>_xlfn.T.TEST(K120:K124,K$101:K$105,2,2)</f>
        <v>5.8309730898043782E-2</v>
      </c>
      <c r="L129" s="2">
        <f>_xlfn.T.TEST(L120:L124,L$101:L$105,2,2)</f>
        <v>2.1270192950392673E-3</v>
      </c>
      <c r="M129" s="2">
        <f>_xlfn.T.TEST(M120:M124,M$101:M$105,2,2)</f>
        <v>0.18944221088575849</v>
      </c>
    </row>
    <row r="130" spans="1:13" ht="10.5" customHeight="1" x14ac:dyDescent="0.25">
      <c r="A130" s="33" t="s">
        <v>29</v>
      </c>
      <c r="B130" s="6">
        <v>41</v>
      </c>
      <c r="C130" s="8">
        <v>653</v>
      </c>
      <c r="D130" s="8">
        <v>340</v>
      </c>
      <c r="E130" s="8">
        <v>1568</v>
      </c>
      <c r="F130" s="6">
        <v>26.114649681528661</v>
      </c>
      <c r="H130" s="33" t="s">
        <v>29</v>
      </c>
      <c r="I130" s="6">
        <v>41</v>
      </c>
      <c r="J130" s="8">
        <v>198</v>
      </c>
      <c r="K130" s="14">
        <f t="shared" ref="K130:K133" si="56">C130/J130</f>
        <v>3.297979797979798</v>
      </c>
      <c r="L130" s="14">
        <f t="shared" ref="L130:L133" si="57">D130/J130</f>
        <v>1.7171717171717171</v>
      </c>
      <c r="M130" s="14">
        <f t="shared" ref="M130:M133" si="58">E130/J130</f>
        <v>7.9191919191919196</v>
      </c>
    </row>
    <row r="131" spans="1:13" x14ac:dyDescent="0.25">
      <c r="A131" s="33"/>
      <c r="B131" s="6">
        <v>43</v>
      </c>
      <c r="C131" s="8">
        <v>625</v>
      </c>
      <c r="D131" s="8">
        <v>460</v>
      </c>
      <c r="E131" s="8">
        <v>1244</v>
      </c>
      <c r="F131" s="6">
        <v>23.497267759562842</v>
      </c>
      <c r="H131" s="33"/>
      <c r="I131" s="6">
        <v>43</v>
      </c>
      <c r="J131" s="8">
        <v>226</v>
      </c>
      <c r="K131" s="14">
        <f t="shared" si="56"/>
        <v>2.7654867256637168</v>
      </c>
      <c r="L131" s="14">
        <f t="shared" si="57"/>
        <v>2.0353982300884956</v>
      </c>
      <c r="M131" s="14">
        <f t="shared" si="58"/>
        <v>5.5044247787610621</v>
      </c>
    </row>
    <row r="132" spans="1:13" x14ac:dyDescent="0.25">
      <c r="A132" s="33"/>
      <c r="B132" s="6">
        <v>44</v>
      </c>
      <c r="C132" s="8">
        <v>615</v>
      </c>
      <c r="D132" s="8">
        <v>431</v>
      </c>
      <c r="E132" s="8">
        <v>1214</v>
      </c>
      <c r="F132" s="6">
        <v>42.038216560509554</v>
      </c>
      <c r="H132" s="33"/>
      <c r="I132" s="6">
        <v>44</v>
      </c>
      <c r="J132" s="8">
        <v>223</v>
      </c>
      <c r="K132" s="14">
        <f t="shared" si="56"/>
        <v>2.7578475336322872</v>
      </c>
      <c r="L132" s="14">
        <f t="shared" si="57"/>
        <v>1.9327354260089686</v>
      </c>
      <c r="M132" s="14">
        <f t="shared" si="58"/>
        <v>5.4439461883408073</v>
      </c>
    </row>
    <row r="133" spans="1:13" x14ac:dyDescent="0.25">
      <c r="A133" s="33"/>
      <c r="B133" s="6">
        <v>49</v>
      </c>
      <c r="C133" s="8">
        <v>605</v>
      </c>
      <c r="D133" s="8">
        <v>359</v>
      </c>
      <c r="E133" s="8">
        <v>1165</v>
      </c>
      <c r="F133" s="6">
        <v>10.734463276836157</v>
      </c>
      <c r="H133" s="33"/>
      <c r="I133" s="6">
        <v>49</v>
      </c>
      <c r="J133" s="8">
        <v>196</v>
      </c>
      <c r="K133" s="14">
        <f t="shared" si="56"/>
        <v>3.0867346938775508</v>
      </c>
      <c r="L133" s="14">
        <f t="shared" si="57"/>
        <v>1.8316326530612246</v>
      </c>
      <c r="M133" s="14">
        <f t="shared" si="58"/>
        <v>5.9438775510204085</v>
      </c>
    </row>
    <row r="134" spans="1:13" x14ac:dyDescent="0.25">
      <c r="A134" s="33"/>
      <c r="B134" s="6">
        <v>50</v>
      </c>
      <c r="C134" s="8">
        <v>593</v>
      </c>
      <c r="D134" s="8">
        <v>345</v>
      </c>
      <c r="E134" s="8">
        <v>1010</v>
      </c>
      <c r="F134" s="6">
        <v>9.0322580645161281</v>
      </c>
      <c r="H134" s="33"/>
      <c r="I134" s="6">
        <v>50</v>
      </c>
      <c r="J134" s="6">
        <v>169</v>
      </c>
      <c r="K134" s="14">
        <f t="shared" ref="K134" si="59">C134/J134</f>
        <v>3.5088757396449703</v>
      </c>
      <c r="L134" s="14">
        <f t="shared" ref="L134" si="60">D134/J134</f>
        <v>2.0414201183431953</v>
      </c>
      <c r="M134" s="14">
        <f t="shared" ref="M134" si="61">E134/J134</f>
        <v>5.9763313609467454</v>
      </c>
    </row>
    <row r="135" spans="1:13" x14ac:dyDescent="0.25">
      <c r="A135" s="33" t="s">
        <v>7</v>
      </c>
      <c r="B135" s="33"/>
      <c r="C135" s="1">
        <f>AVERAGE(C130:C134)</f>
        <v>618.20000000000005</v>
      </c>
      <c r="D135" s="1">
        <f>AVERAGE(D130:D134)</f>
        <v>387</v>
      </c>
      <c r="E135" s="1">
        <f>AVERAGE(E130:E134)</f>
        <v>1240.2</v>
      </c>
      <c r="F135" s="1">
        <f>AVERAGE(F130:F134)</f>
        <v>22.283371068590668</v>
      </c>
      <c r="H135" s="33" t="s">
        <v>7</v>
      </c>
      <c r="I135" s="33"/>
      <c r="J135" s="1">
        <f>AVERAGE(J130:J134)</f>
        <v>202.4</v>
      </c>
      <c r="K135" s="1">
        <f>AVERAGE(K130:K134)</f>
        <v>3.0833848981596645</v>
      </c>
      <c r="L135" s="1">
        <f>AVERAGE(L130:L134)</f>
        <v>1.9116716289347202</v>
      </c>
      <c r="M135" s="1">
        <f>AVERAGE(M130:M134)</f>
        <v>6.1575543596521882</v>
      </c>
    </row>
    <row r="136" spans="1:13" x14ac:dyDescent="0.25">
      <c r="A136" s="33" t="s">
        <v>8</v>
      </c>
      <c r="B136" s="33"/>
      <c r="C136" s="1">
        <f>_xlfn.STDEV.P(C130:C134)</f>
        <v>20.380382724571195</v>
      </c>
      <c r="D136" s="1">
        <f>_xlfn.STDEV.P(D130:D134)</f>
        <v>49.034681603942325</v>
      </c>
      <c r="E136" s="1">
        <f>_xlfn.STDEV.P(E130:E134)</f>
        <v>182.6476389116487</v>
      </c>
      <c r="F136" s="1">
        <f>_xlfn.STDEV.P(F130:F134)</f>
        <v>11.96139982130101</v>
      </c>
      <c r="H136" s="33" t="s">
        <v>8</v>
      </c>
      <c r="I136" s="33"/>
      <c r="J136" s="1">
        <f>_xlfn.STDEV.P(J130:J134)</f>
        <v>20.771133815947554</v>
      </c>
      <c r="K136" s="1">
        <f>_xlfn.STDEV.P(K130:K134)</f>
        <v>0.29466539400741726</v>
      </c>
      <c r="L136" s="1">
        <f>_xlfn.STDEV.P(L130:L134)</f>
        <v>0.12395408764435782</v>
      </c>
      <c r="M136" s="1">
        <f>_xlfn.STDEV.P(M130:M134)</f>
        <v>0.90748898798667166</v>
      </c>
    </row>
    <row r="137" spans="1:13" x14ac:dyDescent="0.25">
      <c r="A137" s="33" t="s">
        <v>9</v>
      </c>
      <c r="B137" s="33"/>
      <c r="C137" s="1">
        <f>C136/COUNT(C130:C134)</f>
        <v>4.0760765449142387</v>
      </c>
      <c r="D137" s="1">
        <f>D136/COUNT(D130:D134)</f>
        <v>9.8069363207884646</v>
      </c>
      <c r="E137" s="1">
        <f>E136/COUNT(E130:E134)</f>
        <v>36.529527782329737</v>
      </c>
      <c r="F137" s="1">
        <f>F136/COUNT(F130:F134)</f>
        <v>2.3922799642602017</v>
      </c>
      <c r="H137" s="33" t="s">
        <v>9</v>
      </c>
      <c r="I137" s="33"/>
      <c r="J137" s="1">
        <f>J136/COUNT(J130:J134)</f>
        <v>4.1542267631895111</v>
      </c>
      <c r="K137" s="1">
        <f>K136/COUNT(K130:K134)</f>
        <v>5.8933078801483449E-2</v>
      </c>
      <c r="L137" s="1">
        <f>L136/COUNT(L130:L134)</f>
        <v>2.4790817528871564E-2</v>
      </c>
      <c r="M137" s="1">
        <f>M136/COUNT(M130:M134)</f>
        <v>0.18149779759733434</v>
      </c>
    </row>
    <row r="138" spans="1:13" x14ac:dyDescent="0.25">
      <c r="A138" s="37" t="s">
        <v>10</v>
      </c>
      <c r="B138" s="37"/>
      <c r="C138" s="2">
        <f>_xlfn.T.TEST(C130:C134,C$93:C$97,2,2)</f>
        <v>5.4666296392625109E-2</v>
      </c>
      <c r="D138" s="2">
        <f t="shared" ref="D138:E138" si="62">_xlfn.T.TEST(D130:D134,D$93:D$97,2,2)</f>
        <v>1.6571490761304028E-2</v>
      </c>
      <c r="E138" s="2">
        <f t="shared" si="62"/>
        <v>8.8124279709035053E-2</v>
      </c>
      <c r="F138" s="2">
        <f>_xlfn.T.TEST(F130:F134,F$93:F$97,2,2)</f>
        <v>7.8069904332848813E-2</v>
      </c>
      <c r="H138" s="37" t="s">
        <v>10</v>
      </c>
      <c r="I138" s="37"/>
      <c r="J138" s="2">
        <f>_xlfn.T.TEST(J130:J134,J$93:J$97,2,2)</f>
        <v>0.33792964364848999</v>
      </c>
      <c r="K138" s="2">
        <f t="shared" ref="K138:M138" si="63">_xlfn.T.TEST(K130:K134,K$93:K$97,2,2)</f>
        <v>0.87920822613342331</v>
      </c>
      <c r="L138" s="2">
        <f t="shared" si="63"/>
        <v>2.603447712185861E-2</v>
      </c>
      <c r="M138" s="2">
        <f t="shared" si="63"/>
        <v>0.14451221742224657</v>
      </c>
    </row>
    <row r="139" spans="1:13" x14ac:dyDescent="0.25">
      <c r="A139" s="33" t="s">
        <v>11</v>
      </c>
      <c r="B139" s="33"/>
      <c r="C139" s="2">
        <f>_xlfn.T.TEST(C130:C134,C$101:C$105,2,2)</f>
        <v>0.66602678593772213</v>
      </c>
      <c r="D139" s="2">
        <f t="shared" ref="D139:E139" si="64">_xlfn.T.TEST(D130:D134,D$101:D$105,2,2)</f>
        <v>0.94654559763588186</v>
      </c>
      <c r="E139" s="2">
        <f t="shared" si="64"/>
        <v>4.418687602753598E-2</v>
      </c>
      <c r="F139" s="2">
        <f>_xlfn.T.TEST(F130:F134,F$101:F$105,2,2)</f>
        <v>0.15517759071730708</v>
      </c>
      <c r="H139" s="33" t="s">
        <v>11</v>
      </c>
      <c r="I139" s="33"/>
      <c r="J139" s="2">
        <f>_xlfn.T.TEST(J130:J134,J$101:J$105,2,2)</f>
        <v>0.40798122734166353</v>
      </c>
      <c r="K139" s="2">
        <f t="shared" ref="K139:M139" si="65">_xlfn.T.TEST(K130:K134,K$101:K$105,2,2)</f>
        <v>0.34868170894152895</v>
      </c>
      <c r="L139" s="2">
        <f t="shared" si="65"/>
        <v>8.2698931458908442E-2</v>
      </c>
      <c r="M139" s="2">
        <f t="shared" si="65"/>
        <v>7.7369584634087926E-2</v>
      </c>
    </row>
    <row r="140" spans="1:13" x14ac:dyDescent="0.25">
      <c r="A140" s="32" t="s">
        <v>12</v>
      </c>
      <c r="B140" s="6">
        <v>51</v>
      </c>
      <c r="C140" s="6">
        <v>756</v>
      </c>
      <c r="D140" s="6">
        <v>521</v>
      </c>
      <c r="E140" s="6">
        <v>1383</v>
      </c>
      <c r="F140" s="6">
        <v>25.595238095238095</v>
      </c>
      <c r="H140" s="32" t="s">
        <v>12</v>
      </c>
      <c r="I140" s="6">
        <v>51</v>
      </c>
      <c r="J140" s="6">
        <v>211</v>
      </c>
      <c r="K140" s="14">
        <f t="shared" ref="K140:K144" si="66">C140/J140</f>
        <v>3.5829383886255926</v>
      </c>
      <c r="L140" s="14">
        <f t="shared" ref="L140:L144" si="67">D140/J140</f>
        <v>2.4691943127962084</v>
      </c>
      <c r="M140" s="14">
        <f t="shared" ref="M140:M144" si="68">E140/J140</f>
        <v>6.5545023696682465</v>
      </c>
    </row>
    <row r="141" spans="1:13" x14ac:dyDescent="0.25">
      <c r="A141" s="32"/>
      <c r="B141" s="6">
        <v>52</v>
      </c>
      <c r="C141" s="6">
        <v>611</v>
      </c>
      <c r="D141" s="6">
        <v>347</v>
      </c>
      <c r="E141" s="6">
        <v>1183</v>
      </c>
      <c r="F141" s="6">
        <v>38.571428571428577</v>
      </c>
      <c r="H141" s="32"/>
      <c r="I141" s="6">
        <v>52</v>
      </c>
      <c r="J141" s="6">
        <v>194</v>
      </c>
      <c r="K141" s="14">
        <f t="shared" si="66"/>
        <v>3.1494845360824741</v>
      </c>
      <c r="L141" s="14">
        <f t="shared" si="67"/>
        <v>1.7886597938144331</v>
      </c>
      <c r="M141" s="14">
        <f t="shared" si="68"/>
        <v>6.0979381443298966</v>
      </c>
    </row>
    <row r="142" spans="1:13" x14ac:dyDescent="0.25">
      <c r="A142" s="32"/>
      <c r="B142" s="6">
        <v>53</v>
      </c>
      <c r="C142" s="6">
        <v>850</v>
      </c>
      <c r="D142" s="6">
        <v>284</v>
      </c>
      <c r="E142" s="6">
        <v>1252</v>
      </c>
      <c r="F142" s="6">
        <v>41.780821917808218</v>
      </c>
      <c r="H142" s="32"/>
      <c r="I142" s="6">
        <v>53</v>
      </c>
      <c r="J142" s="6">
        <v>207</v>
      </c>
      <c r="K142" s="14">
        <f t="shared" si="66"/>
        <v>4.1062801932367146</v>
      </c>
      <c r="L142" s="14">
        <f t="shared" si="67"/>
        <v>1.3719806763285025</v>
      </c>
      <c r="M142" s="14">
        <f t="shared" si="68"/>
        <v>6.0483091787439616</v>
      </c>
    </row>
    <row r="143" spans="1:13" x14ac:dyDescent="0.25">
      <c r="A143" s="32"/>
      <c r="B143" s="6">
        <v>54</v>
      </c>
      <c r="C143" s="6">
        <v>645</v>
      </c>
      <c r="D143" s="6">
        <v>310</v>
      </c>
      <c r="E143" s="6">
        <v>1158</v>
      </c>
      <c r="F143" s="6">
        <v>23.566878980891719</v>
      </c>
      <c r="H143" s="32"/>
      <c r="I143" s="6">
        <v>54</v>
      </c>
      <c r="J143" s="6">
        <v>194</v>
      </c>
      <c r="K143" s="14">
        <f t="shared" si="66"/>
        <v>3.3247422680412373</v>
      </c>
      <c r="L143" s="14">
        <f t="shared" si="67"/>
        <v>1.597938144329897</v>
      </c>
      <c r="M143" s="14">
        <f t="shared" si="68"/>
        <v>5.9690721649484537</v>
      </c>
    </row>
    <row r="144" spans="1:13" x14ac:dyDescent="0.25">
      <c r="A144" s="32"/>
      <c r="B144" s="6">
        <v>60</v>
      </c>
      <c r="C144" s="6">
        <v>593</v>
      </c>
      <c r="D144" s="6">
        <v>337</v>
      </c>
      <c r="E144" s="6">
        <v>862</v>
      </c>
      <c r="F144" s="6">
        <v>21.739130434782609</v>
      </c>
      <c r="H144" s="32"/>
      <c r="I144" s="6">
        <v>60</v>
      </c>
      <c r="J144" s="6">
        <v>196</v>
      </c>
      <c r="K144" s="14">
        <f t="shared" si="66"/>
        <v>3.0255102040816326</v>
      </c>
      <c r="L144" s="14">
        <f t="shared" si="67"/>
        <v>1.7193877551020409</v>
      </c>
      <c r="M144" s="14">
        <f t="shared" si="68"/>
        <v>4.3979591836734695</v>
      </c>
    </row>
    <row r="145" spans="1:13" x14ac:dyDescent="0.25">
      <c r="A145" s="33" t="s">
        <v>7</v>
      </c>
      <c r="B145" s="33"/>
      <c r="C145" s="1">
        <f>AVERAGE(C140:C144)</f>
        <v>691</v>
      </c>
      <c r="D145" s="1">
        <f>AVERAGE(D140:D144)</f>
        <v>359.8</v>
      </c>
      <c r="E145" s="1">
        <f>AVERAGE(E140:E144)</f>
        <v>1167.5999999999999</v>
      </c>
      <c r="F145" s="1">
        <f>AVERAGE(F140:F144)</f>
        <v>30.25069960002984</v>
      </c>
      <c r="H145" s="33" t="s">
        <v>7</v>
      </c>
      <c r="I145" s="33"/>
      <c r="J145" s="1">
        <f>AVERAGE(J140:J144)</f>
        <v>200.4</v>
      </c>
      <c r="K145" s="1">
        <f>AVERAGE(K140:K144)</f>
        <v>3.4377911180135308</v>
      </c>
      <c r="L145" s="1">
        <f>AVERAGE(L140:L144)</f>
        <v>1.7894321364742161</v>
      </c>
      <c r="M145" s="1">
        <f>AVERAGE(M140:M144)</f>
        <v>5.8135562082728054</v>
      </c>
    </row>
    <row r="146" spans="1:13" x14ac:dyDescent="0.25">
      <c r="A146" s="33" t="s">
        <v>8</v>
      </c>
      <c r="B146" s="33"/>
      <c r="C146" s="1">
        <f>_xlfn.STDEV.P(C140:C144)</f>
        <v>97.597131105376249</v>
      </c>
      <c r="D146" s="1">
        <f>_xlfn.STDEV.P(D140:D144)</f>
        <v>83.540169978280503</v>
      </c>
      <c r="E146" s="1">
        <f>_xlfn.STDEV.P(E140:E144)</f>
        <v>171.60489503507759</v>
      </c>
      <c r="F146" s="1">
        <f>_xlfn.STDEV.P(F140:F144)</f>
        <v>8.2579881426968313</v>
      </c>
      <c r="H146" s="33" t="s">
        <v>8</v>
      </c>
      <c r="I146" s="33"/>
      <c r="J146" s="1">
        <f>_xlfn.STDEV.P(J140:J144)</f>
        <v>7.1721684308164431</v>
      </c>
      <c r="K146" s="1">
        <f>_xlfn.STDEV.P(K140:K144)</f>
        <v>0.38309833033210278</v>
      </c>
      <c r="L146" s="1">
        <f>_xlfn.STDEV.P(L140:L144)</f>
        <v>0.36821708239520107</v>
      </c>
      <c r="M146" s="1">
        <f>_xlfn.STDEV.P(M140:M144)</f>
        <v>0.7366251971827299</v>
      </c>
    </row>
    <row r="147" spans="1:13" x14ac:dyDescent="0.25">
      <c r="A147" s="33" t="s">
        <v>9</v>
      </c>
      <c r="B147" s="33"/>
      <c r="C147" s="1">
        <f>C146/COUNT(C140:C144)</f>
        <v>19.51942622107525</v>
      </c>
      <c r="D147" s="1">
        <f>D146/COUNT(D140:D144)</f>
        <v>16.708033995656102</v>
      </c>
      <c r="E147" s="1">
        <f>E146/COUNT(E140:E144)</f>
        <v>34.320979007015517</v>
      </c>
      <c r="F147" s="1">
        <f>F146/COUNT(F140:F144)</f>
        <v>1.6515976285393663</v>
      </c>
      <c r="H147" s="33" t="s">
        <v>9</v>
      </c>
      <c r="I147" s="33"/>
      <c r="J147" s="1">
        <f>J146/COUNT(J140:J144)</f>
        <v>1.4344336861632887</v>
      </c>
      <c r="K147" s="1">
        <f>K146/COUNT(K140:K144)</f>
        <v>7.6619666066420553E-2</v>
      </c>
      <c r="L147" s="1">
        <f>L146/COUNT(L140:L144)</f>
        <v>7.3643416479040213E-2</v>
      </c>
      <c r="M147" s="1">
        <f>M146/COUNT(M140:M144)</f>
        <v>0.14732503943654598</v>
      </c>
    </row>
    <row r="148" spans="1:13" x14ac:dyDescent="0.25">
      <c r="A148" s="37" t="s">
        <v>10</v>
      </c>
      <c r="B148" s="37"/>
      <c r="C148" s="2">
        <f>_xlfn.T.TEST(C140:C144,C$93:C$97,2,2)</f>
        <v>5.4987771658191152E-2</v>
      </c>
      <c r="D148" s="2">
        <f t="shared" ref="D148:E148" si="69">_xlfn.T.TEST(D140:D144,D$93:D$97,2,2)</f>
        <v>0.27077260142213849</v>
      </c>
      <c r="E148" s="2">
        <f t="shared" si="69"/>
        <v>0.20113090970774572</v>
      </c>
      <c r="F148" s="2">
        <f>_xlfn.T.TEST(F140:F144,F$93:F$97,2,2)</f>
        <v>0.26292100558388709</v>
      </c>
      <c r="H148" s="37" t="s">
        <v>10</v>
      </c>
      <c r="I148" s="37"/>
      <c r="J148" s="2">
        <f>_xlfn.T.TEST(J140:J144,J$93:J$97,2,2)</f>
        <v>0.20979287881363137</v>
      </c>
      <c r="K148" s="2">
        <f t="shared" ref="K148:L148" si="70">_xlfn.T.TEST(K140:K144,K$93:K$97,2,2)</f>
        <v>0.13862060876767077</v>
      </c>
      <c r="L148" s="2">
        <f t="shared" si="70"/>
        <v>0.48336110679965716</v>
      </c>
      <c r="M148" s="2">
        <f>_xlfn.T.TEST(M140:M144,M$93:M$97,2,2)</f>
        <v>0.29120768211770848</v>
      </c>
    </row>
    <row r="149" spans="1:13" ht="10.5" customHeight="1" x14ac:dyDescent="0.25">
      <c r="A149" s="32" t="s">
        <v>24</v>
      </c>
      <c r="B149" s="6">
        <v>61</v>
      </c>
      <c r="C149" s="6">
        <v>444</v>
      </c>
      <c r="D149" s="6">
        <v>221</v>
      </c>
      <c r="E149" s="6">
        <v>925</v>
      </c>
      <c r="F149" s="6">
        <v>22.535211267605636</v>
      </c>
      <c r="H149" s="32" t="s">
        <v>24</v>
      </c>
      <c r="I149" s="6">
        <v>61</v>
      </c>
      <c r="J149" s="6">
        <v>174</v>
      </c>
      <c r="K149" s="14">
        <f t="shared" ref="K149:K153" si="71">C149/J149</f>
        <v>2.5517241379310347</v>
      </c>
      <c r="L149" s="14">
        <f t="shared" ref="L149:L153" si="72">D149/J149</f>
        <v>1.2701149425287357</v>
      </c>
      <c r="M149" s="14">
        <f t="shared" ref="M149:M153" si="73">E149/J149</f>
        <v>5.3160919540229887</v>
      </c>
    </row>
    <row r="150" spans="1:13" x14ac:dyDescent="0.25">
      <c r="A150" s="32"/>
      <c r="B150" s="6">
        <v>62</v>
      </c>
      <c r="C150" s="6">
        <v>495</v>
      </c>
      <c r="D150" s="6">
        <v>352</v>
      </c>
      <c r="E150" s="6">
        <v>728</v>
      </c>
      <c r="F150" s="6">
        <v>27.333333333333332</v>
      </c>
      <c r="H150" s="32"/>
      <c r="I150" s="6">
        <v>62</v>
      </c>
      <c r="J150" s="6">
        <v>191</v>
      </c>
      <c r="K150" s="14">
        <f t="shared" si="71"/>
        <v>2.5916230366492146</v>
      </c>
      <c r="L150" s="14">
        <f t="shared" si="72"/>
        <v>1.8429319371727748</v>
      </c>
      <c r="M150" s="14">
        <f t="shared" si="73"/>
        <v>3.8115183246073299</v>
      </c>
    </row>
    <row r="151" spans="1:13" x14ac:dyDescent="0.25">
      <c r="A151" s="32"/>
      <c r="B151" s="6">
        <v>63</v>
      </c>
      <c r="C151" s="6">
        <v>556</v>
      </c>
      <c r="D151" s="6">
        <v>255</v>
      </c>
      <c r="E151" s="6">
        <v>970</v>
      </c>
      <c r="F151" s="6">
        <v>40.410958904109592</v>
      </c>
      <c r="H151" s="32"/>
      <c r="I151" s="6">
        <v>63</v>
      </c>
      <c r="J151" s="6">
        <v>205</v>
      </c>
      <c r="K151" s="14">
        <f t="shared" si="71"/>
        <v>2.7121951219512197</v>
      </c>
      <c r="L151" s="14">
        <f t="shared" si="72"/>
        <v>1.2439024390243902</v>
      </c>
      <c r="M151" s="14">
        <f t="shared" si="73"/>
        <v>4.7317073170731705</v>
      </c>
    </row>
    <row r="152" spans="1:13" x14ac:dyDescent="0.25">
      <c r="A152" s="32"/>
      <c r="B152" s="6">
        <v>64</v>
      </c>
      <c r="C152" s="6">
        <v>601</v>
      </c>
      <c r="D152" s="6">
        <v>265</v>
      </c>
      <c r="E152" s="6">
        <v>765</v>
      </c>
      <c r="F152" s="6">
        <v>14.838709677419354</v>
      </c>
      <c r="H152" s="32"/>
      <c r="I152" s="6">
        <v>64</v>
      </c>
      <c r="J152" s="6">
        <v>178</v>
      </c>
      <c r="K152" s="14">
        <f t="shared" si="71"/>
        <v>3.3764044943820224</v>
      </c>
      <c r="L152" s="14">
        <f t="shared" si="72"/>
        <v>1.4887640449438202</v>
      </c>
      <c r="M152" s="14">
        <f t="shared" si="73"/>
        <v>4.297752808988764</v>
      </c>
    </row>
    <row r="153" spans="1:13" x14ac:dyDescent="0.25">
      <c r="A153" s="32"/>
      <c r="B153" s="6">
        <v>70</v>
      </c>
      <c r="C153" s="6">
        <v>766</v>
      </c>
      <c r="D153" s="6">
        <v>411</v>
      </c>
      <c r="E153" s="6">
        <v>1075</v>
      </c>
      <c r="F153" s="6">
        <v>41.891891891891895</v>
      </c>
      <c r="H153" s="32"/>
      <c r="I153" s="6">
        <v>70</v>
      </c>
      <c r="J153" s="6">
        <v>210</v>
      </c>
      <c r="K153" s="14">
        <f t="shared" si="71"/>
        <v>3.6476190476190475</v>
      </c>
      <c r="L153" s="14">
        <f t="shared" si="72"/>
        <v>1.9571428571428571</v>
      </c>
      <c r="M153" s="14">
        <f t="shared" si="73"/>
        <v>5.1190476190476186</v>
      </c>
    </row>
    <row r="154" spans="1:13" x14ac:dyDescent="0.25">
      <c r="A154" s="33" t="s">
        <v>7</v>
      </c>
      <c r="B154" s="33"/>
      <c r="C154" s="1">
        <f>AVERAGE(C149:C153)</f>
        <v>572.4</v>
      </c>
      <c r="D154" s="1">
        <f>AVERAGE(D149:D153)</f>
        <v>300.8</v>
      </c>
      <c r="E154" s="1">
        <f>AVERAGE(E149:E153)</f>
        <v>892.6</v>
      </c>
      <c r="F154" s="1">
        <f>AVERAGE(F149:F153)</f>
        <v>29.402021014871963</v>
      </c>
      <c r="H154" s="33" t="s">
        <v>7</v>
      </c>
      <c r="I154" s="33"/>
      <c r="J154" s="1">
        <f>AVERAGE(J149:J153)</f>
        <v>191.6</v>
      </c>
      <c r="K154" s="1">
        <f>AVERAGE(K149:K153)</f>
        <v>2.9759131677065076</v>
      </c>
      <c r="L154" s="1">
        <f>AVERAGE(L149:L153)</f>
        <v>1.5605712441625157</v>
      </c>
      <c r="M154" s="1">
        <f>AVERAGE(M149:M153)</f>
        <v>4.6552236047479738</v>
      </c>
    </row>
    <row r="155" spans="1:13" x14ac:dyDescent="0.25">
      <c r="A155" s="33" t="s">
        <v>8</v>
      </c>
      <c r="B155" s="33"/>
      <c r="C155" s="1">
        <f>_xlfn.STDEV.P(C149:C153)</f>
        <v>110.49452475122919</v>
      </c>
      <c r="D155" s="1">
        <f>_xlfn.STDEV.P(D149:D153)</f>
        <v>70.018283326571208</v>
      </c>
      <c r="E155" s="1">
        <f>_xlfn.STDEV.P(E149:E153)</f>
        <v>129.37171251861824</v>
      </c>
      <c r="F155" s="1">
        <f>_xlfn.STDEV.P(F149:F153)</f>
        <v>10.39919391024323</v>
      </c>
      <c r="H155" s="33" t="s">
        <v>8</v>
      </c>
      <c r="I155" s="33"/>
      <c r="J155" s="1">
        <f>_xlfn.STDEV.P(J149:J153)</f>
        <v>14.235167719419396</v>
      </c>
      <c r="K155" s="1">
        <f>_xlfn.STDEV.P(K149:K153)</f>
        <v>0.44916467744431271</v>
      </c>
      <c r="L155" s="1">
        <f>_xlfn.STDEV.P(L149:L153)</f>
        <v>0.29216326748757382</v>
      </c>
      <c r="M155" s="1">
        <f>_xlfn.STDEV.P(M149:M153)</f>
        <v>0.54723914683134833</v>
      </c>
    </row>
    <row r="156" spans="1:13" x14ac:dyDescent="0.25">
      <c r="A156" s="33" t="s">
        <v>9</v>
      </c>
      <c r="B156" s="33"/>
      <c r="C156" s="1">
        <f>C155/COUNT(C149:C153)</f>
        <v>22.098904950245839</v>
      </c>
      <c r="D156" s="1">
        <f>D155/COUNT(D149:D153)</f>
        <v>14.003656665314242</v>
      </c>
      <c r="E156" s="1">
        <f>E155/COUNT(E149:E153)</f>
        <v>25.874342503723646</v>
      </c>
      <c r="F156" s="1">
        <f>F155/COUNT(F149:F153)</f>
        <v>2.0798387820486459</v>
      </c>
      <c r="H156" s="33" t="s">
        <v>9</v>
      </c>
      <c r="I156" s="33"/>
      <c r="J156" s="1">
        <f>J155/COUNT(J149:J153)</f>
        <v>2.847033543883879</v>
      </c>
      <c r="K156" s="1">
        <f>K155/COUNT(K149:K153)</f>
        <v>8.9832935488862536E-2</v>
      </c>
      <c r="L156" s="1">
        <f>L155/COUNT(L149:L153)</f>
        <v>5.8432653497514767E-2</v>
      </c>
      <c r="M156" s="1">
        <f>M155/COUNT(M149:M153)</f>
        <v>0.10944782936626966</v>
      </c>
    </row>
    <row r="157" spans="1:13" x14ac:dyDescent="0.25">
      <c r="A157" s="37" t="s">
        <v>10</v>
      </c>
      <c r="B157" s="37"/>
      <c r="C157" s="2">
        <f>_xlfn.T.TEST(C149:C153,C$93:C$97,2,2)</f>
        <v>0.95428236725444049</v>
      </c>
      <c r="D157" s="2">
        <f t="shared" ref="D157:E157" si="74">_xlfn.T.TEST(D149:D153,D$93:D$97,2,2)</f>
        <v>0.81201537521988698</v>
      </c>
      <c r="E157" s="2">
        <f t="shared" si="74"/>
        <v>0.3157404243744143</v>
      </c>
      <c r="F157" s="2">
        <f>_xlfn.T.TEST(F149:F153,F$93:F$97,2,2)</f>
        <v>0.26401555233204094</v>
      </c>
      <c r="H157" s="37" t="s">
        <v>10</v>
      </c>
      <c r="I157" s="37"/>
      <c r="J157" s="2">
        <f>_xlfn.T.TEST(J149:J153,J$93:J$97,2,2)</f>
        <v>0.84686272837957222</v>
      </c>
      <c r="K157" s="2">
        <f t="shared" ref="K157:M157" si="75">_xlfn.T.TEST(K149:K153,K$93:K$97,2,2)</f>
        <v>0.77909037809420478</v>
      </c>
      <c r="L157" s="2">
        <f t="shared" si="75"/>
        <v>0.63150930789405946</v>
      </c>
      <c r="M157" s="2">
        <f t="shared" si="75"/>
        <v>0.17151987042920205</v>
      </c>
    </row>
    <row r="158" spans="1:13" x14ac:dyDescent="0.25">
      <c r="A158" s="37" t="s">
        <v>11</v>
      </c>
      <c r="B158" s="37"/>
      <c r="C158" s="2">
        <f>_xlfn.T.TEST(C149:C153,C$140:C$144,2,2)</f>
        <v>0.14629378659999434</v>
      </c>
      <c r="D158" s="2">
        <f t="shared" ref="D158:E158" si="76">_xlfn.T.TEST(D149:D153,D$140:D$144,2,2)</f>
        <v>0.31055746870012652</v>
      </c>
      <c r="E158" s="2">
        <f t="shared" si="76"/>
        <v>3.3686818877693647E-2</v>
      </c>
      <c r="F158" s="2">
        <f>_xlfn.T.TEST(F149:F153,F$140:F$144,2,2)</f>
        <v>0.90144563413889889</v>
      </c>
      <c r="H158" s="37" t="s">
        <v>11</v>
      </c>
      <c r="I158" s="37"/>
      <c r="J158" s="2">
        <f>_xlfn.T.TEST(J149:J153,J$140:J$144,2,2)</f>
        <v>0.30162932926718578</v>
      </c>
      <c r="K158" s="2">
        <f t="shared" ref="K158:M158" si="77">_xlfn.T.TEST(K149:K153,K$140:K$144,2,2)</f>
        <v>0.15626996312045566</v>
      </c>
      <c r="L158" s="2">
        <f t="shared" si="77"/>
        <v>0.35868557560023046</v>
      </c>
      <c r="M158" s="2">
        <f t="shared" si="77"/>
        <v>3.5555689768734647E-2</v>
      </c>
    </row>
    <row r="159" spans="1:13" ht="10.5" customHeight="1" x14ac:dyDescent="0.25">
      <c r="A159" s="32" t="s">
        <v>25</v>
      </c>
      <c r="B159" s="6">
        <v>71</v>
      </c>
      <c r="C159" s="6">
        <v>847</v>
      </c>
      <c r="D159" s="6">
        <v>390</v>
      </c>
      <c r="E159" s="6">
        <v>1422</v>
      </c>
      <c r="F159" s="6">
        <v>49.612403100775197</v>
      </c>
      <c r="H159" s="32" t="s">
        <v>25</v>
      </c>
      <c r="I159" s="6">
        <v>71</v>
      </c>
      <c r="J159" s="6">
        <v>193</v>
      </c>
      <c r="K159" s="14">
        <f t="shared" ref="K159:K163" si="78">C159/J159</f>
        <v>4.3886010362694297</v>
      </c>
      <c r="L159" s="14">
        <f t="shared" ref="L159:L163" si="79">D159/J159</f>
        <v>2.0207253886010363</v>
      </c>
      <c r="M159" s="14">
        <f t="shared" ref="M159:M163" si="80">E159/J159</f>
        <v>7.3678756476683942</v>
      </c>
    </row>
    <row r="160" spans="1:13" x14ac:dyDescent="0.25">
      <c r="A160" s="32"/>
      <c r="B160" s="6">
        <v>72</v>
      </c>
      <c r="C160" s="6">
        <v>762</v>
      </c>
      <c r="D160" s="6">
        <v>210</v>
      </c>
      <c r="E160" s="6">
        <v>1422</v>
      </c>
      <c r="F160" s="6">
        <v>33.088235294117645</v>
      </c>
      <c r="H160" s="32"/>
      <c r="I160" s="6">
        <v>72</v>
      </c>
      <c r="J160" s="6">
        <v>181</v>
      </c>
      <c r="K160" s="14">
        <f t="shared" si="78"/>
        <v>4.2099447513812152</v>
      </c>
      <c r="L160" s="14">
        <f t="shared" si="79"/>
        <v>1.160220994475138</v>
      </c>
      <c r="M160" s="14">
        <f t="shared" si="80"/>
        <v>7.8563535911602207</v>
      </c>
    </row>
    <row r="161" spans="1:13" x14ac:dyDescent="0.25">
      <c r="A161" s="32"/>
      <c r="B161" s="6">
        <v>73</v>
      </c>
      <c r="C161" s="6">
        <v>641</v>
      </c>
      <c r="D161" s="6">
        <v>327</v>
      </c>
      <c r="E161" s="6">
        <v>1230</v>
      </c>
      <c r="F161" s="6">
        <v>21.568627450980394</v>
      </c>
      <c r="H161" s="32"/>
      <c r="I161" s="6">
        <v>73</v>
      </c>
      <c r="J161" s="6">
        <v>186</v>
      </c>
      <c r="K161" s="14">
        <f t="shared" si="78"/>
        <v>3.446236559139785</v>
      </c>
      <c r="L161" s="14">
        <f t="shared" si="79"/>
        <v>1.7580645161290323</v>
      </c>
      <c r="M161" s="14">
        <f t="shared" si="80"/>
        <v>6.612903225806452</v>
      </c>
    </row>
    <row r="162" spans="1:13" x14ac:dyDescent="0.25">
      <c r="A162" s="32"/>
      <c r="B162" s="6">
        <v>74</v>
      </c>
      <c r="C162" s="6">
        <v>540</v>
      </c>
      <c r="D162" s="6">
        <v>272</v>
      </c>
      <c r="E162" s="6">
        <v>1024</v>
      </c>
      <c r="F162" s="6">
        <v>22.012578616352201</v>
      </c>
      <c r="H162" s="32"/>
      <c r="I162" s="6">
        <v>74</v>
      </c>
      <c r="J162" s="6">
        <v>194</v>
      </c>
      <c r="K162" s="14">
        <f t="shared" si="78"/>
        <v>2.7835051546391751</v>
      </c>
      <c r="L162" s="14">
        <f t="shared" si="79"/>
        <v>1.402061855670103</v>
      </c>
      <c r="M162" s="14">
        <f t="shared" si="80"/>
        <v>5.2783505154639174</v>
      </c>
    </row>
    <row r="163" spans="1:13" x14ac:dyDescent="0.25">
      <c r="A163" s="32"/>
      <c r="B163" s="6">
        <v>80</v>
      </c>
      <c r="C163" s="6">
        <v>726</v>
      </c>
      <c r="D163" s="6">
        <v>275</v>
      </c>
      <c r="E163" s="6">
        <v>1018</v>
      </c>
      <c r="F163" s="6">
        <v>20.987654320987652</v>
      </c>
      <c r="H163" s="32"/>
      <c r="I163" s="6">
        <v>80</v>
      </c>
      <c r="J163" s="6">
        <v>196</v>
      </c>
      <c r="K163" s="14">
        <f t="shared" si="78"/>
        <v>3.704081632653061</v>
      </c>
      <c r="L163" s="14">
        <f t="shared" si="79"/>
        <v>1.403061224489796</v>
      </c>
      <c r="M163" s="14">
        <f t="shared" si="80"/>
        <v>5.1938775510204085</v>
      </c>
    </row>
    <row r="164" spans="1:13" x14ac:dyDescent="0.25">
      <c r="A164" s="33" t="s">
        <v>7</v>
      </c>
      <c r="B164" s="33"/>
      <c r="C164" s="1">
        <f>AVERAGE(C159:C163)</f>
        <v>703.2</v>
      </c>
      <c r="D164" s="1">
        <f>AVERAGE(D159:D163)</f>
        <v>294.8</v>
      </c>
      <c r="E164" s="1">
        <f>AVERAGE(E159:E163)</f>
        <v>1223.2</v>
      </c>
      <c r="F164" s="1">
        <f>AVERAGE(F159:F163)</f>
        <v>29.45389975664262</v>
      </c>
      <c r="H164" s="33" t="s">
        <v>7</v>
      </c>
      <c r="I164" s="33"/>
      <c r="J164" s="1">
        <f>AVERAGE(J159:J163)</f>
        <v>190</v>
      </c>
      <c r="K164" s="1">
        <f>AVERAGE(K159:K163)</f>
        <v>3.7064738268165334</v>
      </c>
      <c r="L164" s="1">
        <f>AVERAGE(L159:L163)</f>
        <v>1.5488267958730211</v>
      </c>
      <c r="M164" s="1">
        <f>AVERAGE(M159:M163)</f>
        <v>6.4618721062238791</v>
      </c>
    </row>
    <row r="165" spans="1:13" x14ac:dyDescent="0.25">
      <c r="A165" s="33" t="s">
        <v>8</v>
      </c>
      <c r="B165" s="33"/>
      <c r="C165" s="1">
        <f>_xlfn.STDEV.P(C159:C163)</f>
        <v>105.03218554328954</v>
      </c>
      <c r="D165" s="1">
        <f>_xlfn.STDEV.P(D159:D163)</f>
        <v>60.337053292317812</v>
      </c>
      <c r="E165" s="1">
        <f>_xlfn.STDEV.P(E159:E163)</f>
        <v>179.37491463412604</v>
      </c>
      <c r="F165" s="1">
        <f>_xlfn.STDEV.P(F159:F163)</f>
        <v>11.034507177925821</v>
      </c>
      <c r="H165" s="33" t="s">
        <v>8</v>
      </c>
      <c r="I165" s="33"/>
      <c r="J165" s="1">
        <f>_xlfn.STDEV.P(J159:J163)</f>
        <v>5.6213877290220786</v>
      </c>
      <c r="K165" s="1">
        <f>_xlfn.STDEV.P(K159:K163)</f>
        <v>0.57243005330950536</v>
      </c>
      <c r="L165" s="1">
        <f>_xlfn.STDEV.P(L159:L163)</f>
        <v>0.3034042596108863</v>
      </c>
      <c r="M165" s="1">
        <f>_xlfn.STDEV.P(M159:M163)</f>
        <v>1.0767325550797873</v>
      </c>
    </row>
    <row r="166" spans="1:13" x14ac:dyDescent="0.25">
      <c r="A166" s="33" t="s">
        <v>9</v>
      </c>
      <c r="B166" s="33"/>
      <c r="C166" s="1">
        <f>C165/COUNT(C159:C163)</f>
        <v>21.006437108657909</v>
      </c>
      <c r="D166" s="1">
        <f>D165/COUNT(D159:D163)</f>
        <v>12.067410658463562</v>
      </c>
      <c r="E166" s="1">
        <f>E165/COUNT(E159:E163)</f>
        <v>35.874982926825211</v>
      </c>
      <c r="F166" s="1">
        <f>F165/COUNT(F159:F163)</f>
        <v>2.2069014355851642</v>
      </c>
      <c r="H166" s="33" t="s">
        <v>9</v>
      </c>
      <c r="I166" s="33"/>
      <c r="J166" s="1">
        <f>J165/COUNT(J159:J163)</f>
        <v>1.1242775458044156</v>
      </c>
      <c r="K166" s="1">
        <f>K165/COUNT(K159:K163)</f>
        <v>0.11448601066190107</v>
      </c>
      <c r="L166" s="1">
        <f>L165/COUNT(L159:L163)</f>
        <v>6.0680851922177259E-2</v>
      </c>
      <c r="M166" s="1">
        <f>M165/COUNT(M159:M163)</f>
        <v>0.21534651101595745</v>
      </c>
    </row>
    <row r="167" spans="1:13" x14ac:dyDescent="0.25">
      <c r="A167" s="37" t="s">
        <v>10</v>
      </c>
      <c r="B167" s="37"/>
      <c r="C167" s="2">
        <f>_xlfn.T.TEST(C159:C163,C$93:C$97,2,2)</f>
        <v>4.8744848724741469E-2</v>
      </c>
      <c r="D167" s="2">
        <f t="shared" ref="D167:E167" si="81">_xlfn.T.TEST(D159:D163,D$93:D$97,2,2)</f>
        <v>0.64669456626303745</v>
      </c>
      <c r="E167" s="2">
        <f t="shared" si="81"/>
        <v>0.1061779183233789</v>
      </c>
      <c r="F167" s="2">
        <f>_xlfn.T.TEST(F159:F163,F$93:F$97,2,2)</f>
        <v>0.28049423023310516</v>
      </c>
      <c r="H167" s="37" t="s">
        <v>10</v>
      </c>
      <c r="I167" s="37"/>
      <c r="J167" s="2">
        <f>_xlfn.T.TEST(J159:J163,J$93:J$97,2,2)</f>
        <v>0.95931596970306976</v>
      </c>
      <c r="K167" s="2">
        <f t="shared" ref="K167:M167" si="82">_xlfn.T.TEST(K159:K163,K$93:K$97,2,2)</f>
        <v>7.2548588506376008E-2</v>
      </c>
      <c r="L167" s="2">
        <f t="shared" si="82"/>
        <v>0.59538291882562222</v>
      </c>
      <c r="M167" s="2">
        <f t="shared" si="82"/>
        <v>9.1032980246418899E-2</v>
      </c>
    </row>
    <row r="168" spans="1:13" x14ac:dyDescent="0.25">
      <c r="A168" s="37" t="s">
        <v>11</v>
      </c>
      <c r="B168" s="37"/>
      <c r="C168" s="2">
        <f>_xlfn.T.TEST(C159:C163,C$140:C$144,2,2)</f>
        <v>0.86909303086135181</v>
      </c>
      <c r="D168" s="2">
        <f t="shared" ref="D168:E168" si="83">_xlfn.T.TEST(D159:D163,D$140:D$144,2,2)</f>
        <v>0.24266408234865064</v>
      </c>
      <c r="E168" s="2">
        <f t="shared" si="83"/>
        <v>0.6660703385477269</v>
      </c>
      <c r="F168" s="2">
        <f>_xlfn.T.TEST(F159:F163,F$140:F$144,2,2)</f>
        <v>0.91079889517981594</v>
      </c>
      <c r="H168" s="37" t="s">
        <v>11</v>
      </c>
      <c r="I168" s="37"/>
      <c r="J168" s="2">
        <f>_xlfn.T.TEST(J159:J163,J$140:J$144,2,2)</f>
        <v>5.186475127248473E-2</v>
      </c>
      <c r="K168" s="2">
        <f t="shared" ref="K168:M168" si="84">_xlfn.T.TEST(K159:K163,K$140:K$144,2,2)</f>
        <v>0.45776044188951792</v>
      </c>
      <c r="L168" s="2">
        <f t="shared" si="84"/>
        <v>0.3427018227885596</v>
      </c>
      <c r="M168" s="2">
        <f t="shared" si="84"/>
        <v>0.34938081814677824</v>
      </c>
    </row>
    <row r="169" spans="1:13" ht="10.5" customHeight="1" x14ac:dyDescent="0.25">
      <c r="A169" s="32" t="s">
        <v>26</v>
      </c>
      <c r="B169" s="6">
        <v>81</v>
      </c>
      <c r="C169" s="6">
        <v>536</v>
      </c>
      <c r="D169" s="6">
        <v>251</v>
      </c>
      <c r="E169" s="6">
        <v>1335</v>
      </c>
      <c r="F169" s="6">
        <v>13.684210526315791</v>
      </c>
      <c r="H169" s="32" t="s">
        <v>26</v>
      </c>
      <c r="I169" s="6">
        <v>81</v>
      </c>
      <c r="J169" s="6">
        <v>216</v>
      </c>
      <c r="K169" s="14">
        <f t="shared" ref="K169:K173" si="85">C169/J169</f>
        <v>2.4814814814814814</v>
      </c>
      <c r="L169" s="14">
        <f t="shared" ref="L169:L173" si="86">D169/J169</f>
        <v>1.162037037037037</v>
      </c>
      <c r="M169" s="14">
        <f t="shared" ref="M169:M173" si="87">E169/J169</f>
        <v>6.1805555555555554</v>
      </c>
    </row>
    <row r="170" spans="1:13" x14ac:dyDescent="0.25">
      <c r="A170" s="32"/>
      <c r="B170" s="6">
        <v>82</v>
      </c>
      <c r="C170" s="6">
        <v>492</v>
      </c>
      <c r="D170" s="6">
        <v>231</v>
      </c>
      <c r="E170" s="6">
        <v>767</v>
      </c>
      <c r="F170" s="6">
        <v>22.784810126582279</v>
      </c>
      <c r="H170" s="32"/>
      <c r="I170" s="6">
        <v>82</v>
      </c>
      <c r="J170" s="6">
        <v>194</v>
      </c>
      <c r="K170" s="14">
        <f t="shared" si="85"/>
        <v>2.536082474226804</v>
      </c>
      <c r="L170" s="14">
        <f t="shared" si="86"/>
        <v>1.1907216494845361</v>
      </c>
      <c r="M170" s="14">
        <f t="shared" si="87"/>
        <v>3.9536082474226806</v>
      </c>
    </row>
    <row r="171" spans="1:13" x14ac:dyDescent="0.25">
      <c r="A171" s="32"/>
      <c r="B171" s="6">
        <v>83</v>
      </c>
      <c r="C171" s="6">
        <v>492</v>
      </c>
      <c r="D171" s="6">
        <v>231</v>
      </c>
      <c r="E171" s="6">
        <v>767</v>
      </c>
      <c r="F171" s="6">
        <v>35.61643835616438</v>
      </c>
      <c r="H171" s="32"/>
      <c r="I171" s="6">
        <v>83</v>
      </c>
      <c r="J171" s="6">
        <v>198</v>
      </c>
      <c r="K171" s="14">
        <f t="shared" si="85"/>
        <v>2.4848484848484849</v>
      </c>
      <c r="L171" s="14">
        <f t="shared" si="86"/>
        <v>1.1666666666666667</v>
      </c>
      <c r="M171" s="14">
        <f t="shared" si="87"/>
        <v>3.8737373737373737</v>
      </c>
    </row>
    <row r="172" spans="1:13" x14ac:dyDescent="0.25">
      <c r="A172" s="32"/>
      <c r="B172" s="6">
        <v>84</v>
      </c>
      <c r="C172" s="6">
        <v>435</v>
      </c>
      <c r="D172" s="6">
        <v>198</v>
      </c>
      <c r="E172" s="6">
        <v>734</v>
      </c>
      <c r="F172" s="6">
        <v>30.4</v>
      </c>
      <c r="H172" s="32"/>
      <c r="I172" s="6">
        <v>84</v>
      </c>
      <c r="J172" s="6">
        <v>163</v>
      </c>
      <c r="K172" s="14">
        <f>C172/J172</f>
        <v>2.6687116564417179</v>
      </c>
      <c r="L172" s="14">
        <f t="shared" ref="L172" si="88">D172/J172</f>
        <v>1.2147239263803682</v>
      </c>
      <c r="M172" s="14">
        <f t="shared" ref="M172" si="89">E172/J172</f>
        <v>4.5030674846625764</v>
      </c>
    </row>
    <row r="173" spans="1:13" x14ac:dyDescent="0.25">
      <c r="A173" s="32"/>
      <c r="B173" s="6">
        <v>90</v>
      </c>
      <c r="C173" s="6">
        <v>532</v>
      </c>
      <c r="D173" s="6">
        <v>279</v>
      </c>
      <c r="E173" s="6">
        <v>789</v>
      </c>
      <c r="F173" s="6">
        <v>22.012578616352201</v>
      </c>
      <c r="H173" s="32"/>
      <c r="I173" s="6">
        <v>90</v>
      </c>
      <c r="J173" s="6">
        <v>194</v>
      </c>
      <c r="K173" s="14">
        <f t="shared" si="85"/>
        <v>2.7422680412371134</v>
      </c>
      <c r="L173" s="14">
        <f t="shared" si="86"/>
        <v>1.4381443298969072</v>
      </c>
      <c r="M173" s="14">
        <f t="shared" si="87"/>
        <v>4.0670103092783503</v>
      </c>
    </row>
    <row r="174" spans="1:13" x14ac:dyDescent="0.25">
      <c r="A174" s="33" t="s">
        <v>7</v>
      </c>
      <c r="B174" s="33"/>
      <c r="C174" s="1">
        <f>AVERAGE(C169:C173)</f>
        <v>497.4</v>
      </c>
      <c r="D174" s="1">
        <f>AVERAGE(D169:D173)</f>
        <v>238</v>
      </c>
      <c r="E174" s="1">
        <f>AVERAGE(E169:E173)</f>
        <v>878.4</v>
      </c>
      <c r="F174" s="1">
        <f>AVERAGE(F169:F173)</f>
        <v>24.899607525082931</v>
      </c>
      <c r="H174" s="33" t="s">
        <v>7</v>
      </c>
      <c r="I174" s="33"/>
      <c r="J174" s="1">
        <f>AVERAGE(J169:J173)</f>
        <v>193</v>
      </c>
      <c r="K174" s="1">
        <f>AVERAGE(K169:K173)</f>
        <v>2.58267842764712</v>
      </c>
      <c r="L174" s="1">
        <f>AVERAGE(L169:L173)</f>
        <v>1.2344587218931031</v>
      </c>
      <c r="M174" s="1">
        <f>AVERAGE(M169:M173)</f>
        <v>4.5155957941313076</v>
      </c>
    </row>
    <row r="175" spans="1:13" x14ac:dyDescent="0.25">
      <c r="A175" s="33" t="s">
        <v>8</v>
      </c>
      <c r="B175" s="33"/>
      <c r="C175" s="1">
        <f>_xlfn.STDEV.P(C169:C173)</f>
        <v>36.439538965250371</v>
      </c>
      <c r="D175" s="1">
        <f>_xlfn.STDEV.P(D169:D173)</f>
        <v>26.638318265235888</v>
      </c>
      <c r="E175" s="1">
        <f>_xlfn.STDEV.P(E169:E173)</f>
        <v>228.97475843419946</v>
      </c>
      <c r="F175" s="1">
        <f>_xlfn.STDEV.P(F169:F173)</f>
        <v>7.5325588512357324</v>
      </c>
      <c r="H175" s="33" t="s">
        <v>8</v>
      </c>
      <c r="I175" s="33"/>
      <c r="J175" s="1">
        <f>_xlfn.STDEV.P(J169:J173)</f>
        <v>17.064583206161235</v>
      </c>
      <c r="K175" s="1">
        <f>_xlfn.STDEV.P(K169:K173)</f>
        <v>0.1047408838219448</v>
      </c>
      <c r="L175" s="1">
        <f>_xlfn.STDEV.P(L169:L173)</f>
        <v>0.10356725713650682</v>
      </c>
      <c r="M175" s="1">
        <f>_xlfn.STDEV.P(M169:M173)</f>
        <v>0.86038237283279406</v>
      </c>
    </row>
    <row r="176" spans="1:13" x14ac:dyDescent="0.25">
      <c r="A176" s="33" t="s">
        <v>9</v>
      </c>
      <c r="B176" s="33"/>
      <c r="C176" s="1">
        <f>C175/COUNT(C169:C173)</f>
        <v>7.2879077930500742</v>
      </c>
      <c r="D176" s="1">
        <f>D175/COUNT(D169:D173)</f>
        <v>5.3276636530471775</v>
      </c>
      <c r="E176" s="1">
        <f>E175/COUNT(E169:E173)</f>
        <v>45.794951686839894</v>
      </c>
      <c r="F176" s="1">
        <f>F175/COUNT(F169:F173)</f>
        <v>1.5065117702471464</v>
      </c>
      <c r="H176" s="33" t="s">
        <v>9</v>
      </c>
      <c r="I176" s="33"/>
      <c r="J176" s="1">
        <f>J175/COUNT(J169:J173)</f>
        <v>3.4129166412322469</v>
      </c>
      <c r="K176" s="1">
        <f>K175/COUNT(K169:K173)</f>
        <v>2.0948176764388961E-2</v>
      </c>
      <c r="L176" s="1">
        <f>L175/COUNT(L169:L173)</f>
        <v>2.0713451427301362E-2</v>
      </c>
      <c r="M176" s="1">
        <f>M175/COUNT(M169:M173)</f>
        <v>0.17207647456655881</v>
      </c>
    </row>
    <row r="177" spans="1:13" x14ac:dyDescent="0.25">
      <c r="A177" s="37" t="s">
        <v>10</v>
      </c>
      <c r="B177" s="37"/>
      <c r="C177" s="2">
        <f>_xlfn.T.TEST(C169:C173,C$93:C$97,2,2)</f>
        <v>1.1783241479380034E-2</v>
      </c>
      <c r="D177" s="2">
        <f t="shared" ref="D177:E177" si="90">_xlfn.T.TEST(D169:D173,D$93:D$97,2,2)</f>
        <v>1.5674960426558455E-3</v>
      </c>
      <c r="E177" s="2">
        <f t="shared" si="90"/>
        <v>0.39847047266074531</v>
      </c>
      <c r="F177" s="2">
        <f>_xlfn.T.TEST(F169:F173,F$93:F$97,2,2)</f>
        <v>6.9732204308037254E-2</v>
      </c>
      <c r="H177" s="37" t="s">
        <v>10</v>
      </c>
      <c r="I177" s="37"/>
      <c r="J177" s="2">
        <f>_xlfn.T.TEST(J169:J173,J$93:J$97,2,2)</f>
        <v>0.76668821911140261</v>
      </c>
      <c r="K177" s="2">
        <f t="shared" ref="K177:M177" si="91">_xlfn.T.TEST(K169:K173,K$93:K$97,2,2)</f>
        <v>1.1992289288469076E-2</v>
      </c>
      <c r="L177" s="2">
        <f t="shared" si="91"/>
        <v>2.2529436322493847E-3</v>
      </c>
      <c r="M177" s="2">
        <f t="shared" si="91"/>
        <v>0.18988678784333107</v>
      </c>
    </row>
    <row r="178" spans="1:13" x14ac:dyDescent="0.25">
      <c r="A178" s="37" t="s">
        <v>11</v>
      </c>
      <c r="B178" s="37"/>
      <c r="C178" s="2">
        <f>_xlfn.T.TEST(C169:C173,C$140:C$144,2,2)</f>
        <v>5.8991336089299655E-3</v>
      </c>
      <c r="D178" s="2">
        <f t="shared" ref="D178:E178" si="92">_xlfn.T.TEST(D169:D173,D$140:D$144,2,2)</f>
        <v>2.3993174163393159E-2</v>
      </c>
      <c r="E178" s="2">
        <f t="shared" si="92"/>
        <v>7.7893111640783011E-2</v>
      </c>
      <c r="F178" s="2">
        <f>_xlfn.T.TEST(F169:F173,F$140:F$144,2,2)</f>
        <v>0.36635909456681409</v>
      </c>
      <c r="H178" s="37" t="s">
        <v>11</v>
      </c>
      <c r="I178" s="37"/>
      <c r="J178" s="2">
        <f>_xlfn.T.TEST(J169:J173,J$140:J$144,2,2)</f>
        <v>0.44706250009118298</v>
      </c>
      <c r="K178" s="2">
        <f t="shared" ref="K178:M178" si="93">_xlfn.T.TEST(K169:K173,K$140:K$144,2,2)</f>
        <v>2.5941036091498555E-3</v>
      </c>
      <c r="L178" s="2">
        <f t="shared" si="93"/>
        <v>1.9837347403639006E-2</v>
      </c>
      <c r="M178" s="2">
        <f t="shared" si="93"/>
        <v>5.1111481854729537E-2</v>
      </c>
    </row>
  </sheetData>
  <mergeCells count="210">
    <mergeCell ref="A88:B88"/>
    <mergeCell ref="H88:I88"/>
    <mergeCell ref="A1:A2"/>
    <mergeCell ref="B1:B2"/>
    <mergeCell ref="C1:E1"/>
    <mergeCell ref="K1:M1"/>
    <mergeCell ref="A85:B85"/>
    <mergeCell ref="H85:I85"/>
    <mergeCell ref="A86:B86"/>
    <mergeCell ref="H86:I86"/>
    <mergeCell ref="A87:B87"/>
    <mergeCell ref="H87:I87"/>
    <mergeCell ref="A78:B78"/>
    <mergeCell ref="H78:I78"/>
    <mergeCell ref="A79:A83"/>
    <mergeCell ref="H79:H83"/>
    <mergeCell ref="A84:B84"/>
    <mergeCell ref="H84:I84"/>
    <mergeCell ref="A75:B75"/>
    <mergeCell ref="H75:I75"/>
    <mergeCell ref="A76:B76"/>
    <mergeCell ref="H76:I76"/>
    <mergeCell ref="A77:B77"/>
    <mergeCell ref="H77:I77"/>
    <mergeCell ref="A68:B68"/>
    <mergeCell ref="H68:I68"/>
    <mergeCell ref="A69:A73"/>
    <mergeCell ref="H69:H73"/>
    <mergeCell ref="A74:B74"/>
    <mergeCell ref="H74:I74"/>
    <mergeCell ref="A65:B65"/>
    <mergeCell ref="H65:I65"/>
    <mergeCell ref="A66:B66"/>
    <mergeCell ref="H66:I66"/>
    <mergeCell ref="A67:B67"/>
    <mergeCell ref="H67:I67"/>
    <mergeCell ref="A58:B58"/>
    <mergeCell ref="H58:I58"/>
    <mergeCell ref="A59:A63"/>
    <mergeCell ref="H59:H63"/>
    <mergeCell ref="A64:B64"/>
    <mergeCell ref="H64:I64"/>
    <mergeCell ref="A55:B55"/>
    <mergeCell ref="H55:I55"/>
    <mergeCell ref="A56:B56"/>
    <mergeCell ref="H56:I56"/>
    <mergeCell ref="A57:B57"/>
    <mergeCell ref="H57:I57"/>
    <mergeCell ref="A47:B47"/>
    <mergeCell ref="H47:I47"/>
    <mergeCell ref="A48:B48"/>
    <mergeCell ref="A49:B49"/>
    <mergeCell ref="A50:A54"/>
    <mergeCell ref="H50:H54"/>
    <mergeCell ref="A40:A44"/>
    <mergeCell ref="H40:H44"/>
    <mergeCell ref="A45:B45"/>
    <mergeCell ref="H45:I45"/>
    <mergeCell ref="A46:B46"/>
    <mergeCell ref="H46:I46"/>
    <mergeCell ref="H48:I48"/>
    <mergeCell ref="H49:I49"/>
    <mergeCell ref="A37:B37"/>
    <mergeCell ref="H37:I37"/>
    <mergeCell ref="A38:B38"/>
    <mergeCell ref="H38:I38"/>
    <mergeCell ref="A39:B39"/>
    <mergeCell ref="H39:I39"/>
    <mergeCell ref="A30:A34"/>
    <mergeCell ref="H30:H34"/>
    <mergeCell ref="A35:B35"/>
    <mergeCell ref="H35:I35"/>
    <mergeCell ref="A36:B36"/>
    <mergeCell ref="H36:I36"/>
    <mergeCell ref="H28:I28"/>
    <mergeCell ref="A29:B29"/>
    <mergeCell ref="H29:I29"/>
    <mergeCell ref="A20:A24"/>
    <mergeCell ref="H20:H24"/>
    <mergeCell ref="A25:B25"/>
    <mergeCell ref="H25:I25"/>
    <mergeCell ref="A26:B26"/>
    <mergeCell ref="H26:I26"/>
    <mergeCell ref="A3:A7"/>
    <mergeCell ref="H3:H7"/>
    <mergeCell ref="A8:B8"/>
    <mergeCell ref="H8:I8"/>
    <mergeCell ref="A9:B9"/>
    <mergeCell ref="H9:I9"/>
    <mergeCell ref="A91:A92"/>
    <mergeCell ref="B91:B92"/>
    <mergeCell ref="C91:E91"/>
    <mergeCell ref="A17:B17"/>
    <mergeCell ref="H17:I17"/>
    <mergeCell ref="A18:B18"/>
    <mergeCell ref="H18:I18"/>
    <mergeCell ref="A19:B19"/>
    <mergeCell ref="H19:I19"/>
    <mergeCell ref="A10:B10"/>
    <mergeCell ref="H10:I10"/>
    <mergeCell ref="A11:A15"/>
    <mergeCell ref="H11:H15"/>
    <mergeCell ref="A16:B16"/>
    <mergeCell ref="H16:I16"/>
    <mergeCell ref="A27:B27"/>
    <mergeCell ref="H27:I27"/>
    <mergeCell ref="A28:B28"/>
    <mergeCell ref="K91:M91"/>
    <mergeCell ref="A93:A97"/>
    <mergeCell ref="H93:H97"/>
    <mergeCell ref="A98:B98"/>
    <mergeCell ref="H98:I98"/>
    <mergeCell ref="A99:B99"/>
    <mergeCell ref="H99:I99"/>
    <mergeCell ref="A100:B100"/>
    <mergeCell ref="H100:I100"/>
    <mergeCell ref="H91:H92"/>
    <mergeCell ref="I91:I92"/>
    <mergeCell ref="A101:A105"/>
    <mergeCell ref="H101:H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A114"/>
    <mergeCell ref="H110:H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A124"/>
    <mergeCell ref="H120:H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A134"/>
    <mergeCell ref="H130:H134"/>
    <mergeCell ref="A135:B135"/>
    <mergeCell ref="H135:I135"/>
    <mergeCell ref="A136:B136"/>
    <mergeCell ref="H136:I136"/>
    <mergeCell ref="A137:B137"/>
    <mergeCell ref="H137:I137"/>
    <mergeCell ref="A138:B138"/>
    <mergeCell ref="A139:B139"/>
    <mergeCell ref="A140:A144"/>
    <mergeCell ref="H140:H144"/>
    <mergeCell ref="A145:B145"/>
    <mergeCell ref="H145:I145"/>
    <mergeCell ref="A146:B146"/>
    <mergeCell ref="H146:I146"/>
    <mergeCell ref="H138:I138"/>
    <mergeCell ref="H139:I139"/>
    <mergeCell ref="A147:B147"/>
    <mergeCell ref="H147:I147"/>
    <mergeCell ref="A148:B148"/>
    <mergeCell ref="H148:I148"/>
    <mergeCell ref="A149:A153"/>
    <mergeCell ref="H149:H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A163"/>
    <mergeCell ref="H159:H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A173"/>
    <mergeCell ref="H169:H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</mergeCells>
  <conditionalFormatting sqref="A109:M109 A118:F119 H118:M119 A128:F129 H128:M129 F135:G137 A138:M139 A148:M148 A157:M158 A167:M168 A177:M178">
    <cfRule type="cellIs" dxfId="10" priority="11" operator="lessThan">
      <formula>0.05</formula>
    </cfRule>
  </conditionalFormatting>
  <conditionalFormatting sqref="A19:XFD19 A28:F29 H28:M29 A38:E38 H38:I38 F38:F39 J38:M39 B39:E39 G39 I39 A39:A40 H39:H40 F40:G40 G41:G49 A58:XFD58 A67:XFD68 A77:XFD78 A87:XFD88">
    <cfRule type="cellIs" dxfId="9" priority="18" operator="lessThan">
      <formula>0.05</formula>
    </cfRule>
  </conditionalFormatting>
  <conditionalFormatting sqref="C40:E44">
    <cfRule type="cellIs" dxfId="8" priority="15" operator="lessThan">
      <formula>0.05</formula>
    </cfRule>
  </conditionalFormatting>
  <conditionalFormatting sqref="G129:G134 C130:E134">
    <cfRule type="cellIs" dxfId="7" priority="5" operator="lessThan">
      <formula>0.05</formula>
    </cfRule>
  </conditionalFormatting>
  <conditionalFormatting sqref="H48:M49">
    <cfRule type="cellIs" dxfId="6" priority="3" operator="lessThan">
      <formula>0.05</formula>
    </cfRule>
  </conditionalFormatting>
  <conditionalFormatting sqref="J40:J44">
    <cfRule type="cellIs" dxfId="5" priority="2" operator="lessThan">
      <formula>0.05</formula>
    </cfRule>
  </conditionalFormatting>
  <conditionalFormatting sqref="J130:J133">
    <cfRule type="cellIs" dxfId="4" priority="1" operator="lessThan">
      <formula>0.05</formula>
    </cfRule>
  </conditionalFormatting>
  <conditionalFormatting sqref="N39:XFD49 A48:F49">
    <cfRule type="cellIs" dxfId="3" priority="17" operator="lessThan">
      <formula>0.05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62F4-AE99-487D-90F0-291B14411D93}">
  <dimension ref="A1:K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81" sqref="C181"/>
    </sheetView>
  </sheetViews>
  <sheetFormatPr defaultColWidth="8.7265625" defaultRowHeight="10.5" x14ac:dyDescent="0.25"/>
  <cols>
    <col min="1" max="1" width="8.81640625" style="5" customWidth="1"/>
    <col min="2" max="2" width="8.7265625" style="4"/>
    <col min="3" max="8" width="8.7265625" style="4" customWidth="1"/>
    <col min="9" max="10" width="8.7265625" style="4"/>
    <col min="11" max="12" width="8.7265625" style="4" customWidth="1"/>
    <col min="13" max="14" width="8.7265625" style="4"/>
    <col min="15" max="20" width="8.7265625" style="4" customWidth="1"/>
    <col min="21" max="16384" width="8.7265625" style="4"/>
  </cols>
  <sheetData>
    <row r="1" spans="1:11" x14ac:dyDescent="0.25">
      <c r="A1" s="13" t="s">
        <v>1</v>
      </c>
      <c r="B1" s="15" t="s">
        <v>2</v>
      </c>
      <c r="C1" s="17" t="s">
        <v>13</v>
      </c>
      <c r="D1" s="17" t="s">
        <v>14</v>
      </c>
      <c r="E1" s="17" t="s">
        <v>15</v>
      </c>
      <c r="F1" s="17" t="s">
        <v>16</v>
      </c>
      <c r="G1" s="17" t="s">
        <v>17</v>
      </c>
      <c r="H1" s="17" t="s">
        <v>18</v>
      </c>
      <c r="I1" s="17" t="s">
        <v>19</v>
      </c>
      <c r="J1" s="16" t="s">
        <v>31</v>
      </c>
    </row>
    <row r="2" spans="1:11" s="47" customFormat="1" x14ac:dyDescent="0.25">
      <c r="A2" s="45" t="s">
        <v>6</v>
      </c>
      <c r="B2" s="46">
        <v>2</v>
      </c>
      <c r="C2" s="46">
        <v>54.474309350000013</v>
      </c>
      <c r="D2" s="46">
        <v>116.96730545000003</v>
      </c>
      <c r="E2" s="46">
        <v>159.85800000000003</v>
      </c>
      <c r="F2" s="46">
        <v>3441.1066666666661</v>
      </c>
      <c r="G2" s="46">
        <v>5.12</v>
      </c>
      <c r="H2" s="46">
        <v>53.1</v>
      </c>
      <c r="I2" s="46">
        <v>14.000000000000002</v>
      </c>
    </row>
    <row r="3" spans="1:11" s="47" customFormat="1" x14ac:dyDescent="0.25">
      <c r="A3" s="45"/>
      <c r="B3" s="46">
        <v>5</v>
      </c>
      <c r="C3" s="46">
        <v>74.586997750000009</v>
      </c>
      <c r="D3" s="46">
        <v>90.389824350000026</v>
      </c>
      <c r="E3" s="46">
        <v>246.012</v>
      </c>
      <c r="F3" s="46">
        <v>3040.356666666667</v>
      </c>
      <c r="G3" s="46">
        <v>5.2200000000000006</v>
      </c>
      <c r="H3" s="46">
        <v>50.002500000000005</v>
      </c>
      <c r="I3" s="46">
        <v>10.6</v>
      </c>
    </row>
    <row r="4" spans="1:11" s="47" customFormat="1" x14ac:dyDescent="0.25">
      <c r="A4" s="45"/>
      <c r="B4" s="46">
        <v>6</v>
      </c>
      <c r="C4" s="46">
        <v>37.594017300000012</v>
      </c>
      <c r="D4" s="46">
        <v>89.312358900000021</v>
      </c>
      <c r="E4" s="46">
        <v>191.73</v>
      </c>
      <c r="F4" s="46">
        <v>1613.6866666666667</v>
      </c>
      <c r="G4" s="46">
        <v>8.64</v>
      </c>
      <c r="H4" s="46">
        <v>48.674999999999997</v>
      </c>
      <c r="I4" s="46">
        <v>10</v>
      </c>
    </row>
    <row r="5" spans="1:11" s="47" customFormat="1" x14ac:dyDescent="0.25">
      <c r="A5" s="45"/>
      <c r="B5" s="46">
        <v>7</v>
      </c>
      <c r="C5" s="46">
        <v>48.368671800000008</v>
      </c>
      <c r="D5" s="46">
        <v>82.847566200000003</v>
      </c>
      <c r="E5" s="46">
        <v>152.38799999999998</v>
      </c>
      <c r="F5" s="46">
        <v>3312.8666666666672</v>
      </c>
      <c r="G5" s="46">
        <v>5.94</v>
      </c>
      <c r="H5" s="46">
        <v>58.410000000000004</v>
      </c>
      <c r="I5" s="46">
        <v>15.299999999999999</v>
      </c>
    </row>
    <row r="6" spans="1:11" s="47" customFormat="1" x14ac:dyDescent="0.25">
      <c r="A6" s="45"/>
      <c r="B6" s="46">
        <v>9</v>
      </c>
      <c r="C6" s="46">
        <v>82.488411050000011</v>
      </c>
      <c r="D6" s="46">
        <v>63.094032950000013</v>
      </c>
      <c r="E6" s="46">
        <v>194.22</v>
      </c>
      <c r="F6" s="46">
        <v>4440.3099999999995</v>
      </c>
      <c r="G6" s="46">
        <v>7.12</v>
      </c>
      <c r="H6" s="46">
        <v>54.427500000000002</v>
      </c>
      <c r="I6" s="46">
        <v>9.7000000000000011</v>
      </c>
    </row>
    <row r="7" spans="1:11" s="47" customFormat="1" x14ac:dyDescent="0.25">
      <c r="A7" s="49" t="s">
        <v>7</v>
      </c>
      <c r="B7" s="49"/>
      <c r="C7" s="50">
        <f>AVERAGE(C2:C6)</f>
        <v>59.502481450000019</v>
      </c>
      <c r="D7" s="50">
        <f>AVERAGE(D2:D6)</f>
        <v>88.522217570000024</v>
      </c>
      <c r="E7" s="50">
        <f>AVERAGE(E2:E6)</f>
        <v>188.84160000000003</v>
      </c>
      <c r="F7" s="50">
        <f>AVERAGE(F2:F6)</f>
        <v>3169.6653333333334</v>
      </c>
      <c r="G7" s="50">
        <f>AVERAGE(G2:G6)</f>
        <v>6.4079999999999995</v>
      </c>
      <c r="H7" s="50">
        <f>AVERAGE(H2:H6)</f>
        <v>52.923000000000002</v>
      </c>
      <c r="I7" s="50">
        <f>AVERAGE(I2:I6)</f>
        <v>11.92</v>
      </c>
      <c r="J7" s="50"/>
      <c r="K7" s="50"/>
    </row>
    <row r="8" spans="1:11" s="47" customFormat="1" x14ac:dyDescent="0.25">
      <c r="A8" s="49" t="s">
        <v>8</v>
      </c>
      <c r="B8" s="49"/>
      <c r="C8" s="50">
        <f>_xlfn.STDEV.P(C2:C6)</f>
        <v>16.644041726591571</v>
      </c>
      <c r="D8" s="50">
        <f>_xlfn.STDEV.P(D2:D6)</f>
        <v>17.274429334405475</v>
      </c>
      <c r="E8" s="50">
        <f>_xlfn.STDEV.P(E2:E6)</f>
        <v>33.089692350337756</v>
      </c>
      <c r="F8" s="50">
        <f>_xlfn.STDEV.P(F2:F6)</f>
        <v>910.66077445287658</v>
      </c>
      <c r="G8" s="50">
        <f>_xlfn.STDEV.P(G2:G6)</f>
        <v>1.3249966037692322</v>
      </c>
      <c r="H8" s="50">
        <f>_xlfn.STDEV.P(H2:H6)</f>
        <v>3.43443860041201</v>
      </c>
      <c r="I8" s="50">
        <f>_xlfn.STDEV.P(I2:I6)</f>
        <v>2.2850820554194544</v>
      </c>
      <c r="J8" s="50"/>
      <c r="K8" s="50"/>
    </row>
    <row r="9" spans="1:11" s="47" customFormat="1" x14ac:dyDescent="0.25">
      <c r="A9" s="49" t="s">
        <v>9</v>
      </c>
      <c r="B9" s="49"/>
      <c r="C9" s="50">
        <f>C8/COUNT(C2:C6)</f>
        <v>3.3288083453183139</v>
      </c>
      <c r="D9" s="50">
        <f>D8/COUNT(D2:D6)</f>
        <v>3.4548858668810949</v>
      </c>
      <c r="E9" s="50">
        <f>E8/COUNT(E2:E6)</f>
        <v>6.6179384700675516</v>
      </c>
      <c r="F9" s="50">
        <f>F8/COUNT(F2:F6)</f>
        <v>182.13215489057532</v>
      </c>
      <c r="G9" s="50">
        <f>G8/COUNT(G2:G6)</f>
        <v>0.26499932075384647</v>
      </c>
      <c r="H9" s="50">
        <f>H8/COUNT(H2:H6)</f>
        <v>0.68688772008240195</v>
      </c>
      <c r="I9" s="50">
        <f>I8/COUNT(I2:I6)</f>
        <v>0.45701641108389091</v>
      </c>
      <c r="J9" s="50"/>
      <c r="K9" s="50"/>
    </row>
    <row r="10" spans="1:11" s="47" customFormat="1" ht="10.5" customHeight="1" x14ac:dyDescent="0.25">
      <c r="A10" s="32" t="s">
        <v>0</v>
      </c>
      <c r="B10" s="46">
        <v>15</v>
      </c>
      <c r="C10" s="46">
        <v>37.594017300000012</v>
      </c>
      <c r="D10" s="46">
        <v>73.150377149999997</v>
      </c>
      <c r="E10" s="46">
        <v>83.664000000000001</v>
      </c>
      <c r="F10" s="46">
        <v>3638.81</v>
      </c>
      <c r="G10" s="46">
        <v>11.34</v>
      </c>
      <c r="H10" s="46">
        <v>69.915000000000006</v>
      </c>
      <c r="I10" s="46">
        <v>3.1</v>
      </c>
    </row>
    <row r="11" spans="1:11" s="47" customFormat="1" x14ac:dyDescent="0.25">
      <c r="A11" s="32"/>
      <c r="B11" s="46">
        <v>16</v>
      </c>
      <c r="C11" s="46">
        <v>39.030637900000009</v>
      </c>
      <c r="D11" s="46">
        <v>70.277135950000002</v>
      </c>
      <c r="E11" s="46">
        <v>80.676000000000016</v>
      </c>
      <c r="F11" s="46">
        <v>2960.2066666666669</v>
      </c>
      <c r="G11" s="46">
        <v>13.319999999999999</v>
      </c>
      <c r="H11" s="46">
        <v>38.497499999999995</v>
      </c>
      <c r="I11" s="46">
        <v>4.7</v>
      </c>
    </row>
    <row r="12" spans="1:11" s="47" customFormat="1" x14ac:dyDescent="0.25">
      <c r="A12" s="32"/>
      <c r="B12" s="46">
        <v>17</v>
      </c>
      <c r="C12" s="46">
        <v>55.910929950000011</v>
      </c>
      <c r="D12" s="46">
        <v>53.396843900000015</v>
      </c>
      <c r="E12" s="46">
        <v>94.122</v>
      </c>
      <c r="F12" s="46">
        <v>2345.7233333333338</v>
      </c>
      <c r="G12" s="46">
        <v>21.96</v>
      </c>
      <c r="H12" s="46">
        <v>52.214999999999996</v>
      </c>
      <c r="I12" s="46">
        <v>10.199999999999999</v>
      </c>
    </row>
    <row r="13" spans="1:11" s="47" customFormat="1" x14ac:dyDescent="0.25">
      <c r="A13" s="32"/>
      <c r="B13" s="46">
        <v>18</v>
      </c>
      <c r="C13" s="46">
        <v>64.530653550000011</v>
      </c>
      <c r="D13" s="46">
        <v>85.720807400000012</v>
      </c>
      <c r="E13" s="46">
        <v>121.01399999999998</v>
      </c>
      <c r="F13" s="46">
        <v>2746.4733333333329</v>
      </c>
      <c r="G13" s="46">
        <v>5.76</v>
      </c>
      <c r="H13" s="46">
        <v>46.462499999999999</v>
      </c>
      <c r="I13" s="46">
        <v>12.8</v>
      </c>
    </row>
    <row r="14" spans="1:11" s="47" customFormat="1" x14ac:dyDescent="0.25">
      <c r="A14" s="32"/>
      <c r="B14" s="46">
        <v>20</v>
      </c>
      <c r="C14" s="46">
        <v>62.734877800000021</v>
      </c>
      <c r="D14" s="46">
        <v>97.213772199999994</v>
      </c>
      <c r="E14" s="46">
        <v>235.05599999999998</v>
      </c>
      <c r="F14" s="46">
        <v>2912.1166666666663</v>
      </c>
      <c r="G14" s="46">
        <v>7.5600000000000005</v>
      </c>
      <c r="H14" s="46">
        <v>53.542499999999997</v>
      </c>
      <c r="I14" s="46">
        <v>9</v>
      </c>
    </row>
    <row r="15" spans="1:11" s="47" customFormat="1" x14ac:dyDescent="0.25">
      <c r="A15" s="49" t="s">
        <v>7</v>
      </c>
      <c r="B15" s="49"/>
      <c r="C15" s="50">
        <f>AVERAGE(C10:C14)</f>
        <v>51.96022330000001</v>
      </c>
      <c r="D15" s="50">
        <f>AVERAGE(D10:D14)</f>
        <v>75.951787320000008</v>
      </c>
      <c r="E15" s="50">
        <f>AVERAGE(E10:E14)</f>
        <v>122.90639999999999</v>
      </c>
      <c r="F15" s="50">
        <f>AVERAGE(F10:F14)</f>
        <v>2920.6660000000002</v>
      </c>
      <c r="G15" s="50">
        <f>AVERAGE(G10:G14)</f>
        <v>11.988</v>
      </c>
      <c r="H15" s="50">
        <f>AVERAGE(H10:H14)</f>
        <v>52.1265</v>
      </c>
      <c r="I15" s="50">
        <f>AVERAGE(I10:I14)</f>
        <v>7.9599999999999991</v>
      </c>
    </row>
    <row r="16" spans="1:11" s="47" customFormat="1" x14ac:dyDescent="0.25">
      <c r="A16" s="49" t="s">
        <v>8</v>
      </c>
      <c r="B16" s="49"/>
      <c r="C16" s="50">
        <f>_xlfn.STDEV.P(C10:C14)</f>
        <v>11.517630248876463</v>
      </c>
      <c r="D16" s="50">
        <f>_xlfn.STDEV.P(D10:D14)</f>
        <v>14.807300862424686</v>
      </c>
      <c r="E16" s="50">
        <f>_xlfn.STDEV.P(E10:E14)</f>
        <v>57.849854421943029</v>
      </c>
      <c r="F16" s="50">
        <f>_xlfn.STDEV.P(F10:F14)</f>
        <v>419.11084816098821</v>
      </c>
      <c r="G16" s="50">
        <f>_xlfn.STDEV.P(G10:G14)</f>
        <v>5.6573859688021999</v>
      </c>
      <c r="H16" s="50">
        <f>_xlfn.STDEV.P(H10:H14)</f>
        <v>10.356390852995093</v>
      </c>
      <c r="I16" s="50">
        <f>_xlfn.STDEV.P(I10:I14)</f>
        <v>3.5713302843618391</v>
      </c>
    </row>
    <row r="17" spans="1:9" s="47" customFormat="1" x14ac:dyDescent="0.25">
      <c r="A17" s="49" t="s">
        <v>9</v>
      </c>
      <c r="B17" s="49"/>
      <c r="C17" s="50">
        <f>C16/COUNT(C10:C14)</f>
        <v>2.3035260497752925</v>
      </c>
      <c r="D17" s="50">
        <f>D16/COUNT(D10:D14)</f>
        <v>2.9614601724849372</v>
      </c>
      <c r="E17" s="50">
        <f>E16/COUNT(E10:E14)</f>
        <v>11.569970884388606</v>
      </c>
      <c r="F17" s="50">
        <f>F16/COUNT(F10:F14)</f>
        <v>83.822169632197642</v>
      </c>
      <c r="G17" s="50">
        <f>G16/COUNT(G10:G14)</f>
        <v>1.13147719376044</v>
      </c>
      <c r="H17" s="50">
        <f>H16/COUNT(H10:H14)</f>
        <v>2.0712781705990184</v>
      </c>
      <c r="I17" s="50">
        <f>I16/COUNT(I10:I14)</f>
        <v>0.71426605687236777</v>
      </c>
    </row>
    <row r="18" spans="1:9" s="47" customFormat="1" ht="12.65" customHeight="1" x14ac:dyDescent="0.25">
      <c r="A18" s="51" t="s">
        <v>10</v>
      </c>
      <c r="B18" s="51"/>
      <c r="C18" s="52">
        <f>_xlfn.T.TEST(C10:C14,C$2:C$6,2,2)</f>
        <v>0.47743514254892316</v>
      </c>
      <c r="D18" s="52">
        <f>_xlfn.T.TEST(D10:D14,D$2:D$6,2,2)</f>
        <v>0.3012870980924966</v>
      </c>
      <c r="E18" s="52">
        <f>_xlfn.T.TEST(E10:E14,E$2:E$6,2,2)</f>
        <v>8.3215435516540412E-2</v>
      </c>
      <c r="F18" s="52">
        <f>_xlfn.T.TEST(F10:F14,F$2:F$6,2,2)</f>
        <v>0.63271373332815317</v>
      </c>
      <c r="G18" s="52">
        <f>_xlfn.T.TEST(G10:G14,G$2:G$6,2,2)</f>
        <v>9.1021607184661221E-2</v>
      </c>
      <c r="H18" s="52">
        <f>_xlfn.T.TEST(H10:H14,H$2:H$6,2,2)</f>
        <v>0.88753375838207971</v>
      </c>
      <c r="I18" s="52">
        <f>_xlfn.T.TEST(I10:I14,I$2:I$6,2,2)</f>
        <v>9.8708777963361055E-2</v>
      </c>
    </row>
    <row r="19" spans="1:9" s="47" customFormat="1" ht="11.15" customHeight="1" x14ac:dyDescent="0.25">
      <c r="A19" s="32" t="s">
        <v>30</v>
      </c>
      <c r="B19" s="46">
        <v>25</v>
      </c>
      <c r="C19" s="46">
        <v>68.481360200000012</v>
      </c>
      <c r="D19" s="46">
        <v>80.692635300000006</v>
      </c>
      <c r="E19" s="46">
        <v>78.185999999999993</v>
      </c>
      <c r="F19" s="46">
        <v>1709.866666666667</v>
      </c>
      <c r="G19" s="46">
        <v>2.88</v>
      </c>
      <c r="H19" s="46">
        <v>38.497499999999995</v>
      </c>
      <c r="I19" s="46">
        <v>18.399999999999999</v>
      </c>
    </row>
    <row r="20" spans="1:9" s="47" customFormat="1" x14ac:dyDescent="0.25">
      <c r="A20" s="32"/>
      <c r="B20" s="46">
        <v>26</v>
      </c>
      <c r="C20" s="46">
        <v>70.995446250000001</v>
      </c>
      <c r="D20" s="46">
        <v>82.488411050000011</v>
      </c>
      <c r="E20" s="46">
        <v>264.43799999999999</v>
      </c>
      <c r="F20" s="46">
        <v>3441.1066666666661</v>
      </c>
      <c r="G20" s="46">
        <v>6.4799999999999986</v>
      </c>
      <c r="H20" s="46">
        <v>37.17</v>
      </c>
      <c r="I20" s="46">
        <v>14.399999999999999</v>
      </c>
    </row>
    <row r="21" spans="1:9" s="47" customFormat="1" x14ac:dyDescent="0.25">
      <c r="A21" s="32"/>
      <c r="B21" s="46">
        <v>27</v>
      </c>
      <c r="C21" s="46">
        <v>57.347550550000001</v>
      </c>
      <c r="D21" s="46">
        <v>85.002497099999999</v>
      </c>
      <c r="E21" s="46">
        <v>186.25199999999998</v>
      </c>
      <c r="F21" s="46">
        <v>2693.0399999999995</v>
      </c>
      <c r="G21" s="46">
        <v>7.5600000000000005</v>
      </c>
      <c r="H21" s="46">
        <v>34.515000000000001</v>
      </c>
      <c r="I21" s="46">
        <v>17.299999999999997</v>
      </c>
    </row>
    <row r="22" spans="1:9" s="47" customFormat="1" x14ac:dyDescent="0.25">
      <c r="A22" s="32"/>
      <c r="B22" s="46">
        <v>29</v>
      </c>
      <c r="C22" s="46">
        <v>68.840515350000004</v>
      </c>
      <c r="D22" s="46">
        <v>89.671514050000013</v>
      </c>
      <c r="E22" s="46">
        <v>259.95600000000002</v>
      </c>
      <c r="F22" s="46">
        <v>2201.4533333333334</v>
      </c>
      <c r="G22" s="46">
        <v>6.3000000000000007</v>
      </c>
      <c r="H22" s="46">
        <v>48.232500000000002</v>
      </c>
      <c r="I22" s="46">
        <v>12</v>
      </c>
    </row>
    <row r="23" spans="1:9" s="47" customFormat="1" x14ac:dyDescent="0.25">
      <c r="A23" s="32"/>
      <c r="B23" s="46">
        <v>30</v>
      </c>
      <c r="C23" s="48">
        <v>65.817099999999996</v>
      </c>
      <c r="D23" s="48">
        <v>82.726571000000007</v>
      </c>
      <c r="E23" s="48">
        <v>200.76150000000001</v>
      </c>
      <c r="F23" s="48">
        <v>2500.9888000000001</v>
      </c>
      <c r="G23" s="48">
        <v>6.01</v>
      </c>
      <c r="H23" s="48">
        <v>40.119999999999997</v>
      </c>
      <c r="I23" s="48">
        <v>16.2</v>
      </c>
    </row>
    <row r="24" spans="1:9" s="47" customFormat="1" x14ac:dyDescent="0.25">
      <c r="A24" s="49" t="s">
        <v>7</v>
      </c>
      <c r="B24" s="49"/>
      <c r="C24" s="50">
        <f>AVERAGE(C19:C23)</f>
        <v>66.296394469999996</v>
      </c>
      <c r="D24" s="50">
        <f>AVERAGE(D19:D23)</f>
        <v>84.116325700000019</v>
      </c>
      <c r="E24" s="50">
        <f>AVERAGE(E19:E23)</f>
        <v>197.9187</v>
      </c>
      <c r="F24" s="50">
        <f>AVERAGE(F19:F23)</f>
        <v>2509.2910933333333</v>
      </c>
      <c r="G24" s="50">
        <f>AVERAGE(G19:G23)</f>
        <v>5.846000000000001</v>
      </c>
      <c r="H24" s="50">
        <f>AVERAGE(H19:H23)</f>
        <v>39.707000000000001</v>
      </c>
      <c r="I24" s="50">
        <f>AVERAGE(I19:I23)</f>
        <v>15.66</v>
      </c>
    </row>
    <row r="25" spans="1:9" s="47" customFormat="1" x14ac:dyDescent="0.25">
      <c r="A25" s="49" t="s">
        <v>8</v>
      </c>
      <c r="B25" s="49"/>
      <c r="C25" s="50">
        <f>_xlfn.STDEV.P(C19:C23)</f>
        <v>4.7673733778243372</v>
      </c>
      <c r="D25" s="50">
        <f>_xlfn.STDEV.P(D19:D23)</f>
        <v>3.0967272254127454</v>
      </c>
      <c r="E25" s="50">
        <f>_xlfn.STDEV.P(E19:E23)</f>
        <v>67.458960433436886</v>
      </c>
      <c r="F25" s="50">
        <f>_xlfn.STDEV.P(F19:F23)</f>
        <v>572.00635519467107</v>
      </c>
      <c r="G25" s="50">
        <f>_xlfn.STDEV.P(G19:G23)</f>
        <v>1.5728903331128943</v>
      </c>
      <c r="H25" s="50">
        <f>_xlfn.STDEV.P(H19:H23)</f>
        <v>4.641354166619938</v>
      </c>
      <c r="I25" s="50">
        <f>_xlfn.STDEV.P(I19:I23)</f>
        <v>2.2570777567465385</v>
      </c>
    </row>
    <row r="26" spans="1:9" s="47" customFormat="1" x14ac:dyDescent="0.25">
      <c r="A26" s="49" t="s">
        <v>9</v>
      </c>
      <c r="B26" s="49"/>
      <c r="C26" s="50">
        <f>C25/COUNT(C19:C23)</f>
        <v>0.95347467556486742</v>
      </c>
      <c r="D26" s="50">
        <f>D25/COUNT(D19:D23)</f>
        <v>0.61934544508254907</v>
      </c>
      <c r="E26" s="50">
        <f>E25/COUNT(E19:E23)</f>
        <v>13.491792086687378</v>
      </c>
      <c r="F26" s="50">
        <f>F25/COUNT(F19:F23)</f>
        <v>114.40127103893421</v>
      </c>
      <c r="G26" s="50">
        <f>G25/COUNT(G19:G23)</f>
        <v>0.31457806662257887</v>
      </c>
      <c r="H26" s="50">
        <f>H25/COUNT(H19:H23)</f>
        <v>0.92827083332398763</v>
      </c>
      <c r="I26" s="50">
        <f>I25/COUNT(I19:I23)</f>
        <v>0.45141555134930772</v>
      </c>
    </row>
    <row r="27" spans="1:9" s="47" customFormat="1" x14ac:dyDescent="0.25">
      <c r="A27" s="51" t="s">
        <v>10</v>
      </c>
      <c r="B27" s="51"/>
      <c r="C27" s="52">
        <f>_xlfn.T.TEST(C19:C23,C$2:C$6,2,2)</f>
        <v>0.45517053019110376</v>
      </c>
      <c r="D27" s="52">
        <f>_xlfn.T.TEST(D19:D23,D$2:D$6,2,2)</f>
        <v>0.62912173555915518</v>
      </c>
      <c r="E27" s="52">
        <f>_xlfn.T.TEST(E19:E23,E$2:E$6,2,2)</f>
        <v>0.81515785717010414</v>
      </c>
      <c r="F27" s="52">
        <f>_xlfn.T.TEST(F19:F23,F$2:F$6,2,2)</f>
        <v>0.25429830512182761</v>
      </c>
      <c r="G27" s="52">
        <f>_xlfn.T.TEST(G19:G23,G$2:G$6,2,2)</f>
        <v>0.59960673359178684</v>
      </c>
      <c r="H27" s="52">
        <f>_xlfn.T.TEST(H19:H23,H$2:H$6,2,2)</f>
        <v>1.8070504226673082E-3</v>
      </c>
      <c r="I27" s="52">
        <f>_xlfn.T.TEST(I19:I23,I$2:I$6,2,2)</f>
        <v>4.8246445135889604E-2</v>
      </c>
    </row>
    <row r="28" spans="1:9" s="47" customFormat="1" x14ac:dyDescent="0.25">
      <c r="A28" s="49" t="s">
        <v>11</v>
      </c>
      <c r="B28" s="49"/>
      <c r="C28" s="52">
        <f>_xlfn.T.TEST(C19:C23,C$10:C$14,2,2)</f>
        <v>5.0457202530736774E-2</v>
      </c>
      <c r="D28" s="52">
        <f>_xlfn.T.TEST(D19:D23,D$10:D$14,2,2)</f>
        <v>0.31186652326594799</v>
      </c>
      <c r="E28" s="52">
        <f>_xlfn.T.TEST(E19:E23,E$10:E$14,2,2)</f>
        <v>0.12985081246679378</v>
      </c>
      <c r="F28" s="52">
        <f>_xlfn.T.TEST(F19:F23,F$10:F$14,2,2)</f>
        <v>0.27939966006078426</v>
      </c>
      <c r="G28" s="52">
        <f>_xlfn.T.TEST(G19:G23,G$10:G$14,2,2)</f>
        <v>6.980352301375177E-2</v>
      </c>
      <c r="H28" s="52">
        <f>_xlfn.T.TEST(H19:H23,H$10:H$14,2,2)</f>
        <v>6.0044921177892251E-2</v>
      </c>
      <c r="I28" s="52">
        <f>_xlfn.T.TEST(I19:I23,I$10:I$14,2,2)</f>
        <v>6.5399998099965901E-3</v>
      </c>
    </row>
    <row r="29" spans="1:9" s="47" customFormat="1" ht="14.5" customHeight="1" x14ac:dyDescent="0.25">
      <c r="A29" s="32" t="s">
        <v>33</v>
      </c>
      <c r="B29" s="46">
        <v>35</v>
      </c>
      <c r="C29" s="46">
        <v>56.629240250000009</v>
      </c>
      <c r="D29" s="46">
        <v>81.410945600000005</v>
      </c>
      <c r="E29" s="46">
        <v>100.596</v>
      </c>
      <c r="F29" s="46">
        <v>3307.5233333333331</v>
      </c>
      <c r="G29" s="46">
        <v>16.740000000000002</v>
      </c>
      <c r="H29" s="46">
        <v>38.94</v>
      </c>
      <c r="I29" s="46">
        <v>10.199999999999999</v>
      </c>
    </row>
    <row r="30" spans="1:9" s="47" customFormat="1" x14ac:dyDescent="0.25">
      <c r="A30" s="32"/>
      <c r="B30" s="46">
        <v>37</v>
      </c>
      <c r="C30" s="46">
        <v>63.094032950000013</v>
      </c>
      <c r="D30" s="46">
        <v>75.664463200000014</v>
      </c>
      <c r="E30" s="46">
        <v>69.72</v>
      </c>
      <c r="F30" s="46">
        <v>780.12666666666667</v>
      </c>
      <c r="G30" s="46">
        <v>10.98</v>
      </c>
      <c r="H30" s="46">
        <v>33.630000000000003</v>
      </c>
      <c r="I30" s="46">
        <v>9.6</v>
      </c>
    </row>
    <row r="31" spans="1:9" s="47" customFormat="1" x14ac:dyDescent="0.25">
      <c r="A31" s="32"/>
      <c r="B31" s="46">
        <v>38</v>
      </c>
      <c r="C31" s="46">
        <v>38.67148275000001</v>
      </c>
      <c r="D31" s="46">
        <v>67.403894750000006</v>
      </c>
      <c r="E31" s="46">
        <v>84.162000000000006</v>
      </c>
      <c r="F31" s="46">
        <v>555.70666666666716</v>
      </c>
      <c r="G31" s="46">
        <v>12.420000000000002</v>
      </c>
      <c r="H31" s="46">
        <v>53.984999999999999</v>
      </c>
      <c r="I31" s="46">
        <v>8.4</v>
      </c>
    </row>
    <row r="32" spans="1:9" s="47" customFormat="1" x14ac:dyDescent="0.25">
      <c r="A32" s="32"/>
      <c r="B32" s="46">
        <v>39</v>
      </c>
      <c r="C32" s="46">
        <v>36.875707000000006</v>
      </c>
      <c r="D32" s="46">
        <v>110.14335760000002</v>
      </c>
      <c r="E32" s="46">
        <v>189.738</v>
      </c>
      <c r="F32" s="46">
        <v>1656.4333333333336</v>
      </c>
      <c r="G32" s="46">
        <v>18.54</v>
      </c>
      <c r="H32" s="46">
        <v>34.515000000000001</v>
      </c>
      <c r="I32" s="46">
        <v>6.4</v>
      </c>
    </row>
    <row r="33" spans="1:9" s="47" customFormat="1" ht="12" customHeight="1" x14ac:dyDescent="0.25">
      <c r="A33" s="32"/>
      <c r="B33" s="46">
        <v>40</v>
      </c>
      <c r="C33" s="46">
        <v>35.798241550000007</v>
      </c>
      <c r="D33" s="46">
        <v>85.002497099999999</v>
      </c>
      <c r="E33" s="46">
        <v>75.197999999999993</v>
      </c>
      <c r="F33" s="46">
        <v>1570.8761300000001</v>
      </c>
      <c r="G33" s="46">
        <v>10.440000000000001</v>
      </c>
      <c r="H33" s="46">
        <v>41.563000000000002</v>
      </c>
      <c r="I33" s="46">
        <v>12</v>
      </c>
    </row>
    <row r="34" spans="1:9" s="47" customFormat="1" x14ac:dyDescent="0.25">
      <c r="A34" s="49" t="s">
        <v>7</v>
      </c>
      <c r="B34" s="49"/>
      <c r="C34" s="50">
        <f>AVERAGE(C29:C33)</f>
        <v>46.213740900000012</v>
      </c>
      <c r="D34" s="50">
        <f>AVERAGE(D29:D33)</f>
        <v>83.925031650000008</v>
      </c>
      <c r="E34" s="50">
        <f>AVERAGE(E29:E33)</f>
        <v>103.8828</v>
      </c>
      <c r="F34" s="50">
        <f>AVERAGE(F29:F33)</f>
        <v>1574.1332259999999</v>
      </c>
      <c r="G34" s="50">
        <f>AVERAGE(G29:G33)</f>
        <v>13.824000000000002</v>
      </c>
      <c r="H34" s="50">
        <f>AVERAGE(H29:H33)</f>
        <v>40.526599999999995</v>
      </c>
      <c r="I34" s="50">
        <f>AVERAGE(I29:I33)</f>
        <v>9.3199999999999985</v>
      </c>
    </row>
    <row r="35" spans="1:9" s="47" customFormat="1" x14ac:dyDescent="0.25">
      <c r="A35" s="49" t="s">
        <v>8</v>
      </c>
      <c r="B35" s="49"/>
      <c r="C35" s="50">
        <f>_xlfn.STDEV.P(C29:C33)</f>
        <v>11.366565428763284</v>
      </c>
      <c r="D35" s="50">
        <f>_xlfn.STDEV.P(D29:D33)</f>
        <v>14.394909736909575</v>
      </c>
      <c r="E35" s="50">
        <f>_xlfn.STDEV.P(E29:E33)</f>
        <v>44.183125803410519</v>
      </c>
      <c r="F35" s="50">
        <f>_xlfn.STDEV.P(F29:F33)</f>
        <v>967.37420407641514</v>
      </c>
      <c r="G35" s="50">
        <f>_xlfn.STDEV.P(G29:G33)</f>
        <v>3.2327919821726825</v>
      </c>
      <c r="H35" s="50">
        <f>_xlfn.STDEV.P(H29:H33)</f>
        <v>7.3269691032513924</v>
      </c>
      <c r="I35" s="50">
        <f>_xlfn.STDEV.P(I29:I33)</f>
        <v>1.8659046063505056</v>
      </c>
    </row>
    <row r="36" spans="1:9" s="47" customFormat="1" x14ac:dyDescent="0.25">
      <c r="A36" s="49" t="s">
        <v>9</v>
      </c>
      <c r="B36" s="49"/>
      <c r="C36" s="50">
        <f>C35/COUNT(C29:C33)</f>
        <v>2.2733130857526569</v>
      </c>
      <c r="D36" s="50">
        <f>D35/COUNT(D29:D33)</f>
        <v>2.8789819473819152</v>
      </c>
      <c r="E36" s="50">
        <f>E35/COUNT(E29:E33)</f>
        <v>8.8366251606821038</v>
      </c>
      <c r="F36" s="50">
        <f>F35/COUNT(F29:F33)</f>
        <v>193.47484081528302</v>
      </c>
      <c r="G36" s="50">
        <f>G35/COUNT(G29:G33)</f>
        <v>0.6465583964345365</v>
      </c>
      <c r="H36" s="50">
        <f>H35/COUNT(H29:H33)</f>
        <v>1.4653938206502786</v>
      </c>
      <c r="I36" s="50">
        <f>I35/COUNT(I29:I33)</f>
        <v>0.37318092127010111</v>
      </c>
    </row>
    <row r="37" spans="1:9" s="47" customFormat="1" x14ac:dyDescent="0.25">
      <c r="A37" s="51" t="s">
        <v>10</v>
      </c>
      <c r="B37" s="51"/>
      <c r="C37" s="52">
        <f>_xlfn.T.TEST(C29:C33,C$2:C$6,2,2)</f>
        <v>0.22378110790808153</v>
      </c>
      <c r="D37" s="52">
        <f>_xlfn.T.TEST(D29:D33,D$2:D$6,2,2)</f>
        <v>0.69334510474081235</v>
      </c>
      <c r="E37" s="52">
        <f>_xlfn.T.TEST(E29:E33,E$2:E$6,2,2)</f>
        <v>1.5158246326501866E-2</v>
      </c>
      <c r="F37" s="52">
        <f>_xlfn.T.TEST(F29:F33,F$2:F$6,2,2)</f>
        <v>4.305112444121522E-2</v>
      </c>
      <c r="G37" s="52">
        <f>_xlfn.T.TEST(G29:G33,G$2:G$6,2,2)</f>
        <v>2.8172917026800985E-3</v>
      </c>
      <c r="H37" s="52">
        <f>_xlfn.T.TEST(H29:H33,H$2:H$6,2,2)</f>
        <v>1.5491095865440964E-2</v>
      </c>
      <c r="I37" s="52">
        <f>_xlfn.T.TEST(I29:I33,I$2:I$6,2,2)</f>
        <v>0.11597936330756686</v>
      </c>
    </row>
    <row r="38" spans="1:9" s="47" customFormat="1" x14ac:dyDescent="0.25">
      <c r="A38" s="49" t="s">
        <v>11</v>
      </c>
      <c r="B38" s="49"/>
      <c r="C38" s="52">
        <f>_xlfn.T.TEST(C29:C33,C$10:C$14,2,2)</f>
        <v>0.49773645418571666</v>
      </c>
      <c r="D38" s="52">
        <f>_xlfn.T.TEST(D29:D33,D$10:D$14,2,2)</f>
        <v>0.46220470053558416</v>
      </c>
      <c r="E38" s="52">
        <f>_xlfn.T.TEST(E29:E33,E$10:E$14,2,2)</f>
        <v>0.61535910188317988</v>
      </c>
      <c r="F38" s="52">
        <f>_xlfn.T.TEST(F29:F33,F$10:F$14,2,2)</f>
        <v>3.3938412361076226E-2</v>
      </c>
      <c r="G38" s="52">
        <f>_xlfn.T.TEST(G29:G33,G$10:G$14,2,2)</f>
        <v>0.58850761263192919</v>
      </c>
      <c r="H38" s="52">
        <f>_xlfn.T.TEST(H29:H33,H$10:H$14,2,2)</f>
        <v>0.10483847949287479</v>
      </c>
      <c r="I38" s="52">
        <f>_xlfn.T.TEST(I29:I33,I$10:I$14,2,2)</f>
        <v>0.51868033991738338</v>
      </c>
    </row>
    <row r="39" spans="1:9" s="47" customFormat="1" x14ac:dyDescent="0.25">
      <c r="A39" s="49" t="s">
        <v>34</v>
      </c>
      <c r="B39" s="46">
        <v>42</v>
      </c>
      <c r="C39" s="46">
        <v>103.67856490000001</v>
      </c>
      <c r="D39" s="46">
        <v>77.819394100000011</v>
      </c>
      <c r="E39" s="46">
        <v>174.29999999999998</v>
      </c>
      <c r="F39" s="46">
        <v>897.68000000000018</v>
      </c>
      <c r="G39" s="46">
        <v>8.64</v>
      </c>
      <c r="H39" s="46">
        <v>40.807499999999997</v>
      </c>
      <c r="I39" s="46">
        <v>3.1</v>
      </c>
    </row>
    <row r="40" spans="1:9" s="47" customFormat="1" x14ac:dyDescent="0.25">
      <c r="A40" s="49"/>
      <c r="B40" s="46">
        <v>45</v>
      </c>
      <c r="C40" s="46">
        <v>100.80532370000002</v>
      </c>
      <c r="D40" s="46">
        <v>74.946152900000001</v>
      </c>
      <c r="E40" s="46">
        <v>170.31600000000003</v>
      </c>
      <c r="F40" s="46">
        <v>865.62000000000023</v>
      </c>
      <c r="G40" s="46">
        <v>9.9</v>
      </c>
      <c r="H40" s="46">
        <v>46.472000000000001</v>
      </c>
      <c r="I40" s="46">
        <v>5.8000000000000007</v>
      </c>
    </row>
    <row r="41" spans="1:9" s="47" customFormat="1" x14ac:dyDescent="0.25">
      <c r="A41" s="49"/>
      <c r="B41" s="46">
        <v>46</v>
      </c>
      <c r="C41" s="46">
        <v>64.530653550000011</v>
      </c>
      <c r="D41" s="46">
        <v>83.925031650000008</v>
      </c>
      <c r="E41" s="46">
        <v>410.35199999999998</v>
      </c>
      <c r="F41" s="46">
        <v>1127.4433333333338</v>
      </c>
      <c r="G41" s="46">
        <v>14.399999999999999</v>
      </c>
      <c r="H41" s="46">
        <v>29.647500000000001</v>
      </c>
      <c r="I41" s="46">
        <v>10.6</v>
      </c>
    </row>
    <row r="42" spans="1:9" s="47" customFormat="1" x14ac:dyDescent="0.25">
      <c r="A42" s="49"/>
      <c r="B42" s="46">
        <v>47</v>
      </c>
      <c r="C42" s="46">
        <v>78.690532129999994</v>
      </c>
      <c r="D42" s="46">
        <v>80.784321300000002</v>
      </c>
      <c r="E42" s="46">
        <v>247.953</v>
      </c>
      <c r="F42" s="46">
        <v>954.875</v>
      </c>
      <c r="G42" s="46">
        <v>10.1</v>
      </c>
      <c r="H42" s="46">
        <v>34.670999999999999</v>
      </c>
      <c r="I42" s="46">
        <v>5.4</v>
      </c>
    </row>
    <row r="43" spans="1:9" s="47" customFormat="1" x14ac:dyDescent="0.25">
      <c r="A43" s="49"/>
      <c r="B43" s="46">
        <v>48</v>
      </c>
      <c r="C43" s="46">
        <v>95.936799399999998</v>
      </c>
      <c r="D43" s="46">
        <v>76.935779999999994</v>
      </c>
      <c r="E43" s="46">
        <v>253.98400000000001</v>
      </c>
      <c r="F43" s="46">
        <v>978.94349999999997</v>
      </c>
      <c r="G43" s="46">
        <v>11.4</v>
      </c>
      <c r="H43" s="46">
        <v>41.981999999999999</v>
      </c>
      <c r="I43" s="46">
        <v>7.2</v>
      </c>
    </row>
    <row r="44" spans="1:9" s="47" customFormat="1" x14ac:dyDescent="0.25">
      <c r="A44" s="49" t="s">
        <v>7</v>
      </c>
      <c r="B44" s="49"/>
      <c r="C44" s="50">
        <f>AVERAGE(C39:C43)</f>
        <v>88.728374736000006</v>
      </c>
      <c r="D44" s="50">
        <f>AVERAGE(D39:D43)</f>
        <v>78.882135990000009</v>
      </c>
      <c r="E44" s="50">
        <f>AVERAGE(E39:E43)</f>
        <v>251.381</v>
      </c>
      <c r="F44" s="50">
        <f>AVERAGE(F39:F43)</f>
        <v>964.9123666666668</v>
      </c>
      <c r="G44" s="50">
        <f>AVERAGE(G39:G43)</f>
        <v>10.888</v>
      </c>
      <c r="H44" s="50">
        <f>AVERAGE(H39:H43)</f>
        <v>38.715999999999994</v>
      </c>
      <c r="I44" s="50">
        <f>AVERAGE(I39:I43)</f>
        <v>6.42</v>
      </c>
    </row>
    <row r="45" spans="1:9" s="47" customFormat="1" x14ac:dyDescent="0.25">
      <c r="A45" s="49" t="s">
        <v>8</v>
      </c>
      <c r="B45" s="49"/>
      <c r="C45" s="50">
        <f>_xlfn.STDEV.P(C39:C43)</f>
        <v>14.883616920181826</v>
      </c>
      <c r="D45" s="50">
        <f>_xlfn.STDEV.P(D39:D43)</f>
        <v>3.1451165460301249</v>
      </c>
      <c r="E45" s="50">
        <f>_xlfn.STDEV.P(E39:E43)</f>
        <v>86.952079239084341</v>
      </c>
      <c r="F45" s="50">
        <f>_xlfn.STDEV.P(F39:F43)</f>
        <v>90.656606779306486</v>
      </c>
      <c r="G45" s="50">
        <f>_xlfn.STDEV.P(G39:G43)</f>
        <v>1.9619826706676109</v>
      </c>
      <c r="H45" s="50">
        <f>_xlfn.STDEV.P(H39:H43)</f>
        <v>5.8956998142714321</v>
      </c>
      <c r="I45" s="50">
        <f>_xlfn.STDEV.P(I39:I43)</f>
        <v>2.4709512338368809</v>
      </c>
    </row>
    <row r="46" spans="1:9" s="47" customFormat="1" x14ac:dyDescent="0.25">
      <c r="A46" s="49" t="s">
        <v>9</v>
      </c>
      <c r="B46" s="49"/>
      <c r="C46" s="50">
        <f>C45/COUNT(C39:C43)</f>
        <v>2.9767233840363652</v>
      </c>
      <c r="D46" s="50">
        <f>D45/COUNT(D39:D43)</f>
        <v>0.62902330920602501</v>
      </c>
      <c r="E46" s="50">
        <f>E45/COUNT(E39:E43)</f>
        <v>17.390415847816868</v>
      </c>
      <c r="F46" s="50">
        <f>F45/COUNT(F39:F43)</f>
        <v>18.131321355861296</v>
      </c>
      <c r="G46" s="50">
        <f>G45/COUNT(G39:G43)</f>
        <v>0.39239653413352216</v>
      </c>
      <c r="H46" s="50">
        <f>H45/COUNT(H39:H43)</f>
        <v>1.1791399628542865</v>
      </c>
      <c r="I46" s="50">
        <f>I45/COUNT(I39:I43)</f>
        <v>0.49419024676737616</v>
      </c>
    </row>
    <row r="47" spans="1:9" s="47" customFormat="1" x14ac:dyDescent="0.25">
      <c r="A47" s="51" t="s">
        <v>10</v>
      </c>
      <c r="B47" s="51"/>
      <c r="C47" s="52">
        <f>_xlfn.T.TEST(C39:C43,C$2:C$6,2,2)</f>
        <v>3.0752894311879574E-2</v>
      </c>
      <c r="D47" s="52">
        <f>_xlfn.T.TEST(D39:D43,D$2:D$6,2,2)</f>
        <v>0.3041251404531875</v>
      </c>
      <c r="E47" s="52">
        <f>_xlfn.T.TEST(E39:E43,E$2:E$6,2,2)</f>
        <v>0.2156860098531875</v>
      </c>
      <c r="F47" s="52">
        <f>_xlfn.T.TEST(F39:F43,F$2:F$6,2,2)</f>
        <v>1.3242687623269711E-3</v>
      </c>
      <c r="G47" s="52">
        <f>_xlfn.T.TEST(G39:G43,G$2:G$6,2,2)</f>
        <v>5.3528617913146167E-3</v>
      </c>
      <c r="H47" s="52">
        <f>_xlfn.T.TEST(H39:H43,H$2:H$6,2,2)</f>
        <v>3.1462317669585329E-3</v>
      </c>
      <c r="I47" s="52">
        <f>_xlfn.T.TEST(I39:I43,I$2:I$6,2,2)</f>
        <v>1.1383891929514526E-2</v>
      </c>
    </row>
    <row r="48" spans="1:9" s="47" customFormat="1" x14ac:dyDescent="0.25">
      <c r="A48" s="49" t="s">
        <v>11</v>
      </c>
      <c r="B48" s="49"/>
      <c r="C48" s="52">
        <f>_xlfn.T.TEST(C39:C43,C$10:C$14,2,2)</f>
        <v>4.4973098436023587E-3</v>
      </c>
      <c r="D48" s="52">
        <f>_xlfn.T.TEST(D39:D43,D$10:D$14,2,2)</f>
        <v>0.70873326805992365</v>
      </c>
      <c r="E48" s="52">
        <f>_xlfn.T.TEST(E39:E43,E$10:E$14,2,2)</f>
        <v>3.9299962248069142E-2</v>
      </c>
      <c r="F48" s="52">
        <f>_xlfn.T.TEST(F39:F43,F$10:F$14,2,2)</f>
        <v>1.6784138450922152E-5</v>
      </c>
      <c r="G48" s="52">
        <f>_xlfn.T.TEST(G39:G43,G$10:G$14,2,2)</f>
        <v>0.72284616853850348</v>
      </c>
      <c r="H48" s="52">
        <f>_xlfn.T.TEST(H39:H43,H$10:H$14,2,2)</f>
        <v>5.4511430773136943E-2</v>
      </c>
      <c r="I48" s="52">
        <f>_xlfn.T.TEST(I39:I43,I$10:I$14,2,2)</f>
        <v>0.49833380221409362</v>
      </c>
    </row>
    <row r="49" spans="1:9" s="47" customFormat="1" x14ac:dyDescent="0.25">
      <c r="A49" s="32" t="s">
        <v>12</v>
      </c>
      <c r="B49" s="46">
        <v>55</v>
      </c>
      <c r="C49" s="46">
        <v>41.903879100000012</v>
      </c>
      <c r="D49" s="46">
        <v>79.256014700000009</v>
      </c>
      <c r="E49" s="46">
        <v>59.76</v>
      </c>
      <c r="F49" s="46">
        <v>2377.7833333333338</v>
      </c>
      <c r="G49" s="46">
        <v>7.1999999999999993</v>
      </c>
      <c r="H49" s="46">
        <v>59.737500000000004</v>
      </c>
      <c r="I49" s="46">
        <v>7.6</v>
      </c>
    </row>
    <row r="50" spans="1:9" s="47" customFormat="1" x14ac:dyDescent="0.25">
      <c r="A50" s="32"/>
      <c r="B50" s="46">
        <v>56</v>
      </c>
      <c r="C50" s="46">
        <v>79.974324999999993</v>
      </c>
      <c r="D50" s="46">
        <v>105.83349580000001</v>
      </c>
      <c r="E50" s="46">
        <v>112.548</v>
      </c>
      <c r="F50" s="46">
        <v>4616.6399999999994</v>
      </c>
      <c r="G50" s="46">
        <v>15.84</v>
      </c>
      <c r="H50" s="46">
        <v>36.727499999999999</v>
      </c>
      <c r="I50" s="46">
        <v>9</v>
      </c>
    </row>
    <row r="51" spans="1:9" s="47" customFormat="1" x14ac:dyDescent="0.25">
      <c r="A51" s="32"/>
      <c r="B51" s="46">
        <v>57</v>
      </c>
      <c r="C51" s="46">
        <v>45.136275450000007</v>
      </c>
      <c r="D51" s="46">
        <v>110.14335760000002</v>
      </c>
      <c r="E51" s="46">
        <v>76.193999999999988</v>
      </c>
      <c r="F51" s="46">
        <v>5183.0333333333338</v>
      </c>
      <c r="G51" s="46">
        <v>4.32</v>
      </c>
      <c r="H51" s="46">
        <v>91.155000000000001</v>
      </c>
      <c r="I51" s="46">
        <v>16.3</v>
      </c>
    </row>
    <row r="52" spans="1:9" s="47" customFormat="1" ht="10.5" customHeight="1" x14ac:dyDescent="0.25">
      <c r="A52" s="32"/>
      <c r="B52" s="46">
        <v>58</v>
      </c>
      <c r="C52" s="46">
        <v>49.446137250000007</v>
      </c>
      <c r="D52" s="46">
        <v>83.206721350000009</v>
      </c>
      <c r="E52" s="46">
        <v>130.476</v>
      </c>
      <c r="F52" s="46">
        <v>3916.6633333333334</v>
      </c>
      <c r="G52" s="46">
        <v>4.68</v>
      </c>
      <c r="H52" s="46">
        <v>79.207499999999996</v>
      </c>
      <c r="I52" s="46">
        <v>24.9</v>
      </c>
    </row>
    <row r="53" spans="1:9" s="47" customFormat="1" x14ac:dyDescent="0.25">
      <c r="A53" s="32"/>
      <c r="B53" s="46">
        <v>59</v>
      </c>
      <c r="C53" s="46">
        <v>61.298257200000009</v>
      </c>
      <c r="D53" s="46">
        <v>97.572927350000015</v>
      </c>
      <c r="E53" s="46">
        <v>87.149999999999991</v>
      </c>
      <c r="F53" s="46">
        <v>4573.8933333333343</v>
      </c>
      <c r="G53" s="46">
        <v>10.08</v>
      </c>
      <c r="H53" s="46">
        <v>44.25</v>
      </c>
      <c r="I53" s="46">
        <v>10.299999999999999</v>
      </c>
    </row>
    <row r="54" spans="1:9" s="47" customFormat="1" x14ac:dyDescent="0.25">
      <c r="A54" s="49" t="s">
        <v>7</v>
      </c>
      <c r="B54" s="49"/>
      <c r="C54" s="50">
        <f>AVERAGE(C49:C53)</f>
        <v>55.551774800000011</v>
      </c>
      <c r="D54" s="50">
        <f>AVERAGE(D49:D53)</f>
        <v>95.202503360000009</v>
      </c>
      <c r="E54" s="50">
        <f>AVERAGE(E49:E53)</f>
        <v>93.225599999999986</v>
      </c>
      <c r="F54" s="50">
        <f>AVERAGE(F49:F53)</f>
        <v>4133.6026666666676</v>
      </c>
      <c r="G54" s="50">
        <f>AVERAGE(G49:G53)</f>
        <v>8.4239999999999995</v>
      </c>
      <c r="H54" s="50">
        <f>AVERAGE(H49:H53)</f>
        <v>62.215499999999999</v>
      </c>
      <c r="I54" s="50">
        <f>AVERAGE(I49:I53)</f>
        <v>13.620000000000001</v>
      </c>
    </row>
    <row r="55" spans="1:9" s="47" customFormat="1" x14ac:dyDescent="0.25">
      <c r="A55" s="49" t="s">
        <v>8</v>
      </c>
      <c r="B55" s="49"/>
      <c r="C55" s="50">
        <f>_xlfn.STDEV.P(C49:C53)</f>
        <v>13.867296145138926</v>
      </c>
      <c r="D55" s="50">
        <f>_xlfn.STDEV.P(D49:D53)</f>
        <v>12.165979797678327</v>
      </c>
      <c r="E55" s="50">
        <f>_xlfn.STDEV.P(E49:E53)</f>
        <v>25.329359009655207</v>
      </c>
      <c r="F55" s="50">
        <f>_xlfn.STDEV.P(F49:F53)</f>
        <v>965.24088872593859</v>
      </c>
      <c r="G55" s="50">
        <f>_xlfn.STDEV.P(G49:G53)</f>
        <v>4.2449480562192994</v>
      </c>
      <c r="H55" s="50">
        <f>_xlfn.STDEV.P(H49:H53)</f>
        <v>20.517117451045625</v>
      </c>
      <c r="I55" s="50">
        <f>_xlfn.STDEV.P(I49:I53)</f>
        <v>6.372252349052089</v>
      </c>
    </row>
    <row r="56" spans="1:9" s="47" customFormat="1" x14ac:dyDescent="0.25">
      <c r="A56" s="49" t="s">
        <v>9</v>
      </c>
      <c r="B56" s="49"/>
      <c r="C56" s="50">
        <f>C55/COUNT(C49:C53)</f>
        <v>2.7734592290277851</v>
      </c>
      <c r="D56" s="50">
        <f>D55/COUNT(D49:D53)</f>
        <v>2.4331959595356656</v>
      </c>
      <c r="E56" s="50">
        <f>E55/COUNT(E49:E53)</f>
        <v>5.0658718019310411</v>
      </c>
      <c r="F56" s="50">
        <f>F55/COUNT(F49:F53)</f>
        <v>193.04817774518773</v>
      </c>
      <c r="G56" s="50">
        <f>G55/COUNT(G49:G53)</f>
        <v>0.84898961124385985</v>
      </c>
      <c r="H56" s="50">
        <f>H55/COUNT(H49:H53)</f>
        <v>4.1034234902091251</v>
      </c>
      <c r="I56" s="50">
        <f>I55/COUNT(I49:I53)</f>
        <v>1.2744504698104178</v>
      </c>
    </row>
    <row r="57" spans="1:9" s="47" customFormat="1" ht="12" customHeight="1" x14ac:dyDescent="0.25">
      <c r="A57" s="51" t="s">
        <v>10</v>
      </c>
      <c r="B57" s="51"/>
      <c r="C57" s="52">
        <f>_xlfn.T.TEST(C49:C53,C$2:C$6,2,2)</f>
        <v>0.72476865338483276</v>
      </c>
      <c r="D57" s="52">
        <f>_xlfn.T.TEST(D49:D53,D$2:D$6,2,2)</f>
        <v>0.54480539494666491</v>
      </c>
      <c r="E57" s="52">
        <f>_xlfn.T.TEST(E49:E53,E$2:E$6,2,2)</f>
        <v>1.7807817526867924E-3</v>
      </c>
      <c r="F57" s="52">
        <f>_xlfn.T.TEST(F49:F53,F$2:F$6,2,2)</f>
        <v>0.18435325435033692</v>
      </c>
      <c r="G57" s="52">
        <f>_xlfn.T.TEST(G49:G53,G$2:G$6,2,2)</f>
        <v>0.39106091027123746</v>
      </c>
      <c r="H57" s="52">
        <f>_xlfn.T.TEST(H49:H53,H$2:H$6,2,2)</f>
        <v>0.39772211634815424</v>
      </c>
      <c r="I57" s="52">
        <f>_xlfn.T.TEST(I49:I53,I$2:I$6,2,2)</f>
        <v>0.629023975878931</v>
      </c>
    </row>
    <row r="58" spans="1:9" s="47" customFormat="1" ht="11.25" customHeight="1" x14ac:dyDescent="0.25">
      <c r="A58" s="32" t="s">
        <v>24</v>
      </c>
      <c r="B58" s="46">
        <v>65</v>
      </c>
      <c r="C58" s="46">
        <v>77.819394100000011</v>
      </c>
      <c r="D58" s="46">
        <v>121.27716725000001</v>
      </c>
      <c r="E58" s="46">
        <v>181.77</v>
      </c>
      <c r="F58" s="46">
        <v>3510.5699999999997</v>
      </c>
      <c r="G58" s="46">
        <v>17.100000000000001</v>
      </c>
      <c r="H58" s="46">
        <v>30.532500000000002</v>
      </c>
      <c r="I58" s="46">
        <v>14.2</v>
      </c>
    </row>
    <row r="59" spans="1:9" s="47" customFormat="1" x14ac:dyDescent="0.25">
      <c r="A59" s="32"/>
      <c r="B59" s="46">
        <v>66</v>
      </c>
      <c r="C59" s="46">
        <v>83.565876500000016</v>
      </c>
      <c r="D59" s="46">
        <v>122.35463270000001</v>
      </c>
      <c r="E59" s="46">
        <v>201.69</v>
      </c>
      <c r="F59" s="46">
        <v>2912.1166666666672</v>
      </c>
      <c r="G59" s="46">
        <v>18.180000000000003</v>
      </c>
      <c r="H59" s="46">
        <v>39.3825</v>
      </c>
      <c r="I59" s="46">
        <v>8</v>
      </c>
    </row>
    <row r="60" spans="1:9" s="47" customFormat="1" x14ac:dyDescent="0.25">
      <c r="A60" s="32"/>
      <c r="B60" s="46">
        <v>67</v>
      </c>
      <c r="C60" s="46">
        <v>81.051790449999999</v>
      </c>
      <c r="D60" s="46">
        <v>117.3264606</v>
      </c>
      <c r="E60" s="46">
        <v>153.88199999999998</v>
      </c>
      <c r="F60" s="46">
        <v>4296.04</v>
      </c>
      <c r="G60" s="46">
        <v>17.899999999999999</v>
      </c>
      <c r="H60" s="46">
        <v>28.32</v>
      </c>
      <c r="I60" s="46">
        <v>13.4</v>
      </c>
    </row>
    <row r="61" spans="1:9" s="47" customFormat="1" x14ac:dyDescent="0.25">
      <c r="A61" s="32"/>
      <c r="B61" s="46">
        <v>68</v>
      </c>
      <c r="C61" s="46">
        <v>55.910929950000011</v>
      </c>
      <c r="D61" s="46">
        <v>82.488411050000011</v>
      </c>
      <c r="E61" s="46">
        <v>120.01799999999999</v>
      </c>
      <c r="F61" s="46">
        <v>4215.8900000000003</v>
      </c>
      <c r="G61" s="46">
        <v>12.959999999999997</v>
      </c>
      <c r="H61" s="46">
        <v>24.337499999999999</v>
      </c>
      <c r="I61" s="46">
        <v>9.6</v>
      </c>
    </row>
    <row r="62" spans="1:9" s="47" customFormat="1" x14ac:dyDescent="0.25">
      <c r="A62" s="32"/>
      <c r="B62" s="46">
        <v>69</v>
      </c>
      <c r="C62" s="46">
        <v>75.718113399999993</v>
      </c>
      <c r="D62" s="46">
        <v>110.946252</v>
      </c>
      <c r="E62" s="46">
        <v>163.87661</v>
      </c>
      <c r="F62" s="46">
        <v>3740.0981000000002</v>
      </c>
      <c r="G62" s="46">
        <v>16.28</v>
      </c>
      <c r="H62" s="46">
        <v>29.981000000000002</v>
      </c>
      <c r="I62" s="46">
        <v>10.9</v>
      </c>
    </row>
    <row r="63" spans="1:9" s="47" customFormat="1" x14ac:dyDescent="0.25">
      <c r="A63" s="49" t="s">
        <v>7</v>
      </c>
      <c r="B63" s="49"/>
      <c r="C63" s="50">
        <f>AVERAGE(C58:C62)</f>
        <v>74.813220880000003</v>
      </c>
      <c r="D63" s="50">
        <f>AVERAGE(D58:D62)</f>
        <v>110.87858472000001</v>
      </c>
      <c r="E63" s="50">
        <f>AVERAGE(E58:E62)</f>
        <v>164.247322</v>
      </c>
      <c r="F63" s="50">
        <f>AVERAGE(F58:F62)</f>
        <v>3734.9429533333328</v>
      </c>
      <c r="G63" s="50">
        <f>AVERAGE(G58:G62)</f>
        <v>16.484000000000002</v>
      </c>
      <c r="H63" s="50">
        <f>AVERAGE(H58:H62)</f>
        <v>30.510700000000003</v>
      </c>
      <c r="I63" s="50">
        <f>AVERAGE(I58:I62)</f>
        <v>11.22</v>
      </c>
    </row>
    <row r="64" spans="1:9" s="47" customFormat="1" x14ac:dyDescent="0.25">
      <c r="A64" s="49" t="s">
        <v>8</v>
      </c>
      <c r="B64" s="49"/>
      <c r="C64" s="50">
        <f>_xlfn.STDEV.P(C58:C62)</f>
        <v>9.8252861636270357</v>
      </c>
      <c r="D64" s="50">
        <f>_xlfn.STDEV.P(D58:D62)</f>
        <v>14.747283404816734</v>
      </c>
      <c r="E64" s="50">
        <f>_xlfn.STDEV.P(E58:E62)</f>
        <v>27.469286966478286</v>
      </c>
      <c r="F64" s="50">
        <f>_xlfn.STDEV.P(F58:F62)</f>
        <v>504.68858779049026</v>
      </c>
      <c r="G64" s="50">
        <f>_xlfn.STDEV.P(G58:G62)</f>
        <v>1.8826109529055735</v>
      </c>
      <c r="H64" s="50">
        <f>_xlfn.STDEV.P(H58:H62)</f>
        <v>4.9375592614164994</v>
      </c>
      <c r="I64" s="50">
        <f>_xlfn.STDEV.P(I58:I62)</f>
        <v>2.3120553626589508</v>
      </c>
    </row>
    <row r="65" spans="1:9" s="47" customFormat="1" x14ac:dyDescent="0.25">
      <c r="A65" s="49" t="s">
        <v>9</v>
      </c>
      <c r="B65" s="49"/>
      <c r="C65" s="50">
        <f>C64/COUNT(C58:C62)</f>
        <v>1.9650572327254072</v>
      </c>
      <c r="D65" s="50">
        <f>D64/COUNT(D58:D62)</f>
        <v>2.9494566809633467</v>
      </c>
      <c r="E65" s="50">
        <f>E64/COUNT(E58:E62)</f>
        <v>5.4938573932956576</v>
      </c>
      <c r="F65" s="50">
        <f>F64/COUNT(F58:F62)</f>
        <v>100.93771755809806</v>
      </c>
      <c r="G65" s="50">
        <f>G64/COUNT(G58:G62)</f>
        <v>0.37652219058111469</v>
      </c>
      <c r="H65" s="50">
        <f>H64/COUNT(H58:H62)</f>
        <v>0.98751185228329985</v>
      </c>
      <c r="I65" s="50">
        <f>I64/COUNT(I58:I62)</f>
        <v>0.46241107253179015</v>
      </c>
    </row>
    <row r="66" spans="1:9" s="47" customFormat="1" x14ac:dyDescent="0.25">
      <c r="A66" s="51" t="s">
        <v>10</v>
      </c>
      <c r="B66" s="51"/>
      <c r="C66" s="52">
        <f>_xlfn.T.TEST(C58:C62,C$2:C$6,2,2)</f>
        <v>0.15177780939399013</v>
      </c>
      <c r="D66" s="52">
        <f>_xlfn.T.TEST(D58:D62,D$2:D$6,2,2)</f>
        <v>8.4528907406219864E-2</v>
      </c>
      <c r="E66" s="52">
        <f>_xlfn.T.TEST(E58:E62,E$2:E$6,2,2)</f>
        <v>0.28578783523694817</v>
      </c>
      <c r="F66" s="52">
        <f>_xlfn.T.TEST(F58:F62,F$2:F$6,2,2)</f>
        <v>0.30917347510552529</v>
      </c>
      <c r="G66" s="52">
        <f>_xlfn.T.TEST(G58:G62,G$2:G$6,2,2)</f>
        <v>2.2716082296932578E-5</v>
      </c>
      <c r="H66" s="52">
        <f>_xlfn.T.TEST(H58:H62,H$2:H$6,2,2)</f>
        <v>7.2459426461799406E-5</v>
      </c>
      <c r="I66" s="52">
        <f>_xlfn.T.TEST(I58:I62,I$2:I$6,2,2)</f>
        <v>0.67807399342238772</v>
      </c>
    </row>
    <row r="67" spans="1:9" s="47" customFormat="1" x14ac:dyDescent="0.25">
      <c r="A67" s="51" t="s">
        <v>11</v>
      </c>
      <c r="B67" s="51"/>
      <c r="C67" s="52">
        <f>_xlfn.T.TEST(C58:C62,C$49:C$53,2,2)</f>
        <v>5.3164599501361098E-2</v>
      </c>
      <c r="D67" s="52">
        <f>_xlfn.T.TEST(D58:D62,D$49:D$53,2,2)</f>
        <v>0.13964830508464757</v>
      </c>
      <c r="E67" s="52">
        <f>_xlfn.T.TEST(E58:E62,E$49:E$53,2,2)</f>
        <v>5.2253557666614419E-3</v>
      </c>
      <c r="F67" s="52">
        <f>_xlfn.T.TEST(F58:F62,F$49:F$53,2,2)</f>
        <v>0.48505195314373151</v>
      </c>
      <c r="G67" s="52">
        <f>_xlfn.T.TEST(G58:G62,G$49:G$53,2,2)</f>
        <v>8.425623510711331E-3</v>
      </c>
      <c r="H67" s="52">
        <f>_xlfn.T.TEST(H58:H62,H$49:H$53,2,2)</f>
        <v>1.6947678969180337E-2</v>
      </c>
      <c r="I67" s="52">
        <f>_xlfn.T.TEST(I58:I62,I$49:I$53,2,2)</f>
        <v>0.49899307793156911</v>
      </c>
    </row>
    <row r="68" spans="1:9" s="47" customFormat="1" ht="11.25" customHeight="1" x14ac:dyDescent="0.25">
      <c r="A68" s="32" t="s">
        <v>25</v>
      </c>
      <c r="B68" s="46">
        <v>75</v>
      </c>
      <c r="C68" s="46">
        <v>68.122205049999991</v>
      </c>
      <c r="D68" s="46">
        <v>96.495461900000009</v>
      </c>
      <c r="E68" s="46">
        <v>261.94799999999998</v>
      </c>
      <c r="F68" s="46">
        <v>3804.4533333333343</v>
      </c>
      <c r="G68" s="46">
        <v>26.639999999999997</v>
      </c>
      <c r="H68" s="46">
        <v>20.355</v>
      </c>
      <c r="I68" s="46">
        <v>25.5</v>
      </c>
    </row>
    <row r="69" spans="1:9" s="47" customFormat="1" x14ac:dyDescent="0.25">
      <c r="A69" s="32"/>
      <c r="B69" s="46">
        <v>76</v>
      </c>
      <c r="C69" s="46">
        <v>74.946152900000001</v>
      </c>
      <c r="D69" s="46">
        <v>84.643341950000007</v>
      </c>
      <c r="E69" s="46">
        <v>136.45200000000003</v>
      </c>
      <c r="F69" s="46">
        <v>5471.5733333333337</v>
      </c>
      <c r="G69" s="46">
        <v>10.260000000000002</v>
      </c>
      <c r="H69" s="46">
        <v>30.090000000000003</v>
      </c>
      <c r="I69" s="46">
        <v>11.5</v>
      </c>
    </row>
    <row r="70" spans="1:9" s="47" customFormat="1" x14ac:dyDescent="0.25">
      <c r="A70" s="32"/>
      <c r="B70" s="46">
        <v>77</v>
      </c>
      <c r="C70" s="46">
        <v>61.657412350000023</v>
      </c>
      <c r="D70" s="46">
        <v>68.840515350000004</v>
      </c>
      <c r="E70" s="46">
        <v>178.28399999999999</v>
      </c>
      <c r="F70" s="46">
        <v>4552.5200000000004</v>
      </c>
      <c r="G70" s="46">
        <v>8.1000000000000014</v>
      </c>
      <c r="H70" s="46">
        <v>35.4</v>
      </c>
      <c r="I70" s="46">
        <v>19.7</v>
      </c>
    </row>
    <row r="71" spans="1:9" s="47" customFormat="1" x14ac:dyDescent="0.25">
      <c r="A71" s="32"/>
      <c r="B71" s="46">
        <v>78</v>
      </c>
      <c r="C71" s="46">
        <v>67.763049899999999</v>
      </c>
      <c r="D71" s="46">
        <v>107.62927155000003</v>
      </c>
      <c r="E71" s="46">
        <v>200.19600000000003</v>
      </c>
      <c r="F71" s="46">
        <v>5102.8833333333341</v>
      </c>
      <c r="G71" s="46">
        <v>3.96</v>
      </c>
      <c r="H71" s="46">
        <v>28.32</v>
      </c>
      <c r="I71" s="46">
        <v>23.799999999999997</v>
      </c>
    </row>
    <row r="72" spans="1:9" s="47" customFormat="1" x14ac:dyDescent="0.25">
      <c r="A72" s="32"/>
      <c r="B72" s="46">
        <v>79</v>
      </c>
      <c r="C72" s="46">
        <v>68.840515350000004</v>
      </c>
      <c r="D72" s="46">
        <v>60.220791750000011</v>
      </c>
      <c r="E72" s="46">
        <v>183.26400000000001</v>
      </c>
      <c r="F72" s="46">
        <v>6315.82</v>
      </c>
      <c r="G72" s="46">
        <v>17.28</v>
      </c>
      <c r="H72" s="46">
        <v>37.17</v>
      </c>
      <c r="I72" s="46">
        <v>36.700000000000003</v>
      </c>
    </row>
    <row r="73" spans="1:9" s="47" customFormat="1" x14ac:dyDescent="0.25">
      <c r="A73" s="49" t="s">
        <v>7</v>
      </c>
      <c r="B73" s="49"/>
      <c r="C73" s="50">
        <f>AVERAGE(C68:C72)</f>
        <v>68.265867110000002</v>
      </c>
      <c r="D73" s="50">
        <f>AVERAGE(D68:D72)</f>
        <v>83.565876500000016</v>
      </c>
      <c r="E73" s="50">
        <f>AVERAGE(E68:E72)</f>
        <v>192.02879999999999</v>
      </c>
      <c r="F73" s="50">
        <f>AVERAGE(F68:F72)</f>
        <v>5049.4500000000007</v>
      </c>
      <c r="G73" s="50">
        <f>AVERAGE(G68:G72)</f>
        <v>13.248000000000001</v>
      </c>
      <c r="H73" s="50">
        <f>AVERAGE(H68:H72)</f>
        <v>30.266999999999996</v>
      </c>
      <c r="I73" s="50">
        <f>AVERAGE(I68:I72)</f>
        <v>23.44</v>
      </c>
    </row>
    <row r="74" spans="1:9" s="47" customFormat="1" x14ac:dyDescent="0.25">
      <c r="A74" s="49" t="s">
        <v>8</v>
      </c>
      <c r="B74" s="49"/>
      <c r="C74" s="50">
        <f>_xlfn.STDEV.P(C68:C72)</f>
        <v>4.2166711298115969</v>
      </c>
      <c r="D74" s="50">
        <f>_xlfn.STDEV.P(D68:D72)</f>
        <v>17.373608345573004</v>
      </c>
      <c r="E74" s="50">
        <f>_xlfn.STDEV.P(E68:E72)</f>
        <v>40.7674370761764</v>
      </c>
      <c r="F74" s="50">
        <f>_xlfn.STDEV.P(F68:F72)</f>
        <v>846.36780792592185</v>
      </c>
      <c r="G74" s="50">
        <f>_xlfn.STDEV.P(G68:G72)</f>
        <v>7.9661744896782132</v>
      </c>
      <c r="H74" s="50">
        <f>_xlfn.STDEV.P(H68:H72)</f>
        <v>5.9341213334410465</v>
      </c>
      <c r="I74" s="50">
        <f>_xlfn.STDEV.P(I68:I72)</f>
        <v>8.206728946419517</v>
      </c>
    </row>
    <row r="75" spans="1:9" s="47" customFormat="1" x14ac:dyDescent="0.25">
      <c r="A75" s="49" t="s">
        <v>9</v>
      </c>
      <c r="B75" s="49"/>
      <c r="C75" s="50">
        <f>C74/COUNT(C68:C72)</f>
        <v>0.84333422596231933</v>
      </c>
      <c r="D75" s="50">
        <f>D74/COUNT(D68:D72)</f>
        <v>3.4747216691146008</v>
      </c>
      <c r="E75" s="50">
        <f>E74/COUNT(E68:E72)</f>
        <v>8.1534874152352792</v>
      </c>
      <c r="F75" s="50">
        <f>F74/COUNT(F68:F72)</f>
        <v>169.27356158518438</v>
      </c>
      <c r="G75" s="50">
        <f>G74/COUNT(G68:G72)</f>
        <v>1.5932348979356425</v>
      </c>
      <c r="H75" s="50">
        <f>H74/COUNT(H68:H72)</f>
        <v>1.1868242666882094</v>
      </c>
      <c r="I75" s="50">
        <f>I74/COUNT(I68:I72)</f>
        <v>1.6413457892839034</v>
      </c>
    </row>
    <row r="76" spans="1:9" s="47" customFormat="1" x14ac:dyDescent="0.25">
      <c r="A76" s="51" t="s">
        <v>10</v>
      </c>
      <c r="B76" s="51"/>
      <c r="C76" s="52">
        <f>_xlfn.T.TEST(C68:C72,C$2:C$6,2,2)</f>
        <v>0.33722937171242823</v>
      </c>
      <c r="D76" s="52">
        <f>_xlfn.T.TEST(D68:D72,D$2:D$6,2,2)</f>
        <v>0.69637357840931358</v>
      </c>
      <c r="E76" s="52">
        <f>_xlfn.T.TEST(E68:E72,E$2:E$6,2,2)</f>
        <v>0.90636617270721687</v>
      </c>
      <c r="F76" s="52">
        <f>_xlfn.T.TEST(F68:F72,F$2:F$6,2,2)</f>
        <v>1.6458643143514431E-2</v>
      </c>
      <c r="G76" s="52">
        <f>_xlfn.T.TEST(G68:G72,G$2:G$6,2,2)</f>
        <v>0.12871829612010716</v>
      </c>
      <c r="H76" s="52">
        <f>_xlfn.T.TEST(H68:H72,H$2:H$6,2,2)</f>
        <v>1.6784237785954682E-4</v>
      </c>
      <c r="I76" s="52">
        <f>_xlfn.T.TEST(I68:I72,I$2:I$6,2,2)</f>
        <v>2.6883208500195054E-2</v>
      </c>
    </row>
    <row r="77" spans="1:9" s="47" customFormat="1" x14ac:dyDescent="0.25">
      <c r="A77" s="51" t="s">
        <v>11</v>
      </c>
      <c r="B77" s="51"/>
      <c r="C77" s="52">
        <f>_xlfn.T.TEST(C68:C72,C$49:C$53,2,2)</f>
        <v>0.11744952571891301</v>
      </c>
      <c r="D77" s="52">
        <f>_xlfn.T.TEST(D68:D72,D$49:D$53,2,2)</f>
        <v>0.30444116358396955</v>
      </c>
      <c r="E77" s="52">
        <f>_xlfn.T.TEST(E68:E72,E$49:E$53,2,2)</f>
        <v>3.3571677647300526E-3</v>
      </c>
      <c r="F77" s="52">
        <f>_xlfn.T.TEST(F68:F72,F$49:F$53,2,2)</f>
        <v>0.19147076088050738</v>
      </c>
      <c r="G77" s="52">
        <f>_xlfn.T.TEST(G68:G72,G$49:G$53,2,2)</f>
        <v>0.31632844735861992</v>
      </c>
      <c r="H77" s="52">
        <f>_xlfn.T.TEST(H68:H72,H$49:H$53,2,2)</f>
        <v>1.7288882790212276E-2</v>
      </c>
      <c r="I77" s="52">
        <f>_xlfn.T.TEST(I68:I72,I$49:I$53,2,2)</f>
        <v>9.5389941158979183E-2</v>
      </c>
    </row>
    <row r="78" spans="1:9" s="47" customFormat="1" ht="11.25" customHeight="1" x14ac:dyDescent="0.25">
      <c r="A78" s="32" t="s">
        <v>26</v>
      </c>
      <c r="B78" s="46">
        <v>85</v>
      </c>
      <c r="C78" s="46">
        <v>65.967274150000023</v>
      </c>
      <c r="D78" s="46">
        <v>97.932082500000007</v>
      </c>
      <c r="E78" s="46">
        <v>153.38400000000001</v>
      </c>
      <c r="F78" s="46">
        <v>4808.9999999999991</v>
      </c>
      <c r="G78" s="46">
        <v>13.139999999999999</v>
      </c>
      <c r="H78" s="46">
        <v>47.347499999999997</v>
      </c>
      <c r="I78" s="46">
        <v>16.2</v>
      </c>
    </row>
    <row r="79" spans="1:9" s="47" customFormat="1" x14ac:dyDescent="0.25">
      <c r="A79" s="32"/>
      <c r="B79" s="46">
        <v>86</v>
      </c>
      <c r="C79" s="46">
        <v>64.171498400000019</v>
      </c>
      <c r="D79" s="46">
        <v>90.389824350000026</v>
      </c>
      <c r="E79" s="46">
        <v>205.17599999999999</v>
      </c>
      <c r="F79" s="46">
        <v>6620.39</v>
      </c>
      <c r="G79" s="46">
        <v>8.4600000000000009</v>
      </c>
      <c r="H79" s="46">
        <v>48.674999999999997</v>
      </c>
      <c r="I79" s="46">
        <v>22</v>
      </c>
    </row>
    <row r="80" spans="1:9" s="47" customFormat="1" x14ac:dyDescent="0.25">
      <c r="A80" s="32"/>
      <c r="B80" s="46">
        <v>87</v>
      </c>
      <c r="C80" s="46">
        <v>63.094032950000013</v>
      </c>
      <c r="D80" s="46">
        <v>106.19265095000002</v>
      </c>
      <c r="E80" s="46">
        <v>518.91600000000005</v>
      </c>
      <c r="F80" s="46">
        <v>4990.6733333333332</v>
      </c>
      <c r="G80" s="46">
        <v>8.1000000000000014</v>
      </c>
      <c r="H80" s="46">
        <v>53.1</v>
      </c>
      <c r="I80" s="46">
        <v>5.5</v>
      </c>
    </row>
    <row r="81" spans="1:10" s="47" customFormat="1" x14ac:dyDescent="0.25">
      <c r="A81" s="32"/>
      <c r="B81" s="46">
        <v>88</v>
      </c>
      <c r="C81" s="46">
        <v>25.741897350000002</v>
      </c>
      <c r="D81" s="46">
        <v>51.60106815000001</v>
      </c>
      <c r="E81" s="46">
        <v>163.84200000000001</v>
      </c>
      <c r="F81" s="46">
        <v>4659.3866666666663</v>
      </c>
      <c r="G81" s="46">
        <v>18.36</v>
      </c>
      <c r="H81" s="46">
        <v>66.375</v>
      </c>
      <c r="I81" s="46">
        <v>7.3</v>
      </c>
    </row>
    <row r="82" spans="1:10" s="47" customFormat="1" x14ac:dyDescent="0.25">
      <c r="A82" s="32"/>
      <c r="B82" s="46">
        <v>89</v>
      </c>
      <c r="C82" s="46">
        <v>43.340499700000009</v>
      </c>
      <c r="D82" s="46">
        <v>70.995446250000001</v>
      </c>
      <c r="E82" s="46">
        <v>165.33600000000001</v>
      </c>
      <c r="F82" s="46">
        <v>4990.6733333333332</v>
      </c>
      <c r="G82" s="46">
        <v>11.88</v>
      </c>
      <c r="H82" s="46">
        <v>48.674999999999997</v>
      </c>
      <c r="I82" s="46">
        <v>10.299999999999999</v>
      </c>
    </row>
    <row r="83" spans="1:10" s="47" customFormat="1" x14ac:dyDescent="0.25">
      <c r="A83" s="49" t="s">
        <v>7</v>
      </c>
      <c r="B83" s="49"/>
      <c r="C83" s="50">
        <f>AVERAGE(C78:C82)</f>
        <v>52.46304051000002</v>
      </c>
      <c r="D83" s="50">
        <f>AVERAGE(D78:D82)</f>
        <v>83.422214440000005</v>
      </c>
      <c r="E83" s="50">
        <f>AVERAGE(E78:E82)</f>
        <v>241.33080000000004</v>
      </c>
      <c r="F83" s="50">
        <f>AVERAGE(F78:F82)</f>
        <v>5214.0246666666662</v>
      </c>
      <c r="G83" s="50">
        <f>AVERAGE(G78:G82)</f>
        <v>11.988000000000001</v>
      </c>
      <c r="H83" s="50">
        <f>AVERAGE(H78:H82)</f>
        <v>52.834500000000006</v>
      </c>
      <c r="I83" s="50">
        <f>AVERAGE(I78:I82)</f>
        <v>12.26</v>
      </c>
    </row>
    <row r="84" spans="1:10" s="47" customFormat="1" x14ac:dyDescent="0.25">
      <c r="A84" s="49" t="s">
        <v>8</v>
      </c>
      <c r="B84" s="49"/>
      <c r="C84" s="50">
        <f>_xlfn.STDEV.P(C78:C82)</f>
        <v>15.682541600341926</v>
      </c>
      <c r="D84" s="50">
        <f>_xlfn.STDEV.P(D78:D82)</f>
        <v>19.720986571112807</v>
      </c>
      <c r="E84" s="50">
        <f>_xlfn.STDEV.P(E78:E82)</f>
        <v>139.91074026306916</v>
      </c>
      <c r="F84" s="50">
        <f>_xlfn.STDEV.P(F78:F82)</f>
        <v>714.04528969215869</v>
      </c>
      <c r="G84" s="50">
        <f>_xlfn.STDEV.P(G78:G82)</f>
        <v>3.7283905374839659</v>
      </c>
      <c r="H84" s="50">
        <f>_xlfn.STDEV.P(H78:H82)</f>
        <v>7.0445110547148317</v>
      </c>
      <c r="I84" s="50">
        <f>_xlfn.STDEV.P(I78:I82)</f>
        <v>6.0750637856733647</v>
      </c>
    </row>
    <row r="85" spans="1:10" s="47" customFormat="1" x14ac:dyDescent="0.25">
      <c r="A85" s="49" t="s">
        <v>9</v>
      </c>
      <c r="B85" s="49"/>
      <c r="C85" s="50">
        <f>C84/COUNT(C78:C82)</f>
        <v>3.1365083200683852</v>
      </c>
      <c r="D85" s="50">
        <f>D84/COUNT(D78:D82)</f>
        <v>3.9441973142225613</v>
      </c>
      <c r="E85" s="50">
        <f>E84/COUNT(E78:E82)</f>
        <v>27.98214805261383</v>
      </c>
      <c r="F85" s="50">
        <f>F84/COUNT(F78:F82)</f>
        <v>142.80905793843175</v>
      </c>
      <c r="G85" s="50">
        <f>G84/COUNT(G78:G82)</f>
        <v>0.7456781074967932</v>
      </c>
      <c r="H85" s="50">
        <f>H84/COUNT(H78:H82)</f>
        <v>1.4089022109429663</v>
      </c>
      <c r="I85" s="50">
        <f>I84/COUNT(I78:I82)</f>
        <v>1.2150127571346729</v>
      </c>
    </row>
    <row r="86" spans="1:10" s="47" customFormat="1" x14ac:dyDescent="0.25">
      <c r="A86" s="51" t="s">
        <v>10</v>
      </c>
      <c r="B86" s="51"/>
      <c r="C86" s="52">
        <f>_xlfn.T.TEST(C78:C82,C$2:C$6,2,2)</f>
        <v>0.55523399365560189</v>
      </c>
      <c r="D86" s="52">
        <f>_xlfn.T.TEST(D78:D82,D$2:D$6,2,2)</f>
        <v>0.70738053580151572</v>
      </c>
      <c r="E86" s="52">
        <f>_xlfn.T.TEST(E78:E82,E$2:E$6,2,2)</f>
        <v>0.48610919070337588</v>
      </c>
      <c r="F86" s="52">
        <f>_xlfn.T.TEST(F78:F82,F$2:F$6,2,2)</f>
        <v>7.6957286196895408E-3</v>
      </c>
      <c r="G86" s="52">
        <f>_xlfn.T.TEST(G78:G82,G$2:G$6,2,2)</f>
        <v>2.2478683568884938E-2</v>
      </c>
      <c r="H86" s="52">
        <f>_xlfn.T.TEST(H78:H82,H$2:H$6,2,2)</f>
        <v>0.98253461707765277</v>
      </c>
      <c r="I86" s="52">
        <f>_xlfn.T.TEST(I78:I82,I$2:I$6,2,2)</f>
        <v>0.91913997369108014</v>
      </c>
    </row>
    <row r="87" spans="1:10" s="47" customFormat="1" x14ac:dyDescent="0.25">
      <c r="A87" s="51" t="s">
        <v>11</v>
      </c>
      <c r="B87" s="51"/>
      <c r="C87" s="52">
        <f>_xlfn.T.TEST(C78:C82,C$49:C$53,2,2)</f>
        <v>0.77543934609908949</v>
      </c>
      <c r="D87" s="52">
        <f>_xlfn.T.TEST(D78:D82,D$49:D$53,2,2)</f>
        <v>0.33901820029341695</v>
      </c>
      <c r="E87" s="52">
        <f>_xlfn.T.TEST(E78:E82,E$49:E$53,2,2)</f>
        <v>7.0754184103874865E-2</v>
      </c>
      <c r="F87" s="52">
        <f>_xlfn.T.TEST(F78:F82,F$49:F$53,2,2)</f>
        <v>0.10959745888578935</v>
      </c>
      <c r="G87" s="52">
        <f>_xlfn.T.TEST(G78:G82,G$49:G$53,2,2)</f>
        <v>0.24262230278367525</v>
      </c>
      <c r="H87" s="52">
        <f>_xlfn.T.TEST(H78:H82,H$49:H$53,2,2)</f>
        <v>0.41227855777458733</v>
      </c>
      <c r="I87" s="52">
        <f>_xlfn.T.TEST(I78:I82,I$49:I$53,2,2)</f>
        <v>0.76525428936524831</v>
      </c>
    </row>
    <row r="88" spans="1:10" s="47" customFormat="1" x14ac:dyDescent="0.25">
      <c r="A88" s="54"/>
    </row>
    <row r="89" spans="1:10" s="47" customFormat="1" x14ac:dyDescent="0.25">
      <c r="A89" s="54"/>
    </row>
    <row r="90" spans="1:10" s="47" customFormat="1" x14ac:dyDescent="0.25">
      <c r="A90" s="13" t="s">
        <v>1</v>
      </c>
      <c r="B90" s="6" t="s">
        <v>2</v>
      </c>
      <c r="C90" s="43" t="s">
        <v>13</v>
      </c>
      <c r="D90" s="43" t="s">
        <v>14</v>
      </c>
      <c r="E90" s="43" t="s">
        <v>15</v>
      </c>
      <c r="F90" s="43" t="s">
        <v>16</v>
      </c>
      <c r="G90" s="43" t="s">
        <v>17</v>
      </c>
      <c r="H90" s="43" t="s">
        <v>18</v>
      </c>
      <c r="I90" s="43" t="s">
        <v>19</v>
      </c>
      <c r="J90" s="44" t="s">
        <v>32</v>
      </c>
    </row>
    <row r="91" spans="1:10" s="47" customFormat="1" x14ac:dyDescent="0.25">
      <c r="A91" s="45"/>
      <c r="B91" s="46">
        <v>1</v>
      </c>
      <c r="C91" s="46">
        <v>55.910929950000011</v>
      </c>
      <c r="D91" s="46">
        <v>69.486994620000004</v>
      </c>
      <c r="E91" s="46">
        <v>346.11</v>
      </c>
      <c r="F91" s="46">
        <v>5316.6166666666686</v>
      </c>
      <c r="G91" s="46">
        <v>15.3</v>
      </c>
      <c r="H91" s="46">
        <v>44.25</v>
      </c>
      <c r="I91" s="46">
        <v>15.1</v>
      </c>
    </row>
    <row r="92" spans="1:10" s="47" customFormat="1" x14ac:dyDescent="0.25">
      <c r="A92" s="45"/>
      <c r="B92" s="46">
        <v>3</v>
      </c>
      <c r="C92" s="46">
        <v>64.889808700000017</v>
      </c>
      <c r="D92" s="46">
        <v>81.698269719999999</v>
      </c>
      <c r="E92" s="46">
        <v>176.29199999999997</v>
      </c>
      <c r="F92" s="46">
        <v>1816.7333333333349</v>
      </c>
      <c r="G92" s="46">
        <v>3.96</v>
      </c>
      <c r="H92" s="46">
        <v>46.905000000000001</v>
      </c>
      <c r="I92" s="46">
        <v>10.7</v>
      </c>
    </row>
    <row r="93" spans="1:10" s="47" customFormat="1" x14ac:dyDescent="0.25">
      <c r="A93" s="45"/>
      <c r="B93" s="46">
        <v>4</v>
      </c>
      <c r="C93" s="46">
        <v>41.544723950000012</v>
      </c>
      <c r="D93" s="46">
        <v>70.708122130000007</v>
      </c>
      <c r="E93" s="46">
        <v>166.82999999999998</v>
      </c>
      <c r="F93" s="46">
        <v>1816.7333333333349</v>
      </c>
      <c r="G93" s="46">
        <v>3.2399999999999993</v>
      </c>
      <c r="H93" s="46">
        <v>38.055</v>
      </c>
      <c r="I93" s="46">
        <v>10.9</v>
      </c>
    </row>
    <row r="94" spans="1:10" s="47" customFormat="1" x14ac:dyDescent="0.25">
      <c r="A94" s="45"/>
      <c r="B94" s="46">
        <v>8</v>
      </c>
      <c r="C94" s="46">
        <v>49.446137250000007</v>
      </c>
      <c r="D94" s="46">
        <v>106.73138367500002</v>
      </c>
      <c r="E94" s="46">
        <v>80.177999999999997</v>
      </c>
      <c r="F94" s="46">
        <v>2965.5500000000025</v>
      </c>
      <c r="G94" s="46">
        <v>3.42</v>
      </c>
      <c r="H94" s="46">
        <v>27.434999999999999</v>
      </c>
      <c r="I94" s="46">
        <v>10.9</v>
      </c>
    </row>
    <row r="95" spans="1:10" s="47" customFormat="1" x14ac:dyDescent="0.25">
      <c r="A95" s="45"/>
      <c r="B95" s="46">
        <v>10</v>
      </c>
      <c r="C95" s="46">
        <v>52.319378450000016</v>
      </c>
      <c r="D95" s="46">
        <v>100.62574612500001</v>
      </c>
      <c r="E95" s="46">
        <v>220.614</v>
      </c>
      <c r="F95" s="46"/>
      <c r="G95" s="46">
        <v>12.600000000000001</v>
      </c>
      <c r="H95" s="46">
        <v>43.807500000000005</v>
      </c>
      <c r="I95" s="46">
        <v>10.299999999999999</v>
      </c>
    </row>
    <row r="96" spans="1:10" s="47" customFormat="1" x14ac:dyDescent="0.25">
      <c r="A96" s="49" t="s">
        <v>7</v>
      </c>
      <c r="B96" s="49"/>
      <c r="C96" s="50">
        <f>AVERAGE(C91:C95)</f>
        <v>52.822195660000013</v>
      </c>
      <c r="D96" s="50">
        <f>AVERAGE(D91:D95)</f>
        <v>85.850103254000004</v>
      </c>
      <c r="E96" s="50">
        <f>AVERAGE(E91:E95)</f>
        <v>198.00479999999999</v>
      </c>
      <c r="F96" s="50">
        <f>AVERAGE(F91:F95)</f>
        <v>2978.9083333333356</v>
      </c>
      <c r="G96" s="50">
        <f>AVERAGE(G91:G95)</f>
        <v>7.7040000000000006</v>
      </c>
      <c r="H96" s="50">
        <f>AVERAGE(H91:H95)</f>
        <v>40.090500000000006</v>
      </c>
      <c r="I96" s="50">
        <f>AVERAGE(I91:I95)</f>
        <v>11.579999999999998</v>
      </c>
    </row>
    <row r="97" spans="1:10" s="47" customFormat="1" x14ac:dyDescent="0.25">
      <c r="A97" s="49" t="s">
        <v>8</v>
      </c>
      <c r="B97" s="49"/>
      <c r="C97" s="50">
        <f>_xlfn.STDEV.P(C91:C95)</f>
        <v>7.6681096458208522</v>
      </c>
      <c r="D97" s="50">
        <f>_xlfn.STDEV.P(D91:D95)</f>
        <v>15.288009239227193</v>
      </c>
      <c r="E97" s="50">
        <f>_xlfn.STDEV.P(E91:E95)</f>
        <v>86.916965925876653</v>
      </c>
      <c r="F97" s="50">
        <f>_xlfn.STDEV.P(F91:F95)</f>
        <v>1428.8422024541023</v>
      </c>
      <c r="G97" s="50">
        <f>_xlfn.STDEV.P(G91:G95)</f>
        <v>5.1762441982580381</v>
      </c>
      <c r="H97" s="50">
        <f>_xlfn.STDEV.P(H91:H95)</f>
        <v>6.9549964773534976</v>
      </c>
      <c r="I97" s="50">
        <f>_xlfn.STDEV.P(I91:I95)</f>
        <v>1.7735839421916431</v>
      </c>
    </row>
    <row r="98" spans="1:10" x14ac:dyDescent="0.25">
      <c r="A98" s="49" t="s">
        <v>9</v>
      </c>
      <c r="B98" s="49"/>
      <c r="C98" s="50">
        <f>C97/COUNT(C91:C95)</f>
        <v>1.5336219291641704</v>
      </c>
      <c r="D98" s="50">
        <f>D97/COUNT(D91:D95)</f>
        <v>3.0576018478454388</v>
      </c>
      <c r="E98" s="50">
        <f>E97/COUNT(E91:E95)</f>
        <v>17.383393185175329</v>
      </c>
      <c r="F98" s="50">
        <f>F97/COUNT(F91:F95)</f>
        <v>357.21055061352558</v>
      </c>
      <c r="G98" s="50">
        <f>G97/COUNT(G91:G95)</f>
        <v>1.0352488396516075</v>
      </c>
      <c r="H98" s="50">
        <f>H97/COUNT(H91:H95)</f>
        <v>1.3909992954706996</v>
      </c>
      <c r="I98" s="50">
        <f>I97/COUNT(I91:I95)</f>
        <v>0.3547167884383286</v>
      </c>
      <c r="J98" s="47"/>
    </row>
    <row r="99" spans="1:10" x14ac:dyDescent="0.25">
      <c r="A99" s="32"/>
      <c r="B99" s="46">
        <v>11</v>
      </c>
      <c r="C99" s="46">
        <v>30.770069450000005</v>
      </c>
      <c r="D99" s="46">
        <v>77.424323435000005</v>
      </c>
      <c r="E99" s="46">
        <v>134.46</v>
      </c>
      <c r="F99" s="46">
        <v>2457.9333333333357</v>
      </c>
      <c r="G99" s="46">
        <v>5.76</v>
      </c>
      <c r="H99" s="46">
        <v>61.95</v>
      </c>
      <c r="I99" s="46">
        <v>17.399999999999999</v>
      </c>
      <c r="J99" s="47"/>
    </row>
    <row r="100" spans="1:10" x14ac:dyDescent="0.25">
      <c r="A100" s="32"/>
      <c r="B100" s="46">
        <v>12</v>
      </c>
      <c r="C100" s="46">
        <v>34.720776100000009</v>
      </c>
      <c r="D100" s="46">
        <v>51.780645725000014</v>
      </c>
      <c r="E100" s="46">
        <v>79.182000000000002</v>
      </c>
      <c r="F100" s="46">
        <v>2938.8333333333326</v>
      </c>
      <c r="G100" s="46">
        <v>11.88</v>
      </c>
      <c r="H100" s="46">
        <v>53.1</v>
      </c>
      <c r="I100" s="46">
        <v>8.6999999999999993</v>
      </c>
      <c r="J100" s="47"/>
    </row>
    <row r="101" spans="1:10" x14ac:dyDescent="0.25">
      <c r="A101" s="32"/>
      <c r="B101" s="46">
        <v>13</v>
      </c>
      <c r="C101" s="46">
        <v>25.741897350000002</v>
      </c>
      <c r="D101" s="46">
        <v>86.582779760000008</v>
      </c>
      <c r="E101" s="46">
        <v>277.38600000000002</v>
      </c>
      <c r="F101" s="46">
        <v>5984.5333333333328</v>
      </c>
      <c r="G101" s="46">
        <v>10.08</v>
      </c>
      <c r="H101" s="46">
        <v>54.427500000000002</v>
      </c>
      <c r="I101" s="46">
        <v>3.2</v>
      </c>
      <c r="J101" s="47"/>
    </row>
    <row r="102" spans="1:10" x14ac:dyDescent="0.25">
      <c r="A102" s="32"/>
      <c r="B102" s="46">
        <v>14</v>
      </c>
      <c r="C102" s="46">
        <v>27.9221</v>
      </c>
      <c r="D102" s="46">
        <v>72.866371999999998</v>
      </c>
      <c r="E102" s="46">
        <v>175.82612</v>
      </c>
      <c r="F102" s="46">
        <v>3052.9877000000001</v>
      </c>
      <c r="G102" s="46">
        <v>9.86</v>
      </c>
      <c r="H102" s="46">
        <v>56.81</v>
      </c>
      <c r="I102" s="46">
        <v>8.6</v>
      </c>
      <c r="J102" s="47"/>
    </row>
    <row r="103" spans="1:10" x14ac:dyDescent="0.25">
      <c r="A103" s="32"/>
      <c r="B103" s="46">
        <v>19</v>
      </c>
      <c r="C103" s="46">
        <v>22.509501000000007</v>
      </c>
      <c r="D103" s="46">
        <v>69.486994620000004</v>
      </c>
      <c r="E103" s="46">
        <v>227.58600000000001</v>
      </c>
      <c r="F103" s="46">
        <v>1629.7166666666653</v>
      </c>
      <c r="G103" s="46">
        <v>11.16</v>
      </c>
      <c r="H103" s="46">
        <v>61.065000000000005</v>
      </c>
      <c r="I103" s="46">
        <v>2.4</v>
      </c>
      <c r="J103" s="47"/>
    </row>
    <row r="104" spans="1:10" x14ac:dyDescent="0.25">
      <c r="A104" s="49" t="s">
        <v>7</v>
      </c>
      <c r="B104" s="49"/>
      <c r="C104" s="50">
        <f>AVERAGE(C99:C103)</f>
        <v>28.332868780000005</v>
      </c>
      <c r="D104" s="50">
        <f>AVERAGE(D99:D103)</f>
        <v>71.628223108000014</v>
      </c>
      <c r="E104" s="50">
        <f>AVERAGE(E99:E103)</f>
        <v>178.888024</v>
      </c>
      <c r="F104" s="50">
        <f>AVERAGE(F99:F103)</f>
        <v>3212.8008733333331</v>
      </c>
      <c r="G104" s="50">
        <f>AVERAGE(G99:G103)</f>
        <v>9.7479999999999993</v>
      </c>
      <c r="H104" s="50">
        <f>AVERAGE(H99:H103)</f>
        <v>57.470500000000001</v>
      </c>
      <c r="I104" s="50">
        <f>AVERAGE(I99:I103)</f>
        <v>8.0599999999999987</v>
      </c>
      <c r="J104" s="47"/>
    </row>
    <row r="105" spans="1:10" x14ac:dyDescent="0.25">
      <c r="A105" s="49" t="s">
        <v>8</v>
      </c>
      <c r="B105" s="49"/>
      <c r="C105" s="50">
        <f>_xlfn.STDEV.P(C99:C103)</f>
        <v>4.1842271276210345</v>
      </c>
      <c r="D105" s="50">
        <f>_xlfn.STDEV.P(D99:D103)</f>
        <v>11.465406610751192</v>
      </c>
      <c r="E105" s="50">
        <f>_xlfn.STDEV.P(E99:E103)</f>
        <v>69.278943319209972</v>
      </c>
      <c r="F105" s="50">
        <f>_xlfn.STDEV.P(F99:F103)</f>
        <v>1473.7082412408001</v>
      </c>
      <c r="G105" s="50">
        <f>_xlfn.STDEV.P(G99:G103)</f>
        <v>2.1244331008530364</v>
      </c>
      <c r="H105" s="50">
        <f>_xlfn.STDEV.P(H99:H103)</f>
        <v>3.5152163518053916</v>
      </c>
      <c r="I105" s="50">
        <f>_xlfn.STDEV.P(I99:I103)</f>
        <v>5.3589551220363845</v>
      </c>
      <c r="J105" s="47"/>
    </row>
    <row r="106" spans="1:10" x14ac:dyDescent="0.25">
      <c r="A106" s="49" t="s">
        <v>9</v>
      </c>
      <c r="B106" s="49"/>
      <c r="C106" s="50">
        <f>C105/COUNT(C99:C103)</f>
        <v>0.83684542552420693</v>
      </c>
      <c r="D106" s="50">
        <f>D105/COUNT(D99:D103)</f>
        <v>2.2930813221502384</v>
      </c>
      <c r="E106" s="50">
        <f>E105/COUNT(E99:E103)</f>
        <v>13.855788663841995</v>
      </c>
      <c r="F106" s="50">
        <f>F105/COUNT(F99:F103)</f>
        <v>294.74164824816</v>
      </c>
      <c r="G106" s="50">
        <f>G105/COUNT(G99:G103)</f>
        <v>0.4248866201706073</v>
      </c>
      <c r="H106" s="50">
        <f>H105/COUNT(H99:H103)</f>
        <v>0.70304327036107828</v>
      </c>
      <c r="I106" s="50">
        <f>I105/COUNT(I99:I103)</f>
        <v>1.0717910244072768</v>
      </c>
      <c r="J106" s="47"/>
    </row>
    <row r="107" spans="1:10" x14ac:dyDescent="0.25">
      <c r="A107" s="51" t="s">
        <v>10</v>
      </c>
      <c r="B107" s="51"/>
      <c r="C107" s="52">
        <f>_xlfn.T.TEST(C99:C103,C$91:C$95,2,2)</f>
        <v>5.0615837724278664E-4</v>
      </c>
      <c r="D107" s="52">
        <f>_xlfn.T.TEST(D99:D103,D$91:D$95,2,2)</f>
        <v>0.17495406521725645</v>
      </c>
      <c r="E107" s="52">
        <f>_xlfn.T.TEST(E99:E103,E$91:E$95,2,2)</f>
        <v>0.73972472868764638</v>
      </c>
      <c r="F107" s="52">
        <f>_xlfn.T.TEST(F99:F103,F$91:F$95,2,2)</f>
        <v>0.83852979652312476</v>
      </c>
      <c r="G107" s="52">
        <f>_xlfn.T.TEST(G99:G103,G$91:G$95,2,2)</f>
        <v>0.48585452333996848</v>
      </c>
      <c r="H107" s="52">
        <f>_xlfn.T.TEST(H99:H103,H$91:H$95,2,2)</f>
        <v>2.1096869911025793E-3</v>
      </c>
      <c r="I107" s="52">
        <f>_xlfn.T.TEST(I99:I103,I$91:I$95,2,2)</f>
        <v>0.24761131606421441</v>
      </c>
      <c r="J107" s="47"/>
    </row>
    <row r="108" spans="1:10" x14ac:dyDescent="0.25">
      <c r="A108" s="32"/>
      <c r="B108" s="46">
        <v>21</v>
      </c>
      <c r="C108" s="46">
        <v>19.995414950000004</v>
      </c>
      <c r="D108" s="46">
        <v>84.140524740000004</v>
      </c>
      <c r="E108" s="46">
        <v>173.80199999999996</v>
      </c>
      <c r="F108" s="46">
        <v>4605.9533333333338</v>
      </c>
      <c r="G108" s="46">
        <v>8.2800000000000011</v>
      </c>
      <c r="H108" s="46">
        <v>53.542499999999997</v>
      </c>
      <c r="I108" s="46">
        <v>5.8999999999999995</v>
      </c>
      <c r="J108" s="47"/>
    </row>
    <row r="109" spans="1:10" x14ac:dyDescent="0.25">
      <c r="A109" s="32"/>
      <c r="B109" s="46">
        <v>22</v>
      </c>
      <c r="C109" s="46">
        <v>45.854585750000005</v>
      </c>
      <c r="D109" s="46">
        <v>62.770793315000013</v>
      </c>
      <c r="E109" s="46">
        <v>251.988</v>
      </c>
      <c r="F109" s="46">
        <v>1303.7733333333333</v>
      </c>
      <c r="G109" s="46">
        <v>6.3000000000000007</v>
      </c>
      <c r="H109" s="46">
        <v>50.887500000000003</v>
      </c>
      <c r="I109" s="46">
        <v>15.8</v>
      </c>
      <c r="J109" s="47"/>
    </row>
    <row r="110" spans="1:10" x14ac:dyDescent="0.25">
      <c r="A110" s="32"/>
      <c r="B110" s="46">
        <v>23</v>
      </c>
      <c r="C110" s="46">
        <v>21.791190700000005</v>
      </c>
      <c r="D110" s="46">
        <v>94.520108575000023</v>
      </c>
      <c r="E110" s="46">
        <v>161.35200000000003</v>
      </c>
      <c r="F110" s="46">
        <v>1047.2933333333342</v>
      </c>
      <c r="G110" s="46">
        <v>3.06</v>
      </c>
      <c r="H110" s="46">
        <v>55.3125</v>
      </c>
      <c r="I110" s="46">
        <v>17.2</v>
      </c>
      <c r="J110" s="47"/>
    </row>
    <row r="111" spans="1:10" x14ac:dyDescent="0.25">
      <c r="A111" s="32"/>
      <c r="B111" s="46">
        <v>24</v>
      </c>
      <c r="C111" s="46">
        <v>32.981099999999998</v>
      </c>
      <c r="D111" s="46">
        <v>76.947365199999993</v>
      </c>
      <c r="E111" s="46">
        <v>190.84630000000001</v>
      </c>
      <c r="F111" s="46">
        <v>1987.2762499999999</v>
      </c>
      <c r="G111" s="46">
        <v>5.76</v>
      </c>
      <c r="H111" s="46">
        <v>50.981200000000001</v>
      </c>
      <c r="I111" s="46">
        <v>9.9</v>
      </c>
      <c r="J111" s="47"/>
    </row>
    <row r="112" spans="1:10" x14ac:dyDescent="0.25">
      <c r="A112" s="32"/>
      <c r="B112" s="46">
        <v>28</v>
      </c>
      <c r="C112" s="46">
        <v>47.29120635000001</v>
      </c>
      <c r="D112" s="46">
        <v>80.477142209999997</v>
      </c>
      <c r="E112" s="46">
        <v>183.26400000000001</v>
      </c>
      <c r="F112" s="46">
        <v>844.24666666666633</v>
      </c>
      <c r="G112" s="46">
        <v>5.2200000000000006</v>
      </c>
      <c r="H112" s="46">
        <v>43.365000000000002</v>
      </c>
      <c r="I112" s="46">
        <v>2.1999999999999997</v>
      </c>
      <c r="J112" s="47"/>
    </row>
    <row r="113" spans="1:10" x14ac:dyDescent="0.25">
      <c r="A113" s="49" t="s">
        <v>7</v>
      </c>
      <c r="B113" s="49"/>
      <c r="C113" s="50">
        <f>AVERAGE(C108:C112)</f>
        <v>33.582699550000008</v>
      </c>
      <c r="D113" s="50">
        <f>AVERAGE(D108:D112)</f>
        <v>79.77118680800001</v>
      </c>
      <c r="E113" s="50">
        <f>AVERAGE(E108:E112)</f>
        <v>192.25046000000003</v>
      </c>
      <c r="F113" s="50">
        <f>AVERAGE(F108:F112)</f>
        <v>1957.7085833333335</v>
      </c>
      <c r="G113" s="50">
        <f>AVERAGE(G108:G112)</f>
        <v>5.7239999999999993</v>
      </c>
      <c r="H113" s="50">
        <f>AVERAGE(H108:H112)</f>
        <v>50.817740000000001</v>
      </c>
      <c r="I113" s="50">
        <f>AVERAGE(I108:I112)</f>
        <v>10.199999999999999</v>
      </c>
      <c r="J113" s="47"/>
    </row>
    <row r="114" spans="1:10" x14ac:dyDescent="0.25">
      <c r="A114" s="49" t="s">
        <v>8</v>
      </c>
      <c r="B114" s="49"/>
      <c r="C114" s="50">
        <f>_xlfn.STDEV.P(C108:C112)</f>
        <v>11.511196769849613</v>
      </c>
      <c r="D114" s="50">
        <f>_xlfn.STDEV.P(D108:D112)</f>
        <v>10.335448975959922</v>
      </c>
      <c r="E114" s="50">
        <f>_xlfn.STDEV.P(E108:E112)</f>
        <v>31.452702016303629</v>
      </c>
      <c r="F114" s="50">
        <f>_xlfn.STDEV.P(F108:F112)</f>
        <v>1379.156204445806</v>
      </c>
      <c r="G114" s="50">
        <f>_xlfn.STDEV.P(G108:G112)</f>
        <v>1.6862455337227771</v>
      </c>
      <c r="H114" s="50">
        <f>_xlfn.STDEV.P(H108:H112)</f>
        <v>4.079267180560743</v>
      </c>
      <c r="I114" s="50">
        <f>_xlfn.STDEV.P(I108:I112)</f>
        <v>5.7085900185597485</v>
      </c>
      <c r="J114" s="47"/>
    </row>
    <row r="115" spans="1:10" x14ac:dyDescent="0.25">
      <c r="A115" s="49" t="s">
        <v>9</v>
      </c>
      <c r="B115" s="49"/>
      <c r="C115" s="50">
        <f>C114/COUNT(C108:C112)</f>
        <v>2.3022393539699229</v>
      </c>
      <c r="D115" s="50">
        <f>D114/COUNT(D108:D112)</f>
        <v>2.0670897951919844</v>
      </c>
      <c r="E115" s="50">
        <f>E114/COUNT(E108:E112)</f>
        <v>6.2905404032607262</v>
      </c>
      <c r="F115" s="50">
        <f>F114/COUNT(F108:F112)</f>
        <v>275.83124088916122</v>
      </c>
      <c r="G115" s="50">
        <f>G114/COUNT(G108:G112)</f>
        <v>0.33724910674455544</v>
      </c>
      <c r="H115" s="50">
        <f>H114/COUNT(H108:H112)</f>
        <v>0.81585343611214856</v>
      </c>
      <c r="I115" s="50">
        <f>I114/COUNT(I108:I112)</f>
        <v>1.1417180037119496</v>
      </c>
      <c r="J115" s="47"/>
    </row>
    <row r="116" spans="1:10" x14ac:dyDescent="0.25">
      <c r="A116" s="51" t="s">
        <v>10</v>
      </c>
      <c r="B116" s="51"/>
      <c r="C116" s="52">
        <f>_xlfn.T.TEST(C108:C112,C$91:C$95,2,2)</f>
        <v>2.3850726239297047E-2</v>
      </c>
      <c r="D116" s="52">
        <f>_xlfn.T.TEST(D108:D112,D$91:D$95,2,2)</f>
        <v>0.52851152655479194</v>
      </c>
      <c r="E116" s="52">
        <f>_xlfn.T.TEST(E108:E112,E$91:E$95,2,2)</f>
        <v>0.90398433750289597</v>
      </c>
      <c r="F116" s="52">
        <f>_xlfn.T.TEST(F108:F112,F$91:F$95,2,2)</f>
        <v>0.36998609229672985</v>
      </c>
      <c r="G116" s="52">
        <f>_xlfn.T.TEST(G108:G112,G$91:G$95,2,2)</f>
        <v>0.48771440005563127</v>
      </c>
      <c r="H116" s="52">
        <f>_xlfn.T.TEST(H108:H112,H$91:H$95,2,2)</f>
        <v>2.8767662811726633E-2</v>
      </c>
      <c r="I116" s="52">
        <f>_xlfn.T.TEST(I108:I112,I$91:I$95,2,2)</f>
        <v>0.65658362001024029</v>
      </c>
      <c r="J116" s="47"/>
    </row>
    <row r="117" spans="1:10" x14ac:dyDescent="0.25">
      <c r="A117" s="49" t="s">
        <v>11</v>
      </c>
      <c r="B117" s="49"/>
      <c r="C117" s="52">
        <f>_xlfn.T.TEST(C108:C112,C$99:C$103,2,2)</f>
        <v>0.41624688124311626</v>
      </c>
      <c r="D117" s="52">
        <f>_xlfn.T.TEST(D108:D112,D$99:D$103,2,2)</f>
        <v>0.32222227559077532</v>
      </c>
      <c r="E117" s="52">
        <f>_xlfn.T.TEST(E108:E112,E$99:E$103,2,2)</f>
        <v>0.73447004481157396</v>
      </c>
      <c r="F117" s="52">
        <f>_xlfn.T.TEST(F108:F112,F$99:F$103,2,2)</f>
        <v>0.24883159842862795</v>
      </c>
      <c r="G117" s="52">
        <f>_xlfn.T.TEST(G108:G112,G$99:G$103,2,2)</f>
        <v>1.7947462593940287E-2</v>
      </c>
      <c r="H117" s="52">
        <f>_xlfn.T.TEST(H108:H112,H$99:H$103,2,2)</f>
        <v>3.8656548748102822E-2</v>
      </c>
      <c r="I117" s="52">
        <f>_xlfn.T.TEST(I108:I112,I$99:I$103,2,2)</f>
        <v>0.59954549574562521</v>
      </c>
      <c r="J117" s="47"/>
    </row>
    <row r="118" spans="1:10" x14ac:dyDescent="0.25">
      <c r="A118" s="32"/>
      <c r="B118" s="46">
        <v>31</v>
      </c>
      <c r="C118" s="46">
        <v>41.185568800000013</v>
      </c>
      <c r="D118" s="46">
        <v>55.444028255000021</v>
      </c>
      <c r="E118" s="46">
        <v>151.88999999999999</v>
      </c>
      <c r="F118" s="46">
        <v>828.21666666666624</v>
      </c>
      <c r="G118" s="46">
        <v>4.8600000000000003</v>
      </c>
      <c r="H118" s="46">
        <v>76.11</v>
      </c>
      <c r="I118" s="46">
        <v>17</v>
      </c>
      <c r="J118" s="47"/>
    </row>
    <row r="119" spans="1:10" x14ac:dyDescent="0.25">
      <c r="A119" s="32"/>
      <c r="B119" s="46">
        <v>32</v>
      </c>
      <c r="C119" s="46">
        <v>26.101052500000005</v>
      </c>
      <c r="D119" s="46">
        <v>85.36165225000002</v>
      </c>
      <c r="E119" s="46">
        <v>199.69800000000001</v>
      </c>
      <c r="F119" s="46">
        <v>1255.6833333333332</v>
      </c>
      <c r="G119" s="46">
        <v>5.04</v>
      </c>
      <c r="H119" s="46">
        <v>66.375</v>
      </c>
      <c r="I119" s="46">
        <v>19.7</v>
      </c>
      <c r="J119" s="47"/>
    </row>
    <row r="120" spans="1:10" x14ac:dyDescent="0.25">
      <c r="A120" s="32"/>
      <c r="B120" s="46">
        <v>33</v>
      </c>
      <c r="C120" s="46">
        <v>29.692604000000006</v>
      </c>
      <c r="D120" s="46">
        <v>79.86657845500001</v>
      </c>
      <c r="E120" s="46">
        <v>269.41800000000001</v>
      </c>
      <c r="F120" s="46">
        <v>635.85666666666668</v>
      </c>
      <c r="G120" s="46">
        <v>5.58</v>
      </c>
      <c r="H120" s="46">
        <v>68.587500000000006</v>
      </c>
      <c r="I120" s="46">
        <v>18.5</v>
      </c>
      <c r="J120" s="47"/>
    </row>
    <row r="121" spans="1:10" x14ac:dyDescent="0.25">
      <c r="A121" s="32"/>
      <c r="B121" s="46">
        <v>34</v>
      </c>
      <c r="C121" s="46">
        <v>28.976500000000001</v>
      </c>
      <c r="D121" s="46">
        <v>83.876509999999996</v>
      </c>
      <c r="E121" s="46">
        <v>198.73500000000001</v>
      </c>
      <c r="F121" s="46">
        <v>1098.665444</v>
      </c>
      <c r="G121" s="46">
        <v>8.35</v>
      </c>
      <c r="H121" s="46">
        <v>68.011099999999999</v>
      </c>
      <c r="I121" s="46">
        <v>17.05</v>
      </c>
      <c r="J121" s="47"/>
    </row>
    <row r="122" spans="1:10" x14ac:dyDescent="0.25">
      <c r="A122" s="32"/>
      <c r="B122" s="46">
        <v>36</v>
      </c>
      <c r="C122" s="46">
        <v>20.354570100000004</v>
      </c>
      <c r="D122" s="46">
        <v>109.17363869500001</v>
      </c>
      <c r="E122" s="46">
        <v>179.77799999999999</v>
      </c>
      <c r="F122" s="46">
        <v>1432.0133333333326</v>
      </c>
      <c r="G122" s="46">
        <v>16.740000000000002</v>
      </c>
      <c r="H122" s="46">
        <v>58.852500000000006</v>
      </c>
      <c r="I122" s="46">
        <v>13.3</v>
      </c>
      <c r="J122" s="47"/>
    </row>
    <row r="123" spans="1:10" x14ac:dyDescent="0.25">
      <c r="A123" s="49" t="s">
        <v>7</v>
      </c>
      <c r="B123" s="49"/>
      <c r="C123" s="50">
        <f>AVERAGE(C118:C122)</f>
        <v>29.262059080000007</v>
      </c>
      <c r="D123" s="50">
        <f>AVERAGE(D118:D122)</f>
        <v>82.744481531000019</v>
      </c>
      <c r="E123" s="50">
        <f>AVERAGE(E118:E122)</f>
        <v>199.90379999999999</v>
      </c>
      <c r="F123" s="50">
        <f>AVERAGE(F118:F122)</f>
        <v>1050.0870887999997</v>
      </c>
      <c r="G123" s="50">
        <f>AVERAGE(G118:G122)</f>
        <v>8.1140000000000008</v>
      </c>
      <c r="H123" s="50">
        <f>AVERAGE(H118:H122)</f>
        <v>67.587220000000016</v>
      </c>
      <c r="I123" s="50">
        <f>AVERAGE(I118:I122)</f>
        <v>17.11</v>
      </c>
      <c r="J123" s="47"/>
    </row>
    <row r="124" spans="1:10" x14ac:dyDescent="0.25">
      <c r="A124" s="49" t="s">
        <v>8</v>
      </c>
      <c r="B124" s="49"/>
      <c r="C124" s="50">
        <f>_xlfn.STDEV.P(C118:C122)</f>
        <v>6.8084112608870537</v>
      </c>
      <c r="D124" s="50">
        <f>_xlfn.STDEV.P(D118:D122)</f>
        <v>17.089344601922743</v>
      </c>
      <c r="E124" s="50">
        <f>_xlfn.STDEV.P(E118:E122)</f>
        <v>38.843288390145332</v>
      </c>
      <c r="F124" s="50">
        <f>_xlfn.STDEV.P(F118:F122)</f>
        <v>286.81375680460854</v>
      </c>
      <c r="G124" s="50">
        <f>_xlfn.STDEV.P(G118:G122)</f>
        <v>4.4927212243806096</v>
      </c>
      <c r="H124" s="50">
        <f>_xlfn.STDEV.P(H118:H122)</f>
        <v>5.5060480213670484</v>
      </c>
      <c r="I124" s="50">
        <f>_xlfn.STDEV.P(I118:I122)</f>
        <v>2.1527656630483549</v>
      </c>
      <c r="J124" s="47"/>
    </row>
    <row r="125" spans="1:10" x14ac:dyDescent="0.25">
      <c r="A125" s="49" t="s">
        <v>9</v>
      </c>
      <c r="B125" s="49"/>
      <c r="C125" s="50">
        <f>C124/COUNT(C118:C122)</f>
        <v>1.3616822521774108</v>
      </c>
      <c r="D125" s="50">
        <f>D124/COUNT(D118:D122)</f>
        <v>3.4178689203845485</v>
      </c>
      <c r="E125" s="50">
        <f>E124/COUNT(E118:E122)</f>
        <v>7.7686576780290668</v>
      </c>
      <c r="F125" s="50">
        <f>F124/COUNT(F118:F122)</f>
        <v>57.362751360921706</v>
      </c>
      <c r="G125" s="50">
        <f>G124/COUNT(G118:G122)</f>
        <v>0.89854424487612194</v>
      </c>
      <c r="H125" s="50">
        <f>H124/COUNT(H118:H122)</f>
        <v>1.1012096042734096</v>
      </c>
      <c r="I125" s="50">
        <f>I124/COUNT(I118:I122)</f>
        <v>0.43055313260967099</v>
      </c>
      <c r="J125" s="47"/>
    </row>
    <row r="126" spans="1:10" x14ac:dyDescent="0.25">
      <c r="A126" s="51" t="s">
        <v>10</v>
      </c>
      <c r="B126" s="51"/>
      <c r="C126" s="52">
        <f>_xlfn.T.TEST(C118:C122,C$91:C$95,2,2)</f>
        <v>1.7667572811107012E-3</v>
      </c>
      <c r="D126" s="52">
        <f>_xlfn.T.TEST(D118:D122,D$91:D$95,2,2)</f>
        <v>0.79333928001971354</v>
      </c>
      <c r="E126" s="52">
        <f>_xlfn.T.TEST(E118:E122,E$91:E$95,2,2)</f>
        <v>0.96915506668676676</v>
      </c>
      <c r="F126" s="52">
        <f>_xlfn.T.TEST(F118:F122,F$91:F$95,2,2)</f>
        <v>3.5556036470696682E-2</v>
      </c>
      <c r="G126" s="52">
        <f>_xlfn.T.TEST(G118:G122,G$91:G$95,2,2)</f>
        <v>0.90772038065881955</v>
      </c>
      <c r="H126" s="52">
        <f>_xlfn.T.TEST(H118:H122,H$91:H$95,2,2)</f>
        <v>2.5957568620094395E-4</v>
      </c>
      <c r="I126" s="52">
        <f>_xlfn.T.TEST(I118:I122,I$91:I$95,2,2)</f>
        <v>4.1466997351588767E-3</v>
      </c>
      <c r="J126" s="47"/>
    </row>
    <row r="127" spans="1:10" x14ac:dyDescent="0.25">
      <c r="A127" s="49" t="s">
        <v>11</v>
      </c>
      <c r="B127" s="49"/>
      <c r="C127" s="52">
        <f>_xlfn.T.TEST(C118:C122,C$99:C$103,2,2)</f>
        <v>0.821951336449813</v>
      </c>
      <c r="D127" s="52">
        <f>_xlfn.T.TEST(D118:D122,D$99:D$103,2,2)</f>
        <v>0.31147956191265858</v>
      </c>
      <c r="E127" s="52">
        <f>_xlfn.T.TEST(E118:E122,E$99:E$103,2,2)</f>
        <v>0.61103423006386182</v>
      </c>
      <c r="F127" s="52">
        <f>_xlfn.T.TEST(F118:F122,F$99:F$103,2,2)</f>
        <v>2.0479803423037173E-2</v>
      </c>
      <c r="G127" s="52">
        <f>_xlfn.T.TEST(G118:G122,G$99:G$103,2,2)</f>
        <v>0.52926576115509671</v>
      </c>
      <c r="H127" s="52">
        <f>_xlfn.T.TEST(H118:H122,H$99:H$103,2,2)</f>
        <v>1.4724521032870704E-2</v>
      </c>
      <c r="I127" s="52">
        <f>_xlfn.T.TEST(I118:I122,I$99:I$103,2,2)</f>
        <v>1.3928823769772699E-2</v>
      </c>
      <c r="J127" s="47"/>
    </row>
    <row r="128" spans="1:10" x14ac:dyDescent="0.25">
      <c r="A128" s="49"/>
      <c r="B128" s="46">
        <v>41</v>
      </c>
      <c r="C128" s="46">
        <v>34.36162095000001</v>
      </c>
      <c r="D128" s="46">
        <v>80.477142209999997</v>
      </c>
      <c r="E128" s="46">
        <v>230.07600000000002</v>
      </c>
      <c r="F128" s="46">
        <v>961.79999999999905</v>
      </c>
      <c r="G128" s="46">
        <v>5.58</v>
      </c>
      <c r="H128" s="46">
        <v>43.807500000000005</v>
      </c>
      <c r="I128" s="46">
        <v>7.1999999999999993</v>
      </c>
      <c r="J128" s="47"/>
    </row>
    <row r="129" spans="1:10" x14ac:dyDescent="0.25">
      <c r="A129" s="49"/>
      <c r="B129" s="46">
        <v>43</v>
      </c>
      <c r="C129" s="46">
        <v>38.312327600000003</v>
      </c>
      <c r="D129" s="46">
        <v>85.972216005000007</v>
      </c>
      <c r="E129" s="46">
        <v>51.293999999999997</v>
      </c>
      <c r="F129" s="46">
        <v>1009.8899999999992</v>
      </c>
      <c r="G129" s="46">
        <v>4.68</v>
      </c>
      <c r="H129" s="46">
        <v>51.330000000000005</v>
      </c>
      <c r="I129" s="46">
        <v>11</v>
      </c>
      <c r="J129" s="47"/>
    </row>
    <row r="130" spans="1:10" x14ac:dyDescent="0.25">
      <c r="A130" s="49"/>
      <c r="B130" s="46">
        <v>44</v>
      </c>
      <c r="C130" s="46">
        <v>41.544723950000012</v>
      </c>
      <c r="D130" s="46">
        <v>58.496847030000012</v>
      </c>
      <c r="E130" s="46">
        <v>40.338000000000008</v>
      </c>
      <c r="F130" s="46">
        <v>865.61999999999898</v>
      </c>
      <c r="G130" s="46">
        <v>5.04</v>
      </c>
      <c r="H130" s="46">
        <v>43.807500000000005</v>
      </c>
      <c r="I130" s="46">
        <v>22</v>
      </c>
      <c r="J130" s="47"/>
    </row>
    <row r="131" spans="1:10" x14ac:dyDescent="0.25">
      <c r="A131" s="49"/>
      <c r="B131" s="46">
        <v>49</v>
      </c>
      <c r="C131" s="46">
        <v>35.678899000000001</v>
      </c>
      <c r="D131" s="46">
        <v>71.987665000000007</v>
      </c>
      <c r="E131" s="46">
        <v>112.7265</v>
      </c>
      <c r="F131" s="46">
        <v>1001.87</v>
      </c>
      <c r="G131" s="46">
        <v>5.12</v>
      </c>
      <c r="H131" s="46">
        <v>46.871000000000002</v>
      </c>
      <c r="I131" s="46">
        <v>15.87</v>
      </c>
      <c r="J131" s="47"/>
    </row>
    <row r="132" spans="1:10" x14ac:dyDescent="0.25">
      <c r="A132" s="49"/>
      <c r="B132" s="46">
        <v>50</v>
      </c>
      <c r="C132" s="46">
        <v>25.382742200000006</v>
      </c>
      <c r="D132" s="46">
        <v>55.444028255000021</v>
      </c>
      <c r="E132" s="46">
        <v>134.95800000000003</v>
      </c>
      <c r="F132" s="46">
        <v>993.85999999999899</v>
      </c>
      <c r="G132" s="46">
        <v>3.5999999999999996</v>
      </c>
      <c r="H132" s="46">
        <v>50.887500000000003</v>
      </c>
      <c r="I132" s="46">
        <v>27.700000000000003</v>
      </c>
      <c r="J132" s="47"/>
    </row>
    <row r="133" spans="1:10" x14ac:dyDescent="0.25">
      <c r="A133" s="49" t="s">
        <v>7</v>
      </c>
      <c r="B133" s="49"/>
      <c r="C133" s="50">
        <f>AVERAGE(C128:C132)</f>
        <v>35.056062740000002</v>
      </c>
      <c r="D133" s="50">
        <f>AVERAGE(D128:D132)</f>
        <v>70.475579700000011</v>
      </c>
      <c r="E133" s="50">
        <f>AVERAGE(E128:E132)</f>
        <v>113.8785</v>
      </c>
      <c r="F133" s="50">
        <f>AVERAGE(F128:F132)</f>
        <v>966.60799999999927</v>
      </c>
      <c r="G133" s="50">
        <f>AVERAGE(G128:G132)</f>
        <v>4.8040000000000003</v>
      </c>
      <c r="H133" s="50">
        <f>AVERAGE(H128:H132)</f>
        <v>47.340700000000005</v>
      </c>
      <c r="I133" s="50">
        <f>AVERAGE(I128:I132)</f>
        <v>16.754000000000001</v>
      </c>
      <c r="J133" s="47"/>
    </row>
    <row r="134" spans="1:10" x14ac:dyDescent="0.25">
      <c r="A134" s="49" t="s">
        <v>8</v>
      </c>
      <c r="B134" s="49"/>
      <c r="C134" s="50">
        <f>_xlfn.STDEV.P(C128:C132)</f>
        <v>5.4249293048423279</v>
      </c>
      <c r="D134" s="50">
        <f>_xlfn.STDEV.P(D128:D132)</f>
        <v>11.932317181405809</v>
      </c>
      <c r="E134" s="50">
        <f>_xlfn.STDEV.P(E128:E132)</f>
        <v>68.223978498765376</v>
      </c>
      <c r="F134" s="50">
        <f>_xlfn.STDEV.P(F128:F132)</f>
        <v>53.068078314557596</v>
      </c>
      <c r="G134" s="50">
        <f>_xlfn.STDEV.P(G128:G132)</f>
        <v>0.66674132915246198</v>
      </c>
      <c r="H134" s="50">
        <f>_xlfn.STDEV.P(H128:H132)</f>
        <v>3.2766424064886905</v>
      </c>
      <c r="I134" s="50">
        <f>_xlfn.STDEV.P(I128:I132)</f>
        <v>7.3824700473486491</v>
      </c>
      <c r="J134" s="47"/>
    </row>
    <row r="135" spans="1:10" x14ac:dyDescent="0.25">
      <c r="A135" s="49" t="s">
        <v>9</v>
      </c>
      <c r="B135" s="49"/>
      <c r="C135" s="50">
        <f>C134/COUNT(C128:C132)</f>
        <v>1.0849858609684655</v>
      </c>
      <c r="D135" s="50">
        <f>D134/COUNT(D128:D132)</f>
        <v>2.3864634362811619</v>
      </c>
      <c r="E135" s="50">
        <f>E134/COUNT(E128:E132)</f>
        <v>13.644795699753075</v>
      </c>
      <c r="F135" s="50">
        <f>F134/COUNT(F128:F132)</f>
        <v>10.613615662911519</v>
      </c>
      <c r="G135" s="50">
        <f>G134/COUNT(G128:G132)</f>
        <v>0.13334826583049239</v>
      </c>
      <c r="H135" s="50">
        <f>H134/COUNT(H128:H132)</f>
        <v>0.65532848129773813</v>
      </c>
      <c r="I135" s="50">
        <f>I134/COUNT(I128:I132)</f>
        <v>1.4764940094697299</v>
      </c>
      <c r="J135" s="47"/>
    </row>
    <row r="136" spans="1:10" x14ac:dyDescent="0.25">
      <c r="A136" s="53"/>
      <c r="B136" s="53"/>
      <c r="C136" s="52">
        <f>_xlfn.T.TEST(C128:C132,C$91:C$95,2,2)</f>
        <v>5.3665306611699638E-3</v>
      </c>
      <c r="D136" s="52">
        <f>_xlfn.T.TEST(D128:D132,D$91:D$95,2,2)</f>
        <v>0.15150338359799756</v>
      </c>
      <c r="E136" s="52">
        <f>_xlfn.T.TEST(E128:E132,E$91:E$95,2,2)</f>
        <v>0.16632800375962326</v>
      </c>
      <c r="F136" s="52">
        <f>_xlfn.T.TEST(F128:F132,F$91:F$95,2,2)</f>
        <v>2.7499423536308326E-2</v>
      </c>
      <c r="G136" s="52">
        <f>_xlfn.T.TEST(G128:G132,G$91:G$95,2,2)</f>
        <v>0.29871006065103467</v>
      </c>
      <c r="H136" s="52">
        <f>_xlfn.T.TEST(H128:H132,H$91:H$95,2,2)</f>
        <v>9.60062768314833E-2</v>
      </c>
      <c r="I136" s="52">
        <f>_xlfn.T.TEST(I128:I132,I$91:I$95,2,2)</f>
        <v>0.21003056782553195</v>
      </c>
      <c r="J136" s="47"/>
    </row>
    <row r="137" spans="1:10" x14ac:dyDescent="0.25">
      <c r="A137" s="53"/>
      <c r="B137" s="53"/>
      <c r="C137" s="52">
        <f>_xlfn.T.TEST(C128:C132,C$99:C$103,2,2)</f>
        <v>8.5306472898185215E-2</v>
      </c>
      <c r="D137" s="52">
        <f>_xlfn.T.TEST(D128:D132,D$99:D$103,2,2)</f>
        <v>0.89264900120481605</v>
      </c>
      <c r="E137" s="52">
        <f>_xlfn.T.TEST(E128:E132,E$99:E$103,2,2)</f>
        <v>0.2179281948436752</v>
      </c>
      <c r="F137" s="52">
        <f>_xlfn.T.TEST(F128:F132,F$99:F$103,2,2)</f>
        <v>1.590827891520984E-2</v>
      </c>
      <c r="G137" s="52">
        <f>_xlfn.T.TEST(G128:G132,G$99:G$103,2,2)</f>
        <v>2.1655067120322415E-3</v>
      </c>
      <c r="H137" s="52">
        <f>_xlfn.T.TEST(H128:H132,H$99:H$103,2,2)</f>
        <v>2.932204381279821E-3</v>
      </c>
      <c r="I137" s="52">
        <f>_xlfn.T.TEST(I128:I132,I$99:I$103,2,2)</f>
        <v>9.3094017104109944E-2</v>
      </c>
      <c r="J137" s="47"/>
    </row>
    <row r="138" spans="1:10" x14ac:dyDescent="0.25">
      <c r="A138" s="32"/>
      <c r="B138" s="46">
        <v>51</v>
      </c>
      <c r="C138" s="46">
        <v>53.755999050000014</v>
      </c>
      <c r="D138" s="46">
        <v>87.80390727000001</v>
      </c>
      <c r="E138" s="46">
        <v>95.117999999999995</v>
      </c>
      <c r="F138" s="46">
        <v>4221.2333333333336</v>
      </c>
      <c r="G138" s="46">
        <v>11.52</v>
      </c>
      <c r="H138" s="46">
        <v>37.17</v>
      </c>
      <c r="I138" s="46">
        <v>10.6</v>
      </c>
      <c r="J138" s="47"/>
    </row>
    <row r="139" spans="1:10" x14ac:dyDescent="0.25">
      <c r="A139" s="32"/>
      <c r="B139" s="46">
        <v>52</v>
      </c>
      <c r="C139" s="46">
        <v>41.544723950000012</v>
      </c>
      <c r="D139" s="46">
        <v>52.391209480000015</v>
      </c>
      <c r="E139" s="46">
        <v>57.768000000000008</v>
      </c>
      <c r="F139" s="46">
        <v>1474.7600000000002</v>
      </c>
      <c r="G139" s="46">
        <v>6.84</v>
      </c>
      <c r="H139" s="46">
        <v>34.515000000000001</v>
      </c>
      <c r="I139" s="46">
        <v>18.5</v>
      </c>
      <c r="J139" s="47"/>
    </row>
    <row r="140" spans="1:10" x14ac:dyDescent="0.25">
      <c r="A140" s="32"/>
      <c r="B140" s="46">
        <v>53</v>
      </c>
      <c r="C140" s="46">
        <v>51.60106815000001</v>
      </c>
      <c r="D140" s="46">
        <v>109.17363869500001</v>
      </c>
      <c r="E140" s="46">
        <v>310.75200000000001</v>
      </c>
      <c r="F140" s="46">
        <v>2276.2600000000007</v>
      </c>
      <c r="G140" s="46">
        <v>7.5600000000000005</v>
      </c>
      <c r="H140" s="46">
        <v>29.647500000000001</v>
      </c>
      <c r="I140" s="46">
        <v>17.5</v>
      </c>
      <c r="J140" s="47"/>
    </row>
    <row r="141" spans="1:10" x14ac:dyDescent="0.25">
      <c r="A141" s="32"/>
      <c r="B141" s="46">
        <v>54</v>
      </c>
      <c r="C141" s="46">
        <v>55.551774800000004</v>
      </c>
      <c r="D141" s="46">
        <v>64.602484580000009</v>
      </c>
      <c r="E141" s="46">
        <v>108.56400000000001</v>
      </c>
      <c r="F141" s="46">
        <v>1784.6733333333339</v>
      </c>
      <c r="G141" s="46">
        <v>7.1999999999999993</v>
      </c>
      <c r="H141" s="46">
        <v>40.71</v>
      </c>
      <c r="I141" s="46">
        <v>10.9</v>
      </c>
      <c r="J141" s="47"/>
    </row>
    <row r="142" spans="1:10" x14ac:dyDescent="0.25">
      <c r="A142" s="32"/>
      <c r="B142" s="46">
        <v>60</v>
      </c>
      <c r="C142" s="46">
        <v>49.086982100000007</v>
      </c>
      <c r="D142" s="46">
        <v>40.790498135000007</v>
      </c>
      <c r="E142" s="46">
        <v>73.206000000000003</v>
      </c>
      <c r="F142" s="46" t="s">
        <v>60</v>
      </c>
      <c r="G142" s="46">
        <v>6.12</v>
      </c>
      <c r="H142" s="46">
        <v>41.152499999999996</v>
      </c>
      <c r="I142" s="46">
        <v>10.4</v>
      </c>
      <c r="J142" s="47"/>
    </row>
    <row r="143" spans="1:10" x14ac:dyDescent="0.25">
      <c r="A143" s="49" t="s">
        <v>7</v>
      </c>
      <c r="B143" s="49"/>
      <c r="C143" s="50">
        <f>AVERAGE(C138:C142)</f>
        <v>50.30810961000001</v>
      </c>
      <c r="D143" s="50">
        <f>AVERAGE(D138:D142)</f>
        <v>70.952347632000013</v>
      </c>
      <c r="E143" s="50">
        <f>AVERAGE(E138:E142)</f>
        <v>129.08160000000001</v>
      </c>
      <c r="F143" s="50">
        <f>AVERAGE(F138:F142)</f>
        <v>2439.231666666667</v>
      </c>
      <c r="G143" s="50">
        <f>AVERAGE(G138:G142)</f>
        <v>7.8480000000000008</v>
      </c>
      <c r="H143" s="50">
        <f>AVERAGE(H138:H142)</f>
        <v>36.639000000000003</v>
      </c>
      <c r="I143" s="50">
        <f>AVERAGE(I138:I142)</f>
        <v>13.580000000000002</v>
      </c>
      <c r="J143" s="47"/>
    </row>
    <row r="144" spans="1:10" x14ac:dyDescent="0.25">
      <c r="A144" s="49" t="s">
        <v>8</v>
      </c>
      <c r="B144" s="49"/>
      <c r="C144" s="50">
        <f>_xlfn.STDEV.P(C138:C142)</f>
        <v>4.885566264477692</v>
      </c>
      <c r="D144" s="50">
        <f>_xlfn.STDEV.P(D138:D142)</f>
        <v>24.655287173797412</v>
      </c>
      <c r="E144" s="50">
        <f>_xlfn.STDEV.P(E138:E142)</f>
        <v>92.50550739410059</v>
      </c>
      <c r="F144" s="50">
        <f>_xlfn.STDEV.P(F138:F142)</f>
        <v>1067.7946796643282</v>
      </c>
      <c r="G144" s="50">
        <f>_xlfn.STDEV.P(G138:G142)</f>
        <v>1.8967593416140056</v>
      </c>
      <c r="H144" s="50">
        <f>_xlfn.STDEV.P(H138:H142)</f>
        <v>4.2572087686651638</v>
      </c>
      <c r="I144" s="50">
        <f>_xlfn.STDEV.P(I138:I142)</f>
        <v>3.6262377197310149</v>
      </c>
      <c r="J144" s="47"/>
    </row>
    <row r="145" spans="1:10" x14ac:dyDescent="0.25">
      <c r="A145" s="49" t="s">
        <v>9</v>
      </c>
      <c r="B145" s="49"/>
      <c r="C145" s="50">
        <f>C144/COUNT(C138:C142)</f>
        <v>0.97711325289553841</v>
      </c>
      <c r="D145" s="50">
        <f>D144/COUNT(D138:D142)</f>
        <v>4.9310574347594827</v>
      </c>
      <c r="E145" s="50">
        <f>E144/COUNT(E138:E142)</f>
        <v>18.501101478820118</v>
      </c>
      <c r="F145" s="50">
        <f>F144/COUNT(F138:F142)</f>
        <v>266.94866991608205</v>
      </c>
      <c r="G145" s="50">
        <f>G144/COUNT(G138:G142)</f>
        <v>0.3793518683228011</v>
      </c>
      <c r="H145" s="50">
        <f>H144/COUNT(H138:H142)</f>
        <v>0.85144175373303277</v>
      </c>
      <c r="I145" s="50">
        <f>I144/COUNT(I138:I142)</f>
        <v>0.72524754394620294</v>
      </c>
      <c r="J145" s="47"/>
    </row>
    <row r="146" spans="1:10" x14ac:dyDescent="0.25">
      <c r="A146" s="51" t="s">
        <v>10</v>
      </c>
      <c r="B146" s="51"/>
      <c r="C146" s="52">
        <f>_xlfn.T.TEST(C138:C142,C$91:C$95,2,2)</f>
        <v>0.5953620292775702</v>
      </c>
      <c r="D146" s="52">
        <f>_xlfn.T.TEST(D138:D142,D$91:D$95,2,2)</f>
        <v>0.33444116338120783</v>
      </c>
      <c r="E146" s="52">
        <f>_xlfn.T.TEST(E138:E142,E$91:E$95,2,2)</f>
        <v>0.30912285045664156</v>
      </c>
      <c r="F146" s="52">
        <f>_xlfn.T.TEST(F138:F142,F$91:F$95,2,2)</f>
        <v>0.61904056581248279</v>
      </c>
      <c r="G146" s="52">
        <f>_xlfn.T.TEST(G138:G142,G$91:G$95,2,2)</f>
        <v>0.95961691811147221</v>
      </c>
      <c r="H146" s="52">
        <f>_xlfn.T.TEST(H138:H142,H$91:H$95,2,2)</f>
        <v>0.42185754339756842</v>
      </c>
      <c r="I146" s="52">
        <f>_xlfn.T.TEST(I138:I142,I$91:I$95,2,2)</f>
        <v>0.3507544951891241</v>
      </c>
      <c r="J146" s="47"/>
    </row>
    <row r="147" spans="1:10" x14ac:dyDescent="0.25">
      <c r="A147" s="32"/>
      <c r="B147" s="46">
        <v>61</v>
      </c>
      <c r="C147" s="46">
        <v>48.727826950000008</v>
      </c>
      <c r="D147" s="46">
        <v>67.0447396</v>
      </c>
      <c r="E147" s="46">
        <v>115.53600000000002</v>
      </c>
      <c r="F147" s="46">
        <v>2489.9933333333333</v>
      </c>
      <c r="G147" s="46">
        <v>4.32</v>
      </c>
      <c r="H147" s="46">
        <v>55.755000000000003</v>
      </c>
      <c r="I147" s="46">
        <v>6.9</v>
      </c>
      <c r="J147" s="47"/>
    </row>
    <row r="148" spans="1:10" x14ac:dyDescent="0.25">
      <c r="A148" s="32"/>
      <c r="B148" s="46">
        <v>62</v>
      </c>
      <c r="C148" s="46">
        <v>31.488379750000004</v>
      </c>
      <c r="D148" s="46">
        <v>95.13067233000001</v>
      </c>
      <c r="E148" s="46">
        <v>112.05</v>
      </c>
      <c r="F148" s="46">
        <v>3783.08</v>
      </c>
      <c r="G148" s="46">
        <v>6.84</v>
      </c>
      <c r="H148" s="46">
        <v>27.877500000000001</v>
      </c>
      <c r="I148" s="46">
        <v>7.0000000000000009</v>
      </c>
      <c r="J148" s="47"/>
    </row>
    <row r="149" spans="1:10" x14ac:dyDescent="0.25">
      <c r="A149" s="32"/>
      <c r="B149" s="46">
        <v>63</v>
      </c>
      <c r="C149" s="46">
        <v>37.953172450000011</v>
      </c>
      <c r="D149" s="46">
        <v>51.170081970000012</v>
      </c>
      <c r="E149" s="46">
        <v>49.8</v>
      </c>
      <c r="F149" s="46">
        <v>683.94666666666615</v>
      </c>
      <c r="G149" s="46">
        <v>5.3999999999999995</v>
      </c>
      <c r="H149" s="46">
        <v>31.417499999999997</v>
      </c>
      <c r="I149" s="46">
        <v>12.8</v>
      </c>
      <c r="J149" s="47"/>
    </row>
    <row r="150" spans="1:10" x14ac:dyDescent="0.25">
      <c r="A150" s="32"/>
      <c r="B150" s="46">
        <v>64</v>
      </c>
      <c r="C150" s="46">
        <v>38.67148275000001</v>
      </c>
      <c r="D150" s="46">
        <v>101.84687363500002</v>
      </c>
      <c r="E150" s="46">
        <v>46.314</v>
      </c>
      <c r="F150" s="46">
        <v>3152.5666666666671</v>
      </c>
      <c r="G150" s="46">
        <v>10.799999999999999</v>
      </c>
      <c r="H150" s="46">
        <v>46.019999999999996</v>
      </c>
      <c r="I150" s="46">
        <v>19.100000000000001</v>
      </c>
      <c r="J150" s="47"/>
    </row>
    <row r="151" spans="1:10" x14ac:dyDescent="0.25">
      <c r="A151" s="32"/>
      <c r="B151" s="46">
        <v>70</v>
      </c>
      <c r="C151" s="46">
        <v>41.185568800000013</v>
      </c>
      <c r="D151" s="46">
        <v>98.183491105000016</v>
      </c>
      <c r="E151" s="46">
        <v>175.29599999999999</v>
      </c>
      <c r="F151" s="46">
        <v>5663.9333333333334</v>
      </c>
      <c r="G151" s="46">
        <v>8.64</v>
      </c>
      <c r="H151" s="46">
        <v>26.55</v>
      </c>
      <c r="I151" s="46">
        <v>8.4</v>
      </c>
      <c r="J151" s="47"/>
    </row>
    <row r="152" spans="1:10" x14ac:dyDescent="0.25">
      <c r="A152" s="49" t="s">
        <v>7</v>
      </c>
      <c r="B152" s="49"/>
      <c r="C152" s="50">
        <f>AVERAGE(C147:C151)</f>
        <v>39.605286140000011</v>
      </c>
      <c r="D152" s="50">
        <f>AVERAGE(D147:D151)</f>
        <v>82.675171728000009</v>
      </c>
      <c r="E152" s="50">
        <f>AVERAGE(E147:E151)</f>
        <v>99.799200000000013</v>
      </c>
      <c r="F152" s="50">
        <f>AVERAGE(F147:F151)</f>
        <v>3154.7040000000002</v>
      </c>
      <c r="G152" s="50">
        <f>AVERAGE(G147:G151)</f>
        <v>7.2</v>
      </c>
      <c r="H152" s="50">
        <f>AVERAGE(H147:H151)</f>
        <v>37.524000000000001</v>
      </c>
      <c r="I152" s="50">
        <f>AVERAGE(I147:I151)</f>
        <v>10.84</v>
      </c>
      <c r="J152" s="47"/>
    </row>
    <row r="153" spans="1:10" x14ac:dyDescent="0.25">
      <c r="A153" s="49" t="s">
        <v>8</v>
      </c>
      <c r="B153" s="49"/>
      <c r="C153" s="50">
        <f>_xlfn.STDEV.P(C147:C151)</f>
        <v>5.5714213962954933</v>
      </c>
      <c r="D153" s="50">
        <f>_xlfn.STDEV.P(D147:D151)</f>
        <v>20.000413537344542</v>
      </c>
      <c r="E153" s="50">
        <f>_xlfn.STDEV.P(E147:E151)</f>
        <v>47.870831212336377</v>
      </c>
      <c r="F153" s="50">
        <f>_xlfn.STDEV.P(F147:F151)</f>
        <v>1627.1186117447678</v>
      </c>
      <c r="G153" s="50">
        <f>_xlfn.STDEV.P(G147:G151)</f>
        <v>2.3107401411668933</v>
      </c>
      <c r="H153" s="50">
        <f>_xlfn.STDEV.P(H147:H151)</f>
        <v>11.448356716140532</v>
      </c>
      <c r="I153" s="50">
        <f>_xlfn.STDEV.P(I147:I151)</f>
        <v>4.6538586140964808</v>
      </c>
      <c r="J153" s="47"/>
    </row>
    <row r="154" spans="1:10" x14ac:dyDescent="0.25">
      <c r="A154" s="49" t="s">
        <v>9</v>
      </c>
      <c r="B154" s="49"/>
      <c r="C154" s="50">
        <f>C153/COUNT(C147:C151)</f>
        <v>1.1142842792590986</v>
      </c>
      <c r="D154" s="50">
        <f>D153/COUNT(D147:D151)</f>
        <v>4.0000827074689083</v>
      </c>
      <c r="E154" s="50">
        <f>E153/COUNT(E147:E151)</f>
        <v>9.5741662424672747</v>
      </c>
      <c r="F154" s="50">
        <f>F153/COUNT(F147:F151)</f>
        <v>325.42372234895356</v>
      </c>
      <c r="G154" s="50">
        <f>G153/COUNT(G147:G151)</f>
        <v>0.46214802823337864</v>
      </c>
      <c r="H154" s="50">
        <f>H153/COUNT(H147:H151)</f>
        <v>2.2896713432281066</v>
      </c>
      <c r="I154" s="50">
        <f>I153/COUNT(I147:I151)</f>
        <v>0.93077172281929621</v>
      </c>
      <c r="J154" s="47"/>
    </row>
    <row r="155" spans="1:10" x14ac:dyDescent="0.25">
      <c r="A155" s="51" t="s">
        <v>10</v>
      </c>
      <c r="B155" s="51"/>
      <c r="C155" s="52">
        <f>_xlfn.T.TEST(C147:C151,C$91:C$95,2,2)</f>
        <v>2.360052356121866E-2</v>
      </c>
      <c r="D155" s="52">
        <f>_xlfn.T.TEST(D147:D151,D$91:D$95,2,2)</f>
        <v>0.80721737816804773</v>
      </c>
      <c r="E155" s="52">
        <f>_xlfn.T.TEST(E147:E151,E$91:E$95,2,2)</f>
        <v>8.3126514112100397E-2</v>
      </c>
      <c r="F155" s="52">
        <f>_xlfn.T.TEST(F147:F151,F$91:F$95,2,2)</f>
        <v>0.8850967785190893</v>
      </c>
      <c r="G155" s="52">
        <f>_xlfn.T.TEST(G147:G151,G$91:G$95,2,2)</f>
        <v>0.8632831451245615</v>
      </c>
      <c r="H155" s="52">
        <f>_xlfn.T.TEST(H147:H151,H$91:H$95,2,2)</f>
        <v>0.71155972213451713</v>
      </c>
      <c r="I155" s="52">
        <f>_xlfn.T.TEST(I147:I151,I$91:I$95,2,2)</f>
        <v>0.77390879098104093</v>
      </c>
      <c r="J155" s="47"/>
    </row>
    <row r="156" spans="1:10" x14ac:dyDescent="0.25">
      <c r="A156" s="51" t="s">
        <v>11</v>
      </c>
      <c r="B156" s="51"/>
      <c r="C156" s="52">
        <f>_xlfn.T.TEST(C147:C151,C$138:C$142,2,2)</f>
        <v>2.0239031709699908E-2</v>
      </c>
      <c r="D156" s="52">
        <f>_xlfn.T.TEST(D147:D151,D$138:D$142,2,2)</f>
        <v>0.48130875928142081</v>
      </c>
      <c r="E156" s="52">
        <f>_xlfn.T.TEST(E147:E151,E$138:E$142,2,2)</f>
        <v>0.58933591765246551</v>
      </c>
      <c r="F156" s="52">
        <f>_xlfn.T.TEST(F147:F151,F$138:F$142,2,2)</f>
        <v>0.52501138836699845</v>
      </c>
      <c r="G156" s="52">
        <f>_xlfn.T.TEST(G147:G151,G$138:G$142,2,2)</f>
        <v>0.67609320877718249</v>
      </c>
      <c r="H156" s="52">
        <f>_xlfn.T.TEST(H147:H151,H$138:H$142,2,2)</f>
        <v>0.88836447929919926</v>
      </c>
      <c r="I156" s="52">
        <f>_xlfn.T.TEST(I147:I151,I$138:I$142,2,2)</f>
        <v>0.3801441695189538</v>
      </c>
      <c r="J156" s="47"/>
    </row>
    <row r="157" spans="1:10" x14ac:dyDescent="0.25">
      <c r="A157" s="32"/>
      <c r="B157" s="46">
        <v>71</v>
      </c>
      <c r="C157" s="46">
        <v>42.981344550000017</v>
      </c>
      <c r="D157" s="46">
        <v>46.28557193000001</v>
      </c>
      <c r="E157" s="46">
        <v>150.39599999999999</v>
      </c>
      <c r="F157" s="46">
        <v>3580.0333333333333</v>
      </c>
      <c r="G157" s="46">
        <v>5.76</v>
      </c>
      <c r="H157" s="46">
        <v>62.834999999999994</v>
      </c>
      <c r="I157" s="46">
        <v>10.4</v>
      </c>
      <c r="J157" s="47"/>
    </row>
    <row r="158" spans="1:10" x14ac:dyDescent="0.25">
      <c r="A158" s="32"/>
      <c r="B158" s="46">
        <v>72</v>
      </c>
      <c r="C158" s="46">
        <v>37.234862150000005</v>
      </c>
      <c r="D158" s="46">
        <v>43.843316910000013</v>
      </c>
      <c r="E158" s="46">
        <v>254.47799999999998</v>
      </c>
      <c r="F158" s="46">
        <v>1496.1333333333346</v>
      </c>
      <c r="G158" s="46">
        <v>5.5079999999999991</v>
      </c>
      <c r="H158" s="46">
        <v>61.507500000000007</v>
      </c>
      <c r="I158" s="46">
        <v>14.099999999999998</v>
      </c>
      <c r="J158" s="47"/>
    </row>
    <row r="159" spans="1:10" x14ac:dyDescent="0.25">
      <c r="A159" s="32"/>
      <c r="B159" s="46">
        <v>73</v>
      </c>
      <c r="C159" s="46">
        <v>36.875707000000006</v>
      </c>
      <c r="D159" s="46">
        <v>76.203195925000003</v>
      </c>
      <c r="E159" s="46">
        <v>136.45200000000003</v>
      </c>
      <c r="F159" s="46">
        <v>3312.8666666666668</v>
      </c>
      <c r="G159" s="46">
        <v>6.84</v>
      </c>
      <c r="H159" s="46">
        <v>65.047499999999999</v>
      </c>
      <c r="I159" s="46">
        <v>20.7</v>
      </c>
      <c r="J159" s="47"/>
    </row>
    <row r="160" spans="1:10" x14ac:dyDescent="0.25">
      <c r="A160" s="32"/>
      <c r="B160" s="46">
        <v>74</v>
      </c>
      <c r="C160" s="46">
        <v>41.185568800000013</v>
      </c>
      <c r="D160" s="46">
        <v>72.53981339500001</v>
      </c>
      <c r="E160" s="46">
        <v>124.50000000000001</v>
      </c>
      <c r="F160" s="46">
        <v>2484.6500000000024</v>
      </c>
      <c r="G160" s="46">
        <v>19.440000000000001</v>
      </c>
      <c r="H160" s="46">
        <v>68.587500000000006</v>
      </c>
      <c r="I160" s="46">
        <v>6</v>
      </c>
      <c r="J160" s="47"/>
    </row>
    <row r="161" spans="1:10" x14ac:dyDescent="0.25">
      <c r="A161" s="32"/>
      <c r="B161" s="46">
        <v>80</v>
      </c>
      <c r="C161" s="46">
        <v>36.516551850000006</v>
      </c>
      <c r="D161" s="46">
        <v>82.919397230000001</v>
      </c>
      <c r="E161" s="46">
        <v>132.96600000000001</v>
      </c>
      <c r="F161" s="46" t="s">
        <v>60</v>
      </c>
      <c r="G161" s="46">
        <v>9.7200000000000006</v>
      </c>
      <c r="H161" s="46">
        <v>56.64</v>
      </c>
      <c r="I161" s="46">
        <v>5.6000000000000005</v>
      </c>
      <c r="J161" s="47"/>
    </row>
    <row r="162" spans="1:10" x14ac:dyDescent="0.25">
      <c r="A162" s="49" t="s">
        <v>7</v>
      </c>
      <c r="B162" s="49"/>
      <c r="C162" s="50">
        <f>AVERAGE(C157:C161)</f>
        <v>38.958806870000004</v>
      </c>
      <c r="D162" s="50">
        <f>AVERAGE(D157:D161)</f>
        <v>64.358259078000017</v>
      </c>
      <c r="E162" s="50">
        <f>AVERAGE(E157:E161)</f>
        <v>159.75839999999999</v>
      </c>
      <c r="F162" s="50">
        <f>AVERAGE(F157:F161)</f>
        <v>2718.4208333333345</v>
      </c>
      <c r="G162" s="50">
        <f>AVERAGE(G157:G161)</f>
        <v>9.4535999999999998</v>
      </c>
      <c r="H162" s="50">
        <f>AVERAGE(H157:H161)</f>
        <v>62.92349999999999</v>
      </c>
      <c r="I162" s="50">
        <f>AVERAGE(I157:I161)</f>
        <v>11.360000000000001</v>
      </c>
      <c r="J162" s="47"/>
    </row>
    <row r="163" spans="1:10" x14ac:dyDescent="0.25">
      <c r="A163" s="49" t="s">
        <v>8</v>
      </c>
      <c r="B163" s="49"/>
      <c r="C163" s="50">
        <f>_xlfn.STDEV.P(C157:C161)</f>
        <v>2.6235540066346008</v>
      </c>
      <c r="D163" s="50">
        <f>_xlfn.STDEV.P(D157:D161)</f>
        <v>16.119808202053363</v>
      </c>
      <c r="E163" s="50">
        <f>_xlfn.STDEV.P(E157:E161)</f>
        <v>48.090815978105425</v>
      </c>
      <c r="F163" s="50">
        <f>_xlfn.STDEV.P(F157:F161)</f>
        <v>813.07710029510872</v>
      </c>
      <c r="G163" s="50">
        <f>_xlfn.STDEV.P(G157:G161)</f>
        <v>5.2123027387134755</v>
      </c>
      <c r="H163" s="50">
        <f>_xlfn.STDEV.P(H157:H161)</f>
        <v>3.9518991004326018</v>
      </c>
      <c r="I163" s="50">
        <f>_xlfn.STDEV.P(I157:I161)</f>
        <v>5.6137687875437079</v>
      </c>
      <c r="J163" s="47"/>
    </row>
    <row r="164" spans="1:10" x14ac:dyDescent="0.25">
      <c r="A164" s="49" t="s">
        <v>9</v>
      </c>
      <c r="B164" s="49"/>
      <c r="C164" s="50">
        <f>C163/COUNT(C157:C161)</f>
        <v>0.52471080132692016</v>
      </c>
      <c r="D164" s="50">
        <f>D163/COUNT(D157:D161)</f>
        <v>3.2239616404106726</v>
      </c>
      <c r="E164" s="50">
        <f>E163/COUNT(E157:E161)</f>
        <v>9.6181631956210847</v>
      </c>
      <c r="F164" s="50">
        <f>F163/COUNT(F157:F161)</f>
        <v>203.26927507377718</v>
      </c>
      <c r="G164" s="50">
        <f>G163/COUNT(G157:G161)</f>
        <v>1.0424605477426951</v>
      </c>
      <c r="H164" s="50">
        <f>H163/COUNT(H157:H161)</f>
        <v>0.79037982008652041</v>
      </c>
      <c r="I164" s="50">
        <f>I163/COUNT(I157:I161)</f>
        <v>1.1227537575087416</v>
      </c>
      <c r="J164" s="47"/>
    </row>
    <row r="165" spans="1:10" x14ac:dyDescent="0.25">
      <c r="A165" s="51" t="s">
        <v>10</v>
      </c>
      <c r="B165" s="51"/>
      <c r="C165" s="52">
        <f>_xlfn.T.TEST(C157:C161,C$91:C$95,2,2)</f>
        <v>9.0724282376942484E-3</v>
      </c>
      <c r="D165" s="52">
        <f>_xlfn.T.TEST(D157:D161,D$91:D$95,2,2)</f>
        <v>8.9062964960593557E-2</v>
      </c>
      <c r="E165" s="52">
        <f>_xlfn.T.TEST(E157:E161,E$91:E$95,2,2)</f>
        <v>0.4633974828598213</v>
      </c>
      <c r="F165" s="52">
        <f>_xlfn.T.TEST(F157:F161,F$91:F$95,2,2)</f>
        <v>0.79294976121700678</v>
      </c>
      <c r="G165" s="52">
        <f>_xlfn.T.TEST(G157:G161,G$91:G$95,2,2)</f>
        <v>0.6465631926047759</v>
      </c>
      <c r="H165" s="52">
        <f>_xlfn.T.TEST(H157:H161,H$91:H$95,2,2)</f>
        <v>4.4983732112155396E-4</v>
      </c>
      <c r="I165" s="52">
        <f>_xlfn.T.TEST(I157:I161,I$91:I$95,2,2)</f>
        <v>0.94225865349601567</v>
      </c>
      <c r="J165" s="47"/>
    </row>
    <row r="166" spans="1:10" x14ac:dyDescent="0.25">
      <c r="A166" s="51" t="s">
        <v>11</v>
      </c>
      <c r="B166" s="51"/>
      <c r="C166" s="52">
        <f>_xlfn.T.TEST(C157:C161,C$138:C$142,2,2)</f>
        <v>3.4701646065129562E-3</v>
      </c>
      <c r="D166" s="52">
        <f>_xlfn.T.TEST(D157:D161,D$138:D$142,2,2)</f>
        <v>0.66624094496797448</v>
      </c>
      <c r="E166" s="52">
        <f>_xlfn.T.TEST(E157:E161,E$138:E$142,2,2)</f>
        <v>0.57245121396635823</v>
      </c>
      <c r="F166" s="52">
        <f>_xlfn.T.TEST(F157:F161,F$138:F$142,2,2)</f>
        <v>0.73096415698352879</v>
      </c>
      <c r="G166" s="52">
        <f>_xlfn.T.TEST(G157:G161,G$138:G$142,2,2)</f>
        <v>0.57856157749027803</v>
      </c>
      <c r="H166" s="52">
        <f>_xlfn.T.TEST(H157:H161,H$138:H$142,2,2)</f>
        <v>1.7791243262521444E-5</v>
      </c>
      <c r="I166" s="52">
        <f>_xlfn.T.TEST(I157:I161,I$138:I$142,2,2)</f>
        <v>0.52514163841472616</v>
      </c>
      <c r="J166" s="47"/>
    </row>
    <row r="167" spans="1:10" x14ac:dyDescent="0.25">
      <c r="A167" s="32"/>
      <c r="B167" s="46">
        <v>81</v>
      </c>
      <c r="C167" s="46">
        <v>30.410914300000002</v>
      </c>
      <c r="D167" s="46">
        <v>98.183491105000016</v>
      </c>
      <c r="E167" s="46">
        <v>167.82600000000002</v>
      </c>
      <c r="F167" s="46">
        <v>3355.6133333333341</v>
      </c>
      <c r="G167" s="46">
        <v>6.3000000000000007</v>
      </c>
      <c r="H167" s="46">
        <v>45.134999999999998</v>
      </c>
      <c r="I167" s="46">
        <v>13.8</v>
      </c>
      <c r="J167" s="47"/>
    </row>
    <row r="168" spans="1:10" x14ac:dyDescent="0.25">
      <c r="A168" s="32"/>
      <c r="B168" s="46">
        <v>82</v>
      </c>
      <c r="C168" s="46">
        <v>37.234862150000005</v>
      </c>
      <c r="D168" s="46">
        <v>106.73138367500002</v>
      </c>
      <c r="E168" s="46">
        <v>117.52799999999999</v>
      </c>
      <c r="F168" s="46">
        <v>1944.9733333333327</v>
      </c>
      <c r="G168" s="46">
        <v>5.3999999999999995</v>
      </c>
      <c r="H168" s="46">
        <v>45.577500000000001</v>
      </c>
      <c r="I168" s="46">
        <v>17.100000000000001</v>
      </c>
      <c r="J168" s="47"/>
    </row>
    <row r="169" spans="1:10" x14ac:dyDescent="0.25">
      <c r="A169" s="32"/>
      <c r="B169" s="46">
        <v>83</v>
      </c>
      <c r="C169" s="46">
        <v>57.347550550000001</v>
      </c>
      <c r="D169" s="46">
        <v>104.89969241000001</v>
      </c>
      <c r="E169" s="46">
        <v>184.26000000000002</v>
      </c>
      <c r="F169" s="46">
        <v>1880.8533333333337</v>
      </c>
      <c r="G169" s="46">
        <v>4.32</v>
      </c>
      <c r="H169" s="46">
        <v>31.859999999999996</v>
      </c>
      <c r="I169" s="46">
        <v>6.3</v>
      </c>
      <c r="J169" s="47"/>
    </row>
    <row r="170" spans="1:10" x14ac:dyDescent="0.25">
      <c r="A170" s="32"/>
      <c r="B170" s="46">
        <v>84</v>
      </c>
      <c r="C170" s="46">
        <v>40.09113</v>
      </c>
      <c r="D170" s="46">
        <v>100.73521</v>
      </c>
      <c r="E170" s="46">
        <v>128.74</v>
      </c>
      <c r="F170" s="46">
        <v>2076.9870999999998</v>
      </c>
      <c r="G170" s="46">
        <v>6.04</v>
      </c>
      <c r="H170" s="46">
        <v>45.98</v>
      </c>
      <c r="I170" s="46">
        <v>10.01</v>
      </c>
      <c r="J170" s="47"/>
    </row>
    <row r="171" spans="1:10" x14ac:dyDescent="0.25">
      <c r="A171" s="32"/>
      <c r="B171" s="46">
        <v>90</v>
      </c>
      <c r="C171" s="46">
        <v>32.925000350000005</v>
      </c>
      <c r="D171" s="46">
        <v>96.351799840000027</v>
      </c>
      <c r="E171" s="46">
        <v>56.274000000000001</v>
      </c>
      <c r="F171" s="46">
        <v>1496.1333333333334</v>
      </c>
      <c r="G171" s="46">
        <v>9.7200000000000006</v>
      </c>
      <c r="H171" s="46">
        <v>55.755000000000003</v>
      </c>
      <c r="I171" s="46">
        <v>4.7</v>
      </c>
      <c r="J171" s="47"/>
    </row>
    <row r="172" spans="1:10" x14ac:dyDescent="0.25">
      <c r="A172" s="49" t="s">
        <v>7</v>
      </c>
      <c r="B172" s="49"/>
      <c r="C172" s="50">
        <f>AVERAGE(C167:C171)</f>
        <v>39.601891469999998</v>
      </c>
      <c r="D172" s="50">
        <f>AVERAGE(D167:D171)</f>
        <v>101.38031540600001</v>
      </c>
      <c r="E172" s="50">
        <f>AVERAGE(E167:E171)</f>
        <v>130.9256</v>
      </c>
      <c r="F172" s="50">
        <f>AVERAGE(F167:F171)</f>
        <v>2150.9120866666667</v>
      </c>
      <c r="G172" s="50">
        <f>AVERAGE(G167:G171)</f>
        <v>6.3559999999999999</v>
      </c>
      <c r="H172" s="50">
        <f>AVERAGE(H167:H171)</f>
        <v>44.861499999999999</v>
      </c>
      <c r="I172" s="50">
        <f>AVERAGE(I167:I171)</f>
        <v>10.382000000000001</v>
      </c>
      <c r="J172" s="47"/>
    </row>
    <row r="173" spans="1:10" x14ac:dyDescent="0.25">
      <c r="A173" s="49" t="s">
        <v>8</v>
      </c>
      <c r="B173" s="49"/>
      <c r="C173" s="50">
        <f>_xlfn.STDEV.P(C167:C171)</f>
        <v>9.4847829146729747</v>
      </c>
      <c r="D173" s="50">
        <f>_xlfn.STDEV.P(D167:D171)</f>
        <v>3.9227990391964118</v>
      </c>
      <c r="E173" s="50">
        <f>_xlfn.STDEV.P(E167:E171)</f>
        <v>44.639291345629623</v>
      </c>
      <c r="F173" s="50">
        <f>_xlfn.STDEV.P(F167:F171)</f>
        <v>632.58955311751458</v>
      </c>
      <c r="G173" s="50">
        <f>_xlfn.STDEV.P(G167:G171)</f>
        <v>1.8154184090726853</v>
      </c>
      <c r="H173" s="50">
        <f>_xlfn.STDEV.P(H167:H171)</f>
        <v>7.609807422004832</v>
      </c>
      <c r="I173" s="50">
        <f>_xlfn.STDEV.P(I167:I171)</f>
        <v>4.602183829444451</v>
      </c>
      <c r="J173" s="47"/>
    </row>
    <row r="174" spans="1:10" x14ac:dyDescent="0.25">
      <c r="A174" s="49" t="s">
        <v>9</v>
      </c>
      <c r="B174" s="49"/>
      <c r="C174" s="50">
        <f>C173/COUNT(C167:C171)</f>
        <v>1.8969565829345949</v>
      </c>
      <c r="D174" s="50">
        <f>D173/COUNT(D167:D171)</f>
        <v>0.78455980783928236</v>
      </c>
      <c r="E174" s="50">
        <f>E173/COUNT(E167:E171)</f>
        <v>8.9278582691259238</v>
      </c>
      <c r="F174" s="50">
        <f>F173/COUNT(F167:F171)</f>
        <v>126.51791062350291</v>
      </c>
      <c r="G174" s="50">
        <f>G173/COUNT(G167:G171)</f>
        <v>0.36308368181453704</v>
      </c>
      <c r="H174" s="50">
        <f>H173/COUNT(H167:H171)</f>
        <v>1.5219614844009663</v>
      </c>
      <c r="I174" s="50">
        <f>I173/COUNT(I167:I171)</f>
        <v>0.92043676588889023</v>
      </c>
      <c r="J174" s="47"/>
    </row>
    <row r="175" spans="1:10" x14ac:dyDescent="0.25">
      <c r="A175" s="51" t="s">
        <v>10</v>
      </c>
      <c r="B175" s="51"/>
      <c r="C175" s="52">
        <f>_xlfn.T.TEST(C167:C171,C$91:C$95,2,2)</f>
        <v>6.2027137823508931E-2</v>
      </c>
      <c r="D175" s="52">
        <f>_xlfn.T.TEST(D167:D171,D$91:D$95,2,2)</f>
        <v>8.4613662353122954E-2</v>
      </c>
      <c r="E175" s="52">
        <f>_xlfn.T.TEST(E167:E171,E$91:E$95,2,2)</f>
        <v>0.20699455635631184</v>
      </c>
      <c r="F175" s="52">
        <f>_xlfn.T.TEST(F167:F171,F$91:F$95,2,2)</f>
        <v>0.33984093566842544</v>
      </c>
      <c r="G175" s="52">
        <f>_xlfn.T.TEST(G167:G171,G$91:G$95,2,2)</f>
        <v>0.63628021118369893</v>
      </c>
      <c r="H175" s="52">
        <f>_xlfn.T.TEST(H167:H171,H$91:H$95,2,2)</f>
        <v>0.38173977121099245</v>
      </c>
      <c r="I175" s="52">
        <f>_xlfn.T.TEST(I167:I171,I$91:I$95,2,2)</f>
        <v>0.64013750861369789</v>
      </c>
      <c r="J175" s="47"/>
    </row>
    <row r="176" spans="1:10" x14ac:dyDescent="0.25">
      <c r="A176" s="51" t="s">
        <v>11</v>
      </c>
      <c r="B176" s="51"/>
      <c r="C176" s="52">
        <f>_xlfn.T.TEST(C167:C171,C$138:C$142,2,2)</f>
        <v>7.965301585967037E-2</v>
      </c>
      <c r="D176" s="52">
        <f>_xlfn.T.TEST(D167:D171,D$138:D$142,2,2)</f>
        <v>4.0715989421000465E-2</v>
      </c>
      <c r="E176" s="52">
        <f>_xlfn.T.TEST(E167:E171,E$138:E$142,2,2)</f>
        <v>0.97223714553692431</v>
      </c>
      <c r="F176" s="52">
        <f>_xlfn.T.TEST(F167:F171,F$138:F$142,2,2)</f>
        <v>0.67049325695102413</v>
      </c>
      <c r="G176" s="52">
        <f>_xlfn.T.TEST(G167:G171,G$138:G$142,2,2)</f>
        <v>0.28863106162662178</v>
      </c>
      <c r="H176" s="52">
        <f>_xlfn.T.TEST(H167:H171,H$138:H$142,2,2)</f>
        <v>9.6020837752664387E-2</v>
      </c>
      <c r="I176" s="52">
        <f>_xlfn.T.TEST(I167:I171,I$138:I$142,2,2)</f>
        <v>0.30677980065211857</v>
      </c>
      <c r="J176" s="47"/>
    </row>
  </sheetData>
  <mergeCells count="98">
    <mergeCell ref="A85:B85"/>
    <mergeCell ref="A174:B174"/>
    <mergeCell ref="A86:B86"/>
    <mergeCell ref="A175:B175"/>
    <mergeCell ref="A87:B87"/>
    <mergeCell ref="A176:B176"/>
    <mergeCell ref="A78:A82"/>
    <mergeCell ref="A167:A171"/>
    <mergeCell ref="A83:B83"/>
    <mergeCell ref="A172:B172"/>
    <mergeCell ref="A84:B84"/>
    <mergeCell ref="A173:B173"/>
    <mergeCell ref="A75:B75"/>
    <mergeCell ref="A164:B164"/>
    <mergeCell ref="A76:B76"/>
    <mergeCell ref="A165:B165"/>
    <mergeCell ref="A77:B77"/>
    <mergeCell ref="A166:B166"/>
    <mergeCell ref="A68:A72"/>
    <mergeCell ref="A157:A161"/>
    <mergeCell ref="A73:B73"/>
    <mergeCell ref="A162:B162"/>
    <mergeCell ref="A74:B74"/>
    <mergeCell ref="A163:B163"/>
    <mergeCell ref="A65:B65"/>
    <mergeCell ref="A154:B154"/>
    <mergeCell ref="A66:B66"/>
    <mergeCell ref="A155:B155"/>
    <mergeCell ref="A67:B67"/>
    <mergeCell ref="A156:B156"/>
    <mergeCell ref="A58:A62"/>
    <mergeCell ref="A147:A151"/>
    <mergeCell ref="A63:B63"/>
    <mergeCell ref="A152:B152"/>
    <mergeCell ref="A64:B64"/>
    <mergeCell ref="A153:B153"/>
    <mergeCell ref="A55:B55"/>
    <mergeCell ref="A144:B144"/>
    <mergeCell ref="A56:B56"/>
    <mergeCell ref="A145:B145"/>
    <mergeCell ref="A57:B57"/>
    <mergeCell ref="A146:B146"/>
    <mergeCell ref="A46:B46"/>
    <mergeCell ref="A135:B135"/>
    <mergeCell ref="A49:A53"/>
    <mergeCell ref="A138:A142"/>
    <mergeCell ref="A54:B54"/>
    <mergeCell ref="A143:B143"/>
    <mergeCell ref="A47:B47"/>
    <mergeCell ref="A48:B48"/>
    <mergeCell ref="A39:A43"/>
    <mergeCell ref="A128:A132"/>
    <mergeCell ref="A44:B44"/>
    <mergeCell ref="A133:B133"/>
    <mergeCell ref="A45:B45"/>
    <mergeCell ref="A134:B134"/>
    <mergeCell ref="A36:B36"/>
    <mergeCell ref="A125:B125"/>
    <mergeCell ref="A37:B37"/>
    <mergeCell ref="A126:B126"/>
    <mergeCell ref="A38:B38"/>
    <mergeCell ref="A127:B127"/>
    <mergeCell ref="A29:A33"/>
    <mergeCell ref="A118:A122"/>
    <mergeCell ref="A34:B34"/>
    <mergeCell ref="A123:B123"/>
    <mergeCell ref="A35:B35"/>
    <mergeCell ref="A124:B124"/>
    <mergeCell ref="A26:B26"/>
    <mergeCell ref="A115:B115"/>
    <mergeCell ref="A27:B27"/>
    <mergeCell ref="A116:B116"/>
    <mergeCell ref="A28:B28"/>
    <mergeCell ref="A117:B117"/>
    <mergeCell ref="A19:A23"/>
    <mergeCell ref="A108:A112"/>
    <mergeCell ref="A24:B24"/>
    <mergeCell ref="A113:B113"/>
    <mergeCell ref="A25:B25"/>
    <mergeCell ref="A114:B114"/>
    <mergeCell ref="A16:B16"/>
    <mergeCell ref="A105:B105"/>
    <mergeCell ref="A17:B17"/>
    <mergeCell ref="A106:B106"/>
    <mergeCell ref="A18:B18"/>
    <mergeCell ref="A107:B107"/>
    <mergeCell ref="A9:B9"/>
    <mergeCell ref="A98:B98"/>
    <mergeCell ref="A10:A14"/>
    <mergeCell ref="A99:A103"/>
    <mergeCell ref="A15:B15"/>
    <mergeCell ref="A104:B104"/>
    <mergeCell ref="A2:A6"/>
    <mergeCell ref="A91:A95"/>
    <mergeCell ref="A7:B7"/>
    <mergeCell ref="A96:B96"/>
    <mergeCell ref="A8:B8"/>
    <mergeCell ref="A97:B97"/>
  </mergeCells>
  <conditionalFormatting sqref="A47:I48 A18:L18 A107:J107 B38:L38 A127:B127 J39:L48 A133:B137 A57:L57 A146:I146 A66:L67 A155:I156 A76:L77 A165:J166 A86:L87 W86:XFD87 A175:J176 X38:XFD48 A128:A132 J128:J137">
    <cfRule type="cellIs" dxfId="2" priority="2" operator="lessThan">
      <formula>0.05</formula>
    </cfRule>
  </conditionalFormatting>
  <conditionalFormatting sqref="X18:XFD18 A27:I28 A116:I117 A37:I37 A126:B126 C126:I127 J127 A38:A39 X57:XFD57 X66:XFD67 X76:XFD77">
    <cfRule type="cellIs" dxfId="1" priority="3" operator="lessThan">
      <formula>0.05</formula>
    </cfRule>
  </conditionalFormatting>
  <conditionalFormatting sqref="C136:I137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Design</vt:lpstr>
      <vt:lpstr>BWt</vt:lpstr>
      <vt:lpstr>Burn area</vt:lpstr>
      <vt:lpstr>Necropsy</vt:lpstr>
      <vt:lpstr>Biochemistry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Halyna Kuznetsova</dc:creator>
  <cp:lastModifiedBy>Halyna Kuznetsova</cp:lastModifiedBy>
  <cp:revision/>
  <dcterms:created xsi:type="dcterms:W3CDTF">2023-10-09T14:24:43Z</dcterms:created>
  <dcterms:modified xsi:type="dcterms:W3CDTF">2025-10-18T13:15:26Z</dcterms:modified>
</cp:coreProperties>
</file>