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Sulfur isotope\RMPaper\Sphalerite\To JAAS\Re-submit\Re-Re-Submit\"/>
    </mc:Choice>
  </mc:AlternateContent>
  <xr:revisionPtr revIDLastSave="0" documentId="13_ncr:1_{E6039913-90B9-4DA7-8AD7-8CB7A440B2A7}" xr6:coauthVersionLast="47" xr6:coauthVersionMax="47" xr10:uidLastSave="{00000000-0000-0000-0000-000000000000}"/>
  <bookViews>
    <workbookView xWindow="22932" yWindow="-108" windowWidth="30936" windowHeight="16896" activeTab="6" xr2:uid="{9650F069-B1F8-4357-85DA-D81B3F5E93BB}"/>
  </bookViews>
  <sheets>
    <sheet name="Table S1" sheetId="3" r:id="rId1"/>
    <sheet name="Table S2" sheetId="6" r:id="rId2"/>
    <sheet name="Table S3" sheetId="14" r:id="rId3"/>
    <sheet name="Table S4" sheetId="2" r:id="rId4"/>
    <sheet name="Table S5" sheetId="11" r:id="rId5"/>
    <sheet name="Figure S1" sheetId="12" r:id="rId6"/>
    <sheet name="Figure S2" sheetId="13" r:id="rId7"/>
  </sheets>
  <definedNames>
    <definedName name="_Hlk108690954" localSheetId="0">'Table S1'!$G$6</definedName>
    <definedName name="_Hlk188613021" localSheetId="3">'Table S4'!$A$45</definedName>
    <definedName name="OLE_LINK11" localSheetId="0">'Table S1'!$C$16</definedName>
    <definedName name="OLE_LINK13" localSheetId="0">'Table S1'!$I$16</definedName>
    <definedName name="OLE_LINK6" localSheetId="0">'Table S1'!$G$13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1" l="1"/>
  <c r="B19" i="11"/>
  <c r="B43" i="2"/>
  <c r="D42" i="2"/>
  <c r="C42" i="2"/>
  <c r="B42" i="2"/>
  <c r="D41" i="2"/>
  <c r="C41" i="2"/>
  <c r="B41" i="2"/>
  <c r="D40" i="2"/>
  <c r="C40" i="2"/>
  <c r="B40" i="2"/>
  <c r="H171" i="6"/>
  <c r="F171" i="6"/>
  <c r="E171" i="6"/>
  <c r="D171" i="6"/>
  <c r="C171" i="6"/>
  <c r="H170" i="6"/>
  <c r="F170" i="6"/>
  <c r="E170" i="6"/>
  <c r="D170" i="6"/>
  <c r="C170" i="6"/>
  <c r="H168" i="6"/>
  <c r="G168" i="6"/>
  <c r="F168" i="6"/>
  <c r="E168" i="6"/>
  <c r="D168" i="6"/>
  <c r="C168" i="6"/>
  <c r="H167" i="6"/>
  <c r="G167" i="6"/>
  <c r="F167" i="6"/>
  <c r="E167" i="6"/>
  <c r="D167" i="6"/>
  <c r="C167" i="6"/>
  <c r="H153" i="6"/>
  <c r="G153" i="6"/>
  <c r="F153" i="6"/>
  <c r="E153" i="6"/>
  <c r="D153" i="6"/>
  <c r="C153" i="6"/>
  <c r="H152" i="6"/>
  <c r="G152" i="6"/>
  <c r="F152" i="6"/>
  <c r="E152" i="6"/>
  <c r="D152" i="6"/>
  <c r="C152" i="6"/>
  <c r="H140" i="6"/>
  <c r="F140" i="6"/>
  <c r="E140" i="6"/>
  <c r="D140" i="6"/>
  <c r="C140" i="6"/>
  <c r="H139" i="6"/>
  <c r="F139" i="6"/>
  <c r="E139" i="6"/>
  <c r="D139" i="6"/>
  <c r="C139" i="6"/>
  <c r="H127" i="6"/>
  <c r="F127" i="6"/>
  <c r="E127" i="6"/>
  <c r="D127" i="6"/>
  <c r="C127" i="6"/>
  <c r="H126" i="6"/>
  <c r="F126" i="6"/>
  <c r="E126" i="6"/>
  <c r="D126" i="6"/>
  <c r="C126" i="6"/>
  <c r="H114" i="6"/>
  <c r="G114" i="6"/>
  <c r="F114" i="6"/>
  <c r="E114" i="6"/>
  <c r="D114" i="6"/>
  <c r="C114" i="6"/>
  <c r="H113" i="6"/>
  <c r="G113" i="6"/>
  <c r="F113" i="6"/>
  <c r="E113" i="6"/>
  <c r="D113" i="6"/>
  <c r="C113" i="6"/>
  <c r="H101" i="6"/>
  <c r="F101" i="6"/>
  <c r="E101" i="6"/>
  <c r="D101" i="6"/>
  <c r="C101" i="6"/>
  <c r="H100" i="6"/>
  <c r="F100" i="6"/>
  <c r="E100" i="6"/>
  <c r="D100" i="6"/>
  <c r="C100" i="6"/>
  <c r="H89" i="6"/>
  <c r="F89" i="6"/>
  <c r="E89" i="6"/>
  <c r="D89" i="6"/>
  <c r="C89" i="6"/>
  <c r="H88" i="6"/>
  <c r="F88" i="6"/>
  <c r="E88" i="6"/>
  <c r="D88" i="6"/>
  <c r="C88" i="6"/>
  <c r="H77" i="6"/>
  <c r="F77" i="6"/>
  <c r="E77" i="6"/>
  <c r="D77" i="6"/>
  <c r="C77" i="6"/>
  <c r="H76" i="6"/>
  <c r="F76" i="6"/>
  <c r="E76" i="6"/>
  <c r="D76" i="6"/>
  <c r="C76" i="6"/>
  <c r="H62" i="6"/>
  <c r="F62" i="6"/>
  <c r="E62" i="6"/>
  <c r="D62" i="6"/>
  <c r="C62" i="6"/>
  <c r="H61" i="6"/>
  <c r="F61" i="6"/>
  <c r="E61" i="6"/>
  <c r="D61" i="6"/>
  <c r="C61" i="6"/>
  <c r="H47" i="6"/>
  <c r="F47" i="6"/>
  <c r="E47" i="6"/>
  <c r="D47" i="6"/>
  <c r="C47" i="6"/>
  <c r="H46" i="6"/>
  <c r="F46" i="6"/>
  <c r="E46" i="6"/>
  <c r="D46" i="6"/>
  <c r="C46" i="6"/>
  <c r="H32" i="6"/>
  <c r="F32" i="6"/>
  <c r="E32" i="6"/>
  <c r="D32" i="6"/>
  <c r="C32" i="6"/>
  <c r="H31" i="6"/>
  <c r="F31" i="6"/>
  <c r="E31" i="6"/>
  <c r="D31" i="6"/>
  <c r="C31" i="6"/>
  <c r="H17" i="6"/>
  <c r="F17" i="6"/>
  <c r="E17" i="6"/>
  <c r="D17" i="6"/>
  <c r="C17" i="6"/>
  <c r="H16" i="6"/>
  <c r="F16" i="6"/>
  <c r="E16" i="6"/>
  <c r="D16" i="6"/>
  <c r="C16" i="6"/>
</calcChain>
</file>

<file path=xl/sharedStrings.xml><?xml version="1.0" encoding="utf-8"?>
<sst xmlns="http://schemas.openxmlformats.org/spreadsheetml/2006/main" count="182" uniqueCount="88">
  <si>
    <t>Grain No.</t>
    <phoneticPr fontId="2" type="noConversion"/>
  </si>
  <si>
    <t>Spot No.</t>
    <phoneticPr fontId="2" type="noConversion"/>
  </si>
  <si>
    <t>Zn</t>
  </si>
  <si>
    <t xml:space="preserve">S </t>
  </si>
  <si>
    <t>Co</t>
  </si>
  <si>
    <t>Fe</t>
  </si>
  <si>
    <t>Pb</t>
  </si>
  <si>
    <t>Total</t>
  </si>
  <si>
    <t>Average</t>
    <phoneticPr fontId="2" type="noConversion"/>
  </si>
  <si>
    <t>1S</t>
    <phoneticPr fontId="2" type="noConversion"/>
  </si>
  <si>
    <t>Element concentration (wt%)</t>
  </si>
  <si>
    <t>Analytical No.</t>
  </si>
  <si>
    <t>Mount 1</t>
  </si>
  <si>
    <t>Mount 2</t>
  </si>
  <si>
    <t>Mount 3</t>
  </si>
  <si>
    <t>Average</t>
  </si>
  <si>
    <t>2S</t>
  </si>
  <si>
    <r>
      <t>d</t>
    </r>
    <r>
      <rPr>
        <b/>
        <vertAlign val="superscript"/>
        <sz val="12"/>
        <color theme="1"/>
        <rFont val="Times New Roman"/>
        <family val="1"/>
      </rPr>
      <t>66</t>
    </r>
    <r>
      <rPr>
        <b/>
        <sz val="12"/>
        <color theme="1"/>
        <rFont val="Times New Roman"/>
        <family val="1"/>
      </rPr>
      <t>Zn</t>
    </r>
  </si>
  <si>
    <t>Table S1 Summary of the instrument parameters</t>
  </si>
  <si>
    <t>Faraday Cup Configurations for Fe isotopes on Neptune Plus and S isotopes on Neptune</t>
  </si>
  <si>
    <t>L4</t>
  </si>
  <si>
    <t>L3</t>
  </si>
  <si>
    <t>L2</t>
  </si>
  <si>
    <t>L1</t>
  </si>
  <si>
    <t>C</t>
  </si>
  <si>
    <t>H1</t>
  </si>
  <si>
    <t>H2</t>
  </si>
  <si>
    <t>H3</t>
  </si>
  <si>
    <t>H4</t>
  </si>
  <si>
    <t>Neptune / Neptune Plus MC-ICP-MS</t>
  </si>
  <si>
    <t>NWRFemto Laser Ablation System</t>
  </si>
  <si>
    <t>RF power</t>
  </si>
  <si>
    <t>1200 W</t>
  </si>
  <si>
    <t>Wavelength</t>
  </si>
  <si>
    <t>257 nm</t>
  </si>
  <si>
    <t>Plasma gas</t>
  </si>
  <si>
    <t>16 L/min (Ar)</t>
  </si>
  <si>
    <t>Pulse duration</t>
  </si>
  <si>
    <t>70 ~ 90 fs</t>
  </si>
  <si>
    <t>Auxiliary gas</t>
  </si>
  <si>
    <t>0.9 L/min (Ar)</t>
  </si>
  <si>
    <t>Energy density</t>
  </si>
  <si>
    <t>Sample depth</t>
  </si>
  <si>
    <t>About -0.6 ~ -1.2 mm</t>
  </si>
  <si>
    <t>Beam size</t>
  </si>
  <si>
    <t>Interface cones</t>
  </si>
  <si>
    <t>Sample cone: standard cone</t>
  </si>
  <si>
    <t>Skimmer cone: X cone</t>
  </si>
  <si>
    <t>Make up gas</t>
  </si>
  <si>
    <t>About 0.80 ~ 1.3 L/min (Ar)</t>
  </si>
  <si>
    <t>Pulse repeat rate</t>
  </si>
  <si>
    <t>Resolution</t>
  </si>
  <si>
    <t>Integration</t>
  </si>
  <si>
    <t>Carrier gas (He)</t>
  </si>
  <si>
    <r>
      <t>32</t>
    </r>
    <r>
      <rPr>
        <sz val="12"/>
        <color theme="1"/>
        <rFont val="Times New Roman"/>
        <family val="1"/>
      </rPr>
      <t>S</t>
    </r>
  </si>
  <si>
    <r>
      <t>33</t>
    </r>
    <r>
      <rPr>
        <sz val="12"/>
        <color theme="1"/>
        <rFont val="Times New Roman"/>
        <family val="1"/>
      </rPr>
      <t>S</t>
    </r>
  </si>
  <si>
    <r>
      <t>34</t>
    </r>
    <r>
      <rPr>
        <sz val="12"/>
        <color theme="1"/>
        <rFont val="Times New Roman"/>
        <family val="1"/>
      </rPr>
      <t>S</t>
    </r>
  </si>
  <si>
    <t xml:space="preserve"> High resolution mode(m/Δm ~8000-9000)</t>
    <phoneticPr fontId="1" type="noConversion"/>
  </si>
  <si>
    <r>
      <t>64</t>
    </r>
    <r>
      <rPr>
        <sz val="12"/>
        <color theme="1"/>
        <rFont val="Times New Roman"/>
        <family val="1"/>
      </rPr>
      <t>Zn</t>
    </r>
  </si>
  <si>
    <r>
      <t>67</t>
    </r>
    <r>
      <rPr>
        <sz val="12"/>
        <color theme="1"/>
        <rFont val="Times New Roman"/>
        <family val="1"/>
      </rPr>
      <t>Zn</t>
    </r>
  </si>
  <si>
    <r>
      <t>68</t>
    </r>
    <r>
      <rPr>
        <sz val="12"/>
        <color theme="1"/>
        <rFont val="Times New Roman"/>
        <family val="1"/>
      </rPr>
      <t>Zn</t>
    </r>
  </si>
  <si>
    <r>
      <t>70</t>
    </r>
    <r>
      <rPr>
        <sz val="12"/>
        <color theme="1"/>
        <rFont val="Times New Roman"/>
        <family val="1"/>
      </rPr>
      <t>Zn</t>
    </r>
  </si>
  <si>
    <r>
      <t>66</t>
    </r>
    <r>
      <rPr>
        <sz val="12"/>
        <color theme="1"/>
        <rFont val="Times New Roman"/>
        <family val="1"/>
      </rPr>
      <t>Zn</t>
    </r>
    <phoneticPr fontId="1" type="noConversion"/>
  </si>
  <si>
    <r>
      <t>60</t>
    </r>
    <r>
      <rPr>
        <sz val="12"/>
        <color theme="1"/>
        <rFont val="Times New Roman"/>
        <family val="1"/>
      </rPr>
      <t>Ni</t>
    </r>
    <phoneticPr fontId="1" type="noConversion"/>
  </si>
  <si>
    <t>3 ~ 8 Hz and 10 ~ 15 Hz for Zn and S isotope ratio analysis, respectively</t>
    <phoneticPr fontId="1" type="noConversion"/>
  </si>
  <si>
    <r>
      <t>Approximate 0.1 J/cm</t>
    </r>
    <r>
      <rPr>
        <vertAlign val="super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at energy output of 5% for Zn and S isotope ratio analysis, </t>
    </r>
    <phoneticPr fontId="1" type="noConversion"/>
  </si>
  <si>
    <r>
      <t xml:space="preserve">25 ~ 30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Times New Roman"/>
        <family val="1"/>
      </rPr>
      <t xml:space="preserve">m and 40 </t>
    </r>
    <r>
      <rPr>
        <sz val="12"/>
        <color theme="1"/>
        <rFont val="Symbol"/>
        <family val="1"/>
        <charset val="2"/>
      </rPr>
      <t>m</t>
    </r>
    <r>
      <rPr>
        <sz val="12"/>
        <color theme="1"/>
        <rFont val="Times New Roman"/>
        <family val="1"/>
      </rPr>
      <t xml:space="preserve">m for Zn and S isotope ratio analysis, respectively  </t>
    </r>
    <phoneticPr fontId="1" type="noConversion"/>
  </si>
  <si>
    <t>About 700 mL/min for Zn and S isotope ratio analysis</t>
    <phoneticPr fontId="1" type="noConversion"/>
  </si>
  <si>
    <t>A single analysis consists of a block of 60 cycles with an integration time of 0.262 s per cycle for Zn and S isotope ratio analysis</t>
    <phoneticPr fontId="1" type="noConversion"/>
  </si>
  <si>
    <t>Table S2 Element concentrations (wt%) of IGGSph-1 by EPMA</t>
    <phoneticPr fontId="1" type="noConversion"/>
  </si>
  <si>
    <t>Analytical No.</t>
    <phoneticPr fontId="1" type="noConversion"/>
  </si>
  <si>
    <t>Average</t>
    <phoneticPr fontId="1" type="noConversion"/>
  </si>
  <si>
    <t>Average of all data</t>
    <phoneticPr fontId="1" type="noConversion"/>
  </si>
  <si>
    <t>1S</t>
    <phoneticPr fontId="1" type="noConversion"/>
  </si>
  <si>
    <t>-</t>
    <phoneticPr fontId="1" type="noConversion"/>
  </si>
  <si>
    <t xml:space="preserve"> '-' indicaded 'lower than detection limit'.</t>
    <phoneticPr fontId="1" type="noConversion"/>
  </si>
  <si>
    <r>
      <rPr>
        <b/>
        <vertAlign val="superscript"/>
        <sz val="12"/>
        <rFont val="Times New Roman"/>
        <family val="1"/>
      </rPr>
      <t>a</t>
    </r>
    <r>
      <rPr>
        <b/>
        <sz val="12"/>
        <rFont val="Symbol"/>
        <family val="1"/>
        <charset val="2"/>
      </rPr>
      <t>d</t>
    </r>
    <r>
      <rPr>
        <b/>
        <vertAlign val="superscript"/>
        <sz val="12"/>
        <rFont val="Times New Roman"/>
        <family val="1"/>
      </rPr>
      <t>66</t>
    </r>
    <r>
      <rPr>
        <b/>
        <sz val="12"/>
        <rFont val="Times New Roman"/>
        <family val="1"/>
      </rPr>
      <t>Zn</t>
    </r>
    <r>
      <rPr>
        <b/>
        <vertAlign val="subscript"/>
        <sz val="12"/>
        <rFont val="Times New Roman"/>
        <family val="1"/>
      </rPr>
      <t>JMC-Lyon</t>
    </r>
    <phoneticPr fontId="1" type="noConversion"/>
  </si>
  <si>
    <r>
      <rPr>
        <b/>
        <vertAlign val="superscript"/>
        <sz val="12"/>
        <rFont val="Times New Roman"/>
        <family val="1"/>
      </rPr>
      <t>a</t>
    </r>
    <r>
      <rPr>
        <b/>
        <sz val="12"/>
        <rFont val="Symbol"/>
        <family val="1"/>
        <charset val="2"/>
      </rPr>
      <t>d</t>
    </r>
    <r>
      <rPr>
        <b/>
        <vertAlign val="superscript"/>
        <sz val="12"/>
        <rFont val="Times New Roman"/>
        <family val="1"/>
      </rPr>
      <t>68</t>
    </r>
    <r>
      <rPr>
        <b/>
        <sz val="12"/>
        <rFont val="Times New Roman"/>
        <family val="1"/>
      </rPr>
      <t>Zn</t>
    </r>
    <r>
      <rPr>
        <b/>
        <vertAlign val="subscript"/>
        <sz val="12"/>
        <rFont val="Times New Roman"/>
        <family val="1"/>
      </rPr>
      <t>JMC-Lyon</t>
    </r>
    <phoneticPr fontId="1" type="noConversion"/>
  </si>
  <si>
    <r>
      <rPr>
        <b/>
        <i/>
        <vertAlign val="superscript"/>
        <sz val="12"/>
        <color theme="1"/>
        <rFont val="Times New Roman"/>
        <family val="1"/>
      </rPr>
      <t>a</t>
    </r>
    <r>
      <rPr>
        <b/>
        <i/>
        <sz val="12"/>
        <color theme="1"/>
        <rFont val="Times New Roman"/>
        <family val="1"/>
      </rPr>
      <t>t</t>
    </r>
    <phoneticPr fontId="1" type="noConversion"/>
  </si>
  <si>
    <r>
      <rPr>
        <b/>
        <i/>
        <vertAlign val="superscript"/>
        <sz val="12"/>
        <color theme="1"/>
        <rFont val="Times New Roman"/>
        <family val="1"/>
      </rPr>
      <t>b</t>
    </r>
    <r>
      <rPr>
        <b/>
        <i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critical</t>
    </r>
    <phoneticPr fontId="1" type="noConversion"/>
  </si>
  <si>
    <t>2SE</t>
    <phoneticPr fontId="1" type="noConversion"/>
  </si>
  <si>
    <r>
      <rPr>
        <b/>
        <vertAlign val="superscript"/>
        <sz val="12"/>
        <rFont val="Times New Roman"/>
        <family val="1"/>
      </rPr>
      <t>b</t>
    </r>
    <r>
      <rPr>
        <b/>
        <sz val="12"/>
        <rFont val="Times New Roman"/>
        <family val="1"/>
      </rPr>
      <t>2S</t>
    </r>
    <phoneticPr fontId="1" type="noConversion"/>
  </si>
  <si>
    <r>
      <t>a</t>
    </r>
    <r>
      <rPr>
        <i/>
        <sz val="12"/>
        <color theme="1"/>
        <rFont val="Times New Roman"/>
        <family val="1"/>
      </rPr>
      <t>t</t>
    </r>
  </si>
  <si>
    <r>
      <t>b</t>
    </r>
    <r>
      <rPr>
        <i/>
        <sz val="12"/>
        <color theme="1"/>
        <rFont val="Times New Roman"/>
        <family val="1"/>
      </rPr>
      <t>t</t>
    </r>
    <r>
      <rPr>
        <vertAlign val="subscript"/>
        <sz val="12"/>
        <color theme="1"/>
        <rFont val="Times New Roman"/>
        <family val="1"/>
      </rPr>
      <t>critical</t>
    </r>
  </si>
  <si>
    <r>
      <t>d</t>
    </r>
    <r>
      <rPr>
        <b/>
        <vertAlign val="superscript"/>
        <sz val="12"/>
        <color theme="1"/>
        <rFont val="Times New Roman"/>
        <family val="1"/>
      </rPr>
      <t>34</t>
    </r>
    <r>
      <rPr>
        <b/>
        <sz val="12"/>
        <color theme="1"/>
        <rFont val="Times New Roman"/>
        <family val="1"/>
      </rPr>
      <t>S</t>
    </r>
  </si>
  <si>
    <t>Table S5 The zinc isotopic composition of NBS-123 sphalerite by fs-LA-ICPMS</t>
    <phoneticPr fontId="1" type="noConversion"/>
  </si>
  <si>
    <t>Table S4 The results of homogeneity test for Zn isotope composition of NBS-123 sphalerite</t>
    <phoneticPr fontId="1" type="noConversion"/>
  </si>
  <si>
    <t>Table S3 The results of homogeneity test for Zn and S isotopic composition of IGGSph-1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</si>
</sst>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00"/>
    <numFmt numFmtId="178" formatCode="0.00_ "/>
    <numFmt numFmtId="179" formatCode="0.0000"/>
  </numFmts>
  <fonts count="3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等线"/>
      <family val="2"/>
      <charset val="134"/>
      <scheme val="minor"/>
    </font>
    <font>
      <vertAlign val="superscript"/>
      <sz val="10"/>
      <color rgb="FF000000"/>
      <name val="Times New Roman"/>
      <family val="1"/>
    </font>
    <font>
      <sz val="12"/>
      <color theme="1"/>
      <name val="Symbol"/>
      <family val="1"/>
      <charset val="2"/>
    </font>
    <font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vertAlign val="superscript"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1"/>
      <name val="Symbol"/>
      <family val="1"/>
      <charset val="2"/>
    </font>
    <font>
      <b/>
      <vertAlign val="superscript"/>
      <sz val="12"/>
      <color theme="1"/>
      <name val="Times New Roman"/>
      <family val="1"/>
    </font>
    <font>
      <sz val="12"/>
      <color theme="1"/>
      <name val="Calibri"/>
      <family val="2"/>
    </font>
    <font>
      <b/>
      <i/>
      <sz val="12"/>
      <color theme="1"/>
      <name val="Times New Roman"/>
      <family val="1"/>
    </font>
    <font>
      <b/>
      <sz val="12"/>
      <color theme="1"/>
      <name val="等线"/>
      <family val="2"/>
      <charset val="134"/>
      <scheme val="minor"/>
    </font>
    <font>
      <b/>
      <sz val="12"/>
      <name val="Symbol"/>
      <family val="1"/>
      <charset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2"/>
      <name val="Times New Roman"/>
      <family val="1"/>
      <charset val="2"/>
    </font>
    <font>
      <b/>
      <vertAlign val="subscript"/>
      <sz val="12"/>
      <name val="Times New Roman"/>
      <family val="1"/>
    </font>
    <font>
      <b/>
      <sz val="12"/>
      <color rgb="FF00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color theme="1"/>
      <name val="等线"/>
      <family val="3"/>
      <charset val="134"/>
      <scheme val="minor"/>
    </font>
    <font>
      <b/>
      <i/>
      <vertAlign val="superscript"/>
      <sz val="12"/>
      <color theme="1"/>
      <name val="Times New Roman"/>
      <family val="1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9"/>
      </left>
      <right/>
      <top/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/>
    <xf numFmtId="176" fontId="5" fillId="0" borderId="0" xfId="0" applyNumberFormat="1" applyFont="1" applyAlignment="1"/>
    <xf numFmtId="2" fontId="5" fillId="0" borderId="0" xfId="0" applyNumberFormat="1" applyFont="1" applyAlignment="1"/>
    <xf numFmtId="0" fontId="6" fillId="0" borderId="0" xfId="0" applyFont="1">
      <alignment vertic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7" fontId="5" fillId="0" borderId="0" xfId="0" applyNumberFormat="1" applyFont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2" fontId="4" fillId="0" borderId="0" xfId="0" applyNumberFormat="1" applyFont="1" applyAlignme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78" fontId="10" fillId="0" borderId="0" xfId="0" applyNumberFormat="1" applyFont="1" applyAlignment="1">
      <alignment horizontal="center"/>
    </xf>
    <xf numFmtId="0" fontId="7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9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176" fontId="6" fillId="0" borderId="0" xfId="0" applyNumberFormat="1" applyFont="1">
      <alignment vertical="center"/>
    </xf>
    <xf numFmtId="2" fontId="6" fillId="0" borderId="0" xfId="0" applyNumberFormat="1" applyFont="1">
      <alignment vertical="center"/>
    </xf>
    <xf numFmtId="0" fontId="4" fillId="0" borderId="7" xfId="0" applyFont="1" applyBorder="1" applyAlignment="1"/>
    <xf numFmtId="0" fontId="5" fillId="0" borderId="7" xfId="0" applyFont="1" applyBorder="1" applyAlignment="1">
      <alignment horizontal="center"/>
    </xf>
    <xf numFmtId="176" fontId="5" fillId="0" borderId="7" xfId="0" applyNumberFormat="1" applyFont="1" applyBorder="1" applyAlignment="1"/>
    <xf numFmtId="2" fontId="5" fillId="0" borderId="7" xfId="0" applyNumberFormat="1" applyFont="1" applyBorder="1" applyAlignment="1"/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176" fontId="4" fillId="0" borderId="3" xfId="0" applyNumberFormat="1" applyFont="1" applyBorder="1" applyAlignment="1"/>
    <xf numFmtId="2" fontId="4" fillId="0" borderId="3" xfId="0" applyNumberFormat="1" applyFont="1" applyBorder="1" applyAlignment="1"/>
    <xf numFmtId="49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5" fillId="0" borderId="7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1" fillId="0" borderId="3" xfId="0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top"/>
    </xf>
    <xf numFmtId="2" fontId="0" fillId="0" borderId="0" xfId="0" applyNumberFormat="1">
      <alignment vertical="center"/>
    </xf>
    <xf numFmtId="2" fontId="5" fillId="0" borderId="0" xfId="0" applyNumberFormat="1" applyFont="1">
      <alignment vertical="center"/>
    </xf>
    <xf numFmtId="177" fontId="30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177" fontId="29" fillId="0" borderId="0" xfId="0" applyNumberFormat="1" applyFont="1">
      <alignment vertical="center"/>
    </xf>
    <xf numFmtId="179" fontId="21" fillId="0" borderId="3" xfId="0" applyNumberFormat="1" applyFont="1" applyBorder="1" applyAlignment="1">
      <alignment horizontal="center"/>
    </xf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0" xfId="0" quotePrefix="1" applyNumberFormat="1" applyFont="1" applyAlignment="1">
      <alignment horizontal="left"/>
    </xf>
    <xf numFmtId="176" fontId="4" fillId="0" borderId="4" xfId="0" applyNumberFormat="1" applyFont="1" applyBorder="1" applyAlignment="1">
      <alignment horizontal="center"/>
    </xf>
    <xf numFmtId="0" fontId="4" fillId="0" borderId="8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10" fillId="0" borderId="0" xfId="0" applyNumberFormat="1" applyFont="1" applyAlignment="1">
      <alignment horizontal="right" vertical="center"/>
    </xf>
    <xf numFmtId="2" fontId="11" fillId="0" borderId="0" xfId="0" applyNumberFormat="1" applyFont="1" applyAlignment="1"/>
    <xf numFmtId="2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vertical="top"/>
    </xf>
    <xf numFmtId="2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158422</xdr:colOff>
      <xdr:row>43</xdr:row>
      <xdr:rowOff>165243</xdr:rowOff>
    </xdr:from>
    <xdr:to>
      <xdr:col>7</xdr:col>
      <xdr:colOff>300683</xdr:colOff>
      <xdr:row>52</xdr:row>
      <xdr:rowOff>155288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6B5AA39-8D62-8CF6-DC79-DD115AB8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22" y="8797966"/>
          <a:ext cx="5284532" cy="1759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76929</xdr:colOff>
      <xdr:row>43</xdr:row>
      <xdr:rowOff>81647</xdr:rowOff>
    </xdr:from>
    <xdr:to>
      <xdr:col>5</xdr:col>
      <xdr:colOff>149387</xdr:colOff>
      <xdr:row>54</xdr:row>
      <xdr:rowOff>70306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29" y="8841086"/>
          <a:ext cx="6392785" cy="21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642180</xdr:colOff>
      <xdr:row>40</xdr:row>
      <xdr:rowOff>139225</xdr:rowOff>
    </xdr:from>
    <xdr:ext cx="65" cy="172227"/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7861596" y="82132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546523</xdr:colOff>
      <xdr:row>21</xdr:row>
      <xdr:rowOff>157918</xdr:rowOff>
    </xdr:from>
    <xdr:to>
      <xdr:col>4</xdr:col>
      <xdr:colOff>889000</xdr:colOff>
      <xdr:row>28</xdr:row>
      <xdr:rowOff>85306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523" y="4536394"/>
          <a:ext cx="6099810" cy="1324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198119</xdr:colOff>
      <xdr:row>5</xdr:row>
      <xdr:rowOff>0</xdr:rowOff>
    </xdr:from>
    <xdr:to>
      <xdr:col>12</xdr:col>
      <xdr:colOff>40960</xdr:colOff>
      <xdr:row>28</xdr:row>
      <xdr:rowOff>118110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19" y="914400"/>
          <a:ext cx="7386641" cy="4326255"/>
        </a:xfrm>
        <a:prstGeom prst="rect">
          <a:avLst/>
        </a:prstGeom>
      </xdr:spPr>
    </xdr:pic>
    <xdr:clientData/>
  </xdr:twoCellAnchor>
  <xdr:twoCellAnchor editAs="oneCell">
    <xdr:from>
      <xdr:col>12</xdr:col>
      <xdr:colOff>417195</xdr:colOff>
      <xdr:row>7</xdr:row>
      <xdr:rowOff>160020</xdr:rowOff>
    </xdr:from>
    <xdr:to>
      <xdr:col>21</xdr:col>
      <xdr:colOff>120015</xdr:colOff>
      <xdr:row>21</xdr:row>
      <xdr:rowOff>178470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5EDB904-AFE9-6488-202D-4AD112A90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6795" y="1440180"/>
          <a:ext cx="5875020" cy="2578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426719</xdr:colOff>
      <xdr:row>3</xdr:row>
      <xdr:rowOff>0</xdr:rowOff>
    </xdr:from>
    <xdr:to>
      <xdr:col>12</xdr:col>
      <xdr:colOff>239398</xdr:colOff>
      <xdr:row>27</xdr:row>
      <xdr:rowOff>28575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19" y="548640"/>
          <a:ext cx="7356479" cy="4417695"/>
        </a:xfrm>
        <a:prstGeom prst="rect">
          <a:avLst/>
        </a:prstGeom>
      </xdr:spPr>
    </xdr:pic>
    <xdr:clientData/>
  </xdr:twoCellAnchor>
  <xdr:twoCellAnchor editAs="oneCell">
    <xdr:from>
      <xdr:col>12</xdr:col>
      <xdr:colOff>556260</xdr:colOff>
      <xdr:row>8</xdr:row>
      <xdr:rowOff>91440</xdr:rowOff>
    </xdr:from>
    <xdr:to>
      <xdr:col>25</xdr:col>
      <xdr:colOff>165927</xdr:colOff>
      <xdr:row>17</xdr:row>
      <xdr:rowOff>161925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86BDE98-AF8C-C9A2-39FF-668C955AC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860" y="1554480"/>
          <a:ext cx="8525067" cy="171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D9BC-047D-449A-A4F9-322919F7DD37}">
  <dimension ref="A1:K18"/>
  <sheetViews>
    <sheetView zoomScale="146" zoomScaleNormal="146" workbookViewId="0">
      <selection activeCell="P11" sqref="P11"/>
    </sheetView>
  </sheetViews>
  <sheetFormatPr defaultColWidth="9" defaultRowHeight="15.75" x14ac:dyDescent="0.2"/>
  <cols>
    <col min="1" max="10" width="9" style="5"/>
    <col min="11" max="11" width="10.5" style="5" customWidth="1"/>
    <col min="12" max="16384" width="9" style="5"/>
  </cols>
  <sheetData>
    <row r="1" spans="1:11" ht="29.25" customHeight="1" thickBot="1" x14ac:dyDescent="0.25">
      <c r="A1" s="75" t="s">
        <v>18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6.5" thickBot="1" x14ac:dyDescent="0.25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x14ac:dyDescent="0.2">
      <c r="A3" s="27" t="s">
        <v>20</v>
      </c>
      <c r="B3" s="84" t="s">
        <v>21</v>
      </c>
      <c r="C3" s="84"/>
      <c r="D3" s="27" t="s">
        <v>22</v>
      </c>
      <c r="E3" s="27" t="s">
        <v>23</v>
      </c>
      <c r="F3" s="84" t="s">
        <v>24</v>
      </c>
      <c r="G3" s="84"/>
      <c r="H3" s="27" t="s">
        <v>25</v>
      </c>
      <c r="I3" s="27" t="s">
        <v>26</v>
      </c>
      <c r="J3" s="27" t="s">
        <v>27</v>
      </c>
      <c r="K3" s="27" t="s">
        <v>28</v>
      </c>
    </row>
    <row r="4" spans="1:11" ht="18.75" x14ac:dyDescent="0.2">
      <c r="A4" s="28"/>
      <c r="B4" s="85" t="s">
        <v>63</v>
      </c>
      <c r="C4" s="85"/>
      <c r="E4" s="29" t="s">
        <v>58</v>
      </c>
      <c r="F4" s="85" t="s">
        <v>62</v>
      </c>
      <c r="G4" s="85"/>
      <c r="H4" s="29" t="s">
        <v>59</v>
      </c>
      <c r="I4" s="29" t="s">
        <v>60</v>
      </c>
      <c r="J4" s="29" t="s">
        <v>61</v>
      </c>
      <c r="K4" s="29"/>
    </row>
    <row r="5" spans="1:11" ht="19.5" thickBot="1" x14ac:dyDescent="0.25">
      <c r="A5" s="30"/>
      <c r="B5" s="82"/>
      <c r="C5" s="82"/>
      <c r="D5" s="30"/>
      <c r="E5" s="31" t="s">
        <v>54</v>
      </c>
      <c r="F5" s="82" t="s">
        <v>55</v>
      </c>
      <c r="G5" s="82"/>
      <c r="H5" s="31" t="s">
        <v>56</v>
      </c>
      <c r="I5" s="30"/>
      <c r="J5" s="31"/>
      <c r="K5" s="31"/>
    </row>
    <row r="6" spans="1:11" s="33" customFormat="1" ht="16.5" thickBot="1" x14ac:dyDescent="0.25">
      <c r="A6" s="79" t="s">
        <v>29</v>
      </c>
      <c r="B6" s="79"/>
      <c r="C6" s="79"/>
      <c r="D6" s="79"/>
      <c r="E6" s="79"/>
      <c r="F6" s="79"/>
      <c r="G6" s="79" t="s">
        <v>30</v>
      </c>
      <c r="H6" s="79"/>
      <c r="I6" s="79"/>
      <c r="J6" s="79"/>
      <c r="K6" s="79"/>
    </row>
    <row r="7" spans="1:11" x14ac:dyDescent="0.2">
      <c r="A7" s="80" t="s">
        <v>31</v>
      </c>
      <c r="B7" s="80"/>
      <c r="C7" s="81" t="s">
        <v>32</v>
      </c>
      <c r="D7" s="81"/>
      <c r="E7" s="81"/>
      <c r="F7" s="81"/>
      <c r="G7" s="81" t="s">
        <v>33</v>
      </c>
      <c r="H7" s="81"/>
      <c r="I7" s="81" t="s">
        <v>34</v>
      </c>
      <c r="J7" s="81"/>
      <c r="K7" s="81"/>
    </row>
    <row r="8" spans="1:11" x14ac:dyDescent="0.2">
      <c r="A8" s="77" t="s">
        <v>35</v>
      </c>
      <c r="B8" s="77"/>
      <c r="C8" s="76" t="s">
        <v>36</v>
      </c>
      <c r="D8" s="76"/>
      <c r="E8" s="76"/>
      <c r="F8" s="76"/>
      <c r="G8" s="76" t="s">
        <v>37</v>
      </c>
      <c r="H8" s="76"/>
      <c r="I8" s="76" t="s">
        <v>38</v>
      </c>
      <c r="J8" s="76"/>
      <c r="K8" s="76"/>
    </row>
    <row r="9" spans="1:11" ht="28.5" customHeight="1" x14ac:dyDescent="0.2">
      <c r="A9" s="77" t="s">
        <v>39</v>
      </c>
      <c r="B9" s="77"/>
      <c r="C9" s="76" t="s">
        <v>40</v>
      </c>
      <c r="D9" s="76"/>
      <c r="E9" s="76"/>
      <c r="F9" s="76"/>
      <c r="G9" s="76" t="s">
        <v>41</v>
      </c>
      <c r="H9" s="76"/>
      <c r="I9" s="78" t="s">
        <v>65</v>
      </c>
      <c r="J9" s="78"/>
      <c r="K9" s="78"/>
    </row>
    <row r="10" spans="1:11" x14ac:dyDescent="0.2">
      <c r="A10" s="77" t="s">
        <v>42</v>
      </c>
      <c r="B10" s="77"/>
      <c r="C10" s="76" t="s">
        <v>43</v>
      </c>
      <c r="D10" s="76"/>
      <c r="E10" s="76"/>
      <c r="F10" s="76"/>
      <c r="G10" s="76" t="s">
        <v>44</v>
      </c>
      <c r="H10" s="76"/>
      <c r="I10" s="76" t="s">
        <v>66</v>
      </c>
      <c r="J10" s="76"/>
      <c r="K10" s="76"/>
    </row>
    <row r="11" spans="1:11" x14ac:dyDescent="0.2">
      <c r="A11" s="77" t="s">
        <v>45</v>
      </c>
      <c r="B11" s="77"/>
      <c r="C11" s="76" t="s">
        <v>46</v>
      </c>
      <c r="D11" s="76"/>
      <c r="E11" s="76"/>
      <c r="F11" s="76"/>
      <c r="G11" s="76"/>
      <c r="H11" s="76"/>
      <c r="I11" s="76"/>
      <c r="J11" s="76"/>
      <c r="K11" s="76"/>
    </row>
    <row r="12" spans="1:11" x14ac:dyDescent="0.2">
      <c r="A12" s="77"/>
      <c r="B12" s="77"/>
      <c r="C12" s="76" t="s">
        <v>47</v>
      </c>
      <c r="D12" s="76"/>
      <c r="E12" s="76"/>
      <c r="F12" s="76"/>
      <c r="G12" s="76"/>
      <c r="H12" s="76"/>
      <c r="I12" s="76"/>
      <c r="J12" s="76"/>
      <c r="K12" s="76"/>
    </row>
    <row r="13" spans="1:11" ht="26.25" customHeight="1" x14ac:dyDescent="0.2">
      <c r="A13" s="77" t="s">
        <v>48</v>
      </c>
      <c r="B13" s="77"/>
      <c r="C13" s="76" t="s">
        <v>49</v>
      </c>
      <c r="D13" s="76"/>
      <c r="E13" s="76"/>
      <c r="F13" s="76"/>
      <c r="G13" s="76" t="s">
        <v>50</v>
      </c>
      <c r="H13" s="76"/>
      <c r="I13" s="76" t="s">
        <v>64</v>
      </c>
      <c r="J13" s="76"/>
      <c r="K13" s="76"/>
    </row>
    <row r="14" spans="1:11" ht="15.75" customHeight="1" x14ac:dyDescent="0.2">
      <c r="A14" s="77" t="s">
        <v>51</v>
      </c>
      <c r="B14" s="77"/>
      <c r="C14" s="76" t="s">
        <v>57</v>
      </c>
      <c r="D14" s="76"/>
      <c r="E14" s="76"/>
      <c r="F14" s="76"/>
      <c r="G14" s="76"/>
      <c r="H14" s="76"/>
      <c r="I14" s="76"/>
      <c r="J14" s="76"/>
      <c r="K14" s="76"/>
    </row>
    <row r="15" spans="1:11" ht="50.25" customHeight="1" x14ac:dyDescent="0.2">
      <c r="A15" s="77"/>
      <c r="B15" s="77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68.25" customHeight="1" thickBot="1" x14ac:dyDescent="0.25">
      <c r="A16" s="73" t="s">
        <v>52</v>
      </c>
      <c r="B16" s="73"/>
      <c r="C16" s="74" t="s">
        <v>68</v>
      </c>
      <c r="D16" s="74"/>
      <c r="E16" s="74"/>
      <c r="F16" s="74"/>
      <c r="G16" s="74" t="s">
        <v>53</v>
      </c>
      <c r="H16" s="74"/>
      <c r="I16" s="74" t="s">
        <v>67</v>
      </c>
      <c r="J16" s="74"/>
      <c r="K16" s="74"/>
    </row>
    <row r="17" spans="1:1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2">
      <c r="A18" s="32"/>
    </row>
  </sheetData>
  <mergeCells count="39">
    <mergeCell ref="B5:C5"/>
    <mergeCell ref="F5:G5"/>
    <mergeCell ref="A2:K2"/>
    <mergeCell ref="B3:C3"/>
    <mergeCell ref="F3:G3"/>
    <mergeCell ref="B4:C4"/>
    <mergeCell ref="F4:G4"/>
    <mergeCell ref="A6:F6"/>
    <mergeCell ref="G6:K6"/>
    <mergeCell ref="A7:B7"/>
    <mergeCell ref="C7:F7"/>
    <mergeCell ref="G7:H7"/>
    <mergeCell ref="I7:K7"/>
    <mergeCell ref="I8:K8"/>
    <mergeCell ref="A9:B9"/>
    <mergeCell ref="C9:F9"/>
    <mergeCell ref="G9:H9"/>
    <mergeCell ref="I9:K9"/>
    <mergeCell ref="C11:F11"/>
    <mergeCell ref="C12:F12"/>
    <mergeCell ref="A8:B8"/>
    <mergeCell ref="C8:F8"/>
    <mergeCell ref="G8:H8"/>
    <mergeCell ref="A16:B16"/>
    <mergeCell ref="C16:F16"/>
    <mergeCell ref="G16:H16"/>
    <mergeCell ref="I16:K16"/>
    <mergeCell ref="A1:K1"/>
    <mergeCell ref="C14:F15"/>
    <mergeCell ref="A13:B13"/>
    <mergeCell ref="C13:F13"/>
    <mergeCell ref="G13:H15"/>
    <mergeCell ref="I13:K15"/>
    <mergeCell ref="A14:B15"/>
    <mergeCell ref="A10:B10"/>
    <mergeCell ref="C10:F10"/>
    <mergeCell ref="G10:H12"/>
    <mergeCell ref="I10:K12"/>
    <mergeCell ref="A11:B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9BC9-349D-4784-9EF9-8341EC0BBA98}">
  <dimension ref="A1:R202"/>
  <sheetViews>
    <sheetView topLeftCell="A67" zoomScale="136" zoomScaleNormal="136" workbookViewId="0">
      <selection activeCell="J7" sqref="J7"/>
    </sheetView>
  </sheetViews>
  <sheetFormatPr defaultColWidth="9" defaultRowHeight="15.75" x14ac:dyDescent="0.25"/>
  <cols>
    <col min="1" max="1" width="10" style="6" customWidth="1"/>
    <col min="2" max="2" width="11.375" style="7" customWidth="1"/>
    <col min="3" max="3" width="10.75" style="2" customWidth="1"/>
    <col min="4" max="4" width="10.75" style="3" customWidth="1"/>
    <col min="5" max="5" width="10.75" style="4" customWidth="1"/>
    <col min="6" max="8" width="10.75" style="2" customWidth="1"/>
    <col min="9" max="11" width="9.125" style="2" bestFit="1" customWidth="1"/>
    <col min="12" max="16384" width="9" style="5"/>
  </cols>
  <sheetData>
    <row r="1" spans="1:18" ht="30.75" customHeight="1" thickBot="1" x14ac:dyDescent="0.3">
      <c r="A1" s="90" t="s">
        <v>69</v>
      </c>
      <c r="B1" s="91"/>
      <c r="C1" s="91"/>
      <c r="D1" s="91"/>
      <c r="E1" s="91"/>
      <c r="F1" s="91"/>
      <c r="G1" s="91"/>
      <c r="H1" s="91"/>
    </row>
    <row r="2" spans="1:18" ht="16.5" thickBot="1" x14ac:dyDescent="0.3">
      <c r="A2" s="86" t="s">
        <v>0</v>
      </c>
      <c r="B2" s="86" t="s">
        <v>1</v>
      </c>
      <c r="C2" s="89" t="s">
        <v>10</v>
      </c>
      <c r="D2" s="89"/>
      <c r="E2" s="89"/>
      <c r="F2" s="89"/>
      <c r="G2" s="89"/>
      <c r="H2" s="89"/>
      <c r="I2" s="51"/>
      <c r="J2" s="51"/>
      <c r="K2" s="51"/>
    </row>
    <row r="3" spans="1:18" ht="16.5" thickBot="1" x14ac:dyDescent="0.3">
      <c r="A3" s="87"/>
      <c r="B3" s="87"/>
      <c r="C3" s="24" t="s">
        <v>2</v>
      </c>
      <c r="D3" s="25" t="s">
        <v>3</v>
      </c>
      <c r="E3" s="26" t="s">
        <v>4</v>
      </c>
      <c r="F3" s="24" t="s">
        <v>5</v>
      </c>
      <c r="G3" s="24" t="s">
        <v>6</v>
      </c>
      <c r="H3" s="24" t="s">
        <v>7</v>
      </c>
      <c r="I3" s="5"/>
      <c r="J3" s="5"/>
      <c r="K3" s="5"/>
    </row>
    <row r="4" spans="1:18" x14ac:dyDescent="0.25">
      <c r="A4" s="6">
        <v>1</v>
      </c>
      <c r="B4" s="7">
        <v>1</v>
      </c>
      <c r="C4" s="3">
        <v>65.031000000000006</v>
      </c>
      <c r="D4" s="3">
        <v>33.689</v>
      </c>
      <c r="E4" s="4">
        <v>5.2999999999999999E-2</v>
      </c>
      <c r="F4" s="4">
        <v>1.6439999999999999</v>
      </c>
      <c r="G4" s="47" t="s">
        <v>74</v>
      </c>
      <c r="H4" s="3">
        <v>100.503</v>
      </c>
      <c r="I4" s="5"/>
      <c r="J4" s="5"/>
      <c r="K4" s="5"/>
    </row>
    <row r="5" spans="1:18" x14ac:dyDescent="0.25">
      <c r="B5" s="7">
        <v>2</v>
      </c>
      <c r="C5" s="3">
        <v>64.650000000000006</v>
      </c>
      <c r="D5" s="3">
        <v>33.466999999999999</v>
      </c>
      <c r="E5" s="4">
        <v>3.6999999999999998E-2</v>
      </c>
      <c r="F5" s="4">
        <v>1.6</v>
      </c>
      <c r="G5" s="47" t="s">
        <v>74</v>
      </c>
      <c r="H5" s="3">
        <v>99.759</v>
      </c>
      <c r="I5" s="5"/>
      <c r="J5" s="5"/>
      <c r="K5" s="5"/>
    </row>
    <row r="6" spans="1:18" x14ac:dyDescent="0.25">
      <c r="B6" s="7">
        <v>3</v>
      </c>
      <c r="C6" s="3">
        <v>65.075999999999993</v>
      </c>
      <c r="D6" s="3">
        <v>33.828000000000003</v>
      </c>
      <c r="E6" s="4">
        <v>4.4999999999999998E-2</v>
      </c>
      <c r="F6" s="4">
        <v>1.583</v>
      </c>
      <c r="G6" s="47" t="s">
        <v>74</v>
      </c>
      <c r="H6" s="3">
        <v>100.581</v>
      </c>
      <c r="I6" s="5"/>
      <c r="J6" s="5"/>
      <c r="K6" s="5"/>
    </row>
    <row r="7" spans="1:18" x14ac:dyDescent="0.25">
      <c r="B7" s="7">
        <v>4</v>
      </c>
      <c r="C7" s="3">
        <v>64.802000000000007</v>
      </c>
      <c r="D7" s="3">
        <v>33.799999999999997</v>
      </c>
      <c r="E7" s="4">
        <v>3.9E-2</v>
      </c>
      <c r="F7" s="4">
        <v>1.597</v>
      </c>
      <c r="G7" s="47" t="s">
        <v>74</v>
      </c>
      <c r="H7" s="3">
        <v>100.309</v>
      </c>
      <c r="I7" s="5"/>
      <c r="J7" s="37"/>
      <c r="K7" s="37"/>
      <c r="L7" s="38"/>
      <c r="M7" s="38"/>
      <c r="N7" s="38"/>
      <c r="O7" s="38"/>
      <c r="P7" s="38"/>
      <c r="Q7" s="38"/>
      <c r="R7" s="38"/>
    </row>
    <row r="8" spans="1:18" x14ac:dyDescent="0.25">
      <c r="B8" s="7">
        <v>5</v>
      </c>
      <c r="C8" s="3">
        <v>64.614999999999995</v>
      </c>
      <c r="D8" s="3">
        <v>33.71</v>
      </c>
      <c r="E8" s="4">
        <v>0.05</v>
      </c>
      <c r="F8" s="4">
        <v>1.6020000000000001</v>
      </c>
      <c r="G8" s="48">
        <v>3.9E-2</v>
      </c>
      <c r="H8" s="3">
        <v>100.087</v>
      </c>
      <c r="I8" s="5"/>
      <c r="J8" s="37"/>
      <c r="K8" s="37"/>
      <c r="L8" s="38"/>
      <c r="M8" s="38"/>
      <c r="N8" s="38"/>
      <c r="O8" s="38"/>
      <c r="P8" s="38"/>
      <c r="Q8" s="38"/>
      <c r="R8" s="38"/>
    </row>
    <row r="9" spans="1:18" x14ac:dyDescent="0.25">
      <c r="B9" s="7">
        <v>6</v>
      </c>
      <c r="C9" s="3">
        <v>64.911000000000001</v>
      </c>
      <c r="D9" s="3">
        <v>33.634</v>
      </c>
      <c r="E9" s="4">
        <v>5.8999999999999997E-2</v>
      </c>
      <c r="F9" s="4">
        <v>1.6060000000000001</v>
      </c>
      <c r="G9" s="48">
        <v>4.2000000000000003E-2</v>
      </c>
      <c r="H9" s="3">
        <v>100.283</v>
      </c>
      <c r="I9" s="5"/>
      <c r="J9" s="5"/>
      <c r="K9" s="5"/>
    </row>
    <row r="10" spans="1:18" x14ac:dyDescent="0.25">
      <c r="B10" s="7">
        <v>7</v>
      </c>
      <c r="C10" s="3">
        <v>64.852999999999994</v>
      </c>
      <c r="D10" s="3">
        <v>33.844999999999999</v>
      </c>
      <c r="E10" s="4">
        <v>5.3999999999999999E-2</v>
      </c>
      <c r="F10" s="4">
        <v>1.613</v>
      </c>
      <c r="G10" s="47" t="s">
        <v>74</v>
      </c>
      <c r="H10" s="3">
        <v>100.42</v>
      </c>
      <c r="I10" s="5"/>
      <c r="J10" s="5"/>
      <c r="K10" s="5"/>
    </row>
    <row r="11" spans="1:18" x14ac:dyDescent="0.25">
      <c r="B11" s="7">
        <v>8</v>
      </c>
      <c r="C11" s="3">
        <v>64.768000000000001</v>
      </c>
      <c r="D11" s="3">
        <v>33.957999999999998</v>
      </c>
      <c r="E11" s="4">
        <v>4.2000000000000003E-2</v>
      </c>
      <c r="F11" s="4">
        <v>1.575</v>
      </c>
      <c r="G11" s="47" t="s">
        <v>74</v>
      </c>
      <c r="H11" s="3">
        <v>100.381</v>
      </c>
      <c r="I11" s="5"/>
      <c r="J11" s="5"/>
      <c r="K11" s="5"/>
    </row>
    <row r="12" spans="1:18" x14ac:dyDescent="0.25">
      <c r="B12" s="7">
        <v>9</v>
      </c>
      <c r="C12" s="3">
        <v>64.534999999999997</v>
      </c>
      <c r="D12" s="3">
        <v>33.353000000000002</v>
      </c>
      <c r="E12" s="4">
        <v>4.4999999999999998E-2</v>
      </c>
      <c r="F12" s="4">
        <v>1.6040000000000001</v>
      </c>
      <c r="G12" s="47" t="s">
        <v>74</v>
      </c>
      <c r="H12" s="3">
        <v>99.558999999999997</v>
      </c>
      <c r="I12" s="5"/>
      <c r="J12" s="5"/>
      <c r="K12" s="5"/>
    </row>
    <row r="13" spans="1:18" x14ac:dyDescent="0.25">
      <c r="B13" s="7">
        <v>10</v>
      </c>
      <c r="C13" s="3">
        <v>64.594999999999999</v>
      </c>
      <c r="D13" s="3">
        <v>33.820999999999998</v>
      </c>
      <c r="E13" s="4">
        <v>5.2999999999999999E-2</v>
      </c>
      <c r="F13" s="4">
        <v>1.603</v>
      </c>
      <c r="G13" s="48">
        <v>5.7000000000000002E-2</v>
      </c>
      <c r="H13" s="3">
        <v>100.194</v>
      </c>
      <c r="I13" s="5"/>
      <c r="J13" s="5"/>
      <c r="K13" s="5"/>
    </row>
    <row r="14" spans="1:18" x14ac:dyDescent="0.25">
      <c r="B14" s="7">
        <v>11</v>
      </c>
      <c r="C14" s="3">
        <v>64.688000000000002</v>
      </c>
      <c r="D14" s="3">
        <v>33.862000000000002</v>
      </c>
      <c r="E14" s="4">
        <v>4.7E-2</v>
      </c>
      <c r="F14" s="4">
        <v>1.64</v>
      </c>
      <c r="G14" s="48">
        <v>6.5000000000000002E-2</v>
      </c>
      <c r="H14" s="3">
        <v>100.342</v>
      </c>
      <c r="I14" s="5"/>
      <c r="J14" s="5"/>
      <c r="K14" s="5"/>
    </row>
    <row r="15" spans="1:18" x14ac:dyDescent="0.25">
      <c r="B15" s="7">
        <v>12</v>
      </c>
      <c r="C15" s="3">
        <v>64.709999999999994</v>
      </c>
      <c r="D15" s="3">
        <v>33.701000000000001</v>
      </c>
      <c r="E15" s="4">
        <v>4.2999999999999997E-2</v>
      </c>
      <c r="F15" s="4">
        <v>1.5880000000000001</v>
      </c>
      <c r="G15" s="47" t="s">
        <v>74</v>
      </c>
      <c r="H15" s="3">
        <v>100.124</v>
      </c>
      <c r="I15" s="5"/>
      <c r="J15" s="5"/>
      <c r="K15" s="5"/>
    </row>
    <row r="16" spans="1:18" x14ac:dyDescent="0.25">
      <c r="B16" s="7" t="s">
        <v>8</v>
      </c>
      <c r="C16" s="3">
        <f>AVERAGE(C4:C15)</f>
        <v>64.769500000000008</v>
      </c>
      <c r="D16" s="3">
        <f>AVERAGE(D4:D15)</f>
        <v>33.722333333333339</v>
      </c>
      <c r="E16" s="4">
        <f>AVERAGE(E4:E15)</f>
        <v>4.7250000000000007E-2</v>
      </c>
      <c r="F16" s="4">
        <f>AVERAGE(F4:F15)</f>
        <v>1.6045833333333335</v>
      </c>
      <c r="G16" s="48"/>
      <c r="H16" s="3">
        <f>AVERAGE(H4:H15)</f>
        <v>100.21183333333333</v>
      </c>
      <c r="I16" s="5"/>
      <c r="J16" s="5"/>
      <c r="K16" s="5"/>
    </row>
    <row r="17" spans="1:11" x14ac:dyDescent="0.25">
      <c r="B17" s="7" t="s">
        <v>9</v>
      </c>
      <c r="C17" s="3">
        <f>STDEV(C4:C15)</f>
        <v>0.17166325386428183</v>
      </c>
      <c r="D17" s="3">
        <f>STDEV(D4:D15)</f>
        <v>0.1727185484240093</v>
      </c>
      <c r="E17" s="4">
        <f>STDEV(E4:E15)</f>
        <v>6.6486498971253891E-3</v>
      </c>
      <c r="F17" s="4">
        <f>STDEV(F4:F15)</f>
        <v>2.0415939999436833E-2</v>
      </c>
      <c r="G17" s="48"/>
      <c r="H17" s="3">
        <f>STDEV(H4:H15)</f>
        <v>0.29837859822512131</v>
      </c>
      <c r="I17" s="5"/>
      <c r="J17" s="5"/>
      <c r="K17" s="5"/>
    </row>
    <row r="18" spans="1:11" x14ac:dyDescent="0.25">
      <c r="C18" s="3"/>
      <c r="F18" s="4"/>
      <c r="G18" s="48"/>
      <c r="H18" s="3"/>
      <c r="I18" s="5"/>
      <c r="J18" s="5"/>
      <c r="K18" s="5"/>
    </row>
    <row r="19" spans="1:11" x14ac:dyDescent="0.25">
      <c r="A19" s="6">
        <v>2</v>
      </c>
      <c r="B19" s="7">
        <v>1</v>
      </c>
      <c r="C19" s="3">
        <v>64.534999999999997</v>
      </c>
      <c r="D19" s="3">
        <v>33.630000000000003</v>
      </c>
      <c r="E19" s="4">
        <v>6.6000000000000003E-2</v>
      </c>
      <c r="F19" s="4">
        <v>1.611</v>
      </c>
      <c r="G19" s="48">
        <v>7.0999999999999994E-2</v>
      </c>
      <c r="H19" s="3">
        <v>99.957999999999998</v>
      </c>
      <c r="I19" s="5"/>
      <c r="J19" s="5"/>
      <c r="K19" s="5"/>
    </row>
    <row r="20" spans="1:11" x14ac:dyDescent="0.25">
      <c r="B20" s="7">
        <v>2</v>
      </c>
      <c r="C20" s="3">
        <v>64.472999999999999</v>
      </c>
      <c r="D20" s="3">
        <v>33.624000000000002</v>
      </c>
      <c r="E20" s="4">
        <v>5.5E-2</v>
      </c>
      <c r="F20" s="4">
        <v>1.609</v>
      </c>
      <c r="G20" s="48">
        <v>7.4999999999999997E-2</v>
      </c>
      <c r="H20" s="3">
        <v>99.867000000000004</v>
      </c>
      <c r="I20" s="5"/>
      <c r="J20" s="5"/>
      <c r="K20" s="5"/>
    </row>
    <row r="21" spans="1:11" x14ac:dyDescent="0.25">
      <c r="B21" s="7">
        <v>3</v>
      </c>
      <c r="C21" s="3">
        <v>64.245999999999995</v>
      </c>
      <c r="D21" s="3">
        <v>33.655000000000001</v>
      </c>
      <c r="E21" s="4">
        <v>5.1999999999999998E-2</v>
      </c>
      <c r="F21" s="4">
        <v>1.5780000000000001</v>
      </c>
      <c r="G21" s="48">
        <v>7.0999999999999994E-2</v>
      </c>
      <c r="H21" s="3">
        <v>99.628</v>
      </c>
      <c r="I21" s="5"/>
      <c r="J21" s="5"/>
      <c r="K21" s="5"/>
    </row>
    <row r="22" spans="1:11" x14ac:dyDescent="0.25">
      <c r="B22" s="7">
        <v>4</v>
      </c>
      <c r="C22" s="3">
        <v>64.718000000000004</v>
      </c>
      <c r="D22" s="3">
        <v>33.74</v>
      </c>
      <c r="E22" s="4">
        <v>5.6000000000000001E-2</v>
      </c>
      <c r="F22" s="4">
        <v>1.613</v>
      </c>
      <c r="G22" s="47" t="s">
        <v>74</v>
      </c>
      <c r="H22" s="3">
        <v>100.16</v>
      </c>
      <c r="I22" s="5"/>
      <c r="J22" s="5"/>
      <c r="K22" s="5"/>
    </row>
    <row r="23" spans="1:11" x14ac:dyDescent="0.25">
      <c r="B23" s="7">
        <v>5</v>
      </c>
      <c r="C23" s="3">
        <v>64.602999999999994</v>
      </c>
      <c r="D23" s="3">
        <v>33.628999999999998</v>
      </c>
      <c r="E23" s="4">
        <v>3.5999999999999997E-2</v>
      </c>
      <c r="F23" s="4">
        <v>1.591</v>
      </c>
      <c r="G23" s="48">
        <v>0.04</v>
      </c>
      <c r="H23" s="3">
        <v>100.00700000000001</v>
      </c>
      <c r="I23" s="5"/>
      <c r="J23" s="5"/>
      <c r="K23" s="5"/>
    </row>
    <row r="24" spans="1:11" x14ac:dyDescent="0.25">
      <c r="B24" s="7">
        <v>6</v>
      </c>
      <c r="C24" s="3">
        <v>64.641999999999996</v>
      </c>
      <c r="D24" s="3">
        <v>33.648000000000003</v>
      </c>
      <c r="E24" s="4">
        <v>5.7000000000000002E-2</v>
      </c>
      <c r="F24" s="4">
        <v>1.583</v>
      </c>
      <c r="G24" s="47" t="s">
        <v>74</v>
      </c>
      <c r="H24" s="3">
        <v>99.983000000000004</v>
      </c>
      <c r="I24" s="5"/>
      <c r="J24" s="5"/>
      <c r="K24" s="5"/>
    </row>
    <row r="25" spans="1:11" x14ac:dyDescent="0.25">
      <c r="B25" s="7">
        <v>7</v>
      </c>
      <c r="C25" s="3">
        <v>64.510999999999996</v>
      </c>
      <c r="D25" s="3">
        <v>33.573999999999998</v>
      </c>
      <c r="E25" s="4">
        <v>4.3999999999999997E-2</v>
      </c>
      <c r="F25" s="4">
        <v>1.6220000000000001</v>
      </c>
      <c r="G25" s="47" t="s">
        <v>74</v>
      </c>
      <c r="H25" s="3">
        <v>99.843000000000004</v>
      </c>
      <c r="I25" s="5"/>
      <c r="J25" s="5"/>
      <c r="K25" s="5"/>
    </row>
    <row r="26" spans="1:11" x14ac:dyDescent="0.25">
      <c r="B26" s="7">
        <v>8</v>
      </c>
      <c r="C26" s="3">
        <v>64.757999999999996</v>
      </c>
      <c r="D26" s="3">
        <v>33.680999999999997</v>
      </c>
      <c r="E26" s="4">
        <v>3.9E-2</v>
      </c>
      <c r="F26" s="4">
        <v>1.554</v>
      </c>
      <c r="G26" s="47" t="s">
        <v>74</v>
      </c>
      <c r="H26" s="3">
        <v>100.125</v>
      </c>
      <c r="I26" s="5"/>
      <c r="J26" s="5"/>
      <c r="K26" s="5"/>
    </row>
    <row r="27" spans="1:11" x14ac:dyDescent="0.25">
      <c r="B27" s="7">
        <v>9</v>
      </c>
      <c r="C27" s="3">
        <v>64.489999999999995</v>
      </c>
      <c r="D27" s="3">
        <v>33.799999999999997</v>
      </c>
      <c r="E27" s="4">
        <v>4.5999999999999999E-2</v>
      </c>
      <c r="F27" s="4">
        <v>1.595</v>
      </c>
      <c r="G27" s="47" t="s">
        <v>74</v>
      </c>
      <c r="H27" s="3">
        <v>99.968000000000004</v>
      </c>
      <c r="I27" s="5"/>
      <c r="J27" s="5"/>
      <c r="K27" s="5"/>
    </row>
    <row r="28" spans="1:11" x14ac:dyDescent="0.25">
      <c r="B28" s="7">
        <v>10</v>
      </c>
      <c r="C28" s="3">
        <v>64.400000000000006</v>
      </c>
      <c r="D28" s="3">
        <v>33.792000000000002</v>
      </c>
      <c r="E28" s="4">
        <v>0.06</v>
      </c>
      <c r="F28" s="4">
        <v>1.5620000000000001</v>
      </c>
      <c r="G28" s="48">
        <v>5.8000000000000003E-2</v>
      </c>
      <c r="H28" s="3">
        <v>99.870999999999995</v>
      </c>
      <c r="I28" s="5"/>
      <c r="J28" s="5"/>
      <c r="K28" s="5"/>
    </row>
    <row r="29" spans="1:11" x14ac:dyDescent="0.25">
      <c r="B29" s="7">
        <v>11</v>
      </c>
      <c r="C29" s="3">
        <v>64.632000000000005</v>
      </c>
      <c r="D29" s="3">
        <v>33.591000000000001</v>
      </c>
      <c r="E29" s="4">
        <v>0.05</v>
      </c>
      <c r="F29" s="4">
        <v>1.6220000000000001</v>
      </c>
      <c r="G29" s="48">
        <v>0.05</v>
      </c>
      <c r="H29" s="3">
        <v>99.954999999999998</v>
      </c>
      <c r="I29" s="5"/>
      <c r="J29" s="5"/>
      <c r="K29" s="5"/>
    </row>
    <row r="30" spans="1:11" x14ac:dyDescent="0.25">
      <c r="B30" s="7">
        <v>12</v>
      </c>
      <c r="C30" s="3">
        <v>64.375</v>
      </c>
      <c r="D30" s="3">
        <v>33.494999999999997</v>
      </c>
      <c r="E30" s="4">
        <v>3.6999999999999998E-2</v>
      </c>
      <c r="F30" s="4">
        <v>1.647</v>
      </c>
      <c r="G30" s="48">
        <v>6.0999999999999999E-2</v>
      </c>
      <c r="H30" s="3">
        <v>99.622</v>
      </c>
      <c r="I30" s="5"/>
      <c r="J30" s="5"/>
      <c r="K30" s="5"/>
    </row>
    <row r="31" spans="1:11" x14ac:dyDescent="0.25">
      <c r="B31" s="7" t="s">
        <v>8</v>
      </c>
      <c r="C31" s="3">
        <f>AVERAGE(C19:C30)</f>
        <v>64.531916666666675</v>
      </c>
      <c r="D31" s="3">
        <f>AVERAGE(D19:D30)</f>
        <v>33.654916666666672</v>
      </c>
      <c r="E31" s="4">
        <f>AVERAGE(E19:E30)</f>
        <v>4.9833333333333334E-2</v>
      </c>
      <c r="F31" s="4">
        <f>AVERAGE(F19:F30)</f>
        <v>1.5989166666666665</v>
      </c>
      <c r="G31" s="48"/>
      <c r="H31" s="3">
        <f>AVERAGE(H19:H30)</f>
        <v>99.915583333333316</v>
      </c>
      <c r="I31" s="5"/>
      <c r="J31" s="5"/>
      <c r="K31" s="5"/>
    </row>
    <row r="32" spans="1:11" x14ac:dyDescent="0.25">
      <c r="B32" s="7" t="s">
        <v>9</v>
      </c>
      <c r="C32" s="3">
        <f>STDEV(C19:C30)</f>
        <v>0.14843943260304926</v>
      </c>
      <c r="D32" s="3">
        <f>STDEV(D19:D30)</f>
        <v>8.8555538129093808E-2</v>
      </c>
      <c r="E32" s="4">
        <f>STDEV(E19:E30)</f>
        <v>9.571105505951789E-3</v>
      </c>
      <c r="F32" s="4">
        <f>STDEV(F19:F30)</f>
        <v>2.6922306848793737E-2</v>
      </c>
      <c r="G32" s="48"/>
      <c r="H32" s="3">
        <f>STDEV(H19:H30)</f>
        <v>0.16544950250389942</v>
      </c>
      <c r="I32" s="5"/>
      <c r="J32" s="5"/>
      <c r="K32" s="5"/>
    </row>
    <row r="33" spans="1:11" x14ac:dyDescent="0.25">
      <c r="C33" s="3"/>
      <c r="F33" s="4"/>
      <c r="G33" s="48"/>
      <c r="H33" s="3"/>
      <c r="I33" s="5"/>
      <c r="J33" s="5"/>
      <c r="K33" s="5"/>
    </row>
    <row r="34" spans="1:11" x14ac:dyDescent="0.25">
      <c r="A34" s="6">
        <v>3</v>
      </c>
      <c r="B34" s="7">
        <v>1</v>
      </c>
      <c r="C34" s="3">
        <v>64.162999999999997</v>
      </c>
      <c r="D34" s="3">
        <v>33.344999999999999</v>
      </c>
      <c r="E34" s="4">
        <v>2.4E-2</v>
      </c>
      <c r="F34" s="4">
        <v>1.581</v>
      </c>
      <c r="G34" s="47" t="s">
        <v>74</v>
      </c>
      <c r="H34" s="3">
        <v>99.158000000000001</v>
      </c>
      <c r="I34" s="5"/>
      <c r="J34" s="5"/>
      <c r="K34" s="5"/>
    </row>
    <row r="35" spans="1:11" x14ac:dyDescent="0.25">
      <c r="B35" s="7">
        <v>2</v>
      </c>
      <c r="C35" s="3">
        <v>64.34</v>
      </c>
      <c r="D35" s="3">
        <v>33.439</v>
      </c>
      <c r="E35" s="4">
        <v>5.8999999999999997E-2</v>
      </c>
      <c r="F35" s="4">
        <v>1.621</v>
      </c>
      <c r="G35" s="48">
        <v>8.6999999999999994E-2</v>
      </c>
      <c r="H35" s="3">
        <v>99.611999999999995</v>
      </c>
      <c r="I35" s="5"/>
      <c r="J35" s="5"/>
      <c r="K35" s="5"/>
    </row>
    <row r="36" spans="1:11" x14ac:dyDescent="0.25">
      <c r="B36" s="7">
        <v>3</v>
      </c>
      <c r="C36" s="3">
        <v>64.012</v>
      </c>
      <c r="D36" s="3">
        <v>33.557000000000002</v>
      </c>
      <c r="E36" s="4">
        <v>2.5999999999999999E-2</v>
      </c>
      <c r="F36" s="4">
        <v>1.605</v>
      </c>
      <c r="G36" s="48">
        <v>5.6000000000000001E-2</v>
      </c>
      <c r="H36" s="3">
        <v>99.266999999999996</v>
      </c>
      <c r="I36" s="5"/>
      <c r="J36" s="5"/>
      <c r="K36" s="5"/>
    </row>
    <row r="37" spans="1:11" x14ac:dyDescent="0.25">
      <c r="B37" s="7">
        <v>4</v>
      </c>
      <c r="C37" s="3">
        <v>64.444000000000003</v>
      </c>
      <c r="D37" s="3">
        <v>33.581000000000003</v>
      </c>
      <c r="E37" s="4">
        <v>3.2000000000000001E-2</v>
      </c>
      <c r="F37" s="4">
        <v>1.633</v>
      </c>
      <c r="G37" s="47" t="s">
        <v>74</v>
      </c>
      <c r="H37" s="3">
        <v>99.730999999999995</v>
      </c>
      <c r="I37" s="5"/>
      <c r="J37" s="5"/>
      <c r="K37" s="5"/>
    </row>
    <row r="38" spans="1:11" x14ac:dyDescent="0.25">
      <c r="B38" s="7">
        <v>5</v>
      </c>
      <c r="C38" s="3">
        <v>64.238</v>
      </c>
      <c r="D38" s="3">
        <v>33.646999999999998</v>
      </c>
      <c r="E38" s="4">
        <v>4.5999999999999999E-2</v>
      </c>
      <c r="F38" s="4">
        <v>1.655</v>
      </c>
      <c r="G38" s="48">
        <v>5.0999999999999997E-2</v>
      </c>
      <c r="H38" s="3">
        <v>99.677000000000007</v>
      </c>
      <c r="I38" s="5"/>
      <c r="J38" s="5"/>
      <c r="K38" s="5"/>
    </row>
    <row r="39" spans="1:11" x14ac:dyDescent="0.25">
      <c r="B39" s="7">
        <v>6</v>
      </c>
      <c r="C39" s="3">
        <v>64.314999999999998</v>
      </c>
      <c r="D39" s="3">
        <v>33.527000000000001</v>
      </c>
      <c r="E39" s="4">
        <v>4.3999999999999997E-2</v>
      </c>
      <c r="F39" s="4">
        <v>1.627</v>
      </c>
      <c r="G39" s="47" t="s">
        <v>74</v>
      </c>
      <c r="H39" s="3">
        <v>99.549000000000007</v>
      </c>
      <c r="I39" s="5"/>
      <c r="J39" s="5"/>
      <c r="K39" s="5"/>
    </row>
    <row r="40" spans="1:11" x14ac:dyDescent="0.25">
      <c r="B40" s="7">
        <v>7</v>
      </c>
      <c r="C40" s="3">
        <v>64.099000000000004</v>
      </c>
      <c r="D40" s="3">
        <v>33.372999999999998</v>
      </c>
      <c r="E40" s="4">
        <v>0.04</v>
      </c>
      <c r="F40" s="4">
        <v>1.631</v>
      </c>
      <c r="G40" s="47" t="s">
        <v>74</v>
      </c>
      <c r="H40" s="3">
        <v>99.164000000000001</v>
      </c>
      <c r="I40" s="5"/>
      <c r="J40" s="5"/>
      <c r="K40" s="5"/>
    </row>
    <row r="41" spans="1:11" x14ac:dyDescent="0.25">
      <c r="B41" s="7">
        <v>8</v>
      </c>
      <c r="C41" s="3">
        <v>64.241</v>
      </c>
      <c r="D41" s="3">
        <v>33.634999999999998</v>
      </c>
      <c r="E41" s="4">
        <v>5.2999999999999999E-2</v>
      </c>
      <c r="F41" s="4">
        <v>1.6180000000000001</v>
      </c>
      <c r="G41" s="48">
        <v>4.9000000000000002E-2</v>
      </c>
      <c r="H41" s="3">
        <v>99.628</v>
      </c>
      <c r="I41" s="5"/>
      <c r="J41" s="5"/>
      <c r="K41" s="5"/>
    </row>
    <row r="42" spans="1:11" x14ac:dyDescent="0.25">
      <c r="B42" s="7">
        <v>9</v>
      </c>
      <c r="C42" s="3">
        <v>63.872999999999998</v>
      </c>
      <c r="D42" s="3">
        <v>33.674999999999997</v>
      </c>
      <c r="E42" s="4">
        <v>4.2000000000000003E-2</v>
      </c>
      <c r="F42" s="4">
        <v>1.64</v>
      </c>
      <c r="G42" s="48">
        <v>4.1000000000000002E-2</v>
      </c>
      <c r="H42" s="3">
        <v>99.311999999999998</v>
      </c>
      <c r="I42" s="5"/>
      <c r="J42" s="5"/>
      <c r="K42" s="5"/>
    </row>
    <row r="43" spans="1:11" x14ac:dyDescent="0.25">
      <c r="B43" s="7">
        <v>10</v>
      </c>
      <c r="C43" s="3">
        <v>64.084000000000003</v>
      </c>
      <c r="D43" s="3">
        <v>33.628999999999998</v>
      </c>
      <c r="E43" s="4">
        <v>5.1999999999999998E-2</v>
      </c>
      <c r="F43" s="4">
        <v>1.6379999999999999</v>
      </c>
      <c r="G43" s="47" t="s">
        <v>74</v>
      </c>
      <c r="H43" s="3">
        <v>99.465999999999994</v>
      </c>
      <c r="I43" s="5"/>
      <c r="J43" s="5"/>
      <c r="K43" s="5"/>
    </row>
    <row r="44" spans="1:11" x14ac:dyDescent="0.25">
      <c r="B44" s="7">
        <v>11</v>
      </c>
      <c r="C44" s="3">
        <v>63.631</v>
      </c>
      <c r="D44" s="3">
        <v>33.46</v>
      </c>
      <c r="E44" s="4">
        <v>3.2000000000000001E-2</v>
      </c>
      <c r="F44" s="4">
        <v>1.6180000000000001</v>
      </c>
      <c r="G44" s="47" t="s">
        <v>74</v>
      </c>
      <c r="H44" s="3">
        <v>98.798000000000002</v>
      </c>
      <c r="I44" s="5"/>
      <c r="J44" s="5"/>
      <c r="K44" s="5"/>
    </row>
    <row r="45" spans="1:11" x14ac:dyDescent="0.25">
      <c r="B45" s="7">
        <v>12</v>
      </c>
      <c r="C45" s="3">
        <v>63.862000000000002</v>
      </c>
      <c r="D45" s="3">
        <v>33.393999999999998</v>
      </c>
      <c r="E45" s="4">
        <v>5.5E-2</v>
      </c>
      <c r="F45" s="4">
        <v>1.643</v>
      </c>
      <c r="G45" s="47" t="s">
        <v>74</v>
      </c>
      <c r="H45" s="3">
        <v>99.016000000000005</v>
      </c>
      <c r="I45" s="5"/>
      <c r="J45" s="5"/>
      <c r="K45" s="5"/>
    </row>
    <row r="46" spans="1:11" x14ac:dyDescent="0.25">
      <c r="B46" s="7" t="s">
        <v>8</v>
      </c>
      <c r="C46" s="3">
        <f>AVERAGE(C34:C45)</f>
        <v>64.108499999999992</v>
      </c>
      <c r="D46" s="3">
        <f>AVERAGE(D34:D45)</f>
        <v>33.521833333333333</v>
      </c>
      <c r="E46" s="4">
        <f>AVERAGE(E34:E45)</f>
        <v>4.2083333333333334E-2</v>
      </c>
      <c r="F46" s="4">
        <f>AVERAGE(F34:F45)</f>
        <v>1.6258333333333335</v>
      </c>
      <c r="G46" s="48"/>
      <c r="H46" s="3">
        <f>AVERAGE(H34:H45)</f>
        <v>99.364833333333351</v>
      </c>
      <c r="I46" s="5"/>
      <c r="J46" s="5"/>
      <c r="K46" s="5"/>
    </row>
    <row r="47" spans="1:11" x14ac:dyDescent="0.25">
      <c r="B47" s="7" t="s">
        <v>9</v>
      </c>
      <c r="C47" s="3">
        <f>STDEV(C34:C45)</f>
        <v>0.23361253858005634</v>
      </c>
      <c r="D47" s="3">
        <f>STDEV(D34:D45)</f>
        <v>0.11624021627125382</v>
      </c>
      <c r="E47" s="4">
        <f>STDEV(E34:E45)</f>
        <v>1.1610796960614121E-2</v>
      </c>
      <c r="F47" s="4">
        <f>STDEV(F34:F45)</f>
        <v>1.94554658519181E-2</v>
      </c>
      <c r="G47" s="48"/>
      <c r="H47" s="3">
        <f>STDEV(H34:H45)</f>
        <v>0.29302306249084648</v>
      </c>
      <c r="I47" s="5"/>
      <c r="J47" s="5"/>
      <c r="K47" s="5"/>
    </row>
    <row r="48" spans="1:11" x14ac:dyDescent="0.25">
      <c r="C48" s="3"/>
      <c r="F48" s="4"/>
      <c r="G48" s="48"/>
      <c r="H48" s="3"/>
      <c r="I48" s="5"/>
      <c r="J48" s="5"/>
      <c r="K48" s="5"/>
    </row>
    <row r="49" spans="1:11" x14ac:dyDescent="0.25">
      <c r="A49" s="6">
        <v>4</v>
      </c>
      <c r="B49" s="7">
        <v>1</v>
      </c>
      <c r="C49" s="3">
        <v>64.478999999999999</v>
      </c>
      <c r="D49" s="3">
        <v>33.719000000000001</v>
      </c>
      <c r="E49" s="4">
        <v>4.1000000000000002E-2</v>
      </c>
      <c r="F49" s="4">
        <v>1.6459999999999999</v>
      </c>
      <c r="G49" s="47" t="s">
        <v>74</v>
      </c>
      <c r="H49" s="3">
        <v>99.918999999999997</v>
      </c>
      <c r="I49" s="5"/>
      <c r="J49" s="5"/>
      <c r="K49" s="5"/>
    </row>
    <row r="50" spans="1:11" x14ac:dyDescent="0.25">
      <c r="B50" s="7">
        <v>2</v>
      </c>
      <c r="C50" s="3">
        <v>64.278999999999996</v>
      </c>
      <c r="D50" s="3">
        <v>33.478999999999999</v>
      </c>
      <c r="E50" s="4">
        <v>5.7000000000000002E-2</v>
      </c>
      <c r="F50" s="4">
        <v>1.6479999999999999</v>
      </c>
      <c r="G50" s="48">
        <v>6.8000000000000005E-2</v>
      </c>
      <c r="H50" s="3">
        <v>99.548000000000002</v>
      </c>
      <c r="I50" s="5"/>
      <c r="J50" s="5"/>
      <c r="K50" s="5"/>
    </row>
    <row r="51" spans="1:11" x14ac:dyDescent="0.25">
      <c r="B51" s="7">
        <v>3</v>
      </c>
      <c r="C51" s="3">
        <v>64.335999999999999</v>
      </c>
      <c r="D51" s="3">
        <v>33.518999999999998</v>
      </c>
      <c r="E51" s="4">
        <v>4.9000000000000002E-2</v>
      </c>
      <c r="F51" s="4">
        <v>1.603</v>
      </c>
      <c r="G51" s="47" t="s">
        <v>74</v>
      </c>
      <c r="H51" s="3">
        <v>99.56</v>
      </c>
      <c r="I51" s="5"/>
      <c r="J51" s="5"/>
      <c r="K51" s="5"/>
    </row>
    <row r="52" spans="1:11" x14ac:dyDescent="0.25">
      <c r="B52" s="7">
        <v>4</v>
      </c>
      <c r="C52" s="3">
        <v>64.292000000000002</v>
      </c>
      <c r="D52" s="3">
        <v>33.597999999999999</v>
      </c>
      <c r="E52" s="4">
        <v>4.8000000000000001E-2</v>
      </c>
      <c r="F52" s="4">
        <v>1.675</v>
      </c>
      <c r="G52" s="48">
        <v>5.3999999999999999E-2</v>
      </c>
      <c r="H52" s="3">
        <v>99.667000000000002</v>
      </c>
      <c r="I52" s="5"/>
      <c r="J52" s="5"/>
      <c r="K52" s="5"/>
    </row>
    <row r="53" spans="1:11" x14ac:dyDescent="0.25">
      <c r="B53" s="7">
        <v>5</v>
      </c>
      <c r="C53" s="3">
        <v>64.227000000000004</v>
      </c>
      <c r="D53" s="3">
        <v>33.447000000000003</v>
      </c>
      <c r="E53" s="4">
        <v>0.05</v>
      </c>
      <c r="F53" s="4">
        <v>1.6040000000000001</v>
      </c>
      <c r="G53" s="47" t="s">
        <v>74</v>
      </c>
      <c r="H53" s="3">
        <v>99.394000000000005</v>
      </c>
      <c r="I53" s="5"/>
      <c r="J53" s="5"/>
      <c r="K53" s="5"/>
    </row>
    <row r="54" spans="1:11" x14ac:dyDescent="0.25">
      <c r="B54" s="7">
        <v>6</v>
      </c>
      <c r="C54" s="3">
        <v>64.022999999999996</v>
      </c>
      <c r="D54" s="3">
        <v>33.51</v>
      </c>
      <c r="E54" s="4">
        <v>5.8999999999999997E-2</v>
      </c>
      <c r="F54" s="4">
        <v>1.6339999999999999</v>
      </c>
      <c r="G54" s="47" t="s">
        <v>74</v>
      </c>
      <c r="H54" s="3">
        <v>99.269000000000005</v>
      </c>
      <c r="I54" s="5"/>
      <c r="J54" s="5"/>
      <c r="K54" s="5"/>
    </row>
    <row r="55" spans="1:11" x14ac:dyDescent="0.25">
      <c r="B55" s="7">
        <v>7</v>
      </c>
      <c r="C55" s="3">
        <v>64.344999999999999</v>
      </c>
      <c r="D55" s="3">
        <v>33.558</v>
      </c>
      <c r="E55" s="4">
        <v>4.3999999999999997E-2</v>
      </c>
      <c r="F55" s="4">
        <v>1.6319999999999999</v>
      </c>
      <c r="G55" s="48">
        <v>6.2E-2</v>
      </c>
      <c r="H55" s="3">
        <v>99.686999999999998</v>
      </c>
      <c r="I55" s="5"/>
      <c r="J55" s="5"/>
      <c r="K55" s="5"/>
    </row>
    <row r="56" spans="1:11" x14ac:dyDescent="0.25">
      <c r="B56" s="7">
        <v>8</v>
      </c>
      <c r="C56" s="3">
        <v>64.055000000000007</v>
      </c>
      <c r="D56" s="3">
        <v>33.454999999999998</v>
      </c>
      <c r="E56" s="4">
        <v>5.5E-2</v>
      </c>
      <c r="F56" s="4">
        <v>1.655</v>
      </c>
      <c r="G56" s="47" t="s">
        <v>74</v>
      </c>
      <c r="H56" s="3">
        <v>99.275000000000006</v>
      </c>
      <c r="I56" s="5"/>
      <c r="J56" s="5"/>
      <c r="K56" s="5"/>
    </row>
    <row r="57" spans="1:11" x14ac:dyDescent="0.25">
      <c r="B57" s="7">
        <v>9</v>
      </c>
      <c r="C57" s="3">
        <v>64.070999999999998</v>
      </c>
      <c r="D57" s="3">
        <v>33.53</v>
      </c>
      <c r="E57" s="4">
        <v>4.7E-2</v>
      </c>
      <c r="F57" s="4">
        <v>1.64</v>
      </c>
      <c r="G57" s="47" t="s">
        <v>74</v>
      </c>
      <c r="H57" s="3">
        <v>99.299000000000007</v>
      </c>
      <c r="I57" s="5"/>
      <c r="J57" s="5"/>
      <c r="K57" s="5"/>
    </row>
    <row r="58" spans="1:11" x14ac:dyDescent="0.25">
      <c r="B58" s="7">
        <v>10</v>
      </c>
      <c r="C58" s="3">
        <v>64.122</v>
      </c>
      <c r="D58" s="3">
        <v>33.603000000000002</v>
      </c>
      <c r="E58" s="4">
        <v>4.1000000000000002E-2</v>
      </c>
      <c r="F58" s="4">
        <v>1.621</v>
      </c>
      <c r="G58" s="48">
        <v>0.04</v>
      </c>
      <c r="H58" s="3">
        <v>99.494</v>
      </c>
      <c r="I58" s="5"/>
      <c r="J58" s="5"/>
      <c r="K58" s="5"/>
    </row>
    <row r="59" spans="1:11" x14ac:dyDescent="0.25">
      <c r="B59" s="7">
        <v>11</v>
      </c>
      <c r="C59" s="3">
        <v>64.057000000000002</v>
      </c>
      <c r="D59" s="3">
        <v>33.521000000000001</v>
      </c>
      <c r="E59" s="4">
        <v>4.1000000000000002E-2</v>
      </c>
      <c r="F59" s="4">
        <v>1.615</v>
      </c>
      <c r="G59" s="47" t="s">
        <v>74</v>
      </c>
      <c r="H59" s="3">
        <v>99.319000000000003</v>
      </c>
      <c r="I59" s="5"/>
      <c r="J59" s="5"/>
      <c r="K59" s="5"/>
    </row>
    <row r="60" spans="1:11" x14ac:dyDescent="0.25">
      <c r="B60" s="7">
        <v>12</v>
      </c>
      <c r="C60" s="3">
        <v>64.123999999999995</v>
      </c>
      <c r="D60" s="3">
        <v>33.44</v>
      </c>
      <c r="E60" s="4">
        <v>5.8999999999999997E-2</v>
      </c>
      <c r="F60" s="4">
        <v>1.611</v>
      </c>
      <c r="G60" s="48">
        <v>3.7999999999999999E-2</v>
      </c>
      <c r="H60" s="3">
        <v>99.344999999999999</v>
      </c>
      <c r="I60" s="5"/>
      <c r="J60" s="5"/>
      <c r="K60" s="5"/>
    </row>
    <row r="61" spans="1:11" x14ac:dyDescent="0.25">
      <c r="B61" s="7" t="s">
        <v>8</v>
      </c>
      <c r="C61" s="3">
        <f>AVERAGE(C49:C60)</f>
        <v>64.200833333333335</v>
      </c>
      <c r="D61" s="3">
        <f>AVERAGE(D49:D60)</f>
        <v>33.53158333333333</v>
      </c>
      <c r="E61" s="4">
        <f>AVERAGE(E49:E60)</f>
        <v>4.9249999999999995E-2</v>
      </c>
      <c r="F61" s="4">
        <f>AVERAGE(F49:F60)</f>
        <v>1.6319999999999997</v>
      </c>
      <c r="G61" s="48"/>
      <c r="H61" s="3">
        <f>AVERAGE(H49:H60)</f>
        <v>99.481333333333339</v>
      </c>
      <c r="I61" s="5"/>
      <c r="J61" s="5"/>
      <c r="K61" s="5"/>
    </row>
    <row r="62" spans="1:11" x14ac:dyDescent="0.25">
      <c r="B62" s="7" t="s">
        <v>9</v>
      </c>
      <c r="C62" s="3">
        <f>STDEV(C49:C60)</f>
        <v>0.14588029546878667</v>
      </c>
      <c r="D62" s="3">
        <f>STDEV(D49:D60)</f>
        <v>7.9911835889007077E-2</v>
      </c>
      <c r="E62" s="4">
        <f>STDEV(E49:E60)</f>
        <v>6.8903753691125355E-3</v>
      </c>
      <c r="F62" s="4">
        <f>STDEV(F49:F60)</f>
        <v>2.2103064370024669E-2</v>
      </c>
      <c r="G62" s="48"/>
      <c r="H62" s="3">
        <f>STDEV(H49:H60)</f>
        <v>0.20284043587076375</v>
      </c>
      <c r="I62" s="5"/>
      <c r="J62" s="5"/>
      <c r="K62" s="5"/>
    </row>
    <row r="63" spans="1:11" x14ac:dyDescent="0.25">
      <c r="C63" s="3"/>
      <c r="F63" s="4"/>
      <c r="G63" s="48"/>
      <c r="H63" s="3"/>
      <c r="I63" s="5"/>
      <c r="J63" s="5"/>
      <c r="K63" s="5"/>
    </row>
    <row r="64" spans="1:11" x14ac:dyDescent="0.25">
      <c r="A64" s="6">
        <v>5</v>
      </c>
      <c r="B64" s="7">
        <v>1</v>
      </c>
      <c r="C64" s="3">
        <v>64.427000000000007</v>
      </c>
      <c r="D64" s="3">
        <v>33.655000000000001</v>
      </c>
      <c r="E64" s="4">
        <v>3.3000000000000002E-2</v>
      </c>
      <c r="F64" s="4">
        <v>1.589</v>
      </c>
      <c r="G64" s="48">
        <v>8.5999999999999993E-2</v>
      </c>
      <c r="H64" s="3">
        <v>99.894999999999996</v>
      </c>
      <c r="I64" s="5"/>
      <c r="J64" s="5"/>
      <c r="K64" s="5"/>
    </row>
    <row r="65" spans="1:11" x14ac:dyDescent="0.25">
      <c r="B65" s="7">
        <v>2</v>
      </c>
      <c r="C65" s="3">
        <v>64.382000000000005</v>
      </c>
      <c r="D65" s="3">
        <v>33.755000000000003</v>
      </c>
      <c r="E65" s="4">
        <v>6.0999999999999999E-2</v>
      </c>
      <c r="F65" s="4">
        <v>1.603</v>
      </c>
      <c r="G65" s="47" t="s">
        <v>74</v>
      </c>
      <c r="H65" s="3">
        <v>99.908000000000001</v>
      </c>
      <c r="I65" s="5"/>
      <c r="J65" s="5"/>
      <c r="K65" s="5"/>
    </row>
    <row r="66" spans="1:11" x14ac:dyDescent="0.25">
      <c r="B66" s="7">
        <v>3</v>
      </c>
      <c r="C66" s="3">
        <v>64.448999999999998</v>
      </c>
      <c r="D66" s="3">
        <v>33.779000000000003</v>
      </c>
      <c r="E66" s="4">
        <v>4.2999999999999997E-2</v>
      </c>
      <c r="F66" s="4">
        <v>1.581</v>
      </c>
      <c r="G66" s="47" t="s">
        <v>74</v>
      </c>
      <c r="H66" s="3">
        <v>99.867000000000004</v>
      </c>
      <c r="I66" s="5"/>
      <c r="J66" s="5"/>
      <c r="K66" s="5"/>
    </row>
    <row r="67" spans="1:11" x14ac:dyDescent="0.25">
      <c r="B67" s="7">
        <v>4</v>
      </c>
      <c r="C67" s="3">
        <v>64.221999999999994</v>
      </c>
      <c r="D67" s="3">
        <v>33.74</v>
      </c>
      <c r="E67" s="4">
        <v>2.1999999999999999E-2</v>
      </c>
      <c r="F67" s="4">
        <v>1.6020000000000001</v>
      </c>
      <c r="G67" s="47" t="s">
        <v>74</v>
      </c>
      <c r="H67" s="3">
        <v>99.620999999999995</v>
      </c>
      <c r="I67" s="5"/>
      <c r="J67" s="5"/>
      <c r="K67" s="5"/>
    </row>
    <row r="68" spans="1:11" x14ac:dyDescent="0.25">
      <c r="B68" s="7">
        <v>5</v>
      </c>
      <c r="C68" s="3">
        <v>64.043000000000006</v>
      </c>
      <c r="D68" s="3">
        <v>33.573999999999998</v>
      </c>
      <c r="E68" s="4">
        <v>3.5000000000000003E-2</v>
      </c>
      <c r="F68" s="4">
        <v>1.607</v>
      </c>
      <c r="G68" s="48">
        <v>4.1000000000000002E-2</v>
      </c>
      <c r="H68" s="3">
        <v>99.358000000000004</v>
      </c>
      <c r="I68" s="5"/>
      <c r="J68" s="5"/>
      <c r="K68" s="5"/>
    </row>
    <row r="69" spans="1:11" x14ac:dyDescent="0.25">
      <c r="B69" s="7">
        <v>6</v>
      </c>
      <c r="C69" s="3">
        <v>64.055000000000007</v>
      </c>
      <c r="D69" s="3">
        <v>33.761000000000003</v>
      </c>
      <c r="E69" s="4">
        <v>6.4000000000000001E-2</v>
      </c>
      <c r="F69" s="4">
        <v>1.5760000000000001</v>
      </c>
      <c r="G69" s="47" t="s">
        <v>74</v>
      </c>
      <c r="H69" s="3">
        <v>99.483000000000004</v>
      </c>
      <c r="I69" s="5"/>
      <c r="J69" s="5"/>
      <c r="K69" s="5"/>
    </row>
    <row r="70" spans="1:11" x14ac:dyDescent="0.25">
      <c r="B70" s="7">
        <v>7</v>
      </c>
      <c r="C70" s="3">
        <v>64.108000000000004</v>
      </c>
      <c r="D70" s="3">
        <v>33.85</v>
      </c>
      <c r="E70" s="4">
        <v>5.1999999999999998E-2</v>
      </c>
      <c r="F70" s="4">
        <v>1.603</v>
      </c>
      <c r="G70" s="48">
        <v>5.5E-2</v>
      </c>
      <c r="H70" s="3">
        <v>99.730999999999995</v>
      </c>
      <c r="I70" s="5"/>
      <c r="J70" s="5"/>
      <c r="K70" s="5"/>
    </row>
    <row r="71" spans="1:11" x14ac:dyDescent="0.25">
      <c r="B71" s="7">
        <v>8</v>
      </c>
      <c r="C71" s="3">
        <v>64.180000000000007</v>
      </c>
      <c r="D71" s="3">
        <v>33.704999999999998</v>
      </c>
      <c r="E71" s="4">
        <v>5.5E-2</v>
      </c>
      <c r="F71" s="4">
        <v>1.552</v>
      </c>
      <c r="G71" s="48">
        <v>5.8000000000000003E-2</v>
      </c>
      <c r="H71" s="3">
        <v>99.585999999999999</v>
      </c>
      <c r="I71" s="5"/>
      <c r="J71" s="5"/>
      <c r="K71" s="5"/>
    </row>
    <row r="72" spans="1:11" x14ac:dyDescent="0.25">
      <c r="B72" s="7">
        <v>9</v>
      </c>
      <c r="C72" s="3">
        <v>63.87</v>
      </c>
      <c r="D72" s="3">
        <v>33.615000000000002</v>
      </c>
      <c r="E72" s="4">
        <v>3.5000000000000003E-2</v>
      </c>
      <c r="F72" s="4">
        <v>1.615</v>
      </c>
      <c r="G72" s="48">
        <v>0.10100000000000001</v>
      </c>
      <c r="H72" s="3">
        <v>99.262</v>
      </c>
      <c r="I72" s="5"/>
      <c r="J72" s="5"/>
      <c r="K72" s="5"/>
    </row>
    <row r="73" spans="1:11" x14ac:dyDescent="0.25">
      <c r="B73" s="7">
        <v>10</v>
      </c>
      <c r="C73" s="3">
        <v>63.871000000000002</v>
      </c>
      <c r="D73" s="3">
        <v>33.661999999999999</v>
      </c>
      <c r="E73" s="4">
        <v>0.04</v>
      </c>
      <c r="F73" s="4">
        <v>1.599</v>
      </c>
      <c r="G73" s="47" t="s">
        <v>74</v>
      </c>
      <c r="H73" s="3">
        <v>99.204999999999998</v>
      </c>
      <c r="I73" s="5"/>
      <c r="J73" s="5"/>
      <c r="K73" s="5"/>
    </row>
    <row r="74" spans="1:11" x14ac:dyDescent="0.25">
      <c r="B74" s="7">
        <v>11</v>
      </c>
      <c r="C74" s="3">
        <v>63.951999999999998</v>
      </c>
      <c r="D74" s="3">
        <v>33.866</v>
      </c>
      <c r="E74" s="4">
        <v>4.7E-2</v>
      </c>
      <c r="F74" s="4">
        <v>1.5449999999999999</v>
      </c>
      <c r="G74" s="47" t="s">
        <v>74</v>
      </c>
      <c r="H74" s="3">
        <v>99.453000000000003</v>
      </c>
      <c r="I74" s="5"/>
      <c r="J74" s="5"/>
      <c r="K74" s="5"/>
    </row>
    <row r="75" spans="1:11" x14ac:dyDescent="0.25">
      <c r="B75" s="7">
        <v>12</v>
      </c>
      <c r="C75" s="3">
        <v>63.66</v>
      </c>
      <c r="D75" s="3">
        <v>33.552</v>
      </c>
      <c r="E75" s="4">
        <v>5.6000000000000001E-2</v>
      </c>
      <c r="F75" s="4">
        <v>1.5820000000000001</v>
      </c>
      <c r="G75" s="48">
        <v>5.2999999999999999E-2</v>
      </c>
      <c r="H75" s="3">
        <v>98.983000000000004</v>
      </c>
      <c r="I75" s="5"/>
      <c r="J75" s="5"/>
      <c r="K75" s="5"/>
    </row>
    <row r="76" spans="1:11" x14ac:dyDescent="0.25">
      <c r="B76" s="7" t="s">
        <v>8</v>
      </c>
      <c r="C76" s="3">
        <f>AVERAGE(C64:C75)</f>
        <v>64.101583333333323</v>
      </c>
      <c r="D76" s="3">
        <f>AVERAGE(D64:D75)</f>
        <v>33.709499999999998</v>
      </c>
      <c r="E76" s="4">
        <f>AVERAGE(E64:E75)</f>
        <v>4.5250000000000005E-2</v>
      </c>
      <c r="F76" s="4">
        <f>AVERAGE(F64:F75)</f>
        <v>1.5878333333333334</v>
      </c>
      <c r="G76" s="48"/>
      <c r="H76" s="3">
        <f>AVERAGE(H64:H75)</f>
        <v>99.529333333333341</v>
      </c>
      <c r="I76" s="5"/>
      <c r="J76" s="5"/>
      <c r="K76" s="5"/>
    </row>
    <row r="77" spans="1:11" x14ac:dyDescent="0.25">
      <c r="B77" s="7" t="s">
        <v>9</v>
      </c>
      <c r="C77" s="3">
        <f>STDEV(C64:C75)</f>
        <v>0.24414803941771857</v>
      </c>
      <c r="D77" s="3">
        <f>STDEV(D64:D75)</f>
        <v>0.10093156997779223</v>
      </c>
      <c r="E77" s="4">
        <f>STDEV(E64:E75)</f>
        <v>1.2764474849433409E-2</v>
      </c>
      <c r="F77" s="4">
        <f>STDEV(F64:F75)</f>
        <v>2.1808394269318881E-2</v>
      </c>
      <c r="G77" s="48"/>
      <c r="H77" s="3">
        <f>STDEV(H64:H75)</f>
        <v>0.29478353640142901</v>
      </c>
      <c r="I77" s="5"/>
      <c r="J77" s="5"/>
      <c r="K77" s="5"/>
    </row>
    <row r="78" spans="1:11" x14ac:dyDescent="0.25">
      <c r="C78" s="3"/>
      <c r="F78" s="4"/>
      <c r="G78" s="48"/>
      <c r="H78" s="3"/>
      <c r="I78" s="5"/>
      <c r="J78" s="5"/>
      <c r="K78" s="5"/>
    </row>
    <row r="79" spans="1:11" x14ac:dyDescent="0.25">
      <c r="A79" s="6">
        <v>6</v>
      </c>
      <c r="B79" s="7">
        <v>1</v>
      </c>
      <c r="C79" s="3">
        <v>64.364000000000004</v>
      </c>
      <c r="D79" s="3">
        <v>33.536999999999999</v>
      </c>
      <c r="E79" s="4">
        <v>0.05</v>
      </c>
      <c r="F79" s="4">
        <v>1.627</v>
      </c>
      <c r="G79" s="48">
        <v>5.6000000000000001E-2</v>
      </c>
      <c r="H79" s="3">
        <v>99.635000000000005</v>
      </c>
      <c r="I79" s="5"/>
      <c r="J79" s="5"/>
      <c r="K79" s="5"/>
    </row>
    <row r="80" spans="1:11" x14ac:dyDescent="0.25">
      <c r="B80" s="7">
        <v>2</v>
      </c>
      <c r="C80" s="3">
        <v>64.268000000000001</v>
      </c>
      <c r="D80" s="3">
        <v>34.082000000000001</v>
      </c>
      <c r="E80" s="4">
        <v>3.5999999999999997E-2</v>
      </c>
      <c r="F80" s="4">
        <v>1.6319999999999999</v>
      </c>
      <c r="G80" s="48">
        <v>7.5999999999999998E-2</v>
      </c>
      <c r="H80" s="3">
        <v>100.124</v>
      </c>
      <c r="I80" s="5"/>
      <c r="J80" s="5"/>
      <c r="K80" s="5"/>
    </row>
    <row r="81" spans="1:11" x14ac:dyDescent="0.25">
      <c r="B81" s="7">
        <v>3</v>
      </c>
      <c r="C81" s="3">
        <v>64.951999999999998</v>
      </c>
      <c r="D81" s="3">
        <v>33.555</v>
      </c>
      <c r="E81" s="4">
        <v>4.8000000000000001E-2</v>
      </c>
      <c r="F81" s="4">
        <v>1.6160000000000001</v>
      </c>
      <c r="G81" s="47" t="s">
        <v>74</v>
      </c>
      <c r="H81" s="3">
        <v>100.232</v>
      </c>
      <c r="I81" s="5"/>
      <c r="J81" s="5"/>
      <c r="K81" s="5"/>
    </row>
    <row r="82" spans="1:11" x14ac:dyDescent="0.25">
      <c r="B82" s="7">
        <v>4</v>
      </c>
      <c r="C82" s="3">
        <v>64.614000000000004</v>
      </c>
      <c r="D82" s="3">
        <v>33.805999999999997</v>
      </c>
      <c r="E82" s="4">
        <v>3.7999999999999999E-2</v>
      </c>
      <c r="F82" s="4">
        <v>1.617</v>
      </c>
      <c r="G82" s="47" t="s">
        <v>74</v>
      </c>
      <c r="H82" s="3">
        <v>100.15300000000001</v>
      </c>
      <c r="I82" s="5"/>
      <c r="J82" s="5"/>
      <c r="K82" s="5"/>
    </row>
    <row r="83" spans="1:11" x14ac:dyDescent="0.25">
      <c r="B83" s="7">
        <v>5</v>
      </c>
      <c r="C83" s="3">
        <v>64.900999999999996</v>
      </c>
      <c r="D83" s="3">
        <v>33.668999999999997</v>
      </c>
      <c r="E83" s="4">
        <v>4.9000000000000002E-2</v>
      </c>
      <c r="F83" s="4">
        <v>1.6160000000000001</v>
      </c>
      <c r="G83" s="47" t="s">
        <v>74</v>
      </c>
      <c r="H83" s="3">
        <v>100.328</v>
      </c>
      <c r="I83" s="5"/>
      <c r="J83" s="5"/>
      <c r="K83" s="5"/>
    </row>
    <row r="84" spans="1:11" x14ac:dyDescent="0.25">
      <c r="B84" s="7">
        <v>6</v>
      </c>
      <c r="C84" s="3">
        <v>64.236999999999995</v>
      </c>
      <c r="D84" s="3">
        <v>33.991</v>
      </c>
      <c r="E84" s="4">
        <v>6.3E-2</v>
      </c>
      <c r="F84" s="4">
        <v>1.629</v>
      </c>
      <c r="G84" s="48">
        <v>7.2999999999999995E-2</v>
      </c>
      <c r="H84" s="3">
        <v>100.077</v>
      </c>
      <c r="I84" s="5"/>
      <c r="J84" s="5"/>
      <c r="K84" s="5"/>
    </row>
    <row r="85" spans="1:11" x14ac:dyDescent="0.25">
      <c r="B85" s="7">
        <v>7</v>
      </c>
      <c r="C85" s="3">
        <v>64.644000000000005</v>
      </c>
      <c r="D85" s="3">
        <v>33.921999999999997</v>
      </c>
      <c r="E85" s="4">
        <v>5.1999999999999998E-2</v>
      </c>
      <c r="F85" s="4">
        <v>1.556</v>
      </c>
      <c r="G85" s="48">
        <v>3.6999999999999998E-2</v>
      </c>
      <c r="H85" s="3">
        <v>100.239</v>
      </c>
      <c r="I85" s="5"/>
      <c r="J85" s="5"/>
      <c r="K85" s="5"/>
    </row>
    <row r="86" spans="1:11" x14ac:dyDescent="0.25">
      <c r="B86" s="7">
        <v>8</v>
      </c>
      <c r="C86" s="3">
        <v>64.576999999999998</v>
      </c>
      <c r="D86" s="3">
        <v>33.67</v>
      </c>
      <c r="E86" s="4">
        <v>3.4000000000000002E-2</v>
      </c>
      <c r="F86" s="4">
        <v>1.6240000000000001</v>
      </c>
      <c r="G86" s="48">
        <v>4.2000000000000003E-2</v>
      </c>
      <c r="H86" s="3">
        <v>99.997</v>
      </c>
      <c r="I86" s="5"/>
      <c r="J86" s="5"/>
      <c r="K86" s="5"/>
    </row>
    <row r="87" spans="1:11" x14ac:dyDescent="0.25">
      <c r="B87" s="7">
        <v>9</v>
      </c>
      <c r="C87" s="3">
        <v>64.230999999999995</v>
      </c>
      <c r="D87" s="3">
        <v>33.414999999999999</v>
      </c>
      <c r="E87" s="4">
        <v>5.7000000000000002E-2</v>
      </c>
      <c r="F87" s="4">
        <v>1.623</v>
      </c>
      <c r="G87" s="48">
        <v>4.2000000000000003E-2</v>
      </c>
      <c r="H87" s="3">
        <v>99.37</v>
      </c>
      <c r="I87" s="5"/>
      <c r="J87" s="5"/>
      <c r="K87" s="5"/>
    </row>
    <row r="88" spans="1:11" x14ac:dyDescent="0.25">
      <c r="B88" s="7" t="s">
        <v>8</v>
      </c>
      <c r="C88" s="3">
        <f>AVERAGE(C79:C87)</f>
        <v>64.531999999999996</v>
      </c>
      <c r="D88" s="3">
        <f>AVERAGE(D79:D87)</f>
        <v>33.738555555555557</v>
      </c>
      <c r="E88" s="4">
        <f>AVERAGE(E79:E87)</f>
        <v>4.7444444444444442E-2</v>
      </c>
      <c r="F88" s="4">
        <f>AVERAGE(F79:F87)</f>
        <v>1.6155555555555554</v>
      </c>
      <c r="G88" s="48"/>
      <c r="H88" s="3">
        <f>AVERAGE(H79:H87)</f>
        <v>100.01722222222222</v>
      </c>
      <c r="I88" s="5"/>
      <c r="J88" s="5"/>
      <c r="K88" s="5"/>
    </row>
    <row r="89" spans="1:11" x14ac:dyDescent="0.25">
      <c r="B89" s="7" t="s">
        <v>9</v>
      </c>
      <c r="C89" s="3">
        <f>STDEV(C79:C87)</f>
        <v>0.27599818839985213</v>
      </c>
      <c r="D89" s="3">
        <f>STDEV(D79:D87)</f>
        <v>0.22594972400465063</v>
      </c>
      <c r="E89" s="4">
        <f>STDEV(E79:E87)</f>
        <v>9.7738312742638288E-3</v>
      </c>
      <c r="F89" s="4">
        <f>STDEV(F79:F87)</f>
        <v>2.3071146000530118E-2</v>
      </c>
      <c r="G89" s="48"/>
      <c r="H89" s="3">
        <f>STDEV(H79:H87)</f>
        <v>0.3143858209977729</v>
      </c>
      <c r="I89" s="5"/>
      <c r="J89" s="5"/>
      <c r="K89" s="5"/>
    </row>
    <row r="90" spans="1:11" x14ac:dyDescent="0.25">
      <c r="B90" s="8"/>
      <c r="C90" s="10"/>
      <c r="D90" s="10"/>
      <c r="E90" s="12"/>
      <c r="F90" s="12"/>
      <c r="G90" s="49"/>
      <c r="H90" s="10"/>
      <c r="I90" s="5"/>
      <c r="J90" s="5"/>
      <c r="K90" s="5"/>
    </row>
    <row r="91" spans="1:11" x14ac:dyDescent="0.25">
      <c r="A91" s="6">
        <v>7</v>
      </c>
      <c r="B91" s="7">
        <v>1</v>
      </c>
      <c r="C91" s="3">
        <v>64.213999999999999</v>
      </c>
      <c r="D91" s="3">
        <v>33.58</v>
      </c>
      <c r="E91" s="4">
        <v>5.1999999999999998E-2</v>
      </c>
      <c r="F91" s="4">
        <v>1.6040000000000001</v>
      </c>
      <c r="G91" s="47" t="s">
        <v>74</v>
      </c>
      <c r="H91" s="3">
        <v>99.486000000000004</v>
      </c>
      <c r="I91" s="5"/>
      <c r="J91" s="5"/>
      <c r="K91" s="5"/>
    </row>
    <row r="92" spans="1:11" x14ac:dyDescent="0.25">
      <c r="B92" s="7">
        <v>2</v>
      </c>
      <c r="C92" s="3">
        <v>64.277000000000001</v>
      </c>
      <c r="D92" s="3">
        <v>33.576999999999998</v>
      </c>
      <c r="E92" s="4">
        <v>4.7E-2</v>
      </c>
      <c r="F92" s="4">
        <v>1.631</v>
      </c>
      <c r="G92" s="47" t="s">
        <v>74</v>
      </c>
      <c r="H92" s="3">
        <v>99.546000000000006</v>
      </c>
      <c r="I92" s="5"/>
      <c r="J92" s="5"/>
      <c r="K92" s="5"/>
    </row>
    <row r="93" spans="1:11" x14ac:dyDescent="0.25">
      <c r="B93" s="7">
        <v>3</v>
      </c>
      <c r="C93" s="3">
        <v>63.753999999999998</v>
      </c>
      <c r="D93" s="3">
        <v>33.537999999999997</v>
      </c>
      <c r="E93" s="4">
        <v>3.7999999999999999E-2</v>
      </c>
      <c r="F93" s="4">
        <v>1.5640000000000001</v>
      </c>
      <c r="G93" s="48">
        <v>9.9000000000000005E-2</v>
      </c>
      <c r="H93" s="3">
        <v>99</v>
      </c>
      <c r="I93" s="5"/>
      <c r="J93" s="5"/>
      <c r="K93" s="5"/>
    </row>
    <row r="94" spans="1:11" x14ac:dyDescent="0.25">
      <c r="B94" s="7">
        <v>4</v>
      </c>
      <c r="C94" s="3">
        <v>64.138000000000005</v>
      </c>
      <c r="D94" s="3">
        <v>33.639000000000003</v>
      </c>
      <c r="E94" s="4">
        <v>6.3E-2</v>
      </c>
      <c r="F94" s="4">
        <v>1.639</v>
      </c>
      <c r="G94" s="47" t="s">
        <v>74</v>
      </c>
      <c r="H94" s="3">
        <v>99.557000000000002</v>
      </c>
      <c r="I94" s="5"/>
      <c r="J94" s="5"/>
      <c r="K94" s="5"/>
    </row>
    <row r="95" spans="1:11" x14ac:dyDescent="0.25">
      <c r="B95" s="7">
        <v>5</v>
      </c>
      <c r="C95" s="3">
        <v>63.822000000000003</v>
      </c>
      <c r="D95" s="3">
        <v>33.444000000000003</v>
      </c>
      <c r="E95" s="4">
        <v>4.4999999999999998E-2</v>
      </c>
      <c r="F95" s="4">
        <v>1.6140000000000001</v>
      </c>
      <c r="G95" s="47" t="s">
        <v>74</v>
      </c>
      <c r="H95" s="3">
        <v>99.001999999999995</v>
      </c>
      <c r="I95" s="5"/>
      <c r="J95" s="5"/>
      <c r="K95" s="5"/>
    </row>
    <row r="96" spans="1:11" x14ac:dyDescent="0.25">
      <c r="B96" s="7">
        <v>6</v>
      </c>
      <c r="C96" s="3">
        <v>64.019000000000005</v>
      </c>
      <c r="D96" s="3">
        <v>33.439</v>
      </c>
      <c r="E96" s="4">
        <v>5.5E-2</v>
      </c>
      <c r="F96" s="4">
        <v>1.635</v>
      </c>
      <c r="G96" s="47" t="s">
        <v>74</v>
      </c>
      <c r="H96" s="3">
        <v>99.186000000000007</v>
      </c>
      <c r="I96" s="5"/>
      <c r="J96" s="5"/>
      <c r="K96" s="5"/>
    </row>
    <row r="97" spans="1:11" x14ac:dyDescent="0.25">
      <c r="B97" s="7">
        <v>7</v>
      </c>
      <c r="C97" s="3">
        <v>64.606999999999999</v>
      </c>
      <c r="D97" s="3">
        <v>33.436999999999998</v>
      </c>
      <c r="E97" s="4">
        <v>4.9000000000000002E-2</v>
      </c>
      <c r="F97" s="4">
        <v>1.6020000000000001</v>
      </c>
      <c r="G97" s="47" t="s">
        <v>74</v>
      </c>
      <c r="H97" s="3">
        <v>99.721999999999994</v>
      </c>
      <c r="I97" s="5"/>
      <c r="J97" s="5"/>
      <c r="K97" s="5"/>
    </row>
    <row r="98" spans="1:11" x14ac:dyDescent="0.25">
      <c r="B98" s="7">
        <v>8</v>
      </c>
      <c r="C98" s="3">
        <v>64.37</v>
      </c>
      <c r="D98" s="3">
        <v>33.606999999999999</v>
      </c>
      <c r="E98" s="4">
        <v>5.2999999999999999E-2</v>
      </c>
      <c r="F98" s="4">
        <v>1.64</v>
      </c>
      <c r="G98" s="48">
        <v>3.7999999999999999E-2</v>
      </c>
      <c r="H98" s="3">
        <v>99.727000000000004</v>
      </c>
      <c r="I98" s="5"/>
      <c r="J98" s="5"/>
      <c r="K98" s="5"/>
    </row>
    <row r="99" spans="1:11" x14ac:dyDescent="0.25">
      <c r="B99" s="7">
        <v>9</v>
      </c>
      <c r="C99" s="3">
        <v>64.302000000000007</v>
      </c>
      <c r="D99" s="3">
        <v>33.576999999999998</v>
      </c>
      <c r="E99" s="4">
        <v>5.3999999999999999E-2</v>
      </c>
      <c r="F99" s="4">
        <v>1.6120000000000001</v>
      </c>
      <c r="G99" s="47" t="s">
        <v>74</v>
      </c>
      <c r="H99" s="3">
        <v>99.62</v>
      </c>
      <c r="I99" s="5"/>
      <c r="J99" s="5"/>
      <c r="K99" s="5"/>
    </row>
    <row r="100" spans="1:11" x14ac:dyDescent="0.25">
      <c r="B100" s="7" t="s">
        <v>8</v>
      </c>
      <c r="C100" s="3">
        <f>AVERAGE(C91:C99)</f>
        <v>64.167000000000002</v>
      </c>
      <c r="D100" s="3">
        <f>AVERAGE(D91:D99)</f>
        <v>33.537555555555549</v>
      </c>
      <c r="E100" s="4">
        <f>AVERAGE(E91:E99)</f>
        <v>5.0666666666666665E-2</v>
      </c>
      <c r="F100" s="4">
        <f>AVERAGE(F91:F99)</f>
        <v>1.6156666666666668</v>
      </c>
      <c r="G100" s="48"/>
      <c r="H100" s="3">
        <f>AVERAGE(H91:H99)</f>
        <v>99.427333333333337</v>
      </c>
      <c r="I100" s="5"/>
      <c r="J100" s="5"/>
      <c r="K100" s="5"/>
    </row>
    <row r="101" spans="1:11" x14ac:dyDescent="0.25">
      <c r="B101" s="7" t="s">
        <v>9</v>
      </c>
      <c r="C101" s="3">
        <f>STDEV(C91:C99)</f>
        <v>0.26918441633943102</v>
      </c>
      <c r="D101" s="3">
        <f>STDEV(D91:D99)</f>
        <v>7.7945671963090948E-2</v>
      </c>
      <c r="E101" s="4">
        <f>STDEV(E91:E99)</f>
        <v>7.0533679898329427E-3</v>
      </c>
      <c r="F101" s="4">
        <f>STDEV(F91:F99)</f>
        <v>2.4377243486497772E-2</v>
      </c>
      <c r="G101" s="48"/>
      <c r="H101" s="3">
        <f>STDEV(H91:H99)</f>
        <v>0.2893635256904375</v>
      </c>
      <c r="I101" s="5"/>
      <c r="J101" s="5"/>
      <c r="K101" s="5"/>
    </row>
    <row r="102" spans="1:11" x14ac:dyDescent="0.25">
      <c r="C102" s="3"/>
      <c r="F102" s="4"/>
      <c r="G102" s="48"/>
      <c r="H102" s="3"/>
      <c r="I102" s="5"/>
      <c r="J102" s="5"/>
      <c r="K102" s="5"/>
    </row>
    <row r="103" spans="1:11" x14ac:dyDescent="0.25">
      <c r="A103" s="6">
        <v>8</v>
      </c>
      <c r="B103" s="7">
        <v>1</v>
      </c>
      <c r="C103" s="3">
        <v>64.316000000000003</v>
      </c>
      <c r="D103" s="3">
        <v>33.835999999999999</v>
      </c>
      <c r="E103" s="4">
        <v>7.2999999999999995E-2</v>
      </c>
      <c r="F103" s="4">
        <v>1.5960000000000001</v>
      </c>
      <c r="G103" s="47" t="s">
        <v>74</v>
      </c>
      <c r="H103" s="3">
        <v>99.831999999999994</v>
      </c>
      <c r="I103" s="5"/>
      <c r="J103" s="5"/>
      <c r="K103" s="5"/>
    </row>
    <row r="104" spans="1:11" x14ac:dyDescent="0.25">
      <c r="B104" s="7">
        <v>2</v>
      </c>
      <c r="C104" s="3">
        <v>64.632999999999996</v>
      </c>
      <c r="D104" s="3">
        <v>33.713999999999999</v>
      </c>
      <c r="E104" s="4">
        <v>0.04</v>
      </c>
      <c r="F104" s="4">
        <v>1.571</v>
      </c>
      <c r="G104" s="48">
        <v>5.3999999999999999E-2</v>
      </c>
      <c r="H104" s="3">
        <v>100.06</v>
      </c>
      <c r="I104" s="5"/>
      <c r="J104" s="5"/>
      <c r="K104" s="5"/>
    </row>
    <row r="105" spans="1:11" x14ac:dyDescent="0.25">
      <c r="B105" s="7">
        <v>3</v>
      </c>
      <c r="C105" s="3">
        <v>64.441000000000003</v>
      </c>
      <c r="D105" s="3">
        <v>33.630000000000003</v>
      </c>
      <c r="E105" s="4">
        <v>4.7E-2</v>
      </c>
      <c r="F105" s="4">
        <v>1.5680000000000001</v>
      </c>
      <c r="G105" s="48">
        <v>4.4999999999999998E-2</v>
      </c>
      <c r="H105" s="3">
        <v>99.754000000000005</v>
      </c>
      <c r="I105" s="5"/>
      <c r="J105" s="5"/>
      <c r="K105" s="5"/>
    </row>
    <row r="106" spans="1:11" x14ac:dyDescent="0.25">
      <c r="B106" s="7">
        <v>4</v>
      </c>
      <c r="C106" s="3">
        <v>64.355000000000004</v>
      </c>
      <c r="D106" s="3">
        <v>33.567</v>
      </c>
      <c r="E106" s="4">
        <v>0.04</v>
      </c>
      <c r="F106" s="4">
        <v>1.5740000000000001</v>
      </c>
      <c r="G106" s="47" t="s">
        <v>74</v>
      </c>
      <c r="H106" s="3">
        <v>99.582999999999998</v>
      </c>
      <c r="I106" s="5"/>
      <c r="J106" s="5"/>
      <c r="K106" s="5"/>
    </row>
    <row r="107" spans="1:11" x14ac:dyDescent="0.25">
      <c r="B107" s="7">
        <v>5</v>
      </c>
      <c r="C107" s="3">
        <v>63.718000000000004</v>
      </c>
      <c r="D107" s="3">
        <v>33.515999999999998</v>
      </c>
      <c r="E107" s="4">
        <v>0.04</v>
      </c>
      <c r="F107" s="4">
        <v>1.571</v>
      </c>
      <c r="G107" s="47" t="s">
        <v>74</v>
      </c>
      <c r="H107" s="3">
        <v>98.852999999999994</v>
      </c>
      <c r="I107" s="5"/>
      <c r="J107" s="5"/>
      <c r="K107" s="5"/>
    </row>
    <row r="108" spans="1:11" x14ac:dyDescent="0.25">
      <c r="B108" s="7">
        <v>6</v>
      </c>
      <c r="C108" s="3">
        <v>63.96</v>
      </c>
      <c r="D108" s="3">
        <v>33.713000000000001</v>
      </c>
      <c r="E108" s="4">
        <v>5.2999999999999999E-2</v>
      </c>
      <c r="F108" s="4">
        <v>1.627</v>
      </c>
      <c r="G108" s="47" t="s">
        <v>74</v>
      </c>
      <c r="H108" s="3">
        <v>99.421000000000006</v>
      </c>
      <c r="I108" s="5"/>
      <c r="J108" s="5"/>
      <c r="K108" s="5"/>
    </row>
    <row r="109" spans="1:11" x14ac:dyDescent="0.25">
      <c r="B109" s="7">
        <v>7</v>
      </c>
      <c r="C109" s="3">
        <v>64.257999999999996</v>
      </c>
      <c r="D109" s="3">
        <v>33.671999999999997</v>
      </c>
      <c r="E109" s="4">
        <v>4.8000000000000001E-2</v>
      </c>
      <c r="F109" s="4">
        <v>1.6080000000000001</v>
      </c>
      <c r="G109" s="47" t="s">
        <v>74</v>
      </c>
      <c r="H109" s="3">
        <v>99.662000000000006</v>
      </c>
      <c r="I109" s="5"/>
      <c r="J109" s="5"/>
      <c r="K109" s="5"/>
    </row>
    <row r="110" spans="1:11" x14ac:dyDescent="0.25">
      <c r="B110" s="7">
        <v>8</v>
      </c>
      <c r="C110" s="3">
        <v>64.227999999999994</v>
      </c>
      <c r="D110" s="3">
        <v>33.652000000000001</v>
      </c>
      <c r="E110" s="4">
        <v>2.1999999999999999E-2</v>
      </c>
      <c r="F110" s="4">
        <v>1.6240000000000001</v>
      </c>
      <c r="G110" s="48">
        <v>4.1000000000000002E-2</v>
      </c>
      <c r="H110" s="3">
        <v>99.662000000000006</v>
      </c>
      <c r="I110" s="5"/>
      <c r="J110" s="5"/>
      <c r="K110" s="5"/>
    </row>
    <row r="111" spans="1:11" x14ac:dyDescent="0.25">
      <c r="B111" s="7">
        <v>9</v>
      </c>
      <c r="C111" s="3">
        <v>64.275000000000006</v>
      </c>
      <c r="D111" s="3">
        <v>33.505000000000003</v>
      </c>
      <c r="E111" s="4">
        <v>0.05</v>
      </c>
      <c r="F111" s="4">
        <v>1.5840000000000001</v>
      </c>
      <c r="G111" s="47" t="s">
        <v>74</v>
      </c>
      <c r="H111" s="3">
        <v>99.460999999999999</v>
      </c>
      <c r="I111" s="5"/>
      <c r="J111" s="5"/>
      <c r="K111" s="5"/>
    </row>
    <row r="112" spans="1:11" x14ac:dyDescent="0.25">
      <c r="B112" s="7">
        <v>10</v>
      </c>
      <c r="C112" s="3">
        <v>64.506</v>
      </c>
      <c r="D112" s="3">
        <v>33.445999999999998</v>
      </c>
      <c r="E112" s="4">
        <v>2.9000000000000001E-2</v>
      </c>
      <c r="F112" s="4">
        <v>1.5860000000000001</v>
      </c>
      <c r="G112" s="47" t="s">
        <v>74</v>
      </c>
      <c r="H112" s="3">
        <v>99.634</v>
      </c>
      <c r="I112" s="5"/>
      <c r="J112" s="5"/>
      <c r="K112" s="5"/>
    </row>
    <row r="113" spans="1:11" x14ac:dyDescent="0.25">
      <c r="B113" s="7" t="s">
        <v>8</v>
      </c>
      <c r="C113" s="3">
        <f t="shared" ref="C113:H113" si="0">AVERAGE(C103:C112)</f>
        <v>64.268999999999991</v>
      </c>
      <c r="D113" s="3">
        <f t="shared" si="0"/>
        <v>33.625099999999996</v>
      </c>
      <c r="E113" s="4">
        <f t="shared" si="0"/>
        <v>4.4200000000000003E-2</v>
      </c>
      <c r="F113" s="4">
        <f t="shared" si="0"/>
        <v>1.5909</v>
      </c>
      <c r="G113" s="48">
        <f t="shared" si="0"/>
        <v>4.6666666666666669E-2</v>
      </c>
      <c r="H113" s="3">
        <f t="shared" si="0"/>
        <v>99.59220000000002</v>
      </c>
      <c r="I113" s="5"/>
      <c r="J113" s="5"/>
      <c r="K113" s="5"/>
    </row>
    <row r="114" spans="1:11" x14ac:dyDescent="0.25">
      <c r="B114" s="7" t="s">
        <v>9</v>
      </c>
      <c r="C114" s="3">
        <f t="shared" ref="C114:H114" si="1">STDEV(C103:C112)</f>
        <v>0.26431756993771188</v>
      </c>
      <c r="D114" s="3">
        <f t="shared" si="1"/>
        <v>0.11777327559529113</v>
      </c>
      <c r="E114" s="4">
        <f t="shared" si="1"/>
        <v>1.3902837440209426E-2</v>
      </c>
      <c r="F114" s="4">
        <f t="shared" si="1"/>
        <v>2.208795549112182E-2</v>
      </c>
      <c r="G114" s="48">
        <f t="shared" si="1"/>
        <v>6.6583281184793919E-3</v>
      </c>
      <c r="H114" s="3">
        <f t="shared" si="1"/>
        <v>0.31746138872835278</v>
      </c>
      <c r="I114" s="5"/>
      <c r="J114" s="5"/>
      <c r="K114" s="5"/>
    </row>
    <row r="115" spans="1:11" x14ac:dyDescent="0.25">
      <c r="C115" s="3"/>
      <c r="F115" s="4"/>
      <c r="G115" s="48"/>
      <c r="H115" s="3"/>
      <c r="I115" s="5"/>
      <c r="J115" s="5"/>
      <c r="K115" s="5"/>
    </row>
    <row r="116" spans="1:11" x14ac:dyDescent="0.25">
      <c r="A116" s="6">
        <v>9</v>
      </c>
      <c r="B116" s="7">
        <v>1</v>
      </c>
      <c r="C116" s="3">
        <v>63.87</v>
      </c>
      <c r="D116" s="3">
        <v>33.764000000000003</v>
      </c>
      <c r="E116" s="4">
        <v>5.3999999999999999E-2</v>
      </c>
      <c r="F116" s="4">
        <v>1.8620000000000001</v>
      </c>
      <c r="G116" s="47" t="s">
        <v>74</v>
      </c>
      <c r="H116" s="3">
        <v>99.611999999999995</v>
      </c>
      <c r="I116" s="5"/>
      <c r="J116" s="5"/>
      <c r="K116" s="5"/>
    </row>
    <row r="117" spans="1:11" x14ac:dyDescent="0.25">
      <c r="B117" s="7">
        <v>2</v>
      </c>
      <c r="C117" s="3">
        <v>64.263999999999996</v>
      </c>
      <c r="D117" s="3">
        <v>33.6</v>
      </c>
      <c r="E117" s="4">
        <v>6.4000000000000001E-2</v>
      </c>
      <c r="F117" s="4">
        <v>1.835</v>
      </c>
      <c r="G117" s="48">
        <v>5.8999999999999997E-2</v>
      </c>
      <c r="H117" s="3">
        <v>99.852000000000004</v>
      </c>
      <c r="I117" s="5"/>
      <c r="J117" s="5"/>
      <c r="K117" s="5"/>
    </row>
    <row r="118" spans="1:11" x14ac:dyDescent="0.25">
      <c r="B118" s="7">
        <v>3</v>
      </c>
      <c r="C118" s="3">
        <v>64.370999999999995</v>
      </c>
      <c r="D118" s="3">
        <v>33.786000000000001</v>
      </c>
      <c r="E118" s="4">
        <v>3.4000000000000002E-2</v>
      </c>
      <c r="F118" s="4">
        <v>1.804</v>
      </c>
      <c r="G118" s="47" t="s">
        <v>74</v>
      </c>
      <c r="H118" s="3">
        <v>100.083</v>
      </c>
      <c r="I118" s="5"/>
      <c r="J118" s="5"/>
      <c r="K118" s="5"/>
    </row>
    <row r="119" spans="1:11" x14ac:dyDescent="0.25">
      <c r="B119" s="7">
        <v>4</v>
      </c>
      <c r="C119" s="3">
        <v>64.069000000000003</v>
      </c>
      <c r="D119" s="3">
        <v>33.781999999999996</v>
      </c>
      <c r="E119" s="4">
        <v>6.3E-2</v>
      </c>
      <c r="F119" s="4">
        <v>1.8240000000000001</v>
      </c>
      <c r="G119" s="47" t="s">
        <v>74</v>
      </c>
      <c r="H119" s="3">
        <v>99.798000000000002</v>
      </c>
      <c r="I119" s="5"/>
      <c r="J119" s="5"/>
      <c r="K119" s="5"/>
    </row>
    <row r="120" spans="1:11" x14ac:dyDescent="0.25">
      <c r="B120" s="7">
        <v>5</v>
      </c>
      <c r="C120" s="3">
        <v>64.353999999999999</v>
      </c>
      <c r="D120" s="3">
        <v>33.807000000000002</v>
      </c>
      <c r="E120" s="4">
        <v>7.0999999999999994E-2</v>
      </c>
      <c r="F120" s="4">
        <v>1.895</v>
      </c>
      <c r="G120" s="48">
        <v>8.5000000000000006E-2</v>
      </c>
      <c r="H120" s="3">
        <v>100.246</v>
      </c>
      <c r="I120" s="5"/>
      <c r="J120" s="5"/>
      <c r="K120" s="5"/>
    </row>
    <row r="121" spans="1:11" x14ac:dyDescent="0.25">
      <c r="B121" s="7">
        <v>6</v>
      </c>
      <c r="C121" s="3">
        <v>64.054000000000002</v>
      </c>
      <c r="D121" s="3">
        <v>33.703000000000003</v>
      </c>
      <c r="E121" s="4">
        <v>6.5000000000000002E-2</v>
      </c>
      <c r="F121" s="4">
        <v>1.819</v>
      </c>
      <c r="G121" s="48">
        <v>5.7000000000000002E-2</v>
      </c>
      <c r="H121" s="3">
        <v>99.777000000000001</v>
      </c>
      <c r="I121" s="5"/>
      <c r="J121" s="5"/>
      <c r="K121" s="5"/>
    </row>
    <row r="122" spans="1:11" x14ac:dyDescent="0.25">
      <c r="B122" s="7">
        <v>7</v>
      </c>
      <c r="C122" s="3">
        <v>64.156000000000006</v>
      </c>
      <c r="D122" s="3">
        <v>33.689</v>
      </c>
      <c r="E122" s="4">
        <v>4.7E-2</v>
      </c>
      <c r="F122" s="4">
        <v>1.7929999999999999</v>
      </c>
      <c r="G122" s="48">
        <v>6.2E-2</v>
      </c>
      <c r="H122" s="3">
        <v>99.793000000000006</v>
      </c>
      <c r="I122" s="5"/>
      <c r="J122" s="5"/>
      <c r="K122" s="5"/>
    </row>
    <row r="123" spans="1:11" x14ac:dyDescent="0.25">
      <c r="B123" s="7">
        <v>8</v>
      </c>
      <c r="C123" s="3">
        <v>64.129000000000005</v>
      </c>
      <c r="D123" s="3">
        <v>33.784999999999997</v>
      </c>
      <c r="E123" s="4">
        <v>4.9000000000000002E-2</v>
      </c>
      <c r="F123" s="4">
        <v>1.7909999999999999</v>
      </c>
      <c r="G123" s="47" t="s">
        <v>74</v>
      </c>
      <c r="H123" s="3">
        <v>99.82</v>
      </c>
      <c r="I123" s="5"/>
      <c r="J123" s="5"/>
      <c r="K123" s="5"/>
    </row>
    <row r="124" spans="1:11" x14ac:dyDescent="0.25">
      <c r="B124" s="7">
        <v>9</v>
      </c>
      <c r="C124" s="3">
        <v>64.215000000000003</v>
      </c>
      <c r="D124" s="3">
        <v>33.558</v>
      </c>
      <c r="E124" s="4">
        <v>6.4000000000000001E-2</v>
      </c>
      <c r="F124" s="4">
        <v>1.81</v>
      </c>
      <c r="G124" s="48">
        <v>0.06</v>
      </c>
      <c r="H124" s="3">
        <v>99.763999999999996</v>
      </c>
      <c r="I124" s="5"/>
      <c r="J124" s="5"/>
      <c r="K124" s="5"/>
    </row>
    <row r="125" spans="1:11" x14ac:dyDescent="0.25">
      <c r="B125" s="7">
        <v>10</v>
      </c>
      <c r="C125" s="3">
        <v>64.352000000000004</v>
      </c>
      <c r="D125" s="3">
        <v>33.728999999999999</v>
      </c>
      <c r="E125" s="4">
        <v>6.8000000000000005E-2</v>
      </c>
      <c r="F125" s="4">
        <v>1.806</v>
      </c>
      <c r="G125" s="48">
        <v>5.3999999999999999E-2</v>
      </c>
      <c r="H125" s="3">
        <v>100.059</v>
      </c>
      <c r="I125" s="5"/>
      <c r="J125" s="5"/>
      <c r="K125" s="5"/>
    </row>
    <row r="126" spans="1:11" x14ac:dyDescent="0.25">
      <c r="B126" s="7" t="s">
        <v>8</v>
      </c>
      <c r="C126" s="3">
        <f>AVERAGE(C116:C125)</f>
        <v>64.183399999999992</v>
      </c>
      <c r="D126" s="3">
        <f>AVERAGE(D116:D125)</f>
        <v>33.720300000000002</v>
      </c>
      <c r="E126" s="4">
        <f>AVERAGE(E116:E125)</f>
        <v>5.7899999999999993E-2</v>
      </c>
      <c r="F126" s="4">
        <f>AVERAGE(F116:F125)</f>
        <v>1.8239000000000001</v>
      </c>
      <c r="G126" s="48"/>
      <c r="H126" s="3">
        <f>AVERAGE(H116:H125)</f>
        <v>99.880399999999995</v>
      </c>
      <c r="I126" s="5"/>
      <c r="J126" s="5"/>
      <c r="K126" s="5"/>
    </row>
    <row r="127" spans="1:11" x14ac:dyDescent="0.25">
      <c r="B127" s="7" t="s">
        <v>9</v>
      </c>
      <c r="C127" s="3">
        <f>STDEV(C116:C125)</f>
        <v>0.16054781219312775</v>
      </c>
      <c r="D127" s="3">
        <f>STDEV(D116:D125)</f>
        <v>8.426420091329119E-2</v>
      </c>
      <c r="E127" s="4">
        <f>STDEV(E116:E125)</f>
        <v>1.1589746426139911E-2</v>
      </c>
      <c r="F127" s="4">
        <f>STDEV(F116:F125)</f>
        <v>3.2661394132318784E-2</v>
      </c>
      <c r="G127" s="48"/>
      <c r="H127" s="3">
        <f>STDEV(H116:H125)</f>
        <v>0.18908269795691621</v>
      </c>
      <c r="I127" s="5"/>
      <c r="J127" s="5"/>
      <c r="K127" s="5"/>
    </row>
    <row r="128" spans="1:11" x14ac:dyDescent="0.25">
      <c r="C128" s="3"/>
      <c r="F128" s="4"/>
      <c r="G128" s="48"/>
      <c r="H128" s="3"/>
      <c r="I128" s="5"/>
      <c r="J128" s="5"/>
      <c r="K128" s="5"/>
    </row>
    <row r="129" spans="1:11" x14ac:dyDescent="0.25">
      <c r="A129" s="6">
        <v>10</v>
      </c>
      <c r="B129" s="7">
        <v>1</v>
      </c>
      <c r="C129" s="3">
        <v>64.509</v>
      </c>
      <c r="D129" s="3">
        <v>33.442999999999998</v>
      </c>
      <c r="E129" s="4">
        <v>5.6000000000000001E-2</v>
      </c>
      <c r="F129" s="4">
        <v>1.5840000000000001</v>
      </c>
      <c r="G129" s="47" t="s">
        <v>74</v>
      </c>
      <c r="H129" s="3">
        <v>99.649000000000001</v>
      </c>
      <c r="I129" s="5"/>
      <c r="J129" s="5"/>
      <c r="K129" s="5"/>
    </row>
    <row r="130" spans="1:11" x14ac:dyDescent="0.25">
      <c r="B130" s="7">
        <v>2</v>
      </c>
      <c r="C130" s="3">
        <v>64.807000000000002</v>
      </c>
      <c r="D130" s="3">
        <v>33.570999999999998</v>
      </c>
      <c r="E130" s="4">
        <v>3.1E-2</v>
      </c>
      <c r="F130" s="4">
        <v>1.613</v>
      </c>
      <c r="G130" s="48">
        <v>4.9000000000000002E-2</v>
      </c>
      <c r="H130" s="3">
        <v>100.14100000000001</v>
      </c>
      <c r="I130" s="5"/>
      <c r="J130" s="5"/>
      <c r="K130" s="5"/>
    </row>
    <row r="131" spans="1:11" x14ac:dyDescent="0.25">
      <c r="B131" s="7">
        <v>3</v>
      </c>
      <c r="C131" s="3">
        <v>64.516999999999996</v>
      </c>
      <c r="D131" s="3">
        <v>33.615000000000002</v>
      </c>
      <c r="E131" s="4">
        <v>2.7E-2</v>
      </c>
      <c r="F131" s="4">
        <v>1.625</v>
      </c>
      <c r="G131" s="47" t="s">
        <v>74</v>
      </c>
      <c r="H131" s="3">
        <v>99.837999999999994</v>
      </c>
      <c r="I131" s="5"/>
      <c r="J131" s="5"/>
      <c r="K131" s="5"/>
    </row>
    <row r="132" spans="1:11" x14ac:dyDescent="0.25">
      <c r="B132" s="7">
        <v>4</v>
      </c>
      <c r="C132" s="3">
        <v>64.328999999999994</v>
      </c>
      <c r="D132" s="3">
        <v>33.643000000000001</v>
      </c>
      <c r="E132" s="4">
        <v>3.5999999999999997E-2</v>
      </c>
      <c r="F132" s="4">
        <v>1.633</v>
      </c>
      <c r="G132" s="48">
        <v>6.0999999999999999E-2</v>
      </c>
      <c r="H132" s="3">
        <v>99.747</v>
      </c>
      <c r="I132" s="5"/>
      <c r="J132" s="5"/>
      <c r="K132" s="5"/>
    </row>
    <row r="133" spans="1:11" x14ac:dyDescent="0.25">
      <c r="B133" s="7">
        <v>5</v>
      </c>
      <c r="C133" s="3">
        <v>64.337000000000003</v>
      </c>
      <c r="D133" s="3">
        <v>33.595999999999997</v>
      </c>
      <c r="E133" s="4">
        <v>4.2999999999999997E-2</v>
      </c>
      <c r="F133" s="4">
        <v>1.6259999999999999</v>
      </c>
      <c r="G133" s="47" t="s">
        <v>74</v>
      </c>
      <c r="H133" s="3">
        <v>99.644999999999996</v>
      </c>
      <c r="I133" s="5"/>
      <c r="J133" s="5"/>
      <c r="K133" s="5"/>
    </row>
    <row r="134" spans="1:11" x14ac:dyDescent="0.25">
      <c r="B134" s="7">
        <v>6</v>
      </c>
      <c r="C134" s="3">
        <v>64.596000000000004</v>
      </c>
      <c r="D134" s="3">
        <v>33.658000000000001</v>
      </c>
      <c r="E134" s="4">
        <v>5.1999999999999998E-2</v>
      </c>
      <c r="F134" s="4">
        <v>1.5940000000000001</v>
      </c>
      <c r="G134" s="48">
        <v>5.0999999999999997E-2</v>
      </c>
      <c r="H134" s="3">
        <v>100.033</v>
      </c>
      <c r="I134" s="5"/>
      <c r="J134" s="5"/>
      <c r="K134" s="5"/>
    </row>
    <row r="135" spans="1:11" x14ac:dyDescent="0.25">
      <c r="B135" s="7">
        <v>7</v>
      </c>
      <c r="C135" s="3">
        <v>64.168000000000006</v>
      </c>
      <c r="D135" s="3">
        <v>33.597000000000001</v>
      </c>
      <c r="E135" s="4">
        <v>5.1999999999999998E-2</v>
      </c>
      <c r="F135" s="4">
        <v>1.627</v>
      </c>
      <c r="G135" s="47" t="s">
        <v>74</v>
      </c>
      <c r="H135" s="3">
        <v>99.510999999999996</v>
      </c>
      <c r="I135" s="5"/>
      <c r="J135" s="5"/>
      <c r="K135" s="5"/>
    </row>
    <row r="136" spans="1:11" x14ac:dyDescent="0.25">
      <c r="B136" s="7">
        <v>8</v>
      </c>
      <c r="C136" s="3">
        <v>64.62</v>
      </c>
      <c r="D136" s="3">
        <v>33.588000000000001</v>
      </c>
      <c r="E136" s="4">
        <v>3.4000000000000002E-2</v>
      </c>
      <c r="F136" s="4">
        <v>1.5880000000000001</v>
      </c>
      <c r="G136" s="48">
        <v>7.1999999999999995E-2</v>
      </c>
      <c r="H136" s="3">
        <v>99.959000000000003</v>
      </c>
      <c r="I136" s="5"/>
      <c r="J136" s="5"/>
      <c r="K136" s="5"/>
    </row>
    <row r="137" spans="1:11" x14ac:dyDescent="0.25">
      <c r="B137" s="7">
        <v>9</v>
      </c>
      <c r="C137" s="3">
        <v>64.855000000000004</v>
      </c>
      <c r="D137" s="3">
        <v>33.704000000000001</v>
      </c>
      <c r="E137" s="4">
        <v>5.8000000000000003E-2</v>
      </c>
      <c r="F137" s="4">
        <v>1.5860000000000001</v>
      </c>
      <c r="G137" s="47" t="s">
        <v>74</v>
      </c>
      <c r="H137" s="3">
        <v>100.241</v>
      </c>
      <c r="I137" s="5"/>
      <c r="J137" s="5"/>
      <c r="K137" s="5"/>
    </row>
    <row r="138" spans="1:11" x14ac:dyDescent="0.25">
      <c r="B138" s="7">
        <v>10</v>
      </c>
      <c r="C138" s="3">
        <v>64.662999999999997</v>
      </c>
      <c r="D138" s="3">
        <v>33.683999999999997</v>
      </c>
      <c r="E138" s="4">
        <v>6.7000000000000004E-2</v>
      </c>
      <c r="F138" s="4">
        <v>1.6</v>
      </c>
      <c r="G138" s="48">
        <v>5.2999999999999999E-2</v>
      </c>
      <c r="H138" s="3">
        <v>100.121</v>
      </c>
      <c r="I138" s="5"/>
      <c r="J138" s="5"/>
      <c r="K138" s="5"/>
    </row>
    <row r="139" spans="1:11" x14ac:dyDescent="0.25">
      <c r="B139" s="7" t="s">
        <v>8</v>
      </c>
      <c r="C139" s="3">
        <f>AVERAGE(C129:C138)</f>
        <v>64.54010000000001</v>
      </c>
      <c r="D139" s="3">
        <f>AVERAGE(D129:D138)</f>
        <v>33.609900000000003</v>
      </c>
      <c r="E139" s="4">
        <f>AVERAGE(E129:E138)</f>
        <v>4.5599999999999995E-2</v>
      </c>
      <c r="F139" s="4">
        <f>AVERAGE(F129:F138)</f>
        <v>1.6076000000000001</v>
      </c>
      <c r="G139" s="48"/>
      <c r="H139" s="3">
        <f>AVERAGE(H129:H138)</f>
        <v>99.888499999999993</v>
      </c>
      <c r="I139" s="5"/>
      <c r="J139" s="5"/>
      <c r="K139" s="5"/>
    </row>
    <row r="140" spans="1:11" x14ac:dyDescent="0.25">
      <c r="B140" s="7" t="s">
        <v>9</v>
      </c>
      <c r="C140" s="3">
        <f>STDEV(C129:C138)</f>
        <v>0.2162259363618427</v>
      </c>
      <c r="D140" s="3">
        <f>STDEV(D129:D138)</f>
        <v>7.3021229789699466E-2</v>
      </c>
      <c r="E140" s="4">
        <f>STDEV(E129:E138)</f>
        <v>1.330997954752583E-2</v>
      </c>
      <c r="F140" s="4">
        <f>STDEV(F129:F138)</f>
        <v>1.9271164411570355E-2</v>
      </c>
      <c r="G140" s="48"/>
      <c r="H140" s="3">
        <f>STDEV(H129:H138)</f>
        <v>0.24712805947074987</v>
      </c>
      <c r="I140" s="5"/>
      <c r="J140" s="5"/>
      <c r="K140" s="5"/>
    </row>
    <row r="141" spans="1:11" x14ac:dyDescent="0.25">
      <c r="C141" s="3"/>
      <c r="F141" s="4"/>
      <c r="G141" s="48"/>
      <c r="H141" s="3"/>
      <c r="I141" s="5"/>
      <c r="J141" s="5"/>
      <c r="K141" s="5"/>
    </row>
    <row r="142" spans="1:11" x14ac:dyDescent="0.25">
      <c r="A142" s="6">
        <v>11</v>
      </c>
      <c r="B142" s="7">
        <v>1</v>
      </c>
      <c r="C142" s="3">
        <v>64.150999999999996</v>
      </c>
      <c r="D142" s="3">
        <v>33.951000000000001</v>
      </c>
      <c r="E142" s="4">
        <v>5.6000000000000001E-2</v>
      </c>
      <c r="F142" s="4">
        <v>1.589</v>
      </c>
      <c r="G142" s="48">
        <v>0.33800000000000002</v>
      </c>
      <c r="H142" s="3">
        <v>100.131</v>
      </c>
      <c r="I142" s="5"/>
      <c r="J142" s="5"/>
      <c r="K142" s="5"/>
    </row>
    <row r="143" spans="1:11" x14ac:dyDescent="0.25">
      <c r="B143" s="7">
        <v>2</v>
      </c>
      <c r="C143" s="3">
        <v>64.36</v>
      </c>
      <c r="D143" s="3">
        <v>33.716999999999999</v>
      </c>
      <c r="E143" s="4">
        <v>0.04</v>
      </c>
      <c r="F143" s="4">
        <v>1.609</v>
      </c>
      <c r="G143" s="48">
        <v>0.313</v>
      </c>
      <c r="H143" s="3">
        <v>100.042</v>
      </c>
      <c r="I143" s="5"/>
      <c r="J143" s="5"/>
      <c r="K143" s="5"/>
    </row>
    <row r="144" spans="1:11" x14ac:dyDescent="0.25">
      <c r="B144" s="7">
        <v>3</v>
      </c>
      <c r="C144" s="3">
        <v>64.156000000000006</v>
      </c>
      <c r="D144" s="3">
        <v>33.603999999999999</v>
      </c>
      <c r="E144" s="4">
        <v>2.1999999999999999E-2</v>
      </c>
      <c r="F144" s="4">
        <v>1.5469999999999999</v>
      </c>
      <c r="G144" s="48">
        <v>0.35699999999999998</v>
      </c>
      <c r="H144" s="3">
        <v>99.698999999999998</v>
      </c>
      <c r="I144" s="5"/>
      <c r="J144" s="5"/>
      <c r="K144" s="5"/>
    </row>
    <row r="145" spans="1:11" x14ac:dyDescent="0.25">
      <c r="B145" s="7">
        <v>4</v>
      </c>
      <c r="C145" s="3">
        <v>63.866999999999997</v>
      </c>
      <c r="D145" s="3">
        <v>33.615000000000002</v>
      </c>
      <c r="E145" s="4">
        <v>0.05</v>
      </c>
      <c r="F145" s="4">
        <v>1.627</v>
      </c>
      <c r="G145" s="48">
        <v>0.36099999999999999</v>
      </c>
      <c r="H145" s="3">
        <v>99.558000000000007</v>
      </c>
      <c r="I145" s="5"/>
      <c r="J145" s="5"/>
      <c r="K145" s="5"/>
    </row>
    <row r="146" spans="1:11" x14ac:dyDescent="0.25">
      <c r="B146" s="7">
        <v>5</v>
      </c>
      <c r="C146" s="3">
        <v>63.911000000000001</v>
      </c>
      <c r="D146" s="3">
        <v>33.594999999999999</v>
      </c>
      <c r="E146" s="4">
        <v>3.5000000000000003E-2</v>
      </c>
      <c r="F146" s="4">
        <v>1.6279999999999999</v>
      </c>
      <c r="G146" s="48">
        <v>0.38</v>
      </c>
      <c r="H146" s="3">
        <v>99.561000000000007</v>
      </c>
      <c r="I146" s="5"/>
      <c r="J146" s="5"/>
      <c r="K146" s="5"/>
    </row>
    <row r="147" spans="1:11" x14ac:dyDescent="0.25">
      <c r="B147" s="7">
        <v>6</v>
      </c>
      <c r="C147" s="3">
        <v>63.914000000000001</v>
      </c>
      <c r="D147" s="3">
        <v>33.642000000000003</v>
      </c>
      <c r="E147" s="4">
        <v>4.2000000000000003E-2</v>
      </c>
      <c r="F147" s="4">
        <v>1.6020000000000001</v>
      </c>
      <c r="G147" s="48">
        <v>0.28999999999999998</v>
      </c>
      <c r="H147" s="3">
        <v>99.510999999999996</v>
      </c>
      <c r="I147" s="5"/>
      <c r="J147" s="5"/>
      <c r="K147" s="5"/>
    </row>
    <row r="148" spans="1:11" x14ac:dyDescent="0.25">
      <c r="B148" s="7">
        <v>7</v>
      </c>
      <c r="C148" s="3">
        <v>64.097999999999999</v>
      </c>
      <c r="D148" s="3">
        <v>33.521000000000001</v>
      </c>
      <c r="E148" s="4">
        <v>4.1000000000000002E-2</v>
      </c>
      <c r="F148" s="4">
        <v>1.65</v>
      </c>
      <c r="G148" s="48">
        <v>0.36499999999999999</v>
      </c>
      <c r="H148" s="3">
        <v>99.685000000000002</v>
      </c>
      <c r="I148" s="5"/>
      <c r="J148" s="5"/>
      <c r="K148" s="5"/>
    </row>
    <row r="149" spans="1:11" x14ac:dyDescent="0.25">
      <c r="B149" s="7">
        <v>8</v>
      </c>
      <c r="C149" s="3">
        <v>64.451999999999998</v>
      </c>
      <c r="D149" s="3">
        <v>33.71</v>
      </c>
      <c r="E149" s="4">
        <v>3.5999999999999997E-2</v>
      </c>
      <c r="F149" s="4">
        <v>1.6339999999999999</v>
      </c>
      <c r="G149" s="48">
        <v>0.30599999999999999</v>
      </c>
      <c r="H149" s="3">
        <v>100.157</v>
      </c>
      <c r="I149" s="5"/>
      <c r="J149" s="5"/>
      <c r="K149" s="5"/>
    </row>
    <row r="150" spans="1:11" x14ac:dyDescent="0.25">
      <c r="B150" s="7">
        <v>9</v>
      </c>
      <c r="C150" s="3">
        <v>64.888000000000005</v>
      </c>
      <c r="D150" s="3">
        <v>33.555</v>
      </c>
      <c r="E150" s="4">
        <v>5.5E-2</v>
      </c>
      <c r="F150" s="4">
        <v>1.5960000000000001</v>
      </c>
      <c r="G150" s="48">
        <v>0.33</v>
      </c>
      <c r="H150" s="3">
        <v>100.477</v>
      </c>
      <c r="I150" s="5"/>
      <c r="J150" s="5"/>
      <c r="K150" s="5"/>
    </row>
    <row r="151" spans="1:11" x14ac:dyDescent="0.25">
      <c r="B151" s="7">
        <v>10</v>
      </c>
      <c r="C151" s="3">
        <v>65.468999999999994</v>
      </c>
      <c r="D151" s="3">
        <v>33.371000000000002</v>
      </c>
      <c r="E151" s="4">
        <v>5.1999999999999998E-2</v>
      </c>
      <c r="F151" s="4">
        <v>1.58</v>
      </c>
      <c r="G151" s="48">
        <v>0.28499999999999998</v>
      </c>
      <c r="H151" s="3">
        <v>100.807</v>
      </c>
      <c r="I151" s="5"/>
      <c r="J151" s="5"/>
      <c r="K151" s="5"/>
    </row>
    <row r="152" spans="1:11" x14ac:dyDescent="0.25">
      <c r="B152" s="7" t="s">
        <v>8</v>
      </c>
      <c r="C152" s="3">
        <f t="shared" ref="C152:H152" si="2">AVERAGE(C142:C151)</f>
        <v>64.326600000000013</v>
      </c>
      <c r="D152" s="3">
        <f t="shared" si="2"/>
        <v>33.628099999999996</v>
      </c>
      <c r="E152" s="4">
        <f t="shared" si="2"/>
        <v>4.2899999999999994E-2</v>
      </c>
      <c r="F152" s="4">
        <f t="shared" si="2"/>
        <v>1.6062000000000001</v>
      </c>
      <c r="G152" s="48">
        <f t="shared" si="2"/>
        <v>0.33250000000000002</v>
      </c>
      <c r="H152" s="3">
        <f t="shared" si="2"/>
        <v>99.962799999999987</v>
      </c>
      <c r="I152" s="5"/>
      <c r="J152" s="5"/>
      <c r="K152" s="5"/>
    </row>
    <row r="153" spans="1:11" x14ac:dyDescent="0.25">
      <c r="B153" s="7" t="s">
        <v>9</v>
      </c>
      <c r="C153" s="3">
        <f t="shared" ref="C153:H153" si="3">STDEV(C142:C151)</f>
        <v>0.50590736965047833</v>
      </c>
      <c r="D153" s="3">
        <f t="shared" si="3"/>
        <v>0.15049211865668474</v>
      </c>
      <c r="E153" s="4">
        <f t="shared" si="3"/>
        <v>1.0598217879541015E-2</v>
      </c>
      <c r="F153" s="4">
        <f t="shared" si="3"/>
        <v>3.0213315681077487E-2</v>
      </c>
      <c r="G153" s="48">
        <f t="shared" si="3"/>
        <v>3.3177134026648875E-2</v>
      </c>
      <c r="H153" s="3">
        <f t="shared" si="3"/>
        <v>0.43786674786844543</v>
      </c>
      <c r="I153" s="5"/>
      <c r="J153" s="5"/>
      <c r="K153" s="5"/>
    </row>
    <row r="154" spans="1:11" x14ac:dyDescent="0.25">
      <c r="C154" s="3"/>
      <c r="F154" s="4"/>
      <c r="G154" s="48"/>
      <c r="H154" s="3"/>
      <c r="I154" s="5"/>
      <c r="J154" s="5"/>
      <c r="K154" s="5"/>
    </row>
    <row r="155" spans="1:11" x14ac:dyDescent="0.25">
      <c r="A155" s="6">
        <v>12</v>
      </c>
      <c r="B155" s="7">
        <v>1</v>
      </c>
      <c r="C155" s="3">
        <v>63.953000000000003</v>
      </c>
      <c r="D155" s="3">
        <v>33.549999999999997</v>
      </c>
      <c r="E155" s="4">
        <v>4.7E-2</v>
      </c>
      <c r="F155" s="4">
        <v>1.653</v>
      </c>
      <c r="G155" s="48">
        <v>0.33500000000000002</v>
      </c>
      <c r="H155" s="3">
        <v>99.581000000000003</v>
      </c>
      <c r="I155" s="5"/>
      <c r="J155" s="5"/>
      <c r="K155" s="5"/>
    </row>
    <row r="156" spans="1:11" x14ac:dyDescent="0.25">
      <c r="B156" s="7">
        <v>2</v>
      </c>
      <c r="C156" s="3">
        <v>64.135999999999996</v>
      </c>
      <c r="D156" s="3">
        <v>33.543999999999997</v>
      </c>
      <c r="E156" s="4">
        <v>5.7000000000000002E-2</v>
      </c>
      <c r="F156" s="4">
        <v>1.5860000000000001</v>
      </c>
      <c r="G156" s="48">
        <v>0.34699999999999998</v>
      </c>
      <c r="H156" s="3">
        <v>99.721999999999994</v>
      </c>
      <c r="I156" s="5"/>
      <c r="J156" s="5"/>
      <c r="K156" s="5"/>
    </row>
    <row r="157" spans="1:11" x14ac:dyDescent="0.25">
      <c r="B157" s="7">
        <v>3</v>
      </c>
      <c r="C157" s="3">
        <v>63.917000000000002</v>
      </c>
      <c r="D157" s="3">
        <v>33.677</v>
      </c>
      <c r="E157" s="4">
        <v>4.7E-2</v>
      </c>
      <c r="F157" s="4">
        <v>1.601</v>
      </c>
      <c r="G157" s="48">
        <v>0.33500000000000002</v>
      </c>
      <c r="H157" s="3">
        <v>99.632000000000005</v>
      </c>
      <c r="I157" s="5"/>
      <c r="J157" s="5"/>
      <c r="K157" s="5"/>
    </row>
    <row r="158" spans="1:11" x14ac:dyDescent="0.25">
      <c r="B158" s="7">
        <v>4</v>
      </c>
      <c r="C158" s="3">
        <v>63.875</v>
      </c>
      <c r="D158" s="3">
        <v>33.475999999999999</v>
      </c>
      <c r="E158" s="4">
        <v>4.7E-2</v>
      </c>
      <c r="F158" s="4">
        <v>1.633</v>
      </c>
      <c r="G158" s="48">
        <v>0.38100000000000001</v>
      </c>
      <c r="H158" s="3">
        <v>99.438999999999993</v>
      </c>
      <c r="I158" s="5"/>
      <c r="J158" s="5"/>
      <c r="K158" s="5"/>
    </row>
    <row r="159" spans="1:11" x14ac:dyDescent="0.25">
      <c r="B159" s="7">
        <v>5</v>
      </c>
      <c r="C159" s="3">
        <v>64.015000000000001</v>
      </c>
      <c r="D159" s="3">
        <v>33.712000000000003</v>
      </c>
      <c r="E159" s="4">
        <v>4.4999999999999998E-2</v>
      </c>
      <c r="F159" s="4">
        <v>1.665</v>
      </c>
      <c r="G159" s="48">
        <v>0.34300000000000003</v>
      </c>
      <c r="H159" s="3">
        <v>99.826999999999998</v>
      </c>
      <c r="I159" s="5"/>
      <c r="J159" s="5"/>
      <c r="K159" s="5"/>
    </row>
    <row r="160" spans="1:11" x14ac:dyDescent="0.25">
      <c r="B160" s="7">
        <v>6</v>
      </c>
      <c r="C160" s="3">
        <v>64.113</v>
      </c>
      <c r="D160" s="3">
        <v>33.531999999999996</v>
      </c>
      <c r="E160" s="4">
        <v>4.8000000000000001E-2</v>
      </c>
      <c r="F160" s="4">
        <v>1.611</v>
      </c>
      <c r="G160" s="48">
        <v>0.32100000000000001</v>
      </c>
      <c r="H160" s="3">
        <v>99.677999999999997</v>
      </c>
      <c r="I160" s="5"/>
      <c r="J160" s="5"/>
      <c r="K160" s="5"/>
    </row>
    <row r="161" spans="1:11" x14ac:dyDescent="0.25">
      <c r="B161" s="7">
        <v>7</v>
      </c>
      <c r="C161" s="3">
        <v>64.180000000000007</v>
      </c>
      <c r="D161" s="3">
        <v>33.533999999999999</v>
      </c>
      <c r="E161" s="4">
        <v>3.3000000000000002E-2</v>
      </c>
      <c r="F161" s="4">
        <v>1.6279999999999999</v>
      </c>
      <c r="G161" s="48">
        <v>0.38</v>
      </c>
      <c r="H161" s="3">
        <v>99.808000000000007</v>
      </c>
      <c r="I161" s="5"/>
      <c r="J161" s="5"/>
      <c r="K161" s="5"/>
    </row>
    <row r="162" spans="1:11" x14ac:dyDescent="0.25">
      <c r="B162" s="7">
        <v>8</v>
      </c>
      <c r="C162" s="3">
        <v>64.265000000000001</v>
      </c>
      <c r="D162" s="3">
        <v>33.570999999999998</v>
      </c>
      <c r="E162" s="4">
        <v>5.1999999999999998E-2</v>
      </c>
      <c r="F162" s="4">
        <v>1.583</v>
      </c>
      <c r="G162" s="48">
        <v>0.375</v>
      </c>
      <c r="H162" s="3">
        <v>99.876000000000005</v>
      </c>
      <c r="I162" s="5"/>
      <c r="J162" s="5"/>
      <c r="K162" s="5"/>
    </row>
    <row r="163" spans="1:11" x14ac:dyDescent="0.25">
      <c r="B163" s="7">
        <v>9</v>
      </c>
      <c r="C163" s="3">
        <v>64.091999999999999</v>
      </c>
      <c r="D163" s="3">
        <v>33.491999999999997</v>
      </c>
      <c r="E163" s="4">
        <v>4.5999999999999999E-2</v>
      </c>
      <c r="F163" s="4">
        <v>1.6020000000000001</v>
      </c>
      <c r="G163" s="48">
        <v>0.40400000000000003</v>
      </c>
      <c r="H163" s="3">
        <v>99.683999999999997</v>
      </c>
      <c r="I163" s="5"/>
      <c r="J163" s="5"/>
      <c r="K163" s="5"/>
    </row>
    <row r="164" spans="1:11" x14ac:dyDescent="0.25">
      <c r="B164" s="7">
        <v>10</v>
      </c>
      <c r="C164" s="3">
        <v>63.869</v>
      </c>
      <c r="D164" s="3">
        <v>33.402999999999999</v>
      </c>
      <c r="E164" s="4">
        <v>3.7999999999999999E-2</v>
      </c>
      <c r="F164" s="4">
        <v>1.5669999999999999</v>
      </c>
      <c r="G164" s="48">
        <v>0.35299999999999998</v>
      </c>
      <c r="H164" s="3">
        <v>99.278000000000006</v>
      </c>
      <c r="I164" s="5"/>
      <c r="J164" s="5"/>
      <c r="K164" s="5"/>
    </row>
    <row r="165" spans="1:11" x14ac:dyDescent="0.25">
      <c r="B165" s="7">
        <v>11</v>
      </c>
      <c r="C165" s="3">
        <v>64.17</v>
      </c>
      <c r="D165" s="3">
        <v>33.46</v>
      </c>
      <c r="E165" s="4">
        <v>4.9000000000000002E-2</v>
      </c>
      <c r="F165" s="4">
        <v>1.619</v>
      </c>
      <c r="G165" s="48">
        <v>0.32900000000000001</v>
      </c>
      <c r="H165" s="3">
        <v>99.688000000000002</v>
      </c>
      <c r="I165" s="5"/>
      <c r="J165" s="5"/>
      <c r="K165" s="5"/>
    </row>
    <row r="166" spans="1:11" x14ac:dyDescent="0.25">
      <c r="B166" s="7">
        <v>12</v>
      </c>
      <c r="C166" s="3">
        <v>64.13</v>
      </c>
      <c r="D166" s="3">
        <v>33.430999999999997</v>
      </c>
      <c r="E166" s="4">
        <v>5.3999999999999999E-2</v>
      </c>
      <c r="F166" s="4">
        <v>1.577</v>
      </c>
      <c r="G166" s="48">
        <v>0.29299999999999998</v>
      </c>
      <c r="H166" s="3">
        <v>99.542000000000002</v>
      </c>
      <c r="I166" s="5"/>
      <c r="J166" s="5"/>
      <c r="K166" s="5"/>
    </row>
    <row r="167" spans="1:11" x14ac:dyDescent="0.25">
      <c r="B167" s="7" t="s">
        <v>8</v>
      </c>
      <c r="C167" s="3">
        <f t="shared" ref="C167:H167" si="4">AVERAGE(C155:C166)</f>
        <v>64.059583333333336</v>
      </c>
      <c r="D167" s="3">
        <f t="shared" si="4"/>
        <v>33.531833333333331</v>
      </c>
      <c r="E167" s="4">
        <f t="shared" si="4"/>
        <v>4.6916666666666662E-2</v>
      </c>
      <c r="F167" s="4">
        <f t="shared" si="4"/>
        <v>1.6104166666666668</v>
      </c>
      <c r="G167" s="48">
        <f t="shared" si="4"/>
        <v>0.34966666666666663</v>
      </c>
      <c r="H167" s="3">
        <f t="shared" si="4"/>
        <v>99.646249999999995</v>
      </c>
      <c r="I167" s="5"/>
      <c r="J167" s="5"/>
      <c r="K167" s="5"/>
    </row>
    <row r="168" spans="1:11" x14ac:dyDescent="0.25">
      <c r="A168" s="39"/>
      <c r="B168" s="40" t="s">
        <v>9</v>
      </c>
      <c r="C168" s="41">
        <f t="shared" ref="C168:H168" si="5">STDEV(C155:C166)</f>
        <v>0.13061425394394485</v>
      </c>
      <c r="D168" s="41">
        <f t="shared" si="5"/>
        <v>9.154217441687662E-2</v>
      </c>
      <c r="E168" s="42">
        <f t="shared" si="5"/>
        <v>6.4731379679036005E-3</v>
      </c>
      <c r="F168" s="42">
        <f t="shared" si="5"/>
        <v>3.0443564279837645E-2</v>
      </c>
      <c r="G168" s="50">
        <f t="shared" si="5"/>
        <v>3.0820103631863216E-2</v>
      </c>
      <c r="H168" s="41">
        <f t="shared" si="5"/>
        <v>0.16933620404390801</v>
      </c>
      <c r="I168" s="5"/>
      <c r="J168" s="5"/>
      <c r="K168" s="5"/>
    </row>
    <row r="169" spans="1:11" x14ac:dyDescent="0.25">
      <c r="C169" s="3"/>
      <c r="E169" s="9"/>
      <c r="F169" s="4"/>
      <c r="G169" s="9"/>
      <c r="H169" s="4"/>
      <c r="I169" s="5"/>
      <c r="J169" s="5"/>
      <c r="K169" s="5"/>
    </row>
    <row r="170" spans="1:11" x14ac:dyDescent="0.25">
      <c r="A170" s="6" t="s">
        <v>72</v>
      </c>
      <c r="B170" s="8"/>
      <c r="C170" s="10">
        <f>AVERAGE(C4:C15,C19:C30,C34:C45,C49:C60,C64:C75,C79:C87,C91:C99,C103:C112,C116:C125,C129:C138,C142:C151,C155:C166)</f>
        <v>64.313423076923058</v>
      </c>
      <c r="D170" s="10">
        <f>AVERAGE(D4:D15,D19:D30,D34:D45,D49:D60,D64:D75,D79:D87,D91:D99,D103:D112,D116:D125,D129:D138,D142:D151,D155:D166)</f>
        <v>33.626023076923076</v>
      </c>
      <c r="E170" s="12">
        <f>AVERAGE(E4:E15,E19:E30,E34:E45,E49:E60,E64:E75,E79:E87,E91:E99,E103:E112,E116:E125,E129:E138,E142:E151,E155:E166)</f>
        <v>4.7353846153846142E-2</v>
      </c>
      <c r="F170" s="12">
        <f>AVERAGE(F4:F15,F19:F30,F34:F45,F49:F60,F64:F75,F79:F87,F91:F99,F103:F112,F116:F125,F129:F138,F142:F151,F155:F166)</f>
        <v>1.6252461538461549</v>
      </c>
      <c r="G170" s="12"/>
      <c r="H170" s="10">
        <f>AVERAGE(H4:H15,H19:H30,H34:H45,H49:H60,H64:H75,H79:H87,H91:H99,H103:H112,H116:H125,H129:H138,H142:H151,H155:H166)</f>
        <v>99.738692307692304</v>
      </c>
      <c r="I170" s="5"/>
      <c r="J170" s="5"/>
      <c r="K170" s="5"/>
    </row>
    <row r="171" spans="1:11" ht="16.5" thickBot="1" x14ac:dyDescent="0.3">
      <c r="A171" s="43"/>
      <c r="B171" s="44" t="s">
        <v>73</v>
      </c>
      <c r="C171" s="45">
        <f>STDEV(C4:C15,C19:C30,C34:C45,C49:C60,C64:C75,C79:C87,C91:C99,C103:C112,C116:C125,C129:C138,C142:C151,C155:C166)</f>
        <v>0.32208626764333242</v>
      </c>
      <c r="D171" s="45">
        <f>STDEV(D4:D15,D19:D30,D34:D45,D49:D60,D64:D75,D79:D87,D91:D99,D103:D112,D116:D125,D129:D138,D142:D151,D155:D166)</f>
        <v>0.14086545702445041</v>
      </c>
      <c r="E171" s="46">
        <f>STDEV(E4:E15,E19:E30,E34:E45,E49:E60,E64:E75,E79:E87,E91:E99,E103:E112,E116:E125,E129:E138,E142:E151,E155:E166)</f>
        <v>1.060704865721176E-2</v>
      </c>
      <c r="F171" s="46">
        <f>STDEV(F4:F15,F19:F30,F34:F45,F49:F60,F64:F75,F79:F87,F91:F99,F103:F112,F116:F125,F129:F138,F142:F151,F155:F166)</f>
        <v>6.3511954748260893E-2</v>
      </c>
      <c r="G171" s="46"/>
      <c r="H171" s="45">
        <f>STDEV(H4:H15,H19:H30,H34:H45,H49:H60,H64:H75,H79:H87,H91:H99,H103:H112,H116:H125,H129:H138,H142:H151,H155:H166)</f>
        <v>0.37134321127566683</v>
      </c>
      <c r="I171" s="5"/>
      <c r="J171" s="5"/>
      <c r="K171" s="5"/>
    </row>
    <row r="172" spans="1:11" x14ac:dyDescent="0.25">
      <c r="B172" s="88" t="s">
        <v>75</v>
      </c>
      <c r="C172" s="88"/>
      <c r="D172" s="88"/>
      <c r="E172" s="88"/>
      <c r="F172" s="88"/>
      <c r="G172" s="88"/>
      <c r="H172" s="88"/>
      <c r="I172" s="9"/>
      <c r="J172" s="9"/>
      <c r="K172" s="4"/>
    </row>
    <row r="173" spans="1:11" x14ac:dyDescent="0.25">
      <c r="C173" s="3"/>
      <c r="E173" s="9"/>
      <c r="F173" s="4"/>
      <c r="G173" s="4"/>
      <c r="H173" s="9"/>
      <c r="I173" s="9"/>
      <c r="J173" s="9"/>
      <c r="K173" s="4"/>
    </row>
    <row r="174" spans="1:11" x14ac:dyDescent="0.25">
      <c r="C174" s="3"/>
      <c r="E174" s="9"/>
      <c r="F174" s="4"/>
      <c r="G174" s="4"/>
      <c r="H174" s="9"/>
      <c r="I174" s="9"/>
      <c r="J174" s="9"/>
      <c r="K174" s="4"/>
    </row>
    <row r="175" spans="1:11" x14ac:dyDescent="0.25">
      <c r="C175" s="3"/>
      <c r="E175" s="9"/>
      <c r="F175" s="9"/>
      <c r="G175" s="4"/>
      <c r="H175" s="9"/>
      <c r="I175" s="9"/>
      <c r="J175" s="9"/>
      <c r="K175" s="4"/>
    </row>
    <row r="176" spans="1:11" x14ac:dyDescent="0.25">
      <c r="C176" s="3"/>
      <c r="E176" s="9"/>
      <c r="F176" s="9"/>
      <c r="G176" s="4"/>
      <c r="H176" s="9"/>
      <c r="I176" s="9"/>
      <c r="J176" s="9"/>
      <c r="K176" s="4"/>
    </row>
    <row r="177" spans="2:11" x14ac:dyDescent="0.25">
      <c r="C177" s="3"/>
      <c r="E177" s="9"/>
      <c r="F177" s="9"/>
      <c r="G177" s="4"/>
      <c r="H177" s="9"/>
      <c r="I177" s="9"/>
      <c r="J177" s="9"/>
      <c r="K177" s="4"/>
    </row>
    <row r="178" spans="2:11" x14ac:dyDescent="0.25">
      <c r="B178" s="8"/>
      <c r="C178" s="10"/>
      <c r="D178" s="10"/>
      <c r="E178" s="12"/>
      <c r="F178" s="12"/>
      <c r="G178" s="12"/>
      <c r="H178" s="11"/>
      <c r="I178" s="11"/>
      <c r="J178" s="11"/>
      <c r="K178" s="10"/>
    </row>
    <row r="179" spans="2:11" x14ac:dyDescent="0.25">
      <c r="B179" s="8"/>
      <c r="C179" s="10"/>
      <c r="D179" s="10"/>
      <c r="E179" s="12"/>
      <c r="F179" s="12"/>
      <c r="G179" s="12"/>
      <c r="H179" s="11"/>
      <c r="I179" s="11"/>
      <c r="J179" s="11"/>
      <c r="K179" s="10"/>
    </row>
    <row r="180" spans="2:11" x14ac:dyDescent="0.25">
      <c r="C180" s="4"/>
      <c r="F180" s="4"/>
      <c r="G180" s="4"/>
      <c r="H180" s="3"/>
      <c r="I180" s="4"/>
      <c r="J180" s="4"/>
      <c r="K180" s="4"/>
    </row>
    <row r="181" spans="2:11" x14ac:dyDescent="0.25">
      <c r="C181" s="4"/>
      <c r="F181" s="4"/>
      <c r="G181" s="4"/>
      <c r="H181" s="3"/>
      <c r="I181" s="4"/>
      <c r="J181" s="4"/>
      <c r="K181" s="4"/>
    </row>
    <row r="182" spans="2:11" x14ac:dyDescent="0.25">
      <c r="C182" s="4"/>
      <c r="F182" s="4"/>
      <c r="G182" s="4"/>
      <c r="H182" s="3"/>
      <c r="I182" s="4"/>
      <c r="J182" s="4"/>
      <c r="K182" s="4"/>
    </row>
    <row r="183" spans="2:11" x14ac:dyDescent="0.25">
      <c r="C183" s="4"/>
      <c r="F183" s="4"/>
      <c r="G183" s="4"/>
      <c r="H183" s="3"/>
      <c r="I183" s="4"/>
      <c r="J183" s="4"/>
      <c r="K183" s="4"/>
    </row>
    <row r="184" spans="2:11" x14ac:dyDescent="0.25">
      <c r="C184" s="4"/>
      <c r="F184" s="4"/>
      <c r="G184" s="4"/>
      <c r="H184" s="3"/>
      <c r="I184" s="4"/>
      <c r="J184" s="4"/>
      <c r="K184" s="4"/>
    </row>
    <row r="185" spans="2:11" x14ac:dyDescent="0.25">
      <c r="C185" s="4"/>
      <c r="F185" s="4"/>
      <c r="G185" s="4"/>
      <c r="H185" s="3"/>
      <c r="I185" s="4"/>
      <c r="J185" s="4"/>
      <c r="K185" s="4"/>
    </row>
    <row r="186" spans="2:11" x14ac:dyDescent="0.25">
      <c r="C186" s="4"/>
      <c r="F186" s="4"/>
      <c r="G186" s="4"/>
      <c r="H186" s="3"/>
      <c r="I186" s="4"/>
      <c r="J186" s="4"/>
      <c r="K186" s="4"/>
    </row>
    <row r="187" spans="2:11" x14ac:dyDescent="0.25">
      <c r="C187" s="4"/>
      <c r="F187" s="4"/>
      <c r="G187" s="4"/>
      <c r="H187" s="3"/>
      <c r="I187" s="4"/>
      <c r="J187" s="4"/>
      <c r="K187" s="4"/>
    </row>
    <row r="188" spans="2:11" x14ac:dyDescent="0.25">
      <c r="C188" s="4"/>
      <c r="F188" s="4"/>
      <c r="G188" s="4"/>
      <c r="H188" s="3"/>
      <c r="I188" s="4"/>
      <c r="J188" s="4"/>
      <c r="K188" s="4"/>
    </row>
    <row r="189" spans="2:11" x14ac:dyDescent="0.25">
      <c r="C189" s="4"/>
      <c r="F189" s="4"/>
      <c r="G189" s="4"/>
      <c r="H189" s="3"/>
      <c r="I189" s="4"/>
      <c r="J189" s="4"/>
      <c r="K189" s="4"/>
    </row>
    <row r="190" spans="2:11" x14ac:dyDescent="0.25">
      <c r="C190" s="3"/>
      <c r="F190" s="3"/>
      <c r="G190" s="3"/>
      <c r="H190" s="3"/>
      <c r="I190" s="3"/>
      <c r="J190" s="3"/>
      <c r="K190" s="3"/>
    </row>
    <row r="191" spans="2:11" x14ac:dyDescent="0.25">
      <c r="C191" s="3"/>
      <c r="F191" s="3"/>
      <c r="G191" s="3"/>
      <c r="H191" s="3"/>
      <c r="I191" s="3"/>
      <c r="J191" s="3"/>
      <c r="K191" s="3"/>
    </row>
    <row r="193" spans="3:11" x14ac:dyDescent="0.25">
      <c r="C193" s="4"/>
      <c r="H193" s="4"/>
      <c r="I193" s="3"/>
      <c r="J193" s="4"/>
      <c r="K193" s="4"/>
    </row>
    <row r="194" spans="3:11" x14ac:dyDescent="0.25">
      <c r="C194" s="4"/>
      <c r="H194" s="4"/>
      <c r="I194" s="3"/>
      <c r="J194" s="4"/>
      <c r="K194" s="4"/>
    </row>
    <row r="195" spans="3:11" x14ac:dyDescent="0.25">
      <c r="C195" s="4"/>
      <c r="H195" s="4"/>
      <c r="I195" s="3"/>
      <c r="J195" s="4"/>
      <c r="K195" s="4"/>
    </row>
    <row r="196" spans="3:11" x14ac:dyDescent="0.25">
      <c r="C196" s="4"/>
      <c r="H196" s="4"/>
      <c r="I196" s="3"/>
      <c r="J196" s="4"/>
      <c r="K196" s="4"/>
    </row>
    <row r="197" spans="3:11" x14ac:dyDescent="0.25">
      <c r="C197" s="4"/>
      <c r="H197" s="4"/>
      <c r="I197" s="3"/>
      <c r="J197" s="4"/>
      <c r="K197" s="4"/>
    </row>
    <row r="198" spans="3:11" x14ac:dyDescent="0.25">
      <c r="C198" s="4"/>
      <c r="H198" s="4"/>
      <c r="I198" s="3"/>
      <c r="J198" s="4"/>
      <c r="K198" s="4"/>
    </row>
    <row r="199" spans="3:11" x14ac:dyDescent="0.25">
      <c r="C199" s="4"/>
      <c r="H199" s="4"/>
      <c r="I199" s="3"/>
      <c r="J199" s="4"/>
      <c r="K199" s="4"/>
    </row>
    <row r="200" spans="3:11" x14ac:dyDescent="0.25">
      <c r="C200" s="4"/>
      <c r="H200" s="4"/>
      <c r="I200" s="3"/>
      <c r="J200" s="4"/>
      <c r="K200" s="4"/>
    </row>
    <row r="201" spans="3:11" x14ac:dyDescent="0.25">
      <c r="C201" s="3"/>
      <c r="F201" s="3"/>
      <c r="G201" s="3"/>
      <c r="H201" s="3"/>
      <c r="I201" s="3"/>
      <c r="J201" s="3"/>
      <c r="K201" s="3"/>
    </row>
    <row r="202" spans="3:11" x14ac:dyDescent="0.25">
      <c r="C202" s="3"/>
      <c r="F202" s="3"/>
      <c r="G202" s="3"/>
      <c r="H202" s="3"/>
      <c r="I202" s="3"/>
      <c r="J202" s="3"/>
      <c r="K202" s="3"/>
    </row>
  </sheetData>
  <mergeCells count="5">
    <mergeCell ref="A2:A3"/>
    <mergeCell ref="B2:B3"/>
    <mergeCell ref="B172:H172"/>
    <mergeCell ref="C2:H2"/>
    <mergeCell ref="A1:H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2E6E-1146-442F-BE78-4550C211F6F7}">
  <dimension ref="A1:I43"/>
  <sheetViews>
    <sheetView zoomScale="155" zoomScaleNormal="155" workbookViewId="0">
      <selection activeCell="J9" sqref="J9"/>
    </sheetView>
  </sheetViews>
  <sheetFormatPr defaultRowHeight="15.75" x14ac:dyDescent="0.2"/>
  <cols>
    <col min="1" max="1" width="13.25" style="5" customWidth="1"/>
    <col min="2" max="16384" width="9" style="5"/>
  </cols>
  <sheetData>
    <row r="1" spans="1:9" s="33" customFormat="1" ht="16.5" thickBot="1" x14ac:dyDescent="0.25">
      <c r="A1" s="103" t="s">
        <v>87</v>
      </c>
      <c r="B1" s="59"/>
      <c r="C1" s="59"/>
      <c r="D1" s="59"/>
      <c r="E1" s="59"/>
      <c r="F1" s="59"/>
      <c r="G1" s="59"/>
      <c r="H1" s="59"/>
      <c r="I1" s="59"/>
    </row>
    <row r="2" spans="1:9" s="33" customFormat="1" ht="16.5" thickBot="1" x14ac:dyDescent="0.25">
      <c r="A2" s="92" t="s">
        <v>11</v>
      </c>
      <c r="B2" s="104" t="s">
        <v>12</v>
      </c>
      <c r="C2" s="104"/>
      <c r="D2" s="104" t="s">
        <v>13</v>
      </c>
      <c r="E2" s="104"/>
      <c r="F2" s="104" t="s">
        <v>14</v>
      </c>
      <c r="G2" s="104"/>
    </row>
    <row r="3" spans="1:9" s="33" customFormat="1" ht="19.5" thickBot="1" x14ac:dyDescent="0.25">
      <c r="A3" s="93"/>
      <c r="B3" s="23" t="s">
        <v>17</v>
      </c>
      <c r="C3" s="105" t="s">
        <v>84</v>
      </c>
      <c r="D3" s="23" t="s">
        <v>17</v>
      </c>
      <c r="E3" s="23" t="s">
        <v>84</v>
      </c>
      <c r="F3" s="23" t="s">
        <v>17</v>
      </c>
      <c r="G3" s="23" t="s">
        <v>84</v>
      </c>
    </row>
    <row r="4" spans="1:9" x14ac:dyDescent="0.2">
      <c r="A4" s="13">
        <v>1</v>
      </c>
      <c r="B4" s="94">
        <v>0.04</v>
      </c>
      <c r="C4" s="94">
        <v>-0.05</v>
      </c>
      <c r="D4" s="94">
        <v>-0.02</v>
      </c>
      <c r="E4" s="94">
        <v>-0.02</v>
      </c>
      <c r="F4" s="94">
        <v>0.02</v>
      </c>
      <c r="G4" s="94">
        <v>-0.04</v>
      </c>
    </row>
    <row r="5" spans="1:9" x14ac:dyDescent="0.2">
      <c r="A5" s="13">
        <v>2</v>
      </c>
      <c r="B5" s="94">
        <v>-0.01</v>
      </c>
      <c r="C5" s="94">
        <v>0.05</v>
      </c>
      <c r="D5" s="94">
        <v>0.06</v>
      </c>
      <c r="E5" s="94">
        <v>-0.02</v>
      </c>
      <c r="F5" s="94">
        <v>0.02</v>
      </c>
      <c r="G5" s="94">
        <v>-0.04</v>
      </c>
    </row>
    <row r="6" spans="1:9" x14ac:dyDescent="0.2">
      <c r="A6" s="13">
        <v>3</v>
      </c>
      <c r="B6" s="94">
        <v>0.02</v>
      </c>
      <c r="C6" s="94">
        <v>-0.01</v>
      </c>
      <c r="D6" s="94">
        <v>-0.06</v>
      </c>
      <c r="E6" s="94">
        <v>0.01</v>
      </c>
      <c r="F6" s="94">
        <v>0.01</v>
      </c>
      <c r="G6" s="94">
        <v>7.0000000000000007E-2</v>
      </c>
    </row>
    <row r="7" spans="1:9" x14ac:dyDescent="0.2">
      <c r="A7" s="13">
        <v>4</v>
      </c>
      <c r="B7" s="94">
        <v>-0.03</v>
      </c>
      <c r="C7" s="94">
        <v>-0.04</v>
      </c>
      <c r="D7" s="94">
        <v>0.05</v>
      </c>
      <c r="E7" s="94">
        <v>0.01</v>
      </c>
      <c r="F7" s="94">
        <v>-0.03</v>
      </c>
      <c r="G7" s="94">
        <v>0</v>
      </c>
    </row>
    <row r="8" spans="1:9" x14ac:dyDescent="0.2">
      <c r="A8" s="13">
        <v>5</v>
      </c>
      <c r="B8" s="94">
        <v>0.06</v>
      </c>
      <c r="C8" s="94">
        <v>0.01</v>
      </c>
      <c r="D8" s="94">
        <v>-0.03</v>
      </c>
      <c r="E8" s="94">
        <v>-0.03</v>
      </c>
      <c r="F8" s="94">
        <v>0.02</v>
      </c>
      <c r="G8" s="94">
        <v>-0.02</v>
      </c>
    </row>
    <row r="9" spans="1:9" x14ac:dyDescent="0.2">
      <c r="A9" s="13">
        <v>6</v>
      </c>
      <c r="B9" s="94">
        <v>-0.03</v>
      </c>
      <c r="C9" s="94">
        <v>0.01</v>
      </c>
      <c r="D9" s="94">
        <v>-0.02</v>
      </c>
      <c r="E9" s="94">
        <v>-0.04</v>
      </c>
      <c r="F9" s="94">
        <v>0</v>
      </c>
      <c r="G9" s="94">
        <v>-0.03</v>
      </c>
    </row>
    <row r="10" spans="1:9" x14ac:dyDescent="0.2">
      <c r="A10" s="13">
        <v>7</v>
      </c>
      <c r="B10" s="94">
        <v>0</v>
      </c>
      <c r="C10" s="94">
        <v>-0.03</v>
      </c>
      <c r="D10" s="94">
        <v>0.04</v>
      </c>
      <c r="E10" s="94">
        <v>0.03</v>
      </c>
      <c r="F10" s="94">
        <v>0.01</v>
      </c>
      <c r="G10" s="94">
        <v>-0.09</v>
      </c>
    </row>
    <row r="11" spans="1:9" x14ac:dyDescent="0.2">
      <c r="A11" s="13">
        <v>8</v>
      </c>
      <c r="B11" s="94">
        <v>-0.01</v>
      </c>
      <c r="C11" s="94">
        <v>0.01</v>
      </c>
      <c r="D11" s="94">
        <v>-0.01</v>
      </c>
      <c r="E11" s="94">
        <v>-0.03</v>
      </c>
      <c r="F11" s="94">
        <v>0</v>
      </c>
      <c r="G11" s="94">
        <v>7.0000000000000007E-2</v>
      </c>
    </row>
    <row r="12" spans="1:9" x14ac:dyDescent="0.2">
      <c r="A12" s="13">
        <v>9</v>
      </c>
      <c r="B12" s="94">
        <v>0.02</v>
      </c>
      <c r="C12" s="94">
        <v>0.02</v>
      </c>
      <c r="D12" s="94">
        <v>-0.01</v>
      </c>
      <c r="E12" s="94">
        <v>0.06</v>
      </c>
      <c r="F12" s="94">
        <v>-0.02</v>
      </c>
      <c r="G12" s="94">
        <v>0.03</v>
      </c>
    </row>
    <row r="13" spans="1:9" x14ac:dyDescent="0.2">
      <c r="A13" s="13">
        <v>10</v>
      </c>
      <c r="B13" s="94">
        <v>-0.02</v>
      </c>
      <c r="C13" s="94">
        <v>-0.05</v>
      </c>
      <c r="D13" s="94">
        <v>0.04</v>
      </c>
      <c r="E13" s="94">
        <v>-0.05</v>
      </c>
      <c r="F13" s="94">
        <v>0.03</v>
      </c>
      <c r="G13" s="94">
        <v>0</v>
      </c>
    </row>
    <row r="14" spans="1:9" x14ac:dyDescent="0.2">
      <c r="A14" s="13">
        <v>11</v>
      </c>
      <c r="B14" s="94">
        <v>0.01</v>
      </c>
      <c r="C14" s="94">
        <v>-0.01</v>
      </c>
      <c r="D14" s="94">
        <v>-7.0000000000000007E-2</v>
      </c>
      <c r="E14" s="94">
        <v>0.06</v>
      </c>
      <c r="F14" s="94">
        <v>-0.02</v>
      </c>
      <c r="G14" s="94">
        <v>0</v>
      </c>
    </row>
    <row r="15" spans="1:9" x14ac:dyDescent="0.2">
      <c r="A15" s="13">
        <v>12</v>
      </c>
      <c r="B15" s="94">
        <v>0</v>
      </c>
      <c r="C15" s="94">
        <v>7.0000000000000007E-2</v>
      </c>
      <c r="D15" s="94">
        <v>0.03</v>
      </c>
      <c r="E15" s="94">
        <v>-0.05</v>
      </c>
      <c r="F15" s="94">
        <v>-0.05</v>
      </c>
      <c r="G15" s="94">
        <v>0.14000000000000001</v>
      </c>
    </row>
    <row r="16" spans="1:9" x14ac:dyDescent="0.2">
      <c r="A16" s="13">
        <v>13</v>
      </c>
      <c r="B16" s="94">
        <v>-0.01</v>
      </c>
      <c r="C16" s="94">
        <v>0.03</v>
      </c>
      <c r="D16" s="94">
        <v>0</v>
      </c>
      <c r="E16" s="94">
        <v>0</v>
      </c>
      <c r="F16" s="94">
        <v>0.08</v>
      </c>
      <c r="G16" s="94">
        <v>0.03</v>
      </c>
    </row>
    <row r="17" spans="1:7" x14ac:dyDescent="0.2">
      <c r="A17" s="13">
        <v>14</v>
      </c>
      <c r="B17" s="94">
        <v>0</v>
      </c>
      <c r="C17" s="94">
        <v>-0.09</v>
      </c>
      <c r="D17" s="94">
        <v>0.02</v>
      </c>
      <c r="E17" s="94">
        <v>0.03</v>
      </c>
      <c r="F17" s="94">
        <v>-0.08</v>
      </c>
      <c r="G17" s="94">
        <v>-7.0000000000000007E-2</v>
      </c>
    </row>
    <row r="18" spans="1:7" x14ac:dyDescent="0.2">
      <c r="A18" s="13">
        <v>15</v>
      </c>
      <c r="B18" s="94">
        <v>-0.01</v>
      </c>
      <c r="C18" s="94">
        <v>0.08</v>
      </c>
      <c r="D18" s="94">
        <v>-0.03</v>
      </c>
      <c r="E18" s="94">
        <v>-0.01</v>
      </c>
      <c r="F18" s="94">
        <v>0.14000000000000001</v>
      </c>
      <c r="G18" s="94">
        <v>-0.05</v>
      </c>
    </row>
    <row r="19" spans="1:7" x14ac:dyDescent="0.2">
      <c r="A19" s="13">
        <v>16</v>
      </c>
      <c r="B19" s="94">
        <v>0.02</v>
      </c>
      <c r="C19" s="94">
        <v>-0.11</v>
      </c>
      <c r="D19" s="94">
        <v>0.01</v>
      </c>
      <c r="E19" s="94">
        <v>-0.04</v>
      </c>
      <c r="F19" s="94">
        <v>-0.09</v>
      </c>
      <c r="G19" s="94">
        <v>-0.06</v>
      </c>
    </row>
    <row r="20" spans="1:7" x14ac:dyDescent="0.2">
      <c r="A20" s="13">
        <v>17</v>
      </c>
      <c r="B20" s="94">
        <v>-0.02</v>
      </c>
      <c r="C20" s="94">
        <v>0.1</v>
      </c>
      <c r="D20" s="94">
        <v>0.03</v>
      </c>
      <c r="E20" s="94">
        <v>-0.01</v>
      </c>
      <c r="F20" s="94">
        <v>0.03</v>
      </c>
      <c r="G20" s="94">
        <v>-0.1</v>
      </c>
    </row>
    <row r="21" spans="1:7" x14ac:dyDescent="0.2">
      <c r="A21" s="13">
        <v>18</v>
      </c>
      <c r="B21" s="94">
        <v>-0.02</v>
      </c>
      <c r="C21" s="94">
        <v>-0.05</v>
      </c>
      <c r="D21" s="94">
        <v>0</v>
      </c>
      <c r="E21" s="94">
        <v>0.05</v>
      </c>
      <c r="F21" s="94">
        <v>-0.02</v>
      </c>
      <c r="G21" s="94">
        <v>0.06</v>
      </c>
    </row>
    <row r="22" spans="1:7" x14ac:dyDescent="0.2">
      <c r="A22" s="13">
        <v>19</v>
      </c>
      <c r="B22" s="94">
        <v>0.04</v>
      </c>
      <c r="C22" s="94">
        <v>-0.03</v>
      </c>
      <c r="D22" s="94">
        <v>-0.02</v>
      </c>
      <c r="E22" s="94">
        <v>0.01</v>
      </c>
      <c r="F22" s="94">
        <v>0</v>
      </c>
      <c r="G22" s="94">
        <v>-0.05</v>
      </c>
    </row>
    <row r="23" spans="1:7" x14ac:dyDescent="0.2">
      <c r="A23" s="13">
        <v>20</v>
      </c>
      <c r="B23" s="94">
        <v>-0.03</v>
      </c>
      <c r="C23" s="94">
        <v>7.0000000000000007E-2</v>
      </c>
      <c r="D23" s="94">
        <v>0.01</v>
      </c>
      <c r="E23" s="94">
        <v>-0.01</v>
      </c>
      <c r="F23" s="94">
        <v>-0.01</v>
      </c>
      <c r="G23" s="94">
        <v>0.13</v>
      </c>
    </row>
    <row r="24" spans="1:7" x14ac:dyDescent="0.2">
      <c r="A24" s="13">
        <v>21</v>
      </c>
      <c r="B24" s="94">
        <v>0.01</v>
      </c>
      <c r="C24" s="94">
        <v>-0.02</v>
      </c>
      <c r="D24" s="94">
        <v>-0.03</v>
      </c>
      <c r="E24" s="94">
        <v>-0.06</v>
      </c>
      <c r="F24" s="94">
        <v>0.02</v>
      </c>
      <c r="G24" s="94">
        <v>-7.0000000000000007E-2</v>
      </c>
    </row>
    <row r="25" spans="1:7" x14ac:dyDescent="0.2">
      <c r="A25" s="13">
        <v>22</v>
      </c>
      <c r="B25" s="94">
        <v>-0.02</v>
      </c>
      <c r="C25" s="94">
        <v>-0.04</v>
      </c>
      <c r="D25" s="94">
        <v>0.03</v>
      </c>
      <c r="E25" s="94">
        <v>7.0000000000000007E-2</v>
      </c>
      <c r="F25" s="94">
        <v>0.02</v>
      </c>
      <c r="G25" s="94">
        <v>-0.05</v>
      </c>
    </row>
    <row r="26" spans="1:7" x14ac:dyDescent="0.2">
      <c r="A26" s="13">
        <v>23</v>
      </c>
      <c r="B26" s="94">
        <v>0.06</v>
      </c>
      <c r="C26" s="94">
        <v>0.03</v>
      </c>
      <c r="D26" s="94">
        <v>-0.02</v>
      </c>
      <c r="E26" s="94">
        <v>-0.05</v>
      </c>
      <c r="F26" s="94">
        <v>-0.06</v>
      </c>
      <c r="G26" s="94">
        <v>0.06</v>
      </c>
    </row>
    <row r="27" spans="1:7" x14ac:dyDescent="0.2">
      <c r="A27" s="13">
        <v>24</v>
      </c>
      <c r="B27" s="94">
        <v>-0.04</v>
      </c>
      <c r="C27" s="94">
        <v>0</v>
      </c>
      <c r="D27" s="94">
        <v>0.01</v>
      </c>
      <c r="E27" s="94">
        <v>0.03</v>
      </c>
      <c r="F27" s="94">
        <v>0.03</v>
      </c>
      <c r="G27" s="94">
        <v>-0.01</v>
      </c>
    </row>
    <row r="28" spans="1:7" x14ac:dyDescent="0.2">
      <c r="A28" s="13">
        <v>25</v>
      </c>
      <c r="B28" s="94">
        <v>0</v>
      </c>
      <c r="C28" s="94">
        <v>-0.02</v>
      </c>
      <c r="D28" s="94">
        <v>-7.0000000000000007E-2</v>
      </c>
      <c r="E28" s="94">
        <v>0.03</v>
      </c>
      <c r="F28" s="94">
        <v>0</v>
      </c>
      <c r="G28" s="94">
        <v>-0.04</v>
      </c>
    </row>
    <row r="29" spans="1:7" x14ac:dyDescent="0.2">
      <c r="A29" s="13">
        <v>26</v>
      </c>
      <c r="B29" s="94">
        <v>0</v>
      </c>
      <c r="C29" s="94">
        <v>7.0000000000000007E-2</v>
      </c>
      <c r="D29" s="94">
        <v>0.08</v>
      </c>
      <c r="E29" s="94">
        <v>-0.08</v>
      </c>
      <c r="F29" s="94">
        <v>0.03</v>
      </c>
      <c r="G29" s="94">
        <v>0.06</v>
      </c>
    </row>
    <row r="30" spans="1:7" x14ac:dyDescent="0.2">
      <c r="A30" s="13">
        <v>27</v>
      </c>
      <c r="B30" s="94">
        <v>0.01</v>
      </c>
      <c r="C30" s="94">
        <v>-0.1</v>
      </c>
      <c r="D30" s="94">
        <v>0</v>
      </c>
      <c r="E30" s="94">
        <v>0.06</v>
      </c>
      <c r="F30" s="94">
        <v>-0.06</v>
      </c>
      <c r="G30" s="94">
        <v>0.04</v>
      </c>
    </row>
    <row r="31" spans="1:7" x14ac:dyDescent="0.2">
      <c r="A31" s="13">
        <v>28</v>
      </c>
      <c r="B31" s="94">
        <v>-0.02</v>
      </c>
      <c r="C31" s="94">
        <v>0.02</v>
      </c>
      <c r="D31" s="94">
        <v>-0.05</v>
      </c>
      <c r="E31" s="94">
        <v>-0.04</v>
      </c>
      <c r="F31" s="94">
        <v>0.04</v>
      </c>
      <c r="G31" s="94">
        <v>-0.08</v>
      </c>
    </row>
    <row r="32" spans="1:7" x14ac:dyDescent="0.2">
      <c r="A32" s="13">
        <v>29</v>
      </c>
      <c r="B32" s="94">
        <v>0.02</v>
      </c>
      <c r="C32" s="94">
        <v>-0.01</v>
      </c>
      <c r="D32" s="94">
        <v>0.04</v>
      </c>
      <c r="E32" s="94">
        <v>0.06</v>
      </c>
      <c r="F32" s="94">
        <v>-0.03</v>
      </c>
      <c r="G32" s="94">
        <v>0.06</v>
      </c>
    </row>
    <row r="33" spans="1:7" x14ac:dyDescent="0.2">
      <c r="A33" s="13">
        <v>30</v>
      </c>
      <c r="B33" s="94">
        <v>-0.01</v>
      </c>
      <c r="C33" s="94">
        <v>0.05</v>
      </c>
      <c r="D33" s="94">
        <v>-0.04</v>
      </c>
      <c r="E33" s="94">
        <v>-0.04</v>
      </c>
      <c r="F33" s="94">
        <v>0.01</v>
      </c>
      <c r="G33" s="94">
        <v>-0.11</v>
      </c>
    </row>
    <row r="34" spans="1:7" x14ac:dyDescent="0.2">
      <c r="A34" s="13">
        <v>31</v>
      </c>
      <c r="B34" s="94">
        <v>-0.01</v>
      </c>
      <c r="C34" s="94">
        <v>0.03</v>
      </c>
      <c r="D34" s="94">
        <v>-0.01</v>
      </c>
      <c r="E34" s="94">
        <v>-0.01</v>
      </c>
      <c r="F34" s="94">
        <v>0.03</v>
      </c>
      <c r="G34" s="94">
        <v>0.11</v>
      </c>
    </row>
    <row r="35" spans="1:7" x14ac:dyDescent="0.2">
      <c r="A35" s="13">
        <v>32</v>
      </c>
      <c r="B35" s="94">
        <v>0.01</v>
      </c>
      <c r="C35" s="94">
        <v>-0.09</v>
      </c>
      <c r="D35" s="94">
        <v>0.05</v>
      </c>
      <c r="E35" s="94">
        <v>0.08</v>
      </c>
      <c r="F35" s="94">
        <v>-0.05</v>
      </c>
      <c r="G35" s="94">
        <v>-0.01</v>
      </c>
    </row>
    <row r="36" spans="1:7" x14ac:dyDescent="0.2">
      <c r="A36" s="13">
        <v>33</v>
      </c>
      <c r="B36" s="94">
        <v>0</v>
      </c>
      <c r="C36" s="94">
        <v>7.0000000000000007E-2</v>
      </c>
      <c r="D36" s="94">
        <v>-0.03</v>
      </c>
      <c r="E36" s="94">
        <v>-0.11</v>
      </c>
      <c r="F36" s="94">
        <v>0.02</v>
      </c>
      <c r="G36" s="94">
        <v>-0.08</v>
      </c>
    </row>
    <row r="37" spans="1:7" x14ac:dyDescent="0.2">
      <c r="A37" s="13">
        <v>34</v>
      </c>
      <c r="B37" s="94">
        <v>-0.03</v>
      </c>
      <c r="C37" s="94">
        <v>-0.04</v>
      </c>
      <c r="D37" s="94">
        <v>0.02</v>
      </c>
      <c r="E37" s="94">
        <v>0.03</v>
      </c>
      <c r="F37" s="94">
        <v>0.02</v>
      </c>
      <c r="G37" s="94">
        <v>0</v>
      </c>
    </row>
    <row r="38" spans="1:7" x14ac:dyDescent="0.2">
      <c r="A38" s="13">
        <v>35</v>
      </c>
      <c r="B38" s="94">
        <v>0.03</v>
      </c>
      <c r="C38" s="94">
        <v>0.05</v>
      </c>
      <c r="D38" s="94">
        <v>-0.01</v>
      </c>
      <c r="E38" s="94">
        <v>0.05</v>
      </c>
      <c r="F38" s="94">
        <v>-0.04</v>
      </c>
      <c r="G38" s="94">
        <v>0.08</v>
      </c>
    </row>
    <row r="39" spans="1:7" x14ac:dyDescent="0.25">
      <c r="A39" s="14"/>
      <c r="B39" s="95"/>
      <c r="C39" s="95"/>
      <c r="D39" s="95"/>
      <c r="E39" s="95"/>
      <c r="F39" s="95"/>
      <c r="G39" s="95"/>
    </row>
    <row r="40" spans="1:7" x14ac:dyDescent="0.2">
      <c r="A40" s="13" t="s">
        <v>15</v>
      </c>
      <c r="B40" s="96">
        <v>0</v>
      </c>
      <c r="C40" s="96">
        <v>0</v>
      </c>
      <c r="D40" s="96">
        <v>0</v>
      </c>
      <c r="E40" s="96">
        <v>0</v>
      </c>
      <c r="F40" s="96">
        <v>0</v>
      </c>
      <c r="G40" s="96">
        <v>0</v>
      </c>
    </row>
    <row r="41" spans="1:7" x14ac:dyDescent="0.2">
      <c r="A41" s="13" t="s">
        <v>16</v>
      </c>
      <c r="B41" s="96">
        <v>0.05</v>
      </c>
      <c r="C41" s="96">
        <v>0.11</v>
      </c>
      <c r="D41" s="96">
        <v>7.0000000000000007E-2</v>
      </c>
      <c r="E41" s="96">
        <v>0.09</v>
      </c>
      <c r="F41" s="96">
        <v>7.0000000000000007E-2</v>
      </c>
      <c r="G41" s="96">
        <v>0.13</v>
      </c>
    </row>
    <row r="42" spans="1:7" ht="18.75" x14ac:dyDescent="0.2">
      <c r="A42" s="97" t="s">
        <v>82</v>
      </c>
      <c r="B42" s="98">
        <v>0.11</v>
      </c>
      <c r="C42" s="98">
        <v>0.05</v>
      </c>
      <c r="D42" s="98">
        <v>0.01</v>
      </c>
      <c r="E42" s="98">
        <v>0.03</v>
      </c>
      <c r="F42" s="98">
        <v>0.36</v>
      </c>
      <c r="G42" s="98">
        <v>0.17</v>
      </c>
    </row>
    <row r="43" spans="1:7" ht="19.5" thickBot="1" x14ac:dyDescent="0.25">
      <c r="A43" s="99" t="s">
        <v>83</v>
      </c>
      <c r="B43" s="100">
        <v>2.0299999999999998</v>
      </c>
      <c r="C43" s="101"/>
      <c r="D43" s="101"/>
      <c r="E43" s="102"/>
      <c r="F43" s="101"/>
      <c r="G43" s="101"/>
    </row>
  </sheetData>
  <mergeCells count="4">
    <mergeCell ref="A2:A3"/>
    <mergeCell ref="B2:C2"/>
    <mergeCell ref="D2:E2"/>
    <mergeCell ref="F2:G2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D200-522B-48DB-B12C-EA6429ACEB78}">
  <dimension ref="A1:G46"/>
  <sheetViews>
    <sheetView zoomScale="131" zoomScaleNormal="131" workbookViewId="0"/>
  </sheetViews>
  <sheetFormatPr defaultColWidth="9" defaultRowHeight="15.75" x14ac:dyDescent="0.2"/>
  <cols>
    <col min="1" max="1" width="22.375" style="5" customWidth="1"/>
    <col min="2" max="4" width="16.25" style="5" customWidth="1"/>
    <col min="5" max="7" width="11.75" style="5" customWidth="1"/>
    <col min="8" max="16384" width="9" style="5"/>
  </cols>
  <sheetData>
    <row r="1" spans="1:7" ht="28.5" customHeight="1" thickBot="1" x14ac:dyDescent="0.25">
      <c r="A1" s="21" t="s">
        <v>86</v>
      </c>
    </row>
    <row r="2" spans="1:7" ht="16.5" thickBot="1" x14ac:dyDescent="0.25">
      <c r="A2" s="92" t="s">
        <v>11</v>
      </c>
      <c r="B2" s="22" t="s">
        <v>12</v>
      </c>
      <c r="C2" s="22" t="s">
        <v>13</v>
      </c>
      <c r="D2" s="22" t="s">
        <v>14</v>
      </c>
      <c r="E2" s="13"/>
      <c r="G2" s="13"/>
    </row>
    <row r="3" spans="1:7" ht="19.5" thickBot="1" x14ac:dyDescent="0.25">
      <c r="A3" s="93"/>
      <c r="B3" s="23" t="s">
        <v>17</v>
      </c>
      <c r="C3" s="23" t="s">
        <v>17</v>
      </c>
      <c r="D3" s="23" t="s">
        <v>17</v>
      </c>
    </row>
    <row r="4" spans="1:7" x14ac:dyDescent="0.25">
      <c r="A4" s="13">
        <v>1</v>
      </c>
      <c r="B4" s="17">
        <v>3.7874571206630847E-2</v>
      </c>
      <c r="C4" s="18">
        <v>-3.0468031854136157E-3</v>
      </c>
      <c r="D4" s="18">
        <v>-5.7200300591864206E-2</v>
      </c>
    </row>
    <row r="5" spans="1:7" x14ac:dyDescent="0.25">
      <c r="A5" s="13">
        <v>2</v>
      </c>
      <c r="B5" s="17">
        <v>-1.6889563481559122E-2</v>
      </c>
      <c r="C5" s="18">
        <v>-8.8785651718437109E-3</v>
      </c>
      <c r="D5" s="18">
        <v>-2.6918928705876866E-2</v>
      </c>
    </row>
    <row r="6" spans="1:7" x14ac:dyDescent="0.25">
      <c r="A6" s="13">
        <v>3</v>
      </c>
      <c r="B6" s="17">
        <v>-7.0061690379041863E-2</v>
      </c>
      <c r="C6" s="18">
        <v>-4.3668831235521566E-3</v>
      </c>
      <c r="D6" s="19">
        <v>-5.8663606787856537E-3</v>
      </c>
    </row>
    <row r="7" spans="1:7" x14ac:dyDescent="0.25">
      <c r="A7" s="13">
        <v>4</v>
      </c>
      <c r="B7" s="17">
        <v>6.0064640239332334E-4</v>
      </c>
      <c r="C7" s="18">
        <v>-8.4824618929113527E-2</v>
      </c>
      <c r="D7" s="19">
        <v>2.1768301573521498E-2</v>
      </c>
    </row>
    <row r="8" spans="1:7" x14ac:dyDescent="0.25">
      <c r="A8" s="13">
        <v>5</v>
      </c>
      <c r="B8" s="17">
        <v>2.0244727781504324E-2</v>
      </c>
      <c r="C8" s="18">
        <v>-1.9406445044056753E-2</v>
      </c>
      <c r="D8" s="18">
        <v>-9.9981260235360025E-3</v>
      </c>
    </row>
    <row r="9" spans="1:7" x14ac:dyDescent="0.25">
      <c r="A9" s="13">
        <v>6</v>
      </c>
      <c r="B9" s="17">
        <v>1.4921360724784449E-3</v>
      </c>
      <c r="C9" s="18">
        <v>4.3990023118611887E-2</v>
      </c>
      <c r="D9" s="18">
        <v>-1.6885714998804424E-2</v>
      </c>
    </row>
    <row r="10" spans="1:7" x14ac:dyDescent="0.25">
      <c r="A10" s="13">
        <v>7</v>
      </c>
      <c r="B10" s="17">
        <v>-7.6151323072926047E-3</v>
      </c>
      <c r="C10" s="18">
        <v>-1.3607897646927825E-2</v>
      </c>
      <c r="D10" s="18">
        <v>-1.6432231977336897E-3</v>
      </c>
    </row>
    <row r="11" spans="1:7" x14ac:dyDescent="0.25">
      <c r="A11" s="13">
        <v>8</v>
      </c>
      <c r="B11" s="17">
        <v>-4.4961860459880043E-2</v>
      </c>
      <c r="C11" s="18">
        <v>-1.7159527159527066E-2</v>
      </c>
      <c r="D11" s="18">
        <v>3.8001870881210209E-3</v>
      </c>
    </row>
    <row r="12" spans="1:7" x14ac:dyDescent="0.25">
      <c r="A12" s="13">
        <v>9</v>
      </c>
      <c r="B12" s="17">
        <v>2.9642659438167129E-4</v>
      </c>
      <c r="C12" s="18">
        <v>-1.9643050714446275E-2</v>
      </c>
      <c r="D12" s="18">
        <v>3.8934585424588164E-3</v>
      </c>
    </row>
    <row r="13" spans="1:7" x14ac:dyDescent="0.25">
      <c r="A13" s="13">
        <v>10</v>
      </c>
      <c r="B13" s="17">
        <v>-4.1997521524117509E-2</v>
      </c>
      <c r="C13" s="18">
        <v>5.7441214332598634E-2</v>
      </c>
      <c r="D13" s="18">
        <v>7.2211767021546081E-3</v>
      </c>
    </row>
    <row r="14" spans="1:7" x14ac:dyDescent="0.25">
      <c r="A14" s="13">
        <v>11</v>
      </c>
      <c r="B14" s="17">
        <v>5.6094966604858243E-2</v>
      </c>
      <c r="C14" s="18">
        <v>5.0288383470764586E-3</v>
      </c>
      <c r="D14" s="18">
        <v>-9.6921377206182768E-3</v>
      </c>
    </row>
    <row r="15" spans="1:7" x14ac:dyDescent="0.25">
      <c r="A15" s="13">
        <v>12</v>
      </c>
      <c r="B15" s="17">
        <v>0.23887796901056468</v>
      </c>
      <c r="C15" s="18">
        <v>-1.9250868213638306E-2</v>
      </c>
      <c r="D15" s="18">
        <v>-2.0831233611517952E-2</v>
      </c>
    </row>
    <row r="16" spans="1:7" x14ac:dyDescent="0.25">
      <c r="A16" s="13">
        <v>13</v>
      </c>
      <c r="B16" s="17">
        <v>-8.3916841409181764E-2</v>
      </c>
      <c r="C16" s="18">
        <v>-1.4088932996259018E-2</v>
      </c>
      <c r="D16" s="18">
        <v>1.1235155033872957E-2</v>
      </c>
    </row>
    <row r="17" spans="1:4" x14ac:dyDescent="0.25">
      <c r="A17" s="13">
        <v>14</v>
      </c>
      <c r="B17" s="17">
        <v>-7.8020068915440888E-3</v>
      </c>
      <c r="C17" s="18">
        <v>-1.1530975311035974E-2</v>
      </c>
      <c r="D17" s="18">
        <v>-3.7185318563226488E-2</v>
      </c>
    </row>
    <row r="18" spans="1:4" x14ac:dyDescent="0.25">
      <c r="A18" s="13">
        <v>15</v>
      </c>
      <c r="B18" s="17">
        <v>-4.3822103991120187E-3</v>
      </c>
      <c r="C18" s="18">
        <v>3.6058912153968947E-3</v>
      </c>
      <c r="D18" s="18">
        <v>3.7598536905880664E-2</v>
      </c>
    </row>
    <row r="19" spans="1:4" x14ac:dyDescent="0.25">
      <c r="A19" s="13">
        <v>16</v>
      </c>
      <c r="B19" s="17">
        <v>-1.8634584060484016E-2</v>
      </c>
      <c r="C19" s="18">
        <v>2.3412034444003638E-2</v>
      </c>
      <c r="D19" s="18">
        <v>6.3373442196201779E-3</v>
      </c>
    </row>
    <row r="20" spans="1:4" x14ac:dyDescent="0.25">
      <c r="A20" s="13">
        <v>17</v>
      </c>
      <c r="B20" s="17">
        <v>1.8134900137800614E-2</v>
      </c>
      <c r="C20" s="18">
        <v>-1.6743127606799746E-2</v>
      </c>
      <c r="D20" s="18">
        <v>2.3222708515957535E-2</v>
      </c>
    </row>
    <row r="21" spans="1:4" x14ac:dyDescent="0.25">
      <c r="A21" s="13">
        <v>18</v>
      </c>
      <c r="B21" s="17">
        <v>-7.1639448858573651E-2</v>
      </c>
      <c r="C21" s="18">
        <v>-9.810217184269554E-3</v>
      </c>
      <c r="D21" s="18">
        <v>-9.5666974504471369E-3</v>
      </c>
    </row>
    <row r="22" spans="1:4" x14ac:dyDescent="0.25">
      <c r="A22" s="13">
        <v>19</v>
      </c>
      <c r="B22" s="17">
        <v>8.0778344739851349E-3</v>
      </c>
      <c r="C22" s="18">
        <v>3.9763709881457387E-2</v>
      </c>
      <c r="D22" s="18">
        <v>-2.6516150952726747E-4</v>
      </c>
    </row>
    <row r="23" spans="1:4" x14ac:dyDescent="0.25">
      <c r="A23" s="13">
        <v>20</v>
      </c>
      <c r="B23" s="17">
        <v>-2.0637063623873964E-2</v>
      </c>
      <c r="C23" s="18">
        <v>-3.1059977604330768E-3</v>
      </c>
      <c r="D23" s="18">
        <v>1.8248956122901561E-2</v>
      </c>
    </row>
    <row r="24" spans="1:4" x14ac:dyDescent="0.25">
      <c r="A24" s="13">
        <v>21</v>
      </c>
      <c r="B24" s="17">
        <v>-1.2307120320409481E-2</v>
      </c>
      <c r="C24" s="18">
        <v>-1.525249340816881E-2</v>
      </c>
      <c r="D24" s="18">
        <v>5.7342355295419978E-2</v>
      </c>
    </row>
    <row r="25" spans="1:4" x14ac:dyDescent="0.25">
      <c r="A25" s="13">
        <v>22</v>
      </c>
      <c r="B25" s="17">
        <v>-2.4688715530518657E-2</v>
      </c>
      <c r="C25" s="18">
        <v>8.1936839989804611E-2</v>
      </c>
      <c r="D25" s="18">
        <v>9.9041834575874788E-3</v>
      </c>
    </row>
    <row r="26" spans="1:4" x14ac:dyDescent="0.25">
      <c r="A26" s="13">
        <v>23</v>
      </c>
      <c r="B26" s="17">
        <v>3.4029104151400702E-2</v>
      </c>
      <c r="C26" s="18">
        <v>3.6099846892456711E-2</v>
      </c>
      <c r="D26" s="18">
        <v>-4.7286933886558913E-2</v>
      </c>
    </row>
    <row r="27" spans="1:4" x14ac:dyDescent="0.25">
      <c r="A27" s="13">
        <v>24</v>
      </c>
      <c r="B27" s="17">
        <v>-9.3458642552723958E-3</v>
      </c>
      <c r="C27" s="18">
        <v>-6.5120502995563712E-2</v>
      </c>
      <c r="D27" s="18">
        <v>3.0194574960340503E-3</v>
      </c>
    </row>
    <row r="28" spans="1:4" x14ac:dyDescent="0.25">
      <c r="A28" s="13">
        <v>25</v>
      </c>
      <c r="B28" s="17">
        <v>4.7705010379761603E-3</v>
      </c>
      <c r="C28" s="18">
        <v>7.0219134835181052E-2</v>
      </c>
      <c r="D28" s="18">
        <v>-7.6263311364899167E-3</v>
      </c>
    </row>
    <row r="29" spans="1:4" x14ac:dyDescent="0.25">
      <c r="A29" s="13">
        <v>26</v>
      </c>
      <c r="B29" s="17">
        <v>-1.1616553808102559E-2</v>
      </c>
      <c r="C29" s="18">
        <v>4.9919351085447872E-2</v>
      </c>
      <c r="D29" s="18">
        <v>-5.4764892925107667E-2</v>
      </c>
    </row>
    <row r="30" spans="1:4" x14ac:dyDescent="0.25">
      <c r="A30" s="13">
        <v>27</v>
      </c>
      <c r="B30" s="17">
        <v>3.678860482403401E-2</v>
      </c>
      <c r="C30" s="18">
        <v>-2.075815171453943E-2</v>
      </c>
      <c r="D30" s="18">
        <v>-2.7915567865521851E-2</v>
      </c>
    </row>
    <row r="31" spans="1:4" x14ac:dyDescent="0.25">
      <c r="A31" s="13">
        <v>28</v>
      </c>
      <c r="B31" s="17">
        <v>-5.6516865071021272E-2</v>
      </c>
      <c r="C31" s="18">
        <v>-3.8451315305110256E-3</v>
      </c>
      <c r="D31" s="18">
        <v>2.9378302854876637E-3</v>
      </c>
    </row>
    <row r="32" spans="1:4" x14ac:dyDescent="0.25">
      <c r="A32" s="13">
        <v>29</v>
      </c>
      <c r="B32" s="17">
        <v>-5.9392894938836704E-3</v>
      </c>
      <c r="C32" s="18">
        <v>-1.3137632179360814E-2</v>
      </c>
      <c r="D32" s="18">
        <v>1.2031884307983631E-2</v>
      </c>
    </row>
    <row r="33" spans="1:7" x14ac:dyDescent="0.25">
      <c r="A33" s="13">
        <v>30</v>
      </c>
      <c r="B33" s="17">
        <v>-5.4078329464468666E-3</v>
      </c>
      <c r="C33" s="18">
        <v>-5.7103861276219803E-3</v>
      </c>
      <c r="D33" s="18">
        <v>-2.8535375715676992E-3</v>
      </c>
    </row>
    <row r="34" spans="1:7" x14ac:dyDescent="0.25">
      <c r="A34" s="13">
        <v>31</v>
      </c>
      <c r="B34" s="17">
        <v>2.7684124449756098E-2</v>
      </c>
      <c r="C34" s="18">
        <v>-6.1625196274728289E-2</v>
      </c>
      <c r="D34" s="18">
        <v>2.0503263012061623E-2</v>
      </c>
    </row>
    <row r="35" spans="1:7" x14ac:dyDescent="0.25">
      <c r="A35" s="13">
        <v>32</v>
      </c>
      <c r="B35" s="17">
        <v>1.3619646588747258E-2</v>
      </c>
      <c r="C35" s="18">
        <v>-7.8811298049208389E-2</v>
      </c>
      <c r="D35" s="18">
        <v>-2.2490957171772408E-2</v>
      </c>
    </row>
    <row r="36" spans="1:7" x14ac:dyDescent="0.25">
      <c r="A36" s="13">
        <v>33</v>
      </c>
      <c r="B36" s="17">
        <v>-7.4162429620217019E-2</v>
      </c>
      <c r="C36" s="18">
        <v>6.123685967418524E-3</v>
      </c>
      <c r="D36" s="18">
        <v>-6.9993823763603302E-3</v>
      </c>
    </row>
    <row r="37" spans="1:7" x14ac:dyDescent="0.25">
      <c r="A37" s="13">
        <v>34</v>
      </c>
      <c r="B37" s="17">
        <v>4.4983373065132781E-2</v>
      </c>
      <c r="C37" s="18">
        <v>5.3858598029643545E-2</v>
      </c>
      <c r="D37" s="18">
        <v>5.1841959562981543E-3</v>
      </c>
      <c r="E37" s="38"/>
      <c r="F37" s="38"/>
      <c r="G37" s="38"/>
    </row>
    <row r="38" spans="1:7" x14ac:dyDescent="0.25">
      <c r="A38" s="13">
        <v>35</v>
      </c>
      <c r="B38" s="17">
        <v>8.5009261966195737E-2</v>
      </c>
      <c r="C38" s="18">
        <v>-1.8894894680765439E-2</v>
      </c>
      <c r="D38" s="18">
        <v>2.9358246043109659E-3</v>
      </c>
      <c r="E38" s="38"/>
      <c r="F38" s="38"/>
      <c r="G38" s="38"/>
    </row>
    <row r="39" spans="1:7" x14ac:dyDescent="0.2">
      <c r="A39" s="14"/>
      <c r="B39" s="15"/>
      <c r="C39" s="16"/>
      <c r="D39" s="16"/>
    </row>
    <row r="40" spans="1:7" x14ac:dyDescent="0.2">
      <c r="A40" s="59" t="s">
        <v>15</v>
      </c>
      <c r="B40" s="60">
        <f>AVERAGE(B4:B38)</f>
        <v>1.1444628550659277E-3</v>
      </c>
      <c r="C40" s="60">
        <f>AVERAGE(C4:C38)</f>
        <v>-1.634869396248208E-3</v>
      </c>
      <c r="D40" s="60">
        <f>AVERAGE(D4:D38)</f>
        <v>-3.394456767589839E-3</v>
      </c>
    </row>
    <row r="41" spans="1:7" x14ac:dyDescent="0.2">
      <c r="A41" s="59" t="s">
        <v>16</v>
      </c>
      <c r="B41" s="60">
        <f>2*STDEV(B4:B38)</f>
        <v>0.11216976572776474</v>
      </c>
      <c r="C41" s="60">
        <f>2*STDEV(C4:C38)</f>
        <v>7.7314687531100004E-2</v>
      </c>
      <c r="D41" s="60">
        <f>2*STDEV(D4:D38)</f>
        <v>4.8100267228549654E-2</v>
      </c>
    </row>
    <row r="42" spans="1:7" ht="18.75" x14ac:dyDescent="0.2">
      <c r="A42" s="61" t="s">
        <v>78</v>
      </c>
      <c r="B42" s="62">
        <f>ABS(B40-0)*$A$38^0.5/B41*2</f>
        <v>0.1207229687150551</v>
      </c>
      <c r="C42" s="62">
        <f>ABS(C40-0)*$A$38^0.5/C41*2</f>
        <v>0.25019871623387752</v>
      </c>
      <c r="D42" s="62">
        <f>ABS(D40-0)*$A$38^0.5/D41*2</f>
        <v>0.8350006440473341</v>
      </c>
    </row>
    <row r="43" spans="1:7" ht="19.5" thickBot="1" x14ac:dyDescent="0.25">
      <c r="A43" s="63" t="s">
        <v>79</v>
      </c>
      <c r="B43" s="64">
        <f>_xlfn.T.INV.2T(0.05,34)</f>
        <v>2.0322445093177191</v>
      </c>
      <c r="C43" s="65"/>
      <c r="D43" s="65"/>
    </row>
    <row r="45" spans="1:7" x14ac:dyDescent="0.2">
      <c r="A45" s="20"/>
      <c r="C45" s="1"/>
    </row>
    <row r="46" spans="1:7" x14ac:dyDescent="0.2">
      <c r="A46" s="1"/>
    </row>
  </sheetData>
  <mergeCells count="1">
    <mergeCell ref="A2:A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C5EB-5682-4112-8265-C9B6F9711DD4}">
  <dimension ref="A1:G21"/>
  <sheetViews>
    <sheetView zoomScale="126" zoomScaleNormal="126" workbookViewId="0"/>
  </sheetViews>
  <sheetFormatPr defaultColWidth="9" defaultRowHeight="15.75" x14ac:dyDescent="0.2"/>
  <cols>
    <col min="1" max="5" width="18.875" style="34" customWidth="1"/>
    <col min="6" max="6" width="10.5" style="34" bestFit="1" customWidth="1"/>
    <col min="7" max="7" width="20.5" style="34" bestFit="1" customWidth="1"/>
    <col min="8" max="16384" width="9" style="34"/>
  </cols>
  <sheetData>
    <row r="1" spans="1:7" s="72" customFormat="1" ht="21.75" customHeight="1" thickBot="1" x14ac:dyDescent="0.25">
      <c r="A1" s="72" t="s">
        <v>85</v>
      </c>
    </row>
    <row r="2" spans="1:7" ht="20.25" thickBot="1" x14ac:dyDescent="0.35">
      <c r="A2" s="53" t="s">
        <v>70</v>
      </c>
      <c r="B2" s="54" t="s">
        <v>76</v>
      </c>
      <c r="C2" s="53" t="s">
        <v>80</v>
      </c>
      <c r="D2" s="54" t="s">
        <v>77</v>
      </c>
      <c r="E2" s="53" t="s">
        <v>80</v>
      </c>
      <c r="F2" s="13"/>
    </row>
    <row r="3" spans="1:7" x14ac:dyDescent="0.25">
      <c r="A3" s="36">
        <v>1</v>
      </c>
      <c r="B3" s="17">
        <v>0.1451307742028618</v>
      </c>
      <c r="C3" s="17">
        <v>2.1694144164782374E-2</v>
      </c>
      <c r="D3" s="17">
        <v>0.29702313019575044</v>
      </c>
      <c r="E3" s="17">
        <v>2.3844909697528595E-2</v>
      </c>
      <c r="F3" s="13"/>
      <c r="G3" s="66"/>
    </row>
    <row r="4" spans="1:7" x14ac:dyDescent="0.25">
      <c r="A4" s="36">
        <v>2</v>
      </c>
      <c r="B4" s="17">
        <v>0.12592898057262047</v>
      </c>
      <c r="C4" s="17">
        <v>1.9408378385242071E-2</v>
      </c>
      <c r="D4" s="17">
        <v>0.30896163485971684</v>
      </c>
      <c r="E4" s="17">
        <v>2.5869369788057803E-2</v>
      </c>
      <c r="F4" s="13"/>
      <c r="G4" s="66"/>
    </row>
    <row r="5" spans="1:7" x14ac:dyDescent="0.25">
      <c r="A5" s="36">
        <v>3</v>
      </c>
      <c r="B5" s="17">
        <v>0.13960990426031827</v>
      </c>
      <c r="C5" s="17">
        <v>2.1638415524225529E-2</v>
      </c>
      <c r="D5" s="17">
        <v>0.27518945562077235</v>
      </c>
      <c r="E5" s="17">
        <v>2.3112155095348075E-2</v>
      </c>
      <c r="F5" s="13"/>
      <c r="G5" s="66"/>
    </row>
    <row r="6" spans="1:7" x14ac:dyDescent="0.25">
      <c r="A6" s="36">
        <v>4</v>
      </c>
      <c r="B6" s="17">
        <v>0.10599838413671847</v>
      </c>
      <c r="C6" s="17">
        <v>1.5988777435692415E-2</v>
      </c>
      <c r="D6" s="17">
        <v>0.24794586608267721</v>
      </c>
      <c r="E6" s="17">
        <v>1.9034125997572003E-2</v>
      </c>
      <c r="F6" s="13"/>
      <c r="G6" s="66"/>
    </row>
    <row r="7" spans="1:7" x14ac:dyDescent="0.25">
      <c r="A7" s="36">
        <v>5</v>
      </c>
      <c r="B7" s="17">
        <v>0.20787793221832551</v>
      </c>
      <c r="C7" s="17">
        <v>3.1161574591497657E-2</v>
      </c>
      <c r="D7" s="17">
        <v>0.29420590839057681</v>
      </c>
      <c r="E7" s="17">
        <v>2.4927533530695361E-2</v>
      </c>
      <c r="F7" s="13"/>
      <c r="G7" s="66"/>
    </row>
    <row r="8" spans="1:7" x14ac:dyDescent="0.25">
      <c r="A8" s="36">
        <v>6</v>
      </c>
      <c r="B8" s="17">
        <v>0.13811498001969902</v>
      </c>
      <c r="C8" s="17">
        <v>2.1060844553891015E-2</v>
      </c>
      <c r="D8" s="17">
        <v>0.28430880748731013</v>
      </c>
      <c r="E8" s="17">
        <v>2.4791590010528962E-2</v>
      </c>
      <c r="F8" s="13"/>
      <c r="G8" s="66"/>
    </row>
    <row r="9" spans="1:7" x14ac:dyDescent="0.25">
      <c r="A9" s="36">
        <v>7</v>
      </c>
      <c r="B9" s="17">
        <v>0.12207424738308603</v>
      </c>
      <c r="C9" s="17">
        <v>1.8184161671965349E-2</v>
      </c>
      <c r="D9" s="17">
        <v>0.19719093848635794</v>
      </c>
      <c r="E9" s="17">
        <v>1.5309671698460359E-2</v>
      </c>
      <c r="F9" s="13"/>
      <c r="G9" s="66"/>
    </row>
    <row r="10" spans="1:7" x14ac:dyDescent="0.25">
      <c r="A10" s="36">
        <v>8</v>
      </c>
      <c r="B10" s="17">
        <v>0.13260798103575944</v>
      </c>
      <c r="C10" s="17">
        <v>1.9637101120028439E-2</v>
      </c>
      <c r="D10" s="17">
        <v>0.22062517204801679</v>
      </c>
      <c r="E10" s="17">
        <v>1.7256632024057451E-2</v>
      </c>
      <c r="F10" s="13"/>
      <c r="G10" s="66"/>
    </row>
    <row r="11" spans="1:7" x14ac:dyDescent="0.25">
      <c r="A11" s="36">
        <v>9</v>
      </c>
      <c r="B11" s="17">
        <v>0.16005950626452048</v>
      </c>
      <c r="C11" s="17">
        <v>2.3665108425264793E-2</v>
      </c>
      <c r="D11" s="17">
        <v>0.25355944315319512</v>
      </c>
      <c r="E11" s="17">
        <v>2.0920725889332876E-2</v>
      </c>
      <c r="F11" s="13"/>
      <c r="G11" s="66"/>
    </row>
    <row r="12" spans="1:7" x14ac:dyDescent="0.25">
      <c r="A12" s="36">
        <v>10</v>
      </c>
      <c r="B12" s="17">
        <v>0.1615529497878132</v>
      </c>
      <c r="C12" s="17">
        <v>2.3993161776341476E-2</v>
      </c>
      <c r="D12" s="17">
        <v>0.25726177265794625</v>
      </c>
      <c r="E12" s="17">
        <v>2.1716001241192769E-2</v>
      </c>
      <c r="F12" s="13"/>
      <c r="G12" s="66"/>
    </row>
    <row r="13" spans="1:7" x14ac:dyDescent="0.25">
      <c r="A13" s="36">
        <v>11</v>
      </c>
      <c r="B13" s="17">
        <v>0.15530571078237188</v>
      </c>
      <c r="C13" s="17">
        <v>2.2951723067434721E-2</v>
      </c>
      <c r="D13" s="17">
        <v>0.19453937313818059</v>
      </c>
      <c r="E13" s="17">
        <v>1.4487179780171775E-2</v>
      </c>
      <c r="F13" s="13"/>
      <c r="G13" s="66"/>
    </row>
    <row r="14" spans="1:7" x14ac:dyDescent="0.25">
      <c r="A14" s="36">
        <v>12</v>
      </c>
      <c r="B14" s="17">
        <v>0.11393842765383688</v>
      </c>
      <c r="C14" s="17">
        <v>1.7052346675672781E-2</v>
      </c>
      <c r="D14" s="17">
        <v>0.17954931273389541</v>
      </c>
      <c r="E14" s="17">
        <v>1.4283059317470957E-2</v>
      </c>
      <c r="F14" s="13"/>
      <c r="G14" s="66"/>
    </row>
    <row r="15" spans="1:7" x14ac:dyDescent="0.25">
      <c r="A15" s="36">
        <v>13</v>
      </c>
      <c r="B15" s="17">
        <v>0.12882161883065457</v>
      </c>
      <c r="C15" s="17">
        <v>1.9253912392552159E-2</v>
      </c>
      <c r="D15" s="17">
        <v>0.22912844475508898</v>
      </c>
      <c r="E15" s="17">
        <v>1.9792869612347965E-2</v>
      </c>
      <c r="F15" s="13"/>
      <c r="G15" s="66"/>
    </row>
    <row r="16" spans="1:7" x14ac:dyDescent="0.25">
      <c r="A16" s="36">
        <v>14</v>
      </c>
      <c r="B16" s="17">
        <v>0.15465826632321544</v>
      </c>
      <c r="C16" s="17">
        <v>2.3315138958778524E-2</v>
      </c>
      <c r="D16" s="17">
        <v>0.24951820899832278</v>
      </c>
      <c r="E16" s="17">
        <v>2.0787952147050776E-2</v>
      </c>
      <c r="F16" s="13"/>
      <c r="G16" s="66"/>
    </row>
    <row r="17" spans="1:7" x14ac:dyDescent="0.25">
      <c r="A17" s="36">
        <v>15</v>
      </c>
      <c r="B17" s="17">
        <v>0.15787362597263765</v>
      </c>
      <c r="C17" s="17">
        <v>2.4138737846605789E-2</v>
      </c>
      <c r="D17" s="17">
        <v>0.28954897330035756</v>
      </c>
      <c r="E17" s="17">
        <v>2.3784533576536423E-2</v>
      </c>
      <c r="F17" s="13"/>
      <c r="G17" s="66"/>
    </row>
    <row r="18" spans="1:7" x14ac:dyDescent="0.25">
      <c r="A18" s="36">
        <v>17</v>
      </c>
      <c r="B18" s="17"/>
      <c r="C18" s="17"/>
      <c r="D18" s="17"/>
      <c r="E18" s="17"/>
      <c r="F18" s="52"/>
      <c r="G18" s="70"/>
    </row>
    <row r="19" spans="1:7" x14ac:dyDescent="0.25">
      <c r="A19" s="55" t="s">
        <v>71</v>
      </c>
      <c r="B19" s="56">
        <f>AVERAGE(B3:B17)</f>
        <v>0.14330355262962927</v>
      </c>
      <c r="C19" s="56"/>
      <c r="D19" s="56">
        <f>AVERAGE(D3:D17)</f>
        <v>0.25190376279387766</v>
      </c>
      <c r="E19" s="56"/>
      <c r="F19" s="13"/>
      <c r="G19" s="67"/>
    </row>
    <row r="20" spans="1:7" ht="19.5" thickBot="1" x14ac:dyDescent="0.3">
      <c r="A20" s="57" t="s">
        <v>81</v>
      </c>
      <c r="B20" s="58">
        <v>5.4167427061492038E-2</v>
      </c>
      <c r="C20" s="58"/>
      <c r="D20" s="58">
        <v>8.3912198076036532E-2</v>
      </c>
      <c r="E20" s="71"/>
      <c r="G20" s="69"/>
    </row>
    <row r="21" spans="1:7" x14ac:dyDescent="0.25">
      <c r="A21" s="35"/>
      <c r="B21" s="35"/>
      <c r="C21" s="35"/>
      <c r="D21" s="35"/>
      <c r="E21" s="35"/>
      <c r="F21" s="59"/>
      <c r="G21" s="68"/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84F9-8ABE-45EA-A77C-E631040DB5F9}">
  <dimension ref="A1"/>
  <sheetViews>
    <sheetView workbookViewId="0">
      <selection activeCell="U31" sqref="U31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C8DDD-FF57-4A05-8E27-F8031B12D4FF}">
  <dimension ref="A1"/>
  <sheetViews>
    <sheetView tabSelected="1" workbookViewId="0">
      <selection activeCell="J38" sqref="J38"/>
    </sheetView>
  </sheetViews>
  <sheetFormatPr defaultRowHeight="14.25" x14ac:dyDescent="0.2"/>
  <sheetData/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5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Figure S1</vt:lpstr>
      <vt:lpstr>Figure S2</vt:lpstr>
      <vt:lpstr>'Table S1'!_Hlk108690954</vt:lpstr>
      <vt:lpstr>'Table S4'!_Hlk188613021</vt:lpstr>
      <vt:lpstr>'Table S1'!OLE_LINK11</vt:lpstr>
      <vt:lpstr>'Table S1'!OLE_LINK13</vt:lpstr>
      <vt:lpstr>'Table S1'!OLE_LINK6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Liewen Xie</dc:creator>
  <cp:lastModifiedBy>Liewen Xie</cp:lastModifiedBy>
  <dcterms:created xsi:type="dcterms:W3CDTF">2025-02-08T10:37:00Z</dcterms:created>
  <dcterms:modified xsi:type="dcterms:W3CDTF">2026-01-14T07:40:29Z</dcterms:modified>
</cp:coreProperties>
</file>