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756114\Downloads\"/>
    </mc:Choice>
  </mc:AlternateContent>
  <xr:revisionPtr revIDLastSave="0" documentId="13_ncr:1_{8C36AB4F-B11A-40B5-A776-BA1EEAA155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S1" sheetId="4" r:id="rId1"/>
    <sheet name="Table S2" sheetId="7" r:id="rId2"/>
    <sheet name="Table S3" sheetId="9" r:id="rId3"/>
    <sheet name="Table S4" sheetId="11" r:id="rId4"/>
    <sheet name="Table S5" sheetId="13" r:id="rId5"/>
    <sheet name="Table S6" sheetId="12" r:id="rId6"/>
    <sheet name="Table S7" sheetId="15" r:id="rId7"/>
    <sheet name="Table S8" sheetId="16" r:id="rId8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6" i="4" l="1"/>
  <c r="O6" i="4"/>
  <c r="Q6" i="4" s="1"/>
  <c r="B155" i="7" l="1"/>
  <c r="Q29" i="4" l="1"/>
  <c r="M29" i="4"/>
  <c r="J29" i="4"/>
  <c r="F29" i="4"/>
  <c r="Q28" i="4"/>
  <c r="M28" i="4"/>
  <c r="J28" i="4"/>
  <c r="F28" i="4"/>
  <c r="F30" i="4" l="1"/>
  <c r="J30" i="4"/>
  <c r="M30" i="4"/>
  <c r="Q30" i="4"/>
  <c r="C156" i="7" l="1"/>
  <c r="D156" i="7"/>
  <c r="E156" i="7"/>
  <c r="F156" i="7"/>
  <c r="G156" i="7"/>
  <c r="H156" i="7"/>
  <c r="I156" i="7"/>
  <c r="J156" i="7"/>
  <c r="K156" i="7"/>
  <c r="L156" i="7"/>
  <c r="M156" i="7"/>
  <c r="B156" i="7"/>
  <c r="C108" i="7"/>
  <c r="D108" i="7"/>
  <c r="E108" i="7"/>
  <c r="F108" i="7"/>
  <c r="G108" i="7"/>
  <c r="H108" i="7"/>
  <c r="I108" i="7"/>
  <c r="J108" i="7"/>
  <c r="K108" i="7"/>
  <c r="L108" i="7"/>
  <c r="M108" i="7"/>
  <c r="B108" i="7"/>
  <c r="F105" i="7"/>
  <c r="F106" i="7"/>
  <c r="F153" i="7"/>
  <c r="F154" i="7"/>
  <c r="B121" i="12"/>
  <c r="B120" i="12"/>
  <c r="B119" i="12"/>
  <c r="D230" i="11"/>
  <c r="D260" i="11"/>
  <c r="D259" i="11"/>
  <c r="D261" i="11"/>
  <c r="D229" i="11"/>
  <c r="B153" i="7"/>
  <c r="C153" i="7"/>
  <c r="D153" i="7"/>
  <c r="E153" i="7"/>
  <c r="G153" i="7"/>
  <c r="H153" i="7"/>
  <c r="I153" i="7"/>
  <c r="J153" i="7"/>
  <c r="K153" i="7"/>
  <c r="L153" i="7"/>
  <c r="M153" i="7"/>
  <c r="B154" i="7"/>
  <c r="C154" i="7"/>
  <c r="D154" i="7"/>
  <c r="E154" i="7"/>
  <c r="G154" i="7"/>
  <c r="H154" i="7"/>
  <c r="I154" i="7"/>
  <c r="J154" i="7"/>
  <c r="K154" i="7"/>
  <c r="L154" i="7"/>
  <c r="M154" i="7"/>
  <c r="R4" i="4"/>
  <c r="R5" i="4"/>
  <c r="R7" i="4"/>
  <c r="R8" i="4"/>
  <c r="R9" i="4"/>
  <c r="R10" i="4"/>
  <c r="R11" i="4"/>
  <c r="R12" i="4"/>
  <c r="R13" i="4"/>
  <c r="R3" i="4"/>
  <c r="P3" i="4"/>
  <c r="O4" i="4"/>
  <c r="Q4" i="4" s="1"/>
  <c r="O5" i="4"/>
  <c r="Q5" i="4" s="1"/>
  <c r="O7" i="4"/>
  <c r="Q7" i="4" s="1"/>
  <c r="O8" i="4"/>
  <c r="Q8" i="4" s="1"/>
  <c r="O9" i="4"/>
  <c r="Q9" i="4" s="1"/>
  <c r="O10" i="4"/>
  <c r="Q10" i="4" s="1"/>
  <c r="O11" i="4"/>
  <c r="Q11" i="4" s="1"/>
  <c r="O12" i="4"/>
  <c r="Q12" i="4" s="1"/>
  <c r="O13" i="4"/>
  <c r="Q13" i="4" s="1"/>
  <c r="O3" i="4"/>
  <c r="M106" i="7"/>
  <c r="L106" i="7"/>
  <c r="K106" i="7"/>
  <c r="J106" i="7"/>
  <c r="I106" i="7"/>
  <c r="H106" i="7"/>
  <c r="G106" i="7"/>
  <c r="E106" i="7"/>
  <c r="D106" i="7"/>
  <c r="C106" i="7"/>
  <c r="B106" i="7"/>
  <c r="M105" i="7"/>
  <c r="L105" i="7"/>
  <c r="K105" i="7"/>
  <c r="J105" i="7"/>
  <c r="I105" i="7"/>
  <c r="H105" i="7"/>
  <c r="G105" i="7"/>
  <c r="E105" i="7"/>
  <c r="D105" i="7"/>
  <c r="C105" i="7"/>
  <c r="B105" i="7"/>
  <c r="K155" i="7" l="1"/>
  <c r="I155" i="7"/>
  <c r="M155" i="7"/>
  <c r="E155" i="7"/>
  <c r="F155" i="7"/>
  <c r="D155" i="7"/>
  <c r="F107" i="7"/>
  <c r="H155" i="7"/>
  <c r="C155" i="7"/>
  <c r="L155" i="7"/>
  <c r="G155" i="7"/>
  <c r="J155" i="7"/>
  <c r="Q3" i="4"/>
  <c r="J107" i="7"/>
  <c r="B107" i="7"/>
  <c r="G107" i="7"/>
  <c r="K107" i="7"/>
  <c r="C107" i="7"/>
  <c r="H107" i="7"/>
  <c r="L107" i="7"/>
  <c r="D107" i="7"/>
  <c r="E107" i="7"/>
  <c r="I107" i="7"/>
  <c r="M107" i="7"/>
  <c r="B211" i="12" l="1"/>
  <c r="B210" i="12"/>
  <c r="B209" i="12"/>
  <c r="C35" i="13" l="1"/>
  <c r="C34" i="13"/>
  <c r="C33" i="13"/>
  <c r="B261" i="11" l="1"/>
  <c r="B260" i="11"/>
  <c r="B259" i="11"/>
  <c r="D228" i="11"/>
  <c r="B230" i="11"/>
  <c r="B229" i="11"/>
  <c r="B228" i="11"/>
  <c r="C16" i="9" l="1"/>
  <c r="C15" i="9"/>
  <c r="C14" i="9"/>
</calcChain>
</file>

<file path=xl/sharedStrings.xml><?xml version="1.0" encoding="utf-8"?>
<sst xmlns="http://schemas.openxmlformats.org/spreadsheetml/2006/main" count="1128" uniqueCount="236">
  <si>
    <t>Elements</t>
  </si>
  <si>
    <t>SD</t>
  </si>
  <si>
    <t>Sc</t>
  </si>
  <si>
    <t>V</t>
  </si>
  <si>
    <t>Cr</t>
  </si>
  <si>
    <t>FeO</t>
  </si>
  <si>
    <t>Zr</t>
  </si>
  <si>
    <t>Nb</t>
  </si>
  <si>
    <t>Sn</t>
  </si>
  <si>
    <t>Hf</t>
  </si>
  <si>
    <t>Ta</t>
  </si>
  <si>
    <t>W</t>
  </si>
  <si>
    <t>U</t>
  </si>
  <si>
    <r>
      <t>μg g</t>
    </r>
    <r>
      <rPr>
        <vertAlign val="superscript"/>
        <sz val="12"/>
        <color theme="1"/>
        <rFont val="Times New Roman"/>
        <family val="1"/>
      </rPr>
      <t>-1</t>
    </r>
    <phoneticPr fontId="4" type="noConversion"/>
  </si>
  <si>
    <r>
      <t>TiO</t>
    </r>
    <r>
      <rPr>
        <vertAlign val="subscript"/>
        <sz val="12"/>
        <color theme="1"/>
        <rFont val="Times New Roman"/>
        <family val="1"/>
      </rPr>
      <t>2</t>
    </r>
    <phoneticPr fontId="4" type="noConversion"/>
  </si>
  <si>
    <t>RGPMR-1</t>
    <phoneticPr fontId="4" type="noConversion"/>
  </si>
  <si>
    <t>RGPMR-2</t>
  </si>
  <si>
    <t>RGPMR-3</t>
  </si>
  <si>
    <t>RGPMR-4</t>
  </si>
  <si>
    <t>RGPMR-6</t>
  </si>
  <si>
    <t>RGPMR-3</t>
    <phoneticPr fontId="4" type="noConversion"/>
  </si>
  <si>
    <t>RGPMR-9</t>
    <phoneticPr fontId="4" type="noConversion"/>
  </si>
  <si>
    <t>Average</t>
    <phoneticPr fontId="4" type="noConversion"/>
  </si>
  <si>
    <t>SD</t>
    <phoneticPr fontId="4" type="noConversion"/>
  </si>
  <si>
    <t>Units</t>
    <phoneticPr fontId="4" type="noConversion"/>
  </si>
  <si>
    <t>BCR-2</t>
  </si>
  <si>
    <t>RGPMR-2</t>
    <phoneticPr fontId="4" type="noConversion"/>
  </si>
  <si>
    <t>2SE</t>
    <phoneticPr fontId="4" type="noConversion"/>
  </si>
  <si>
    <t>Sample ID</t>
    <phoneticPr fontId="4" type="noConversion"/>
  </si>
  <si>
    <t>2SD</t>
    <phoneticPr fontId="4" type="noConversion"/>
  </si>
  <si>
    <t>RMJG</t>
  </si>
  <si>
    <t>RGPMR-4</t>
    <phoneticPr fontId="4" type="noConversion"/>
  </si>
  <si>
    <t>RGPMR-6</t>
    <phoneticPr fontId="4" type="noConversion"/>
  </si>
  <si>
    <t>Processed method</t>
    <phoneticPr fontId="4" type="noConversion"/>
  </si>
  <si>
    <t>purity</t>
    <phoneticPr fontId="4" type="noConversion"/>
  </si>
  <si>
    <t>RGPMR -1</t>
    <phoneticPr fontId="4" type="noConversion"/>
  </si>
  <si>
    <t>RGPMR -2</t>
  </si>
  <si>
    <t>RGPMR -3</t>
  </si>
  <si>
    <t>RGPMR -4</t>
  </si>
  <si>
    <t>RGPMR -5</t>
  </si>
  <si>
    <t>RGPMR -6</t>
  </si>
  <si>
    <t>RGPMR -7</t>
  </si>
  <si>
    <t>RGPMR -8</t>
  </si>
  <si>
    <t>RGPMR -9</t>
  </si>
  <si>
    <t>RGPMR -10</t>
  </si>
  <si>
    <t>2SE</t>
  </si>
  <si>
    <r>
      <t>δ</t>
    </r>
    <r>
      <rPr>
        <vertAlign val="superscript"/>
        <sz val="12"/>
        <color theme="1"/>
        <rFont val="Times New Roman"/>
        <family val="1"/>
      </rPr>
      <t>49</t>
    </r>
    <r>
      <rPr>
        <sz val="12"/>
        <color theme="1"/>
        <rFont val="Times New Roman"/>
        <family val="1"/>
      </rPr>
      <t>Ti</t>
    </r>
    <r>
      <rPr>
        <vertAlign val="subscript"/>
        <sz val="12"/>
        <color theme="1"/>
        <rFont val="Times New Roman"/>
        <family val="1"/>
      </rPr>
      <t>OL-Ti</t>
    </r>
    <r>
      <rPr>
        <sz val="12"/>
        <color theme="1"/>
        <rFont val="Times New Roman"/>
        <family val="1"/>
      </rPr>
      <t xml:space="preserve"> (‰)</t>
    </r>
    <phoneticPr fontId="4" type="noConversion"/>
  </si>
  <si>
    <t>Average</t>
  </si>
  <si>
    <t>2SD</t>
  </si>
  <si>
    <t>BRA10</t>
  </si>
  <si>
    <t>n</t>
  </si>
  <si>
    <t>USA75</t>
  </si>
  <si>
    <t>Types</t>
    <phoneticPr fontId="4" type="noConversion"/>
  </si>
  <si>
    <t>RSD (%)</t>
    <phoneticPr fontId="4" type="noConversion"/>
  </si>
  <si>
    <t>n</t>
    <phoneticPr fontId="4" type="noConversion"/>
  </si>
  <si>
    <r>
      <t>μg g</t>
    </r>
    <r>
      <rPr>
        <vertAlign val="superscript"/>
        <sz val="12"/>
        <color theme="1"/>
        <rFont val="Times New Roman"/>
        <family val="1"/>
      </rPr>
      <t>-1</t>
    </r>
    <r>
      <rPr>
        <sz val="9"/>
        <color theme="1"/>
        <rFont val="Times New Roman"/>
        <family val="2"/>
        <charset val="134"/>
      </rPr>
      <t/>
    </r>
  </si>
  <si>
    <t>RGPMR-5</t>
    <phoneticPr fontId="4" type="noConversion"/>
  </si>
  <si>
    <t>RGPMR-7</t>
    <phoneticPr fontId="4" type="noConversion"/>
  </si>
  <si>
    <t>RGPMR-8</t>
    <phoneticPr fontId="4" type="noConversion"/>
  </si>
  <si>
    <t>RGPMR-10</t>
    <phoneticPr fontId="4" type="noConversion"/>
  </si>
  <si>
    <t>Synthesized pellet-1</t>
  </si>
  <si>
    <t>Synthesized pellet-1</t>
    <phoneticPr fontId="4" type="noConversion"/>
  </si>
  <si>
    <t>Synthesized pellet-2</t>
  </si>
  <si>
    <t>Synthesized pellet-2</t>
    <phoneticPr fontId="4" type="noConversion"/>
  </si>
  <si>
    <t>Synthesized pellet-3</t>
  </si>
  <si>
    <t>Synthesized pellet-3</t>
    <phoneticPr fontId="4" type="noConversion"/>
  </si>
  <si>
    <t>Synthesized pellet-4</t>
  </si>
  <si>
    <t>Synthesized pellet-4</t>
    <phoneticPr fontId="4" type="noConversion"/>
  </si>
  <si>
    <t>synthesized pellet-1</t>
  </si>
  <si>
    <t>synthesized pellet-3</t>
  </si>
  <si>
    <t>synthesized pellet-4</t>
  </si>
  <si>
    <t>ultrafine powder</t>
    <phoneticPr fontId="4" type="noConversion"/>
  </si>
  <si>
    <t>reference material</t>
    <phoneticPr fontId="4" type="noConversion"/>
  </si>
  <si>
    <t>unpurity</t>
    <phoneticPr fontId="4" type="noConversion"/>
  </si>
  <si>
    <t>synthesized pellet-2</t>
  </si>
  <si>
    <t xml:space="preserve">   CaO   </t>
  </si>
  <si>
    <t xml:space="preserve">   Sc2O3 </t>
  </si>
  <si>
    <t xml:space="preserve">   TiO2  </t>
  </si>
  <si>
    <t xml:space="preserve">   Al2O3 </t>
  </si>
  <si>
    <t xml:space="preserve">   SiO2  </t>
  </si>
  <si>
    <t xml:space="preserve">   HfO2  </t>
  </si>
  <si>
    <t xml:space="preserve">   FeO   </t>
  </si>
  <si>
    <t xml:space="preserve">   MnO   </t>
  </si>
  <si>
    <t xml:space="preserve">   Cr2O3 </t>
  </si>
  <si>
    <t xml:space="preserve">   V2O3  </t>
  </si>
  <si>
    <t xml:space="preserve">   Na2O  </t>
  </si>
  <si>
    <t xml:space="preserve">   MgO   </t>
  </si>
  <si>
    <t xml:space="preserve">   PbO   </t>
  </si>
  <si>
    <t xml:space="preserve">   Nb2O5 </t>
  </si>
  <si>
    <t xml:space="preserve">   ZrO2  </t>
  </si>
  <si>
    <t xml:space="preserve">   WO3   </t>
  </si>
  <si>
    <t xml:space="preserve">   Ta2O5 </t>
  </si>
  <si>
    <t xml:space="preserve">  Total  </t>
  </si>
  <si>
    <t>Elements</t>
    <phoneticPr fontId="4" type="noConversion"/>
  </si>
  <si>
    <t>RGPMR-1</t>
  </si>
  <si>
    <t>RGPMR-5</t>
  </si>
  <si>
    <t>RGPMR-7</t>
  </si>
  <si>
    <t>RGPMR-8</t>
  </si>
  <si>
    <t>% m/m</t>
    <phoneticPr fontId="4" type="noConversion"/>
  </si>
  <si>
    <t>RSD</t>
    <phoneticPr fontId="4" type="noConversion"/>
  </si>
  <si>
    <t>-</t>
    <phoneticPr fontId="4" type="noConversion"/>
  </si>
  <si>
    <t>Solution-based ICP-MS</t>
    <phoneticPr fontId="4" type="noConversion"/>
  </si>
  <si>
    <t>EPMA</t>
    <phoneticPr fontId="4" type="noConversion"/>
  </si>
  <si>
    <t>Table S1 The elemental mass fractions in rutile RGPMR measured by solution-based ICP-MS and EPMA analysis.</t>
    <phoneticPr fontId="4" type="noConversion"/>
  </si>
  <si>
    <t>"-". The value was below 0.0005% m/m.</t>
  </si>
  <si>
    <t>initial crystal-RGPMR-9</t>
    <phoneticPr fontId="4" type="noConversion"/>
  </si>
  <si>
    <t>initial crystal-RGPMR-4</t>
    <phoneticPr fontId="4" type="noConversion"/>
  </si>
  <si>
    <t>initial crystal-RGPMR-14</t>
    <phoneticPr fontId="4" type="noConversion"/>
  </si>
  <si>
    <t>initial crystal-RGPMR-3</t>
    <phoneticPr fontId="4" type="noConversion"/>
  </si>
  <si>
    <t>initial crystal-RGPMR-6</t>
    <phoneticPr fontId="4" type="noConversion"/>
  </si>
  <si>
    <t>initial crystal-RGPMR-18</t>
    <phoneticPr fontId="4" type="noConversion"/>
  </si>
  <si>
    <t>Synthesized pellet-RGPMR-1</t>
    <phoneticPr fontId="4" type="noConversion"/>
  </si>
  <si>
    <t>Synthesized pellet-RGPMR-2</t>
    <phoneticPr fontId="4" type="noConversion"/>
  </si>
  <si>
    <t>Synthesized pellet-RGPMR-3</t>
    <phoneticPr fontId="4" type="noConversion"/>
  </si>
  <si>
    <t>Synthesized pellet-RGPMR-4</t>
    <phoneticPr fontId="4" type="noConversion"/>
  </si>
  <si>
    <t>Table S2 The elemental mass fractions of initial crystals and sintering-synthesized pellets of rutile RGPMR measured by LA-ICP-MS.</t>
    <phoneticPr fontId="4" type="noConversion"/>
  </si>
  <si>
    <t>Table S4 The Hf isotopic compositions of initial crystals and sintering-synthesized pellets of rutile RGPMR measured by fs-LA-MC-ICP-MS.</t>
    <phoneticPr fontId="4" type="noConversion"/>
  </si>
  <si>
    <t>Table S6 The Ti isotopic compositions of initial crystals and sintering-synthesized pellets of rutile RGPMR measured by fs-LA-MC-ICP-MS.</t>
    <phoneticPr fontId="4" type="noConversion"/>
  </si>
  <si>
    <t>Table S3 The Hf isotopic compositions of ultrafine powder of rutile RGPMR measured by solution-based MC-ICP-MS.</t>
    <phoneticPr fontId="4" type="noConversion"/>
  </si>
  <si>
    <t>Table S5 The Ti isotopic compositions of ultrafine powder in rutile RGPMR measured by solution-based MC-ICP-MS analysis.</t>
    <phoneticPr fontId="4" type="noConversion"/>
  </si>
  <si>
    <t xml:space="preserve">   UO2   </t>
    <phoneticPr fontId="4" type="noConversion"/>
  </si>
  <si>
    <r>
      <rPr>
        <vertAlign val="superscript"/>
        <sz val="12"/>
        <color theme="1"/>
        <rFont val="Times New Roman"/>
        <family val="1"/>
      </rPr>
      <t>176</t>
    </r>
    <r>
      <rPr>
        <sz val="12"/>
        <color theme="1"/>
        <rFont val="Times New Roman"/>
        <family val="1"/>
      </rPr>
      <t>Hf/</t>
    </r>
    <r>
      <rPr>
        <vertAlign val="superscript"/>
        <sz val="12"/>
        <color theme="1"/>
        <rFont val="Times New Roman"/>
        <family val="1"/>
      </rPr>
      <t>177</t>
    </r>
    <r>
      <rPr>
        <sz val="12"/>
        <color theme="1"/>
        <rFont val="Times New Roman"/>
        <family val="1"/>
      </rPr>
      <t>Hf</t>
    </r>
    <phoneticPr fontId="4" type="noConversion"/>
  </si>
  <si>
    <t>F</t>
    <phoneticPr fontId="4" type="noConversion"/>
  </si>
  <si>
    <t>Synthesized pellet</t>
    <phoneticPr fontId="4" type="noConversion"/>
  </si>
  <si>
    <t>819</t>
    <phoneticPr fontId="4" type="noConversion"/>
  </si>
  <si>
    <t>57.9</t>
    <phoneticPr fontId="4" type="noConversion"/>
  </si>
  <si>
    <t>14.1</t>
    <phoneticPr fontId="4" type="noConversion"/>
  </si>
  <si>
    <t>2.84</t>
    <phoneticPr fontId="4" type="noConversion"/>
  </si>
  <si>
    <t>8.31</t>
    <phoneticPr fontId="4" type="noConversion"/>
  </si>
  <si>
    <t>μg g-1</t>
  </si>
  <si>
    <t>% m/m</t>
  </si>
  <si>
    <t>2.91</t>
    <phoneticPr fontId="4" type="noConversion"/>
  </si>
  <si>
    <t>5.53</t>
    <phoneticPr fontId="4" type="noConversion"/>
  </si>
  <si>
    <t>0.068</t>
    <phoneticPr fontId="4" type="noConversion"/>
  </si>
  <si>
    <t>81.4</t>
    <phoneticPr fontId="4" type="noConversion"/>
  </si>
  <si>
    <t>0.71</t>
    <phoneticPr fontId="4" type="noConversion"/>
  </si>
  <si>
    <t>0.74</t>
    <phoneticPr fontId="4" type="noConversion"/>
  </si>
  <si>
    <t>5294</t>
    <phoneticPr fontId="4" type="noConversion"/>
  </si>
  <si>
    <t>1267</t>
    <phoneticPr fontId="4" type="noConversion"/>
  </si>
  <si>
    <t>4.18</t>
    <phoneticPr fontId="4" type="noConversion"/>
  </si>
  <si>
    <t>19.1</t>
    <phoneticPr fontId="4" type="noConversion"/>
  </si>
  <si>
    <t>1.25</t>
    <phoneticPr fontId="4" type="noConversion"/>
  </si>
  <si>
    <t>12.5</t>
    <phoneticPr fontId="4" type="noConversion"/>
  </si>
  <si>
    <t>13.5</t>
    <phoneticPr fontId="4" type="noConversion"/>
  </si>
  <si>
    <t>0.92</t>
    <phoneticPr fontId="4" type="noConversion"/>
  </si>
  <si>
    <t>0.53</t>
    <phoneticPr fontId="4" type="noConversion"/>
  </si>
  <si>
    <t>0.80</t>
    <phoneticPr fontId="4" type="noConversion"/>
  </si>
  <si>
    <t>451</t>
    <phoneticPr fontId="4" type="noConversion"/>
  </si>
  <si>
    <t>215</t>
    <phoneticPr fontId="4" type="noConversion"/>
  </si>
  <si>
    <t>2.10</t>
    <phoneticPr fontId="4" type="noConversion"/>
  </si>
  <si>
    <t>4.63</t>
    <phoneticPr fontId="4" type="noConversion"/>
  </si>
  <si>
    <t>8.12</t>
    <phoneticPr fontId="4" type="noConversion"/>
  </si>
  <si>
    <t>10.8</t>
    <phoneticPr fontId="4" type="noConversion"/>
  </si>
  <si>
    <t>0.75</t>
    <phoneticPr fontId="4" type="noConversion"/>
  </si>
  <si>
    <t>0.47</t>
    <phoneticPr fontId="4" type="noConversion"/>
  </si>
  <si>
    <t>0.65</t>
    <phoneticPr fontId="4" type="noConversion"/>
  </si>
  <si>
    <t>114</t>
    <phoneticPr fontId="4" type="noConversion"/>
  </si>
  <si>
    <t>84.6</t>
    <phoneticPr fontId="4" type="noConversion"/>
  </si>
  <si>
    <t>1.35</t>
    <phoneticPr fontId="4" type="noConversion"/>
  </si>
  <si>
    <t>1.64</t>
    <phoneticPr fontId="4" type="noConversion"/>
  </si>
  <si>
    <t>0.95</t>
    <phoneticPr fontId="4" type="noConversion"/>
  </si>
  <si>
    <t>35.8</t>
    <phoneticPr fontId="4" type="noConversion"/>
  </si>
  <si>
    <t>10.2</t>
    <phoneticPr fontId="4" type="noConversion"/>
  </si>
  <si>
    <t>3.51</t>
    <phoneticPr fontId="4" type="noConversion"/>
  </si>
  <si>
    <t>1.52</t>
    <phoneticPr fontId="4" type="noConversion"/>
  </si>
  <si>
    <t>3.80</t>
    <phoneticPr fontId="4" type="noConversion"/>
  </si>
  <si>
    <t>1.76</t>
    <phoneticPr fontId="4" type="noConversion"/>
  </si>
  <si>
    <t>2.15</t>
    <phoneticPr fontId="4" type="noConversion"/>
  </si>
  <si>
    <t>0.82</t>
    <phoneticPr fontId="4" type="noConversion"/>
  </si>
  <si>
    <t>0.21</t>
    <phoneticPr fontId="4" type="noConversion"/>
  </si>
  <si>
    <t>0.58</t>
    <phoneticPr fontId="4" type="noConversion"/>
  </si>
  <si>
    <t>12.8</t>
    <phoneticPr fontId="4" type="noConversion"/>
  </si>
  <si>
    <t>14.5</t>
    <phoneticPr fontId="4" type="noConversion"/>
  </si>
  <si>
    <t>0.88</t>
    <phoneticPr fontId="4" type="noConversion"/>
  </si>
  <si>
    <t>62.4</t>
    <phoneticPr fontId="4" type="noConversion"/>
  </si>
  <si>
    <t>14.8</t>
    <phoneticPr fontId="4" type="noConversion"/>
  </si>
  <si>
    <t>4.21</t>
    <phoneticPr fontId="4" type="noConversion"/>
  </si>
  <si>
    <t>15.8</t>
    <phoneticPr fontId="4" type="noConversion"/>
  </si>
  <si>
    <t>21.3</t>
    <phoneticPr fontId="4" type="noConversion"/>
  </si>
  <si>
    <t>2.08</t>
    <phoneticPr fontId="4" type="noConversion"/>
  </si>
  <si>
    <t>4.50</t>
    <phoneticPr fontId="4" type="noConversion"/>
  </si>
  <si>
    <t>1.17</t>
    <phoneticPr fontId="4" type="noConversion"/>
  </si>
  <si>
    <t>0.54</t>
    <phoneticPr fontId="4" type="noConversion"/>
  </si>
  <si>
    <t>0.72</t>
    <phoneticPr fontId="4" type="noConversion"/>
  </si>
  <si>
    <t>5.96</t>
    <phoneticPr fontId="4" type="noConversion"/>
  </si>
  <si>
    <t>Initial crystal</t>
    <phoneticPr fontId="4" type="noConversion"/>
  </si>
  <si>
    <t>115</t>
    <phoneticPr fontId="4" type="noConversion"/>
  </si>
  <si>
    <t>2.31</t>
    <phoneticPr fontId="4" type="noConversion"/>
  </si>
  <si>
    <t>94166</t>
    <phoneticPr fontId="4" type="noConversion"/>
  </si>
  <si>
    <t>4150</t>
    <phoneticPr fontId="4" type="noConversion"/>
  </si>
  <si>
    <t>22.7</t>
    <phoneticPr fontId="4" type="noConversion"/>
  </si>
  <si>
    <t>2.55</t>
    <phoneticPr fontId="4" type="noConversion"/>
  </si>
  <si>
    <t>0.28</t>
    <phoneticPr fontId="4" type="noConversion"/>
  </si>
  <si>
    <t>9.03</t>
    <phoneticPr fontId="4" type="noConversion"/>
  </si>
  <si>
    <t>8029793</t>
    <phoneticPr fontId="4" type="noConversion"/>
  </si>
  <si>
    <t>70011</t>
    <phoneticPr fontId="4" type="noConversion"/>
  </si>
  <si>
    <t>Sample Material</t>
  </si>
  <si>
    <t>Sample Material</t>
    <phoneticPr fontId="4" type="noConversion"/>
  </si>
  <si>
    <t>Element</t>
    <phoneticPr fontId="4" type="noConversion"/>
  </si>
  <si>
    <t xml:space="preserve">isotopic composition </t>
    <phoneticPr fontId="4" type="noConversion"/>
  </si>
  <si>
    <t>0.000000000215</t>
    <phoneticPr fontId="4" type="noConversion"/>
  </si>
  <si>
    <t>0.000000000248</t>
    <phoneticPr fontId="4" type="noConversion"/>
  </si>
  <si>
    <t>0.86</t>
    <phoneticPr fontId="4" type="noConversion"/>
  </si>
  <si>
    <t>2.76</t>
    <phoneticPr fontId="4" type="noConversion"/>
  </si>
  <si>
    <t>0.00000000111</t>
    <phoneticPr fontId="4" type="noConversion"/>
  </si>
  <si>
    <t>0.00000000352</t>
    <phoneticPr fontId="4" type="noConversion"/>
  </si>
  <si>
    <t>3.16</t>
    <phoneticPr fontId="4" type="noConversion"/>
  </si>
  <si>
    <t>2.27</t>
    <phoneticPr fontId="4" type="noConversion"/>
  </si>
  <si>
    <t>0.0000021</t>
    <phoneticPr fontId="4" type="noConversion"/>
  </si>
  <si>
    <t>0.000042</t>
    <phoneticPr fontId="4" type="noConversion"/>
  </si>
  <si>
    <t>δ49TiOL-Ti (‰)</t>
    <phoneticPr fontId="4" type="noConversion"/>
  </si>
  <si>
    <t>0.12</t>
    <phoneticPr fontId="4" type="noConversion"/>
  </si>
  <si>
    <t>0.016</t>
    <phoneticPr fontId="4" type="noConversion"/>
  </si>
  <si>
    <t>7.57</t>
    <phoneticPr fontId="4" type="noConversion"/>
  </si>
  <si>
    <t>2.33</t>
    <phoneticPr fontId="4" type="noConversion"/>
  </si>
  <si>
    <t>0.084</t>
    <phoneticPr fontId="4" type="noConversion"/>
  </si>
  <si>
    <t>6.33</t>
    <phoneticPr fontId="4" type="noConversion"/>
  </si>
  <si>
    <t>2.72</t>
    <phoneticPr fontId="4" type="noConversion"/>
  </si>
  <si>
    <t>0.038</t>
    <phoneticPr fontId="4" type="noConversion"/>
  </si>
  <si>
    <t>Recommended value</t>
    <phoneticPr fontId="4" type="noConversion"/>
  </si>
  <si>
    <t>Expanded uncertainty (k=2)</t>
    <phoneticPr fontId="4" type="noConversion"/>
  </si>
  <si>
    <t xml:space="preserve">Element </t>
    <phoneticPr fontId="4" type="noConversion"/>
  </si>
  <si>
    <t>Table S7. Elemental and Hf-Ti isotopic homogeneity of the initial crystals and synthesized pellets.</t>
    <phoneticPr fontId="4" type="noConversion"/>
  </si>
  <si>
    <t>Table S8. Elemental and Hf-Ti isotopic values and their associated expanded uncertainties (k=2) for the synthesized pellets.</t>
    <phoneticPr fontId="4" type="noConversion"/>
  </si>
  <si>
    <r>
      <rPr>
        <vertAlign val="superscript"/>
        <sz val="12"/>
        <rFont val="Times New Roman"/>
        <family val="1"/>
      </rPr>
      <t>176</t>
    </r>
    <r>
      <rPr>
        <sz val="12"/>
        <rFont val="Times New Roman"/>
        <family val="1"/>
      </rPr>
      <t>Hf/</t>
    </r>
    <r>
      <rPr>
        <vertAlign val="superscript"/>
        <sz val="12"/>
        <rFont val="Times New Roman"/>
        <family val="1"/>
      </rPr>
      <t>177</t>
    </r>
    <r>
      <rPr>
        <sz val="12"/>
        <rFont val="Times New Roman"/>
        <family val="1"/>
      </rPr>
      <t>Hf</t>
    </r>
  </si>
  <si>
    <r>
      <rPr>
        <vertAlign val="superscript"/>
        <sz val="12"/>
        <rFont val="Times New Roman"/>
        <family val="1"/>
      </rPr>
      <t>180</t>
    </r>
    <r>
      <rPr>
        <sz val="12"/>
        <rFont val="Times New Roman"/>
        <family val="1"/>
      </rPr>
      <t>Hf signal intensity</t>
    </r>
  </si>
  <si>
    <r>
      <t>MS</t>
    </r>
    <r>
      <rPr>
        <vertAlign val="subscript"/>
        <sz val="11"/>
        <rFont val="Times New Roman"/>
        <family val="1"/>
      </rPr>
      <t>between</t>
    </r>
  </si>
  <si>
    <r>
      <t>MS</t>
    </r>
    <r>
      <rPr>
        <vertAlign val="subscript"/>
        <sz val="11"/>
        <rFont val="Times New Roman"/>
        <family val="1"/>
      </rPr>
      <t>within</t>
    </r>
  </si>
  <si>
    <r>
      <t>F</t>
    </r>
    <r>
      <rPr>
        <i/>
        <vertAlign val="subscript"/>
        <sz val="11"/>
        <rFont val="Times New Roman"/>
        <family val="1"/>
      </rPr>
      <t>critical</t>
    </r>
  </si>
  <si>
    <r>
      <t>u</t>
    </r>
    <r>
      <rPr>
        <i/>
        <vertAlign val="subscript"/>
        <sz val="11"/>
        <rFont val="Times New Roman"/>
        <family val="1"/>
      </rPr>
      <t>bb</t>
    </r>
  </si>
  <si>
    <r>
      <t>u</t>
    </r>
    <r>
      <rPr>
        <i/>
        <vertAlign val="subscript"/>
        <sz val="11"/>
        <rFont val="Times New Roman"/>
        <family val="1"/>
      </rPr>
      <t>bb, rel</t>
    </r>
    <r>
      <rPr>
        <i/>
        <sz val="11"/>
        <rFont val="Times New Roman"/>
        <family val="1"/>
      </rPr>
      <t xml:space="preserve"> (%)</t>
    </r>
  </si>
  <si>
    <r>
      <t>TiO</t>
    </r>
    <r>
      <rPr>
        <vertAlign val="subscript"/>
        <sz val="11"/>
        <rFont val="Times New Roman"/>
        <family val="1"/>
      </rPr>
      <t>2</t>
    </r>
  </si>
  <si>
    <r>
      <rPr>
        <vertAlign val="superscript"/>
        <sz val="11"/>
        <rFont val="Times New Roman"/>
        <family val="1"/>
      </rPr>
      <t>176</t>
    </r>
    <r>
      <rPr>
        <sz val="11"/>
        <rFont val="Times New Roman"/>
        <family val="1"/>
      </rPr>
      <t>Hf/</t>
    </r>
    <r>
      <rPr>
        <vertAlign val="superscript"/>
        <sz val="11"/>
        <rFont val="Times New Roman"/>
        <family val="1"/>
      </rPr>
      <t>177</t>
    </r>
    <r>
      <rPr>
        <sz val="11"/>
        <rFont val="Times New Roman"/>
        <family val="1"/>
      </rPr>
      <t>Hf</t>
    </r>
  </si>
  <si>
    <r>
      <t>u</t>
    </r>
    <r>
      <rPr>
        <i/>
        <vertAlign val="subscript"/>
        <sz val="11"/>
        <rFont val="Times New Roman"/>
        <family val="1"/>
      </rPr>
      <t>bb</t>
    </r>
    <r>
      <rPr>
        <i/>
        <sz val="11"/>
        <rFont val="Times New Roman"/>
        <family val="1"/>
      </rPr>
      <t>(‰)</t>
    </r>
  </si>
  <si>
    <r>
      <t>δ</t>
    </r>
    <r>
      <rPr>
        <vertAlign val="superscript"/>
        <sz val="12"/>
        <rFont val="Times New Roman"/>
        <family val="1"/>
      </rPr>
      <t>49</t>
    </r>
    <r>
      <rPr>
        <sz val="12"/>
        <rFont val="Times New Roman"/>
        <family val="1"/>
      </rPr>
      <t>Ti</t>
    </r>
    <r>
      <rPr>
        <vertAlign val="subscript"/>
        <sz val="12"/>
        <rFont val="Times New Roman"/>
        <family val="1"/>
      </rPr>
      <t>OL-Ti</t>
    </r>
    <r>
      <rPr>
        <sz val="12"/>
        <rFont val="Times New Roman"/>
        <family val="1"/>
      </rPr>
      <t xml:space="preserve"> (‰)</t>
    </r>
  </si>
  <si>
    <r>
      <t>μg g</t>
    </r>
    <r>
      <rPr>
        <vertAlign val="superscript"/>
        <sz val="12"/>
        <rFont val="Times New Roman"/>
        <family val="1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</si>
</sst>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00"/>
    <numFmt numFmtId="166" formatCode="0.000000_ "/>
    <numFmt numFmtId="167" formatCode="0.000000"/>
    <numFmt numFmtId="168" formatCode="0.000000_);[Red]\(0.000000\)"/>
    <numFmt numFmtId="169" formatCode="0.000"/>
  </numFmts>
  <fonts count="24">
    <font>
      <sz val="11"/>
      <color theme="1"/>
      <name val="Calibri"/>
      <family val="2"/>
      <scheme val="minor"/>
    </font>
    <font>
      <sz val="9"/>
      <color theme="1"/>
      <name val="Times New Roman"/>
      <family val="2"/>
      <charset val="134"/>
    </font>
    <font>
      <sz val="9"/>
      <color theme="1"/>
      <name val="Times New Roman"/>
      <family val="2"/>
      <charset val="134"/>
    </font>
    <font>
      <sz val="9"/>
      <color theme="1"/>
      <name val="Times New Roman"/>
      <family val="2"/>
      <charset val="134"/>
    </font>
    <font>
      <sz val="9"/>
      <name val="Calibri"/>
      <family val="3"/>
      <charset val="134"/>
      <scheme val="minor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0432FF"/>
      <name val="Times New Roman"/>
      <family val="1"/>
    </font>
    <font>
      <sz val="11"/>
      <color theme="1"/>
      <name val="Calibri"/>
      <family val="3"/>
      <charset val="134"/>
      <scheme val="minor"/>
    </font>
    <font>
      <vertAlign val="superscript"/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vertAlign val="subscript"/>
      <sz val="11"/>
      <name val="Times New Roman"/>
      <family val="1"/>
    </font>
    <font>
      <i/>
      <sz val="11"/>
      <name val="Times New Roman"/>
      <family val="1"/>
    </font>
    <font>
      <i/>
      <vertAlign val="subscript"/>
      <sz val="11"/>
      <name val="Times New Roman"/>
      <family val="1"/>
    </font>
    <font>
      <vertAlign val="superscript"/>
      <sz val="11"/>
      <name val="Times New Roman"/>
      <family val="1"/>
    </font>
    <font>
      <vertAlign val="subscript"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0" fontId="5" fillId="0" borderId="0" xfId="0" applyFont="1"/>
    <xf numFmtId="167" fontId="5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/>
    </xf>
    <xf numFmtId="168" fontId="5" fillId="0" borderId="0" xfId="0" applyNumberFormat="1" applyFont="1" applyAlignment="1">
      <alignment horizontal="center"/>
    </xf>
    <xf numFmtId="167" fontId="5" fillId="0" borderId="3" xfId="0" applyNumberFormat="1" applyFont="1" applyBorder="1" applyAlignment="1">
      <alignment horizontal="center"/>
    </xf>
    <xf numFmtId="0" fontId="9" fillId="0" borderId="2" xfId="1" applyFont="1" applyBorder="1" applyAlignment="1">
      <alignment horizontal="center" vertical="center"/>
    </xf>
    <xf numFmtId="166" fontId="9" fillId="0" borderId="2" xfId="2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5" fillId="0" borderId="0" xfId="2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5" fillId="0" borderId="0" xfId="4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5" fillId="0" borderId="0" xfId="3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" fontId="5" fillId="0" borderId="1" xfId="3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/>
    </xf>
    <xf numFmtId="1" fontId="5" fillId="0" borderId="0" xfId="2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4" applyNumberFormat="1" applyFont="1" applyAlignment="1">
      <alignment horizontal="center" vertical="center"/>
    </xf>
    <xf numFmtId="164" fontId="5" fillId="0" borderId="0" xfId="3" applyNumberFormat="1" applyFont="1" applyAlignment="1">
      <alignment horizontal="center" vertical="center"/>
    </xf>
    <xf numFmtId="1" fontId="5" fillId="0" borderId="0" xfId="4" applyNumberFormat="1" applyFont="1" applyAlignment="1">
      <alignment horizontal="center" vertical="center"/>
    </xf>
    <xf numFmtId="1" fontId="5" fillId="0" borderId="0" xfId="3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2" applyFont="1" applyAlignment="1">
      <alignment horizontal="center" vertical="center"/>
    </xf>
    <xf numFmtId="169" fontId="5" fillId="0" borderId="0" xfId="3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49" fontId="16" fillId="0" borderId="0" xfId="0" applyNumberFormat="1" applyFont="1"/>
    <xf numFmtId="49" fontId="16" fillId="0" borderId="3" xfId="0" applyNumberFormat="1" applyFont="1" applyBorder="1"/>
    <xf numFmtId="49" fontId="18" fillId="0" borderId="3" xfId="0" applyNumberFormat="1" applyFont="1" applyBorder="1"/>
    <xf numFmtId="49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left"/>
    </xf>
    <xf numFmtId="49" fontId="16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/>
    </xf>
    <xf numFmtId="49" fontId="16" fillId="0" borderId="1" xfId="0" applyNumberFormat="1" applyFont="1" applyBorder="1"/>
    <xf numFmtId="49" fontId="16" fillId="0" borderId="1" xfId="0" applyNumberFormat="1" applyFont="1" applyBorder="1" applyAlignment="1">
      <alignment horizontal="left"/>
    </xf>
    <xf numFmtId="0" fontId="15" fillId="0" borderId="0" xfId="0" applyFont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1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" fontId="15" fillId="0" borderId="0" xfId="0" applyNumberFormat="1" applyFont="1"/>
    <xf numFmtId="164" fontId="16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5" fillId="0" borderId="0" xfId="0" applyNumberFormat="1" applyFont="1"/>
    <xf numFmtId="164" fontId="15" fillId="0" borderId="0" xfId="0" applyNumberFormat="1" applyFont="1"/>
    <xf numFmtId="16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9" fontId="16" fillId="0" borderId="3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0" fontId="15" fillId="0" borderId="2" xfId="0" applyFont="1" applyBorder="1"/>
    <xf numFmtId="0" fontId="14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9" fillId="0" borderId="0" xfId="0" applyFont="1"/>
    <xf numFmtId="0" fontId="22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15" fillId="0" borderId="3" xfId="0" applyFont="1" applyBorder="1"/>
    <xf numFmtId="0" fontId="9" fillId="0" borderId="3" xfId="0" applyFont="1" applyBorder="1"/>
    <xf numFmtId="0" fontId="9" fillId="0" borderId="3" xfId="7" applyFont="1" applyBorder="1"/>
    <xf numFmtId="0" fontId="15" fillId="0" borderId="1" xfId="0" applyFont="1" applyBorder="1"/>
    <xf numFmtId="0" fontId="9" fillId="0" borderId="1" xfId="0" applyFont="1" applyBorder="1"/>
    <xf numFmtId="0" fontId="22" fillId="0" borderId="3" xfId="0" applyFont="1" applyBorder="1" applyAlignment="1">
      <alignment horizontal="center" vertical="center"/>
    </xf>
    <xf numFmtId="169" fontId="9" fillId="0" borderId="0" xfId="7" applyNumberFormat="1" applyFont="1"/>
    <xf numFmtId="2" fontId="9" fillId="0" borderId="0" xfId="7" applyNumberFormat="1" applyFont="1"/>
    <xf numFmtId="0" fontId="22" fillId="0" borderId="0" xfId="0" applyFont="1" applyAlignment="1">
      <alignment horizontal="center" vertical="center"/>
    </xf>
    <xf numFmtId="0" fontId="14" fillId="0" borderId="0" xfId="0" applyFont="1"/>
    <xf numFmtId="2" fontId="9" fillId="0" borderId="0" xfId="0" applyNumberFormat="1" applyFont="1"/>
    <xf numFmtId="169" fontId="9" fillId="0" borderId="0" xfId="0" applyNumberFormat="1" applyFont="1"/>
    <xf numFmtId="0" fontId="22" fillId="0" borderId="1" xfId="0" applyFont="1" applyBorder="1" applyAlignment="1">
      <alignment horizontal="center" vertical="center"/>
    </xf>
    <xf numFmtId="0" fontId="14" fillId="0" borderId="1" xfId="0" applyFont="1" applyBorder="1"/>
    <xf numFmtId="169" fontId="9" fillId="0" borderId="1" xfId="0" applyNumberFormat="1" applyFont="1" applyBorder="1"/>
    <xf numFmtId="164" fontId="9" fillId="0" borderId="1" xfId="0" applyNumberFormat="1" applyFont="1" applyBorder="1"/>
    <xf numFmtId="0" fontId="23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</cellXfs>
  <cellStyles count="8">
    <cellStyle name="Normal" xfId="0" builtinId="0"/>
    <cellStyle name="常规 2" xfId="1" xr:uid="{416D876C-6331-427E-A48F-CE52BFE14E4B}"/>
    <cellStyle name="常规 2 2" xfId="4" xr:uid="{25C2FC52-E420-44D7-A60D-5DB8AA08E3F9}"/>
    <cellStyle name="常规 2 2 2" xfId="6" xr:uid="{2170C630-2570-406B-96A6-0FAA1821C1C1}"/>
    <cellStyle name="常规 3" xfId="2" xr:uid="{4F631B30-D6F5-4C2C-A9E8-2A8F0FDFC1DE}"/>
    <cellStyle name="常规 3 2" xfId="3" xr:uid="{59BE02C5-1501-48BE-91C8-165363047C4B}"/>
    <cellStyle name="常规 3 2 2" xfId="5" xr:uid="{B728A5B1-4830-49DE-B142-794558E20FDD}"/>
    <cellStyle name="常规 5" xfId="7" xr:uid="{A2880780-28A3-C84B-9998-998F0991BB9B}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3D7B-3D60-4737-9D99-C124BF17E7F5}">
  <dimension ref="A1:U31"/>
  <sheetViews>
    <sheetView tabSelected="1" zoomScaleNormal="100" workbookViewId="0">
      <selection activeCell="F32" sqref="A1:XFD1048576"/>
    </sheetView>
  </sheetViews>
  <sheetFormatPr defaultColWidth="8.85546875" defaultRowHeight="15"/>
  <cols>
    <col min="1" max="1" width="14" style="78" customWidth="1"/>
    <col min="2" max="2" width="10.7109375" style="78" bestFit="1" customWidth="1"/>
    <col min="3" max="3" width="7.140625" style="78" bestFit="1" customWidth="1"/>
    <col min="4" max="5" width="12" style="78" bestFit="1" customWidth="1"/>
    <col min="6" max="6" width="13.28515625" style="78" bestFit="1" customWidth="1"/>
    <col min="7" max="12" width="12" style="78" bestFit="1" customWidth="1"/>
    <col min="13" max="13" width="13.28515625" style="78" bestFit="1" customWidth="1"/>
    <col min="14" max="14" width="8.85546875" style="78"/>
    <col min="15" max="15" width="13.140625" style="78" bestFit="1" customWidth="1"/>
    <col min="16" max="16" width="7.42578125" style="78" bestFit="1" customWidth="1"/>
    <col min="17" max="17" width="11" style="78" bestFit="1" customWidth="1"/>
    <col min="18" max="18" width="9" style="78" bestFit="1" customWidth="1"/>
    <col min="19" max="16384" width="8.85546875" style="78"/>
  </cols>
  <sheetData>
    <row r="1" spans="1:18" ht="15.75">
      <c r="B1" s="94" t="s">
        <v>103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8" ht="15.75">
      <c r="A2" s="95"/>
      <c r="B2" s="53" t="s">
        <v>93</v>
      </c>
      <c r="C2" s="53" t="s">
        <v>24</v>
      </c>
      <c r="D2" s="53" t="s">
        <v>15</v>
      </c>
      <c r="E2" s="53" t="s">
        <v>26</v>
      </c>
      <c r="F2" s="53" t="s">
        <v>20</v>
      </c>
      <c r="G2" s="53" t="s">
        <v>31</v>
      </c>
      <c r="H2" s="53" t="s">
        <v>56</v>
      </c>
      <c r="I2" s="53" t="s">
        <v>32</v>
      </c>
      <c r="J2" s="53" t="s">
        <v>57</v>
      </c>
      <c r="K2" s="53" t="s">
        <v>58</v>
      </c>
      <c r="L2" s="53" t="s">
        <v>21</v>
      </c>
      <c r="M2" s="53" t="s">
        <v>59</v>
      </c>
      <c r="N2" s="53"/>
      <c r="O2" s="96" t="s">
        <v>22</v>
      </c>
      <c r="P2" s="96" t="s">
        <v>1</v>
      </c>
      <c r="Q2" s="96" t="s">
        <v>53</v>
      </c>
      <c r="R2" s="96" t="s">
        <v>54</v>
      </c>
    </row>
    <row r="3" spans="1:18" ht="18" customHeight="1">
      <c r="A3" s="97" t="s">
        <v>101</v>
      </c>
      <c r="B3" s="54" t="s">
        <v>2</v>
      </c>
      <c r="C3" s="54" t="s">
        <v>235</v>
      </c>
      <c r="D3" s="59">
        <v>284.12438971917402</v>
      </c>
      <c r="E3" s="59">
        <v>283.91805969550427</v>
      </c>
      <c r="F3" s="59">
        <v>328.12160015365959</v>
      </c>
      <c r="G3" s="59">
        <v>314.22754783397687</v>
      </c>
      <c r="H3" s="59">
        <v>305.73784271915054</v>
      </c>
      <c r="I3" s="59">
        <v>322.47925137801536</v>
      </c>
      <c r="J3" s="59">
        <v>320.24938124477035</v>
      </c>
      <c r="K3" s="59">
        <v>326.9842887172212</v>
      </c>
      <c r="L3" s="59">
        <v>308.20633901245753</v>
      </c>
      <c r="M3" s="59">
        <v>332.7767546763813</v>
      </c>
      <c r="N3" s="54"/>
      <c r="O3" s="59">
        <f t="shared" ref="O3:O13" si="0">AVERAGE(D3:M3)</f>
        <v>312.68254551503105</v>
      </c>
      <c r="P3" s="98">
        <f>_xlfn.STDEV.P(D3:M3)</f>
        <v>16.472796417024256</v>
      </c>
      <c r="Q3" s="56">
        <f>P3/O3*100</f>
        <v>5.2682174471527663</v>
      </c>
      <c r="R3" s="54">
        <f t="shared" ref="R3:R13" si="1">COUNT(D3:M3)</f>
        <v>10</v>
      </c>
    </row>
    <row r="4" spans="1:18" ht="18.75">
      <c r="A4" s="99"/>
      <c r="B4" s="54" t="s">
        <v>3</v>
      </c>
      <c r="C4" s="54" t="s">
        <v>235</v>
      </c>
      <c r="D4" s="59">
        <v>1538.4210488262049</v>
      </c>
      <c r="E4" s="59">
        <v>1373.3241129800563</v>
      </c>
      <c r="F4" s="59">
        <v>1616.2569693529688</v>
      </c>
      <c r="G4" s="59">
        <v>1616.4188105765697</v>
      </c>
      <c r="H4" s="59">
        <v>1390.5201332798288</v>
      </c>
      <c r="I4" s="59">
        <v>1427.3807503624723</v>
      </c>
      <c r="J4" s="59">
        <v>1420.3133074321863</v>
      </c>
      <c r="K4" s="59">
        <v>1456.4961944069291</v>
      </c>
      <c r="L4" s="59">
        <v>1368.2837332932006</v>
      </c>
      <c r="M4" s="59">
        <v>1470.0004553248084</v>
      </c>
      <c r="N4" s="54"/>
      <c r="O4" s="59">
        <f t="shared" si="0"/>
        <v>1467.7415515835228</v>
      </c>
      <c r="P4" s="98">
        <v>82.851243317313632</v>
      </c>
      <c r="Q4" s="56">
        <f t="shared" ref="Q4:Q13" si="2">P4/O4*100</f>
        <v>5.6448114607048332</v>
      </c>
      <c r="R4" s="54">
        <f t="shared" si="1"/>
        <v>10</v>
      </c>
    </row>
    <row r="5" spans="1:18" ht="18.75">
      <c r="A5" s="99"/>
      <c r="B5" s="54" t="s">
        <v>4</v>
      </c>
      <c r="C5" s="54" t="s">
        <v>235</v>
      </c>
      <c r="D5" s="59">
        <v>2802.3245993744608</v>
      </c>
      <c r="E5" s="59">
        <v>2535.8220122704015</v>
      </c>
      <c r="F5" s="59">
        <v>2906.0240133872494</v>
      </c>
      <c r="G5" s="59">
        <v>2903.2053800117797</v>
      </c>
      <c r="H5" s="59">
        <v>2456.6752085021194</v>
      </c>
      <c r="I5" s="59">
        <v>2450.5067294310188</v>
      </c>
      <c r="J5" s="59">
        <v>2401.2282896046154</v>
      </c>
      <c r="K5" s="59">
        <v>2453.9032289656411</v>
      </c>
      <c r="L5" s="59">
        <v>2346.5475320635392</v>
      </c>
      <c r="M5" s="59">
        <v>2540.0890475882943</v>
      </c>
      <c r="N5" s="54"/>
      <c r="O5" s="59">
        <f t="shared" si="0"/>
        <v>2579.6326041199122</v>
      </c>
      <c r="P5" s="59">
        <v>186.81974609049087</v>
      </c>
      <c r="Q5" s="56">
        <f t="shared" si="2"/>
        <v>7.2421067167519295</v>
      </c>
      <c r="R5" s="54">
        <f t="shared" si="1"/>
        <v>10</v>
      </c>
    </row>
    <row r="6" spans="1:18" ht="15.75">
      <c r="A6" s="99"/>
      <c r="B6" s="54" t="s">
        <v>5</v>
      </c>
      <c r="C6" s="100" t="s">
        <v>98</v>
      </c>
      <c r="D6" s="56">
        <v>1.2443060248399289</v>
      </c>
      <c r="E6" s="56">
        <v>1.1150311913394533</v>
      </c>
      <c r="F6" s="56">
        <v>1.082591820687</v>
      </c>
      <c r="G6" s="56">
        <v>1.2652014772814937</v>
      </c>
      <c r="H6" s="56">
        <v>1.2438565661240968</v>
      </c>
      <c r="I6" s="56">
        <v>1.0936760652112423</v>
      </c>
      <c r="J6" s="56">
        <v>1.0919584908328834</v>
      </c>
      <c r="K6" s="56">
        <v>1.0467003329990485</v>
      </c>
      <c r="L6" s="56">
        <v>1.0725471277224921</v>
      </c>
      <c r="M6" s="56">
        <v>1.1791339922242099</v>
      </c>
      <c r="N6" s="54"/>
      <c r="O6" s="56">
        <f t="shared" si="0"/>
        <v>1.143500308926185</v>
      </c>
      <c r="P6" s="56">
        <v>8.1212957061875257E-2</v>
      </c>
      <c r="Q6" s="56">
        <f t="shared" si="2"/>
        <v>7.1021368711425241</v>
      </c>
      <c r="R6" s="54">
        <f t="shared" si="1"/>
        <v>10</v>
      </c>
    </row>
    <row r="7" spans="1:18" ht="18.75">
      <c r="A7" s="99"/>
      <c r="B7" s="54" t="s">
        <v>6</v>
      </c>
      <c r="C7" s="54" t="s">
        <v>235</v>
      </c>
      <c r="D7" s="59">
        <v>716.6624000952047</v>
      </c>
      <c r="E7" s="59">
        <v>720.67632563143684</v>
      </c>
      <c r="F7" s="59">
        <v>825.41618937404883</v>
      </c>
      <c r="G7" s="59">
        <v>784.04948786957243</v>
      </c>
      <c r="H7" s="59">
        <v>759.88262068599556</v>
      </c>
      <c r="I7" s="59">
        <v>785.80102198860868</v>
      </c>
      <c r="J7" s="59">
        <v>784.6605127429716</v>
      </c>
      <c r="K7" s="59">
        <v>748.75630242081797</v>
      </c>
      <c r="L7" s="59">
        <v>781.49657350339555</v>
      </c>
      <c r="M7" s="59">
        <v>829.48336671109996</v>
      </c>
      <c r="N7" s="54"/>
      <c r="O7" s="59">
        <f t="shared" si="0"/>
        <v>773.68848010231534</v>
      </c>
      <c r="P7" s="98">
        <v>38.247291529935289</v>
      </c>
      <c r="Q7" s="56">
        <f t="shared" si="2"/>
        <v>4.943500195954492</v>
      </c>
      <c r="R7" s="54">
        <f t="shared" si="1"/>
        <v>10</v>
      </c>
    </row>
    <row r="8" spans="1:18" ht="18.75">
      <c r="A8" s="99"/>
      <c r="B8" s="54" t="s">
        <v>7</v>
      </c>
      <c r="C8" s="54" t="s">
        <v>235</v>
      </c>
      <c r="D8" s="59">
        <v>8997.4325206682697</v>
      </c>
      <c r="E8" s="59">
        <v>8787.9221194218117</v>
      </c>
      <c r="F8" s="59">
        <v>9394.4814759302735</v>
      </c>
      <c r="G8" s="59">
        <v>10182.273714351446</v>
      </c>
      <c r="H8" s="59">
        <v>9121.3498919299418</v>
      </c>
      <c r="I8" s="59">
        <v>8603.6062671920427</v>
      </c>
      <c r="J8" s="59">
        <v>8690.1339129267872</v>
      </c>
      <c r="K8" s="59">
        <v>8502.1722424183117</v>
      </c>
      <c r="L8" s="59">
        <v>7798.7006008756252</v>
      </c>
      <c r="M8" s="59">
        <v>8095.345870138166</v>
      </c>
      <c r="N8" s="54"/>
      <c r="O8" s="59">
        <f t="shared" si="0"/>
        <v>8817.3418615852679</v>
      </c>
      <c r="P8" s="59">
        <v>646.03268481780549</v>
      </c>
      <c r="Q8" s="56">
        <f t="shared" si="2"/>
        <v>7.3268417507139212</v>
      </c>
      <c r="R8" s="54">
        <f t="shared" si="1"/>
        <v>10</v>
      </c>
    </row>
    <row r="9" spans="1:18" ht="18.75">
      <c r="A9" s="99"/>
      <c r="B9" s="54" t="s">
        <v>8</v>
      </c>
      <c r="C9" s="54" t="s">
        <v>235</v>
      </c>
      <c r="D9" s="59">
        <v>630.85749298890676</v>
      </c>
      <c r="E9" s="59">
        <v>626.45191066571749</v>
      </c>
      <c r="F9" s="59">
        <v>625.325074217478</v>
      </c>
      <c r="G9" s="59">
        <v>758.14495760192892</v>
      </c>
      <c r="H9" s="59">
        <v>685.33851731068239</v>
      </c>
      <c r="I9" s="59">
        <v>787.94784957431364</v>
      </c>
      <c r="J9" s="59">
        <v>710.28796365239043</v>
      </c>
      <c r="K9" s="59">
        <v>653.55914641532604</v>
      </c>
      <c r="L9" s="59">
        <v>712.39017349978735</v>
      </c>
      <c r="M9" s="59">
        <v>753.99646439114724</v>
      </c>
      <c r="N9" s="54"/>
      <c r="O9" s="59">
        <f t="shared" si="0"/>
        <v>694.42995503176769</v>
      </c>
      <c r="P9" s="98">
        <v>69.504393972779653</v>
      </c>
      <c r="Q9" s="98">
        <f t="shared" si="2"/>
        <v>10.008841564099876</v>
      </c>
      <c r="R9" s="54">
        <f t="shared" si="1"/>
        <v>10</v>
      </c>
    </row>
    <row r="10" spans="1:18" ht="18.75">
      <c r="A10" s="99"/>
      <c r="B10" s="54" t="s">
        <v>9</v>
      </c>
      <c r="C10" s="54" t="s">
        <v>235</v>
      </c>
      <c r="D10" s="98">
        <v>36.776972337850658</v>
      </c>
      <c r="E10" s="98">
        <v>34.385049713945541</v>
      </c>
      <c r="F10" s="98">
        <v>38.852684130580947</v>
      </c>
      <c r="G10" s="98">
        <v>38.805665811790014</v>
      </c>
      <c r="H10" s="98">
        <v>35.811788374403974</v>
      </c>
      <c r="I10" s="98">
        <v>36.111777656133988</v>
      </c>
      <c r="J10" s="98">
        <v>36.101044713381881</v>
      </c>
      <c r="K10" s="98">
        <v>37.438207035160147</v>
      </c>
      <c r="L10" s="98">
        <v>36.092012420665228</v>
      </c>
      <c r="M10" s="98">
        <v>37.630751732890737</v>
      </c>
      <c r="N10" s="54"/>
      <c r="O10" s="98">
        <f t="shared" si="0"/>
        <v>36.800595392680314</v>
      </c>
      <c r="P10" s="56">
        <v>1.8218424494428713</v>
      </c>
      <c r="Q10" s="56">
        <f t="shared" si="2"/>
        <v>4.9505787338572196</v>
      </c>
      <c r="R10" s="54">
        <f t="shared" si="1"/>
        <v>10</v>
      </c>
    </row>
    <row r="11" spans="1:18" ht="18.75">
      <c r="A11" s="99"/>
      <c r="B11" s="54" t="s">
        <v>10</v>
      </c>
      <c r="C11" s="54" t="s">
        <v>235</v>
      </c>
      <c r="D11" s="59">
        <v>779.75668911964408</v>
      </c>
      <c r="E11" s="59">
        <v>759.66802406507668</v>
      </c>
      <c r="F11" s="59">
        <v>808.98032108300151</v>
      </c>
      <c r="G11" s="59">
        <v>861.37018892703634</v>
      </c>
      <c r="H11" s="59">
        <v>788.45096336273571</v>
      </c>
      <c r="I11" s="59">
        <v>650.15392239743187</v>
      </c>
      <c r="J11" s="59">
        <v>645.54555286096638</v>
      </c>
      <c r="K11" s="59">
        <v>727.05052727995087</v>
      </c>
      <c r="L11" s="59">
        <v>660.14734687342639</v>
      </c>
      <c r="M11" s="59">
        <v>634.30113381401361</v>
      </c>
      <c r="N11" s="54"/>
      <c r="O11" s="59">
        <f t="shared" si="0"/>
        <v>731.54246697832843</v>
      </c>
      <c r="P11" s="98">
        <v>62.936020061768609</v>
      </c>
      <c r="Q11" s="56">
        <f t="shared" si="2"/>
        <v>8.6031943328907321</v>
      </c>
      <c r="R11" s="54">
        <f t="shared" si="1"/>
        <v>10</v>
      </c>
    </row>
    <row r="12" spans="1:18" ht="18.75">
      <c r="A12" s="99"/>
      <c r="B12" s="54" t="s">
        <v>11</v>
      </c>
      <c r="C12" s="54" t="s">
        <v>235</v>
      </c>
      <c r="D12" s="59">
        <v>727.16182577396273</v>
      </c>
      <c r="E12" s="59">
        <v>910.84515519076626</v>
      </c>
      <c r="F12" s="59">
        <v>954.99894787454923</v>
      </c>
      <c r="G12" s="59">
        <v>991.55516603054252</v>
      </c>
      <c r="H12" s="59">
        <v>962.95619540036421</v>
      </c>
      <c r="I12" s="59">
        <v>741.65631504371618</v>
      </c>
      <c r="J12" s="59">
        <v>785.58467664064301</v>
      </c>
      <c r="K12" s="59">
        <v>727.84000847961181</v>
      </c>
      <c r="L12" s="59">
        <v>686.28880193065845</v>
      </c>
      <c r="M12" s="59">
        <v>726.38701527743081</v>
      </c>
      <c r="N12" s="54"/>
      <c r="O12" s="59">
        <f t="shared" si="0"/>
        <v>821.52741076422444</v>
      </c>
      <c r="P12" s="59">
        <v>115.86110569703339</v>
      </c>
      <c r="Q12" s="98">
        <f t="shared" si="2"/>
        <v>14.103133283070104</v>
      </c>
      <c r="R12" s="54">
        <f t="shared" si="1"/>
        <v>10</v>
      </c>
    </row>
    <row r="13" spans="1:18" ht="18.75">
      <c r="A13" s="101"/>
      <c r="B13" s="64" t="s">
        <v>12</v>
      </c>
      <c r="C13" s="64" t="s">
        <v>235</v>
      </c>
      <c r="D13" s="102">
        <v>18.701059380390042</v>
      </c>
      <c r="E13" s="102">
        <v>17.142621554029791</v>
      </c>
      <c r="F13" s="102">
        <v>18.761644609722573</v>
      </c>
      <c r="G13" s="102">
        <v>18.178852363666788</v>
      </c>
      <c r="H13" s="102">
        <v>18.518961793088586</v>
      </c>
      <c r="I13" s="102">
        <v>18.684052513197773</v>
      </c>
      <c r="J13" s="102">
        <v>18.628637163285472</v>
      </c>
      <c r="K13" s="102">
        <v>18.868470169200624</v>
      </c>
      <c r="L13" s="102">
        <v>17.994443686124967</v>
      </c>
      <c r="M13" s="102">
        <v>18.861706482748477</v>
      </c>
      <c r="N13" s="64"/>
      <c r="O13" s="102">
        <f t="shared" si="0"/>
        <v>18.434044971545511</v>
      </c>
      <c r="P13" s="103">
        <v>0.92690382030594554</v>
      </c>
      <c r="Q13" s="103">
        <f t="shared" si="2"/>
        <v>5.0282172021208531</v>
      </c>
      <c r="R13" s="64">
        <f t="shared" si="1"/>
        <v>10</v>
      </c>
    </row>
    <row r="18" spans="1:21" ht="15.75">
      <c r="A18" s="104"/>
      <c r="B18" s="105" t="s">
        <v>0</v>
      </c>
      <c r="C18" s="106" t="s">
        <v>120</v>
      </c>
      <c r="D18" s="106" t="s">
        <v>75</v>
      </c>
      <c r="E18" s="106" t="s">
        <v>76</v>
      </c>
      <c r="F18" s="106" t="s">
        <v>77</v>
      </c>
      <c r="G18" s="106" t="s">
        <v>78</v>
      </c>
      <c r="H18" s="106" t="s">
        <v>79</v>
      </c>
      <c r="I18" s="106" t="s">
        <v>80</v>
      </c>
      <c r="J18" s="106" t="s">
        <v>81</v>
      </c>
      <c r="K18" s="106" t="s">
        <v>82</v>
      </c>
      <c r="L18" s="106" t="s">
        <v>83</v>
      </c>
      <c r="M18" s="106" t="s">
        <v>84</v>
      </c>
      <c r="N18" s="106" t="s">
        <v>85</v>
      </c>
      <c r="O18" s="106" t="s">
        <v>86</v>
      </c>
      <c r="P18" s="106" t="s">
        <v>87</v>
      </c>
      <c r="Q18" s="106" t="s">
        <v>88</v>
      </c>
      <c r="R18" s="106" t="s">
        <v>89</v>
      </c>
      <c r="S18" s="106" t="s">
        <v>90</v>
      </c>
      <c r="T18" s="106" t="s">
        <v>91</v>
      </c>
      <c r="U18" s="106" t="s">
        <v>92</v>
      </c>
    </row>
    <row r="19" spans="1:21" ht="15.75">
      <c r="A19" s="107"/>
      <c r="B19" s="108"/>
      <c r="C19" s="108" t="s">
        <v>98</v>
      </c>
      <c r="D19" s="108" t="s">
        <v>98</v>
      </c>
      <c r="E19" s="108" t="s">
        <v>98</v>
      </c>
      <c r="F19" s="108" t="s">
        <v>98</v>
      </c>
      <c r="G19" s="108" t="s">
        <v>98</v>
      </c>
      <c r="H19" s="108" t="s">
        <v>98</v>
      </c>
      <c r="I19" s="108" t="s">
        <v>98</v>
      </c>
      <c r="J19" s="108" t="s">
        <v>98</v>
      </c>
      <c r="K19" s="108" t="s">
        <v>98</v>
      </c>
      <c r="L19" s="108" t="s">
        <v>98</v>
      </c>
      <c r="M19" s="108" t="s">
        <v>98</v>
      </c>
      <c r="N19" s="108" t="s">
        <v>98</v>
      </c>
      <c r="O19" s="108" t="s">
        <v>98</v>
      </c>
      <c r="P19" s="108" t="s">
        <v>98</v>
      </c>
      <c r="Q19" s="108" t="s">
        <v>98</v>
      </c>
      <c r="R19" s="108" t="s">
        <v>98</v>
      </c>
      <c r="S19" s="108" t="s">
        <v>98</v>
      </c>
      <c r="T19" s="108" t="s">
        <v>98</v>
      </c>
      <c r="U19" s="108" t="s">
        <v>98</v>
      </c>
    </row>
    <row r="20" spans="1:21" ht="15.75">
      <c r="A20" s="109" t="s">
        <v>102</v>
      </c>
      <c r="B20" s="100" t="s">
        <v>94</v>
      </c>
      <c r="C20" s="110">
        <v>1.1299999999999999E-2</v>
      </c>
      <c r="D20" s="110" t="s">
        <v>100</v>
      </c>
      <c r="E20" s="110">
        <v>5.3100000000000001E-2</v>
      </c>
      <c r="F20" s="111">
        <v>97.343500000000006</v>
      </c>
      <c r="G20" s="110">
        <v>1.9900000000000001E-2</v>
      </c>
      <c r="H20" s="110">
        <v>7.5899999999999995E-2</v>
      </c>
      <c r="I20" s="110" t="s">
        <v>100</v>
      </c>
      <c r="J20" s="110">
        <v>0.72430000000000005</v>
      </c>
      <c r="K20" s="110">
        <v>1.6199999999999999E-2</v>
      </c>
      <c r="L20" s="111">
        <v>0.35699999999999998</v>
      </c>
      <c r="M20" s="110">
        <v>0.26490000000000002</v>
      </c>
      <c r="N20" s="110">
        <v>1.14E-2</v>
      </c>
      <c r="O20" s="110" t="s">
        <v>100</v>
      </c>
      <c r="P20" s="110">
        <v>1.11E-2</v>
      </c>
      <c r="Q20" s="111">
        <v>1.0559000000000001</v>
      </c>
      <c r="R20" s="110">
        <v>0.1202</v>
      </c>
      <c r="S20" s="110" t="s">
        <v>100</v>
      </c>
      <c r="T20" s="110">
        <v>0.13669999999999999</v>
      </c>
      <c r="U20" s="111">
        <v>100.2013</v>
      </c>
    </row>
    <row r="21" spans="1:21" ht="15.75">
      <c r="A21" s="112"/>
      <c r="B21" s="100" t="s">
        <v>16</v>
      </c>
      <c r="C21" s="110" t="s">
        <v>100</v>
      </c>
      <c r="D21" s="110">
        <v>1.24E-2</v>
      </c>
      <c r="E21" s="110">
        <v>2.1600000000000001E-2</v>
      </c>
      <c r="F21" s="111">
        <v>96.792000000000002</v>
      </c>
      <c r="G21" s="110">
        <v>3.39E-2</v>
      </c>
      <c r="H21" s="110">
        <v>2.8299999999999999E-2</v>
      </c>
      <c r="I21" s="110" t="s">
        <v>100</v>
      </c>
      <c r="J21" s="110">
        <v>0.84860000000000002</v>
      </c>
      <c r="K21" s="110" t="s">
        <v>100</v>
      </c>
      <c r="L21" s="111">
        <v>0.3029</v>
      </c>
      <c r="M21" s="110">
        <v>0.23830000000000001</v>
      </c>
      <c r="N21" s="110" t="s">
        <v>100</v>
      </c>
      <c r="O21" s="110">
        <v>7.0000000000000001E-3</v>
      </c>
      <c r="P21" s="110" t="s">
        <v>100</v>
      </c>
      <c r="Q21" s="111">
        <v>1.5236000000000001</v>
      </c>
      <c r="R21" s="110">
        <v>9.1000000000000004E-3</v>
      </c>
      <c r="S21" s="110">
        <v>2.92E-2</v>
      </c>
      <c r="T21" s="110">
        <v>6.3799999999999996E-2</v>
      </c>
      <c r="U21" s="111">
        <v>99.910700000000006</v>
      </c>
    </row>
    <row r="22" spans="1:21" ht="15.75">
      <c r="A22" s="112"/>
      <c r="B22" s="100" t="s">
        <v>17</v>
      </c>
      <c r="C22" s="110">
        <v>4.3099999999999999E-2</v>
      </c>
      <c r="D22" s="110">
        <v>2.3800000000000002E-2</v>
      </c>
      <c r="E22" s="110">
        <v>1.21E-2</v>
      </c>
      <c r="F22" s="111">
        <v>96.765500000000003</v>
      </c>
      <c r="G22" s="110">
        <v>1.77E-2</v>
      </c>
      <c r="H22" s="110">
        <v>5.62E-2</v>
      </c>
      <c r="I22" s="110" t="s">
        <v>100</v>
      </c>
      <c r="J22" s="110">
        <v>0.81320000000000003</v>
      </c>
      <c r="K22" s="110">
        <v>1.37E-2</v>
      </c>
      <c r="L22" s="111">
        <v>0.4209</v>
      </c>
      <c r="M22" s="110">
        <v>0.33579999999999999</v>
      </c>
      <c r="N22" s="110" t="s">
        <v>100</v>
      </c>
      <c r="O22" s="110" t="s">
        <v>100</v>
      </c>
      <c r="P22" s="110" t="s">
        <v>100</v>
      </c>
      <c r="Q22" s="111">
        <v>1.2198</v>
      </c>
      <c r="R22" s="110">
        <v>0.15290000000000001</v>
      </c>
      <c r="S22" s="110">
        <v>5.8299999999999998E-2</v>
      </c>
      <c r="T22" s="110" t="s">
        <v>100</v>
      </c>
      <c r="U22" s="111">
        <v>99.933099999999996</v>
      </c>
    </row>
    <row r="23" spans="1:21" ht="15.75">
      <c r="A23" s="112"/>
      <c r="B23" s="100" t="s">
        <v>18</v>
      </c>
      <c r="C23" s="110">
        <v>2.0500000000000001E-2</v>
      </c>
      <c r="D23" s="110">
        <v>8.2000000000000007E-3</v>
      </c>
      <c r="E23" s="110">
        <v>4.5600000000000002E-2</v>
      </c>
      <c r="F23" s="111">
        <v>97.975200000000001</v>
      </c>
      <c r="G23" s="110">
        <v>1.5E-3</v>
      </c>
      <c r="H23" s="110" t="s">
        <v>100</v>
      </c>
      <c r="I23" s="110" t="s">
        <v>100</v>
      </c>
      <c r="J23" s="110">
        <v>0.70489999999999997</v>
      </c>
      <c r="K23" s="110" t="s">
        <v>100</v>
      </c>
      <c r="L23" s="111">
        <v>0.29559999999999997</v>
      </c>
      <c r="M23" s="110">
        <v>0.26700000000000002</v>
      </c>
      <c r="N23" s="110" t="s">
        <v>100</v>
      </c>
      <c r="O23" s="110">
        <v>9.5999999999999992E-3</v>
      </c>
      <c r="P23" s="110">
        <v>2.3599999999999999E-2</v>
      </c>
      <c r="Q23" s="111">
        <v>0.97150000000000003</v>
      </c>
      <c r="R23" s="110" t="s">
        <v>100</v>
      </c>
      <c r="S23" s="110">
        <v>0.1583</v>
      </c>
      <c r="T23" s="110">
        <v>2.2800000000000001E-2</v>
      </c>
      <c r="U23" s="111">
        <v>100.5042</v>
      </c>
    </row>
    <row r="24" spans="1:21" ht="15.75">
      <c r="A24" s="112"/>
      <c r="B24" s="100" t="s">
        <v>95</v>
      </c>
      <c r="C24" s="110">
        <v>4.1599999999999998E-2</v>
      </c>
      <c r="D24" s="110">
        <v>5.4000000000000003E-3</v>
      </c>
      <c r="E24" s="110">
        <v>3.1E-2</v>
      </c>
      <c r="F24" s="111">
        <v>96.848600000000005</v>
      </c>
      <c r="G24" s="110">
        <v>1.9599999999999999E-2</v>
      </c>
      <c r="H24" s="110">
        <v>3.6499999999999998E-2</v>
      </c>
      <c r="I24" s="110">
        <v>0.08</v>
      </c>
      <c r="J24" s="110">
        <v>0.71830000000000005</v>
      </c>
      <c r="K24" s="110">
        <v>8.9999999999999998E-4</v>
      </c>
      <c r="L24" s="111">
        <v>0.442</v>
      </c>
      <c r="M24" s="110">
        <v>0.45879999999999999</v>
      </c>
      <c r="N24" s="110" t="s">
        <v>100</v>
      </c>
      <c r="O24" s="110" t="s">
        <v>100</v>
      </c>
      <c r="P24" s="110">
        <v>1.55E-2</v>
      </c>
      <c r="Q24" s="111">
        <v>1.0135000000000001</v>
      </c>
      <c r="R24" s="110">
        <v>0.124</v>
      </c>
      <c r="S24" s="110">
        <v>0.18770000000000001</v>
      </c>
      <c r="T24" s="110">
        <v>9.1000000000000004E-3</v>
      </c>
      <c r="U24" s="111">
        <v>100.0325</v>
      </c>
    </row>
    <row r="25" spans="1:21" ht="15.75">
      <c r="A25" s="112"/>
      <c r="B25" s="100" t="s">
        <v>19</v>
      </c>
      <c r="C25" s="110">
        <v>2.4500000000000001E-2</v>
      </c>
      <c r="D25" s="110">
        <v>2.58E-2</v>
      </c>
      <c r="E25" s="110">
        <v>3.5000000000000003E-2</v>
      </c>
      <c r="F25" s="111">
        <v>97.609800000000007</v>
      </c>
      <c r="G25" s="110" t="s">
        <v>100</v>
      </c>
      <c r="H25" s="110" t="s">
        <v>100</v>
      </c>
      <c r="I25" s="110">
        <v>3.1099999999999999E-2</v>
      </c>
      <c r="J25" s="110">
        <v>0.67569999999999997</v>
      </c>
      <c r="K25" s="110">
        <v>8.5000000000000006E-3</v>
      </c>
      <c r="L25" s="111">
        <v>0.31009999999999999</v>
      </c>
      <c r="M25" s="110">
        <v>0.39550000000000002</v>
      </c>
      <c r="N25" s="110">
        <v>1.2999999999999999E-2</v>
      </c>
      <c r="O25" s="110" t="s">
        <v>100</v>
      </c>
      <c r="P25" s="110" t="s">
        <v>100</v>
      </c>
      <c r="Q25" s="111">
        <v>1.1315</v>
      </c>
      <c r="R25" s="110">
        <v>0.12379999999999999</v>
      </c>
      <c r="S25" s="110">
        <v>7.9200000000000007E-2</v>
      </c>
      <c r="T25" s="110">
        <v>7.2900000000000006E-2</v>
      </c>
      <c r="U25" s="111">
        <v>100.5363</v>
      </c>
    </row>
    <row r="26" spans="1:21" ht="15.75">
      <c r="A26" s="112"/>
      <c r="B26" s="100" t="s">
        <v>96</v>
      </c>
      <c r="C26" s="110" t="s">
        <v>100</v>
      </c>
      <c r="D26" s="110">
        <v>1.2500000000000001E-2</v>
      </c>
      <c r="E26" s="110" t="s">
        <v>100</v>
      </c>
      <c r="F26" s="111">
        <v>97.713399999999993</v>
      </c>
      <c r="G26" s="110">
        <v>1.29E-2</v>
      </c>
      <c r="H26" s="110" t="s">
        <v>100</v>
      </c>
      <c r="I26" s="110" t="s">
        <v>100</v>
      </c>
      <c r="J26" s="110">
        <v>0.78010000000000002</v>
      </c>
      <c r="K26" s="110">
        <v>5.1000000000000004E-3</v>
      </c>
      <c r="L26" s="111">
        <v>0.1484</v>
      </c>
      <c r="M26" s="110">
        <v>0.25459999999999999</v>
      </c>
      <c r="N26" s="110" t="s">
        <v>100</v>
      </c>
      <c r="O26" s="110" t="s">
        <v>100</v>
      </c>
      <c r="P26" s="110">
        <v>1.8499999999999999E-2</v>
      </c>
      <c r="Q26" s="111">
        <v>1.1162000000000001</v>
      </c>
      <c r="R26" s="110">
        <v>6.7400000000000002E-2</v>
      </c>
      <c r="S26" s="110">
        <v>6.25E-2</v>
      </c>
      <c r="T26" s="110">
        <v>4.5600000000000002E-2</v>
      </c>
      <c r="U26" s="111">
        <v>100.2371</v>
      </c>
    </row>
    <row r="27" spans="1:21" ht="15.75">
      <c r="A27" s="112"/>
      <c r="B27" s="100" t="s">
        <v>97</v>
      </c>
      <c r="C27" s="110" t="s">
        <v>100</v>
      </c>
      <c r="D27" s="110" t="s">
        <v>100</v>
      </c>
      <c r="E27" s="110">
        <v>2.0199999999999999E-2</v>
      </c>
      <c r="F27" s="111">
        <v>96.693100000000001</v>
      </c>
      <c r="G27" s="110">
        <v>2.0799999999999999E-2</v>
      </c>
      <c r="H27" s="110" t="s">
        <v>100</v>
      </c>
      <c r="I27" s="110">
        <v>4.6600000000000003E-2</v>
      </c>
      <c r="J27" s="110">
        <v>0.57450000000000001</v>
      </c>
      <c r="K27" s="110" t="s">
        <v>100</v>
      </c>
      <c r="L27" s="111">
        <v>0.51400000000000001</v>
      </c>
      <c r="M27" s="110">
        <v>0.30420000000000003</v>
      </c>
      <c r="N27" s="110">
        <v>6.4999999999999997E-3</v>
      </c>
      <c r="O27" s="110" t="s">
        <v>100</v>
      </c>
      <c r="P27" s="110" t="s">
        <v>100</v>
      </c>
      <c r="Q27" s="111">
        <v>1.1919</v>
      </c>
      <c r="R27" s="110">
        <v>0.182</v>
      </c>
      <c r="S27" s="110">
        <v>0.1125</v>
      </c>
      <c r="T27" s="110">
        <v>0.1183</v>
      </c>
      <c r="U27" s="111">
        <v>99.784700000000001</v>
      </c>
    </row>
    <row r="28" spans="1:21" ht="15.75">
      <c r="A28" s="112"/>
      <c r="B28" s="113" t="s">
        <v>22</v>
      </c>
      <c r="C28" s="100" t="s">
        <v>100</v>
      </c>
      <c r="D28" s="100" t="s">
        <v>100</v>
      </c>
      <c r="E28" s="100" t="s">
        <v>100</v>
      </c>
      <c r="F28" s="114">
        <f>AVERAGE(F20:F27)</f>
        <v>97.217637500000009</v>
      </c>
      <c r="G28" s="100" t="s">
        <v>100</v>
      </c>
      <c r="H28" s="100" t="s">
        <v>100</v>
      </c>
      <c r="I28" s="100" t="s">
        <v>100</v>
      </c>
      <c r="J28" s="115">
        <f>AVERAGE(J20:J27)</f>
        <v>0.7299500000000001</v>
      </c>
      <c r="K28" s="100" t="s">
        <v>100</v>
      </c>
      <c r="L28" s="100" t="s">
        <v>100</v>
      </c>
      <c r="M28" s="114">
        <f>AVERAGE(M20:M27)</f>
        <v>0.31488749999999999</v>
      </c>
      <c r="N28" s="100" t="s">
        <v>100</v>
      </c>
      <c r="O28" s="100" t="s">
        <v>100</v>
      </c>
      <c r="P28" s="100" t="s">
        <v>100</v>
      </c>
      <c r="Q28" s="114">
        <f>AVERAGE(Q20:Q27)</f>
        <v>1.1529875000000001</v>
      </c>
      <c r="R28" s="100" t="s">
        <v>100</v>
      </c>
      <c r="S28" s="100" t="s">
        <v>100</v>
      </c>
      <c r="T28" s="100" t="s">
        <v>100</v>
      </c>
      <c r="U28" s="100"/>
    </row>
    <row r="29" spans="1:21" ht="15.75">
      <c r="A29" s="112"/>
      <c r="B29" s="113" t="s">
        <v>23</v>
      </c>
      <c r="C29" s="100"/>
      <c r="D29" s="100"/>
      <c r="E29" s="100"/>
      <c r="F29" s="114">
        <f>STDEVP(F20:F27)</f>
        <v>0.47252487484126071</v>
      </c>
      <c r="G29" s="100"/>
      <c r="H29" s="100"/>
      <c r="I29" s="100"/>
      <c r="J29" s="114">
        <f>STDEVP(J20:J27)</f>
        <v>8.0176617539029993E-2</v>
      </c>
      <c r="K29" s="100"/>
      <c r="L29" s="100"/>
      <c r="M29" s="114">
        <f>STDEVP(M20:M27)</f>
        <v>7.2502524740522156E-2</v>
      </c>
      <c r="N29" s="100"/>
      <c r="O29" s="100"/>
      <c r="P29" s="100"/>
      <c r="Q29" s="114">
        <f>STDEVP(Q20:Q27)</f>
        <v>0.160844338084217</v>
      </c>
      <c r="R29" s="100"/>
      <c r="S29" s="100"/>
      <c r="T29" s="100"/>
      <c r="U29" s="100"/>
    </row>
    <row r="30" spans="1:21" ht="15" customHeight="1">
      <c r="A30" s="116"/>
      <c r="B30" s="117" t="s">
        <v>99</v>
      </c>
      <c r="C30" s="108"/>
      <c r="D30" s="108"/>
      <c r="E30" s="108"/>
      <c r="F30" s="118">
        <f>100*F29/F28</f>
        <v>0.48604850620985379</v>
      </c>
      <c r="G30" s="108"/>
      <c r="H30" s="108"/>
      <c r="I30" s="108"/>
      <c r="J30" s="119">
        <f>100*J29/J28</f>
        <v>10.983850611552842</v>
      </c>
      <c r="K30" s="108"/>
      <c r="L30" s="108"/>
      <c r="M30" s="119">
        <f>100*M29/M28</f>
        <v>23.02489769855017</v>
      </c>
      <c r="N30" s="108"/>
      <c r="O30" s="108"/>
      <c r="P30" s="108"/>
      <c r="Q30" s="119">
        <f>100*Q29/Q28</f>
        <v>13.950223925603442</v>
      </c>
      <c r="R30" s="108"/>
      <c r="S30" s="108"/>
      <c r="T30" s="108"/>
      <c r="U30" s="108"/>
    </row>
    <row r="31" spans="1:21" ht="15.95" customHeight="1">
      <c r="A31" s="120" t="s">
        <v>104</v>
      </c>
      <c r="B31" s="120"/>
      <c r="C31" s="120"/>
      <c r="D31" s="120"/>
      <c r="E31" s="121"/>
      <c r="F31" s="121"/>
      <c r="G31" s="121"/>
      <c r="H31" s="121"/>
    </row>
  </sheetData>
  <mergeCells count="4">
    <mergeCell ref="A20:A30"/>
    <mergeCell ref="A31:D31"/>
    <mergeCell ref="B1:R1"/>
    <mergeCell ref="A3:A1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87AD-6DE1-4B03-8659-40A3EB866428}">
  <dimension ref="A1:S156"/>
  <sheetViews>
    <sheetView workbookViewId="0">
      <pane xSplit="1" ySplit="4" topLeftCell="B138" activePane="bottomRight" state="frozen"/>
      <selection pane="topRight" activeCell="B1" sqref="B1"/>
      <selection pane="bottomLeft" activeCell="A5" sqref="A5"/>
      <selection pane="bottomRight" activeCell="H157" sqref="H157"/>
    </sheetView>
  </sheetViews>
  <sheetFormatPr defaultColWidth="8.85546875" defaultRowHeight="15"/>
  <cols>
    <col min="1" max="1" width="27.140625" bestFit="1" customWidth="1"/>
    <col min="2" max="2" width="8" bestFit="1" customWidth="1"/>
    <col min="3" max="3" width="7.7109375" bestFit="1" customWidth="1"/>
    <col min="4" max="5" width="9" bestFit="1" customWidth="1"/>
    <col min="6" max="6" width="7.7109375" bestFit="1" customWidth="1"/>
    <col min="7" max="7" width="9" bestFit="1" customWidth="1"/>
    <col min="8" max="8" width="10.140625" bestFit="1" customWidth="1"/>
    <col min="9" max="9" width="8" bestFit="1" customWidth="1"/>
    <col min="10" max="10" width="9" bestFit="1" customWidth="1"/>
    <col min="11" max="11" width="8" bestFit="1" customWidth="1"/>
    <col min="12" max="13" width="9" bestFit="1" customWidth="1"/>
    <col min="14" max="14" width="8" bestFit="1" customWidth="1"/>
    <col min="15" max="15" width="8" customWidth="1"/>
  </cols>
  <sheetData>
    <row r="1" spans="1:15" ht="15.75">
      <c r="A1" s="46" t="s">
        <v>115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2"/>
    </row>
    <row r="2" spans="1:15" ht="18.75">
      <c r="A2" s="47" t="s">
        <v>28</v>
      </c>
      <c r="B2" s="27" t="s">
        <v>2</v>
      </c>
      <c r="C2" s="27" t="s">
        <v>14</v>
      </c>
      <c r="D2" s="27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7" t="s">
        <v>8</v>
      </c>
      <c r="J2" s="27" t="s">
        <v>9</v>
      </c>
      <c r="K2" s="27" t="s">
        <v>10</v>
      </c>
      <c r="L2" s="27" t="s">
        <v>11</v>
      </c>
      <c r="M2" s="27" t="s">
        <v>12</v>
      </c>
      <c r="O2" s="9"/>
    </row>
    <row r="3" spans="1:15" ht="15.75">
      <c r="A3" s="48"/>
      <c r="B3" s="9">
        <v>45</v>
      </c>
      <c r="C3" s="9">
        <v>47</v>
      </c>
      <c r="D3" s="9">
        <v>51</v>
      </c>
      <c r="E3" s="9">
        <v>53</v>
      </c>
      <c r="F3" s="9">
        <v>57</v>
      </c>
      <c r="G3" s="9">
        <v>91</v>
      </c>
      <c r="H3" s="9">
        <v>93</v>
      </c>
      <c r="I3" s="9">
        <v>118</v>
      </c>
      <c r="J3" s="9">
        <v>178</v>
      </c>
      <c r="K3" s="9">
        <v>181</v>
      </c>
      <c r="L3" s="9">
        <v>182</v>
      </c>
      <c r="M3" s="9">
        <v>238</v>
      </c>
      <c r="O3" s="9"/>
    </row>
    <row r="4" spans="1:15" ht="18.75">
      <c r="A4" s="49"/>
      <c r="B4" s="11" t="s">
        <v>13</v>
      </c>
      <c r="C4" s="45" t="s">
        <v>130</v>
      </c>
      <c r="D4" s="11" t="s">
        <v>13</v>
      </c>
      <c r="E4" s="11" t="s">
        <v>13</v>
      </c>
      <c r="F4" s="45" t="s">
        <v>130</v>
      </c>
      <c r="G4" s="11" t="s">
        <v>55</v>
      </c>
      <c r="H4" s="11" t="s">
        <v>55</v>
      </c>
      <c r="I4" s="11" t="s">
        <v>55</v>
      </c>
      <c r="J4" s="11" t="s">
        <v>55</v>
      </c>
      <c r="K4" s="11" t="s">
        <v>55</v>
      </c>
      <c r="L4" s="11" t="s">
        <v>55</v>
      </c>
      <c r="M4" s="11" t="s">
        <v>55</v>
      </c>
      <c r="O4" s="9"/>
    </row>
    <row r="5" spans="1:15" ht="15.75">
      <c r="A5" s="42" t="s">
        <v>107</v>
      </c>
      <c r="B5" s="32">
        <v>125.51602730986897</v>
      </c>
      <c r="C5" s="34">
        <v>96.602149634421338</v>
      </c>
      <c r="D5" s="32">
        <v>817.85465359819682</v>
      </c>
      <c r="E5" s="32">
        <v>295.76280648790095</v>
      </c>
      <c r="F5" s="23">
        <v>1.0599295262343329</v>
      </c>
      <c r="G5" s="32">
        <v>190.74978227723503</v>
      </c>
      <c r="H5" s="32">
        <v>7352.3571675443754</v>
      </c>
      <c r="I5" s="32">
        <v>2264.8122451995487</v>
      </c>
      <c r="J5" s="34">
        <v>11.515694347894046</v>
      </c>
      <c r="K5" s="32">
        <v>381.89699085354096</v>
      </c>
      <c r="L5" s="32">
        <v>1148.636130796446</v>
      </c>
      <c r="M5" s="34">
        <v>20.889065130973073</v>
      </c>
      <c r="O5" s="23"/>
    </row>
    <row r="6" spans="1:15" ht="15.75">
      <c r="A6" s="42" t="s">
        <v>107</v>
      </c>
      <c r="B6" s="32">
        <v>109.82794570077252</v>
      </c>
      <c r="C6" s="34">
        <v>96.415252844933065</v>
      </c>
      <c r="D6" s="32">
        <v>891.468131662367</v>
      </c>
      <c r="E6" s="32">
        <v>308.13520244628438</v>
      </c>
      <c r="F6" s="23">
        <v>1.0891091366176653</v>
      </c>
      <c r="G6" s="32">
        <v>186.14470346819186</v>
      </c>
      <c r="H6" s="32">
        <v>8264.6662784723085</v>
      </c>
      <c r="I6" s="32">
        <v>2211.7950456887943</v>
      </c>
      <c r="J6" s="34">
        <v>10.960732465076802</v>
      </c>
      <c r="K6" s="32">
        <v>471.70768654663209</v>
      </c>
      <c r="L6" s="32">
        <v>1246.2052404538006</v>
      </c>
      <c r="M6" s="34">
        <v>22.358057862628332</v>
      </c>
      <c r="O6" s="23"/>
    </row>
    <row r="7" spans="1:15" ht="15.75">
      <c r="A7" s="42" t="s">
        <v>107</v>
      </c>
      <c r="B7" s="33">
        <v>152.99142285533301</v>
      </c>
      <c r="C7" s="35">
        <v>96.671085018989942</v>
      </c>
      <c r="D7" s="33">
        <v>437.281037924055</v>
      </c>
      <c r="E7" s="33">
        <v>330.68883637882067</v>
      </c>
      <c r="F7" s="10">
        <v>1.2480956486008641</v>
      </c>
      <c r="G7" s="33">
        <v>223.11661533279974</v>
      </c>
      <c r="H7" s="33">
        <v>7396.35351220952</v>
      </c>
      <c r="I7" s="33">
        <v>1865.070542170567</v>
      </c>
      <c r="J7" s="35">
        <v>13.368656789173318</v>
      </c>
      <c r="K7" s="33">
        <v>403.96333655659913</v>
      </c>
      <c r="L7" s="33">
        <v>568.18517051872823</v>
      </c>
      <c r="M7" s="35">
        <v>12.898830463630137</v>
      </c>
      <c r="O7" s="10"/>
    </row>
    <row r="8" spans="1:15" ht="15.75">
      <c r="A8" s="42" t="s">
        <v>107</v>
      </c>
      <c r="B8" s="33">
        <v>147.17974483028317</v>
      </c>
      <c r="C8" s="35">
        <v>96.829562732606917</v>
      </c>
      <c r="D8" s="33">
        <v>459.91420646677255</v>
      </c>
      <c r="E8" s="33">
        <v>317.74507378348653</v>
      </c>
      <c r="F8" s="10">
        <v>1.1509667276725462</v>
      </c>
      <c r="G8" s="33">
        <v>206.68689361493492</v>
      </c>
      <c r="H8" s="33">
        <v>7202.0694065491289</v>
      </c>
      <c r="I8" s="33">
        <v>1589.3572332650549</v>
      </c>
      <c r="J8" s="35">
        <v>12.56338291963584</v>
      </c>
      <c r="K8" s="33">
        <v>378.17372330541167</v>
      </c>
      <c r="L8" s="33">
        <v>492.55909659403915</v>
      </c>
      <c r="M8" s="35">
        <v>11.801960538252734</v>
      </c>
      <c r="O8" s="10"/>
    </row>
    <row r="9" spans="1:15" ht="15.75">
      <c r="A9" s="42" t="s">
        <v>107</v>
      </c>
      <c r="B9" s="33">
        <v>143.42332425031728</v>
      </c>
      <c r="C9" s="35">
        <v>97.035872019770807</v>
      </c>
      <c r="D9" s="33">
        <v>474.18920499360797</v>
      </c>
      <c r="E9" s="33">
        <v>320.22861735793708</v>
      </c>
      <c r="F9" s="10">
        <v>1.0992666553135768</v>
      </c>
      <c r="G9" s="33">
        <v>201.00678727628812</v>
      </c>
      <c r="H9" s="33">
        <v>7132.7372969439348</v>
      </c>
      <c r="I9" s="33">
        <v>1425.6544065484136</v>
      </c>
      <c r="J9" s="35">
        <v>12.627553518988936</v>
      </c>
      <c r="K9" s="33">
        <v>372.42472155197709</v>
      </c>
      <c r="L9" s="33">
        <v>418.76050826697389</v>
      </c>
      <c r="M9" s="35">
        <v>10.363818478531041</v>
      </c>
      <c r="O9" s="10"/>
    </row>
    <row r="10" spans="1:15" ht="15.75">
      <c r="A10" s="42" t="s">
        <v>107</v>
      </c>
      <c r="B10" s="33">
        <v>153.21760987951666</v>
      </c>
      <c r="C10" s="35">
        <v>97.097660329068688</v>
      </c>
      <c r="D10" s="33">
        <v>540.92972570116649</v>
      </c>
      <c r="E10" s="33">
        <v>335.30499752690531</v>
      </c>
      <c r="F10" s="10">
        <v>1.0539161657100988</v>
      </c>
      <c r="G10" s="33">
        <v>188.39887761570841</v>
      </c>
      <c r="H10" s="33">
        <v>7212.7159287428913</v>
      </c>
      <c r="I10" s="33">
        <v>1112.1854331815607</v>
      </c>
      <c r="J10" s="35">
        <v>11.491490359458798</v>
      </c>
      <c r="K10" s="33">
        <v>352.00732514945707</v>
      </c>
      <c r="L10" s="33">
        <v>330.98976311275692</v>
      </c>
      <c r="M10" s="10">
        <v>8.4257076313384474</v>
      </c>
      <c r="O10" s="10"/>
    </row>
    <row r="11" spans="1:15" ht="15.75">
      <c r="A11" s="42" t="s">
        <v>107</v>
      </c>
      <c r="B11" s="32">
        <v>123.26141628831337</v>
      </c>
      <c r="C11" s="34">
        <v>96.519930915592624</v>
      </c>
      <c r="D11" s="32">
        <v>834.20847171264563</v>
      </c>
      <c r="E11" s="32">
        <v>276.92520606958618</v>
      </c>
      <c r="F11" s="23">
        <v>1.050690191296793</v>
      </c>
      <c r="G11" s="32">
        <v>192.30803388417439</v>
      </c>
      <c r="H11" s="32">
        <v>7303.2010020578309</v>
      </c>
      <c r="I11" s="32">
        <v>2219.4984401277743</v>
      </c>
      <c r="J11" s="34">
        <v>11.947479517767677</v>
      </c>
      <c r="K11" s="32">
        <v>389.81170876358033</v>
      </c>
      <c r="L11" s="32">
        <v>1175.7267170478328</v>
      </c>
      <c r="M11" s="34">
        <v>20.80269073614819</v>
      </c>
      <c r="O11" s="23"/>
    </row>
    <row r="12" spans="1:15" ht="15.75">
      <c r="A12" s="42" t="s">
        <v>107</v>
      </c>
      <c r="B12" s="32">
        <v>108.33674626625194</v>
      </c>
      <c r="C12" s="34">
        <v>96.487343549879455</v>
      </c>
      <c r="D12" s="32">
        <v>892.03316889533892</v>
      </c>
      <c r="E12" s="32">
        <v>315.80873477991935</v>
      </c>
      <c r="F12" s="23">
        <v>1.048751827552616</v>
      </c>
      <c r="G12" s="32">
        <v>201.18098645615257</v>
      </c>
      <c r="H12" s="32">
        <v>7789.8949889854985</v>
      </c>
      <c r="I12" s="32">
        <v>2334.6565280077793</v>
      </c>
      <c r="J12" s="34">
        <v>11.743545668008927</v>
      </c>
      <c r="K12" s="32">
        <v>354.84099517733569</v>
      </c>
      <c r="L12" s="32">
        <v>1195.5392756486308</v>
      </c>
      <c r="M12" s="34">
        <v>23.419724950168959</v>
      </c>
      <c r="O12" s="23"/>
    </row>
    <row r="13" spans="1:15" ht="15.75">
      <c r="A13" s="42" t="s">
        <v>107</v>
      </c>
      <c r="B13" s="33">
        <v>121.04263493278815</v>
      </c>
      <c r="C13" s="35">
        <v>97.731412912191956</v>
      </c>
      <c r="D13" s="33">
        <v>1238.0214529672421</v>
      </c>
      <c r="E13" s="33">
        <v>515.00069672058726</v>
      </c>
      <c r="F13" s="10">
        <v>0.84992749735424677</v>
      </c>
      <c r="G13" s="33">
        <v>214.55600950316111</v>
      </c>
      <c r="H13" s="33">
        <v>4810.3332812346889</v>
      </c>
      <c r="I13" s="33">
        <v>406.36605652229764</v>
      </c>
      <c r="J13" s="35">
        <v>11.823028594799311</v>
      </c>
      <c r="K13" s="33">
        <v>191.56082307910566</v>
      </c>
      <c r="L13" s="33">
        <v>376.07591898933333</v>
      </c>
      <c r="M13" s="35">
        <v>15.99340543600678</v>
      </c>
      <c r="O13" s="10"/>
    </row>
    <row r="14" spans="1:15" ht="15.75">
      <c r="A14" s="42" t="s">
        <v>107</v>
      </c>
      <c r="B14" s="33">
        <v>114.82797805596103</v>
      </c>
      <c r="C14" s="35">
        <v>97.964240835044464</v>
      </c>
      <c r="D14" s="33">
        <v>1120.2133494203433</v>
      </c>
      <c r="E14" s="33">
        <v>483.13461411786204</v>
      </c>
      <c r="F14" s="10">
        <v>0.79235259143994352</v>
      </c>
      <c r="G14" s="33">
        <v>201.67493639476746</v>
      </c>
      <c r="H14" s="33">
        <v>4517.5527595199937</v>
      </c>
      <c r="I14" s="33">
        <v>381.68453143778527</v>
      </c>
      <c r="J14" s="35">
        <v>11.127029882641256</v>
      </c>
      <c r="K14" s="33">
        <v>173.91721368864501</v>
      </c>
      <c r="L14" s="33">
        <v>361.59641688428945</v>
      </c>
      <c r="M14" s="35">
        <v>14.807079874795864</v>
      </c>
      <c r="O14" s="10"/>
    </row>
    <row r="15" spans="1:15" ht="15.75">
      <c r="A15" s="42" t="s">
        <v>107</v>
      </c>
      <c r="B15" s="33">
        <v>102.67880867371639</v>
      </c>
      <c r="C15" s="35">
        <v>98.058423305494756</v>
      </c>
      <c r="D15" s="33">
        <v>1057.1254897474207</v>
      </c>
      <c r="E15" s="33">
        <v>427.99291771051799</v>
      </c>
      <c r="F15" s="10">
        <v>0.7328411689597647</v>
      </c>
      <c r="G15" s="33">
        <v>191.16680386492021</v>
      </c>
      <c r="H15" s="33">
        <v>4147.9564911632533</v>
      </c>
      <c r="I15" s="33">
        <v>325.65614032562252</v>
      </c>
      <c r="J15" s="10">
        <v>9.7503527061886732</v>
      </c>
      <c r="K15" s="33">
        <v>161.61422741423465</v>
      </c>
      <c r="L15" s="33">
        <v>326.60378685696014</v>
      </c>
      <c r="M15" s="35">
        <v>13.572896266982081</v>
      </c>
      <c r="O15" s="10"/>
    </row>
    <row r="16" spans="1:15" ht="15.75">
      <c r="A16" s="42" t="s">
        <v>107</v>
      </c>
      <c r="B16" s="33">
        <v>93.627491544509894</v>
      </c>
      <c r="C16" s="35">
        <v>98.205147293939802</v>
      </c>
      <c r="D16" s="33">
        <v>958.68559059850418</v>
      </c>
      <c r="E16" s="33">
        <v>395.35238712379078</v>
      </c>
      <c r="F16" s="10">
        <v>0.67237569168589784</v>
      </c>
      <c r="G16" s="33">
        <v>175.11241940423463</v>
      </c>
      <c r="H16" s="33">
        <v>3778.3057509349724</v>
      </c>
      <c r="I16" s="33">
        <v>309.23161339661027</v>
      </c>
      <c r="J16" s="10">
        <v>9.2780328197600017</v>
      </c>
      <c r="K16" s="33">
        <v>146.59880914700315</v>
      </c>
      <c r="L16" s="33">
        <v>298.44372399828302</v>
      </c>
      <c r="M16" s="35">
        <v>12.09631037557012</v>
      </c>
      <c r="O16" s="10"/>
    </row>
    <row r="17" spans="1:15" ht="15.75">
      <c r="A17" s="42" t="s">
        <v>107</v>
      </c>
      <c r="B17" s="33">
        <v>86.376058228013619</v>
      </c>
      <c r="C17" s="35">
        <v>98.351244239459987</v>
      </c>
      <c r="D17" s="33">
        <v>887.23492579202878</v>
      </c>
      <c r="E17" s="33">
        <v>369.81601229700209</v>
      </c>
      <c r="F17" s="10">
        <v>0.63029926288007199</v>
      </c>
      <c r="G17" s="33">
        <v>157.11128945012359</v>
      </c>
      <c r="H17" s="33">
        <v>3459.9947628233745</v>
      </c>
      <c r="I17" s="33">
        <v>287.65970139811446</v>
      </c>
      <c r="J17" s="10">
        <v>8.3558885947973618</v>
      </c>
      <c r="K17" s="33">
        <v>134.37491635565809</v>
      </c>
      <c r="L17" s="33">
        <v>275.04965025906409</v>
      </c>
      <c r="M17" s="35">
        <v>11.737287715826058</v>
      </c>
      <c r="O17" s="10"/>
    </row>
    <row r="18" spans="1:15" ht="15.75">
      <c r="A18" s="42" t="s">
        <v>107</v>
      </c>
      <c r="B18" s="32">
        <v>121.20902581806824</v>
      </c>
      <c r="C18" s="34">
        <v>96.591250934673027</v>
      </c>
      <c r="D18" s="32">
        <v>855.98546332686487</v>
      </c>
      <c r="E18" s="32">
        <v>281.78753255462465</v>
      </c>
      <c r="F18" s="23">
        <v>1.0641950648734224</v>
      </c>
      <c r="G18" s="32">
        <v>201.30429986591707</v>
      </c>
      <c r="H18" s="32">
        <v>7405.2112469716867</v>
      </c>
      <c r="I18" s="32">
        <v>2260.5948568951853</v>
      </c>
      <c r="J18" s="34">
        <v>12.223462427582609</v>
      </c>
      <c r="K18" s="32">
        <v>401.95482710375626</v>
      </c>
      <c r="L18" s="32">
        <v>1174.0435679882492</v>
      </c>
      <c r="M18" s="34">
        <v>21.3586669486779</v>
      </c>
      <c r="O18" s="23"/>
    </row>
    <row r="19" spans="1:15" ht="15.75">
      <c r="A19" s="42" t="s">
        <v>107</v>
      </c>
      <c r="B19" s="32">
        <v>110.27198344393003</v>
      </c>
      <c r="C19" s="34">
        <v>96.534895410884758</v>
      </c>
      <c r="D19" s="32">
        <v>883.21367963940713</v>
      </c>
      <c r="E19" s="32">
        <v>291.25690870371125</v>
      </c>
      <c r="F19" s="23">
        <v>1.0241563675974907</v>
      </c>
      <c r="G19" s="32">
        <v>193.20203028477565</v>
      </c>
      <c r="H19" s="32">
        <v>7781.3735131506319</v>
      </c>
      <c r="I19" s="32">
        <v>2263.0668694376604</v>
      </c>
      <c r="J19" s="34">
        <v>12.243725049592751</v>
      </c>
      <c r="K19" s="32">
        <v>350.68639732792946</v>
      </c>
      <c r="L19" s="32">
        <v>1147.0172048706897</v>
      </c>
      <c r="M19" s="34">
        <v>22.713075057775598</v>
      </c>
      <c r="O19" s="23"/>
    </row>
    <row r="20" spans="1:15" ht="15.75">
      <c r="A20" s="42" t="s">
        <v>107</v>
      </c>
      <c r="B20" s="5">
        <v>134.15888437920282</v>
      </c>
      <c r="C20" s="4">
        <v>96.105859110330726</v>
      </c>
      <c r="D20" s="5">
        <v>482.50318604358205</v>
      </c>
      <c r="E20" s="5">
        <v>327.4773773231359</v>
      </c>
      <c r="F20" s="3">
        <v>1.4480067041146887</v>
      </c>
      <c r="G20" s="5">
        <v>197.74990654008474</v>
      </c>
      <c r="H20" s="5">
        <v>6516.683839381084</v>
      </c>
      <c r="I20" s="5">
        <v>2352.8558765880744</v>
      </c>
      <c r="J20" s="4">
        <v>11.80286442403677</v>
      </c>
      <c r="K20" s="5">
        <v>395.46191787492762</v>
      </c>
      <c r="L20" s="5">
        <v>1396.7800091306531</v>
      </c>
      <c r="M20" s="4">
        <v>24.248962917124004</v>
      </c>
      <c r="O20" s="3"/>
    </row>
    <row r="21" spans="1:15" ht="15.75">
      <c r="A21" s="42" t="s">
        <v>107</v>
      </c>
      <c r="B21" s="5">
        <v>131.22751930870024</v>
      </c>
      <c r="C21" s="4">
        <v>95.861193403309372</v>
      </c>
      <c r="D21" s="5">
        <v>487.30119058956393</v>
      </c>
      <c r="E21" s="5">
        <v>296.00856872020961</v>
      </c>
      <c r="F21" s="3">
        <v>1.4390634972501624</v>
      </c>
      <c r="G21" s="5">
        <v>190.18327628803834</v>
      </c>
      <c r="H21" s="5">
        <v>6624.3482806960037</v>
      </c>
      <c r="I21" s="5">
        <v>2371.3086420304098</v>
      </c>
      <c r="J21" s="4">
        <v>11.701615253115673</v>
      </c>
      <c r="K21" s="5">
        <v>378.9168090621294</v>
      </c>
      <c r="L21" s="5">
        <v>1367.8448129867622</v>
      </c>
      <c r="M21" s="4">
        <v>24.308844224364563</v>
      </c>
      <c r="O21" s="3"/>
    </row>
    <row r="22" spans="1:15" ht="15.75">
      <c r="A22" s="42" t="s">
        <v>107</v>
      </c>
      <c r="B22" s="5">
        <v>130.50476749450144</v>
      </c>
      <c r="C22" s="4">
        <v>96.293539502163043</v>
      </c>
      <c r="D22" s="5">
        <v>498.46938657768686</v>
      </c>
      <c r="E22" s="5">
        <v>315.85580487631796</v>
      </c>
      <c r="F22" s="3">
        <v>1.4394488636373994</v>
      </c>
      <c r="G22" s="5">
        <v>197.78918804363207</v>
      </c>
      <c r="H22" s="5">
        <v>6915.6756932743774</v>
      </c>
      <c r="I22" s="5">
        <v>2421.7902124834463</v>
      </c>
      <c r="J22" s="4">
        <v>11.713378774207657</v>
      </c>
      <c r="K22" s="5">
        <v>380.12256025099452</v>
      </c>
      <c r="L22" s="5">
        <v>1366.5632560791146</v>
      </c>
      <c r="M22" s="4">
        <v>24.692357374996078</v>
      </c>
      <c r="O22" s="3"/>
    </row>
    <row r="23" spans="1:15" ht="15.75">
      <c r="A23" s="42" t="s">
        <v>107</v>
      </c>
      <c r="B23" s="5">
        <v>131.81741122667515</v>
      </c>
      <c r="C23" s="4">
        <v>96.161422722111126</v>
      </c>
      <c r="D23" s="5">
        <v>491.68575723787643</v>
      </c>
      <c r="E23" s="5">
        <v>305.03915566315311</v>
      </c>
      <c r="F23" s="3">
        <v>1.2857381148044724</v>
      </c>
      <c r="G23" s="5">
        <v>200.27309756979935</v>
      </c>
      <c r="H23" s="5">
        <v>6674.6523262548881</v>
      </c>
      <c r="I23" s="5">
        <v>2421.5533785175535</v>
      </c>
      <c r="J23" s="4">
        <v>12.657718895660764</v>
      </c>
      <c r="K23" s="5">
        <v>388.09161009756389</v>
      </c>
      <c r="L23" s="5">
        <v>1409.6893961947292</v>
      </c>
      <c r="M23" s="4">
        <v>25.401890210599188</v>
      </c>
      <c r="O23" s="3"/>
    </row>
    <row r="24" spans="1:15" ht="15.75">
      <c r="A24" s="42" t="s">
        <v>107</v>
      </c>
      <c r="B24" s="5">
        <v>124.3876172511775</v>
      </c>
      <c r="C24" s="4">
        <v>96.306723751407546</v>
      </c>
      <c r="D24" s="5">
        <v>495.67699759022508</v>
      </c>
      <c r="E24" s="5">
        <v>303.22645567695241</v>
      </c>
      <c r="F24" s="3">
        <v>1.3170112921077575</v>
      </c>
      <c r="G24" s="5">
        <v>195.98946893982367</v>
      </c>
      <c r="H24" s="5">
        <v>6837.7139123425122</v>
      </c>
      <c r="I24" s="5">
        <v>2226.357328402401</v>
      </c>
      <c r="J24" s="4">
        <v>12.260716491443207</v>
      </c>
      <c r="K24" s="5">
        <v>373.44346490002567</v>
      </c>
      <c r="L24" s="5">
        <v>1353.4827976018123</v>
      </c>
      <c r="M24" s="4">
        <v>23.282081488024318</v>
      </c>
      <c r="O24" s="3"/>
    </row>
    <row r="25" spans="1:15" ht="15.75">
      <c r="A25" s="42" t="s">
        <v>107</v>
      </c>
      <c r="B25" s="5">
        <v>127.26801902865563</v>
      </c>
      <c r="C25" s="4">
        <v>96.078486492869388</v>
      </c>
      <c r="D25" s="5">
        <v>541.90321105696228</v>
      </c>
      <c r="E25" s="5">
        <v>297.70011394706921</v>
      </c>
      <c r="F25" s="3">
        <v>1.4038856999070504</v>
      </c>
      <c r="G25" s="5">
        <v>208.45771411972737</v>
      </c>
      <c r="H25" s="5">
        <v>7399.8960266842778</v>
      </c>
      <c r="I25" s="5">
        <v>2531.0863998976743</v>
      </c>
      <c r="J25" s="4">
        <v>11.857660222835479</v>
      </c>
      <c r="K25" s="5">
        <v>338.10068341696132</v>
      </c>
      <c r="L25" s="5">
        <v>1060.4870711354063</v>
      </c>
      <c r="M25" s="4">
        <v>25.818348669360308</v>
      </c>
      <c r="O25" s="3"/>
    </row>
    <row r="26" spans="1:15" ht="15.75">
      <c r="A26" s="42" t="s">
        <v>107</v>
      </c>
      <c r="B26" s="5">
        <v>128.52962769696143</v>
      </c>
      <c r="C26" s="4">
        <v>95.839750593968304</v>
      </c>
      <c r="D26" s="5">
        <v>519.89553803863669</v>
      </c>
      <c r="E26" s="5">
        <v>351.88340199162963</v>
      </c>
      <c r="F26" s="3">
        <v>1.4527224690934237</v>
      </c>
      <c r="G26" s="5">
        <v>211.31715009417175</v>
      </c>
      <c r="H26" s="5">
        <v>7696.8638996653381</v>
      </c>
      <c r="I26" s="5">
        <v>2836.3104866272615</v>
      </c>
      <c r="J26" s="4">
        <v>11.798247851936848</v>
      </c>
      <c r="K26" s="5">
        <v>367.27924283122388</v>
      </c>
      <c r="L26" s="5">
        <v>1078.2113771170159</v>
      </c>
      <c r="M26" s="4">
        <v>24.98375974233921</v>
      </c>
      <c r="O26" s="3"/>
    </row>
    <row r="27" spans="1:15" ht="15.75">
      <c r="A27" s="42" t="s">
        <v>107</v>
      </c>
      <c r="B27" s="5">
        <v>132.67360845183646</v>
      </c>
      <c r="C27" s="4">
        <v>95.966589716687835</v>
      </c>
      <c r="D27" s="5">
        <v>514.14316359117697</v>
      </c>
      <c r="E27" s="5">
        <v>309.27779652819726</v>
      </c>
      <c r="F27" s="3">
        <v>1.3263013598455078</v>
      </c>
      <c r="G27" s="5">
        <v>214.42943075624729</v>
      </c>
      <c r="H27" s="5">
        <v>7810.5034494538631</v>
      </c>
      <c r="I27" s="5">
        <v>2797.9509245333488</v>
      </c>
      <c r="J27" s="4">
        <v>13.936985780036508</v>
      </c>
      <c r="K27" s="5">
        <v>374.57802432004343</v>
      </c>
      <c r="L27" s="5">
        <v>1030.0798987590351</v>
      </c>
      <c r="M27" s="4">
        <v>28.631337573604448</v>
      </c>
      <c r="O27" s="3"/>
    </row>
    <row r="28" spans="1:15" ht="15.75">
      <c r="A28" s="42" t="s">
        <v>107</v>
      </c>
      <c r="B28" s="5">
        <v>136.71237966140504</v>
      </c>
      <c r="C28" s="4">
        <v>96.145063953316281</v>
      </c>
      <c r="D28" s="5">
        <v>514.88508282931093</v>
      </c>
      <c r="E28" s="5">
        <v>284.31836031942123</v>
      </c>
      <c r="F28" s="3">
        <v>1.2636720877977243</v>
      </c>
      <c r="G28" s="5">
        <v>216.79524077705364</v>
      </c>
      <c r="H28" s="5">
        <v>7591.9655383934314</v>
      </c>
      <c r="I28" s="5">
        <v>2787.3637740109007</v>
      </c>
      <c r="J28" s="4">
        <v>12.618768475418891</v>
      </c>
      <c r="K28" s="5">
        <v>377.26585123382125</v>
      </c>
      <c r="L28" s="5">
        <v>1005.8473564611268</v>
      </c>
      <c r="M28" s="4">
        <v>23.180718640080023</v>
      </c>
      <c r="O28" s="3"/>
    </row>
    <row r="29" spans="1:15" ht="15.75">
      <c r="A29" s="42" t="s">
        <v>109</v>
      </c>
      <c r="B29" s="5">
        <v>131.95569502621717</v>
      </c>
      <c r="C29" s="4">
        <v>95.928918355129213</v>
      </c>
      <c r="D29" s="5">
        <v>567.56809875530985</v>
      </c>
      <c r="E29" s="5">
        <v>315.82903929716929</v>
      </c>
      <c r="F29" s="3">
        <v>1.3919434373230808</v>
      </c>
      <c r="G29" s="5">
        <v>219.50074962690036</v>
      </c>
      <c r="H29" s="5">
        <v>7830.467800637145</v>
      </c>
      <c r="I29" s="5">
        <v>2779.3967082510644</v>
      </c>
      <c r="J29" s="4">
        <v>12.105459818089367</v>
      </c>
      <c r="K29" s="5">
        <v>396.55362111698929</v>
      </c>
      <c r="L29" s="5">
        <v>1361.001583956147</v>
      </c>
      <c r="M29" s="4">
        <v>27.843436744969473</v>
      </c>
      <c r="O29" s="3"/>
    </row>
    <row r="30" spans="1:15" ht="15.75">
      <c r="A30" s="42" t="s">
        <v>109</v>
      </c>
      <c r="B30" s="32">
        <v>117.25682195482899</v>
      </c>
      <c r="C30" s="34">
        <v>96.613462983399188</v>
      </c>
      <c r="D30" s="32">
        <v>866.47913289014309</v>
      </c>
      <c r="E30" s="32">
        <v>281.27065940962029</v>
      </c>
      <c r="F30" s="23">
        <v>1.0594618583807358</v>
      </c>
      <c r="G30" s="32">
        <v>192.92481289896674</v>
      </c>
      <c r="H30" s="32">
        <v>7458.9692485135756</v>
      </c>
      <c r="I30" s="32">
        <v>2311.2310523626525</v>
      </c>
      <c r="J30" s="34">
        <v>11.752308322199024</v>
      </c>
      <c r="K30" s="32">
        <v>407.0291430117224</v>
      </c>
      <c r="L30" s="32">
        <v>1209.6932110568903</v>
      </c>
      <c r="M30" s="34">
        <v>21.485215758583191</v>
      </c>
      <c r="O30" s="23"/>
    </row>
    <row r="31" spans="1:15" ht="15.75">
      <c r="A31" s="42" t="s">
        <v>109</v>
      </c>
      <c r="B31" s="35">
        <v>73.306031353160989</v>
      </c>
      <c r="C31" s="35">
        <v>98.224610234790717</v>
      </c>
      <c r="D31" s="33">
        <v>251.14408594666978</v>
      </c>
      <c r="E31" s="33">
        <v>168.09681756909009</v>
      </c>
      <c r="F31" s="10">
        <v>0.68448938089018785</v>
      </c>
      <c r="G31" s="33">
        <v>111.63854554005664</v>
      </c>
      <c r="H31" s="33">
        <v>3400.2231957601625</v>
      </c>
      <c r="I31" s="33">
        <v>1213.2515490297294</v>
      </c>
      <c r="J31" s="10">
        <v>6.7040689689390769</v>
      </c>
      <c r="K31" s="33">
        <v>196.59373215078335</v>
      </c>
      <c r="L31" s="33">
        <v>552.05090666662488</v>
      </c>
      <c r="M31" s="35">
        <v>11.165245265175415</v>
      </c>
      <c r="O31" s="10"/>
    </row>
    <row r="32" spans="1:15" ht="15.75">
      <c r="A32" s="42" t="s">
        <v>109</v>
      </c>
      <c r="B32" s="35">
        <v>82.742256337028152</v>
      </c>
      <c r="C32" s="35">
        <v>98.019079140086873</v>
      </c>
      <c r="D32" s="33">
        <v>284.28347463845608</v>
      </c>
      <c r="E32" s="33">
        <v>187.16285671668462</v>
      </c>
      <c r="F32" s="10">
        <v>0.75533656319985343</v>
      </c>
      <c r="G32" s="33">
        <v>123.29604268215256</v>
      </c>
      <c r="H32" s="33">
        <v>4019.0555139210733</v>
      </c>
      <c r="I32" s="33">
        <v>1344.5436321951677</v>
      </c>
      <c r="J32" s="10">
        <v>7.9871482662279041</v>
      </c>
      <c r="K32" s="33">
        <v>166.21884010034699</v>
      </c>
      <c r="L32" s="33">
        <v>473.86117846087416</v>
      </c>
      <c r="M32" s="35">
        <v>12.691615401236847</v>
      </c>
      <c r="O32" s="10"/>
    </row>
    <row r="33" spans="1:15" ht="15.75">
      <c r="A33" s="42" t="s">
        <v>109</v>
      </c>
      <c r="B33" s="35">
        <v>89.834110484768942</v>
      </c>
      <c r="C33" s="35">
        <v>97.873227898354912</v>
      </c>
      <c r="D33" s="33">
        <v>313.26972719944104</v>
      </c>
      <c r="E33" s="33">
        <v>184.37982821116935</v>
      </c>
      <c r="F33" s="10">
        <v>0.83771073841573673</v>
      </c>
      <c r="G33" s="33">
        <v>128.67397657963983</v>
      </c>
      <c r="H33" s="33">
        <v>4209.7469796896676</v>
      </c>
      <c r="I33" s="33">
        <v>1459.0980650308061</v>
      </c>
      <c r="J33" s="10">
        <v>8.3474711859062776</v>
      </c>
      <c r="K33" s="33">
        <v>223.81590988799971</v>
      </c>
      <c r="L33" s="33">
        <v>557.32678198082465</v>
      </c>
      <c r="M33" s="35">
        <v>12.048199566026948</v>
      </c>
      <c r="O33" s="10"/>
    </row>
    <row r="34" spans="1:15" ht="15.75">
      <c r="A34" s="42" t="s">
        <v>109</v>
      </c>
      <c r="B34" s="35">
        <v>98.255692138582148</v>
      </c>
      <c r="C34" s="35">
        <v>97.638411285899963</v>
      </c>
      <c r="D34" s="33">
        <v>346.08646791089842</v>
      </c>
      <c r="E34" s="33">
        <v>201.47933483692938</v>
      </c>
      <c r="F34" s="10">
        <v>0.90899818370002006</v>
      </c>
      <c r="G34" s="33">
        <v>144.80333734454425</v>
      </c>
      <c r="H34" s="33">
        <v>4550.4195472950178</v>
      </c>
      <c r="I34" s="33">
        <v>1579.1601795248771</v>
      </c>
      <c r="J34" s="10">
        <v>8.9928669231619356</v>
      </c>
      <c r="K34" s="33">
        <v>240.00716410494522</v>
      </c>
      <c r="L34" s="33">
        <v>594.18504999642596</v>
      </c>
      <c r="M34" s="35">
        <v>13.018096062615612</v>
      </c>
      <c r="O34" s="10"/>
    </row>
    <row r="35" spans="1:15" ht="15.75">
      <c r="A35" s="42" t="s">
        <v>109</v>
      </c>
      <c r="B35" s="33">
        <v>106.76008416917254</v>
      </c>
      <c r="C35" s="35">
        <v>97.50877221162817</v>
      </c>
      <c r="D35" s="33">
        <v>369.91412321017742</v>
      </c>
      <c r="E35" s="33">
        <v>228.86137586879045</v>
      </c>
      <c r="F35" s="10">
        <v>0.96470706403121598</v>
      </c>
      <c r="G35" s="33">
        <v>153.67349427397056</v>
      </c>
      <c r="H35" s="33">
        <v>4908.1625706405712</v>
      </c>
      <c r="I35" s="33">
        <v>1687.9113571822343</v>
      </c>
      <c r="J35" s="10">
        <v>9.776818148713847</v>
      </c>
      <c r="K35" s="33">
        <v>259.9621892000028</v>
      </c>
      <c r="L35" s="33">
        <v>644.14051192898989</v>
      </c>
      <c r="M35" s="35">
        <v>14.288089317339939</v>
      </c>
      <c r="O35" s="10"/>
    </row>
    <row r="36" spans="1:15" ht="15.75">
      <c r="A36" s="42" t="s">
        <v>109</v>
      </c>
      <c r="B36" s="32">
        <v>117.30526519744653</v>
      </c>
      <c r="C36" s="34">
        <v>96.474657893852992</v>
      </c>
      <c r="D36" s="32">
        <v>829.65520339136151</v>
      </c>
      <c r="E36" s="32">
        <v>264.84992422012505</v>
      </c>
      <c r="F36" s="23">
        <v>1.111216046008942</v>
      </c>
      <c r="G36" s="32">
        <v>173.97064808099717</v>
      </c>
      <c r="H36" s="32">
        <v>7934.4655377674817</v>
      </c>
      <c r="I36" s="32">
        <v>2099.8486982864988</v>
      </c>
      <c r="J36" s="34">
        <v>10.398798350372832</v>
      </c>
      <c r="K36" s="32">
        <v>434.28078491850943</v>
      </c>
      <c r="L36" s="32">
        <v>1330.9117387837002</v>
      </c>
      <c r="M36" s="34">
        <v>23.369670784892499</v>
      </c>
      <c r="O36" s="23"/>
    </row>
    <row r="37" spans="1:15" ht="15.75">
      <c r="A37" s="42" t="s">
        <v>109</v>
      </c>
      <c r="B37" s="32">
        <v>111.85820934415906</v>
      </c>
      <c r="C37" s="34">
        <v>96.510802710235623</v>
      </c>
      <c r="D37" s="32">
        <v>864.36453083719709</v>
      </c>
      <c r="E37" s="32">
        <v>249.73362867881195</v>
      </c>
      <c r="F37" s="23">
        <v>1.0734423677619105</v>
      </c>
      <c r="G37" s="32">
        <v>188.10653195239854</v>
      </c>
      <c r="H37" s="32">
        <v>7553.4109232521632</v>
      </c>
      <c r="I37" s="32">
        <v>2173.4786275515967</v>
      </c>
      <c r="J37" s="34">
        <v>11.165920480490126</v>
      </c>
      <c r="K37" s="32">
        <v>389.53278886670762</v>
      </c>
      <c r="L37" s="32">
        <v>1281.4947733169183</v>
      </c>
      <c r="M37" s="34">
        <v>23.332691345242964</v>
      </c>
      <c r="O37" s="23"/>
    </row>
    <row r="38" spans="1:15" ht="15.75">
      <c r="A38" s="42" t="s">
        <v>109</v>
      </c>
      <c r="B38" s="32">
        <v>112.82062584405281</v>
      </c>
      <c r="C38" s="34">
        <v>96.578568366013997</v>
      </c>
      <c r="D38" s="32">
        <v>850.04077174018664</v>
      </c>
      <c r="E38" s="32">
        <v>275.01582228416817</v>
      </c>
      <c r="F38" s="23">
        <v>1.0862930866384042</v>
      </c>
      <c r="G38" s="32">
        <v>194.90126645714645</v>
      </c>
      <c r="H38" s="32">
        <v>7422.451865459172</v>
      </c>
      <c r="I38" s="32">
        <v>2312.6701165286486</v>
      </c>
      <c r="J38" s="34">
        <v>10.702790662234843</v>
      </c>
      <c r="K38" s="32">
        <v>380.61554229935092</v>
      </c>
      <c r="L38" s="32">
        <v>1283.6706297545427</v>
      </c>
      <c r="M38" s="34">
        <v>23.140393839845988</v>
      </c>
      <c r="O38" s="23"/>
    </row>
    <row r="39" spans="1:15" ht="15.75">
      <c r="A39" s="42" t="s">
        <v>105</v>
      </c>
      <c r="B39" s="33">
        <v>203.59080820290407</v>
      </c>
      <c r="C39" s="35">
        <v>97.049772620133041</v>
      </c>
      <c r="D39" s="33">
        <v>1703.4759208550131</v>
      </c>
      <c r="E39" s="33">
        <v>3634.0905858709662</v>
      </c>
      <c r="F39" s="10">
        <v>0.74442078351375773</v>
      </c>
      <c r="G39" s="33">
        <v>663.4082922248673</v>
      </c>
      <c r="H39" s="33">
        <v>6003.796908901134</v>
      </c>
      <c r="I39" s="35">
        <v>41.086775119132653</v>
      </c>
      <c r="J39" s="35">
        <v>33.807900505302605</v>
      </c>
      <c r="K39" s="33">
        <v>428.70014000745437</v>
      </c>
      <c r="L39" s="33">
        <v>389.98330107831265</v>
      </c>
      <c r="M39" s="35">
        <v>21.238880178967715</v>
      </c>
      <c r="O39" s="10"/>
    </row>
    <row r="40" spans="1:15" ht="15.75">
      <c r="A40" s="42" t="s">
        <v>105</v>
      </c>
      <c r="B40" s="33">
        <v>222.18047056733676</v>
      </c>
      <c r="C40" s="35">
        <v>96.808572601528169</v>
      </c>
      <c r="D40" s="33">
        <v>1859.752326635501</v>
      </c>
      <c r="E40" s="33">
        <v>3833.9274859970292</v>
      </c>
      <c r="F40" s="10">
        <v>0.81904451436028602</v>
      </c>
      <c r="G40" s="33">
        <v>722.67439410606505</v>
      </c>
      <c r="H40" s="33">
        <v>6479.3118339335997</v>
      </c>
      <c r="I40" s="35">
        <v>44.331212301847181</v>
      </c>
      <c r="J40" s="35">
        <v>36.25199412786516</v>
      </c>
      <c r="K40" s="33">
        <v>465.8375248278125</v>
      </c>
      <c r="L40" s="33">
        <v>429.99957290302143</v>
      </c>
      <c r="M40" s="35">
        <v>23.01553628860438</v>
      </c>
      <c r="O40" s="10"/>
    </row>
    <row r="41" spans="1:15" ht="15.75">
      <c r="A41" s="42" t="s">
        <v>105</v>
      </c>
      <c r="B41" s="33">
        <v>229.63392293547403</v>
      </c>
      <c r="C41" s="35">
        <v>96.653145414873137</v>
      </c>
      <c r="D41" s="33">
        <v>1956.4799949465867</v>
      </c>
      <c r="E41" s="33">
        <v>3994.8088835472108</v>
      </c>
      <c r="F41" s="10">
        <v>0.82499781161688213</v>
      </c>
      <c r="G41" s="33">
        <v>748.17236027742251</v>
      </c>
      <c r="H41" s="33">
        <v>6741.1385887862361</v>
      </c>
      <c r="I41" s="35">
        <v>45.495289784033574</v>
      </c>
      <c r="J41" s="35">
        <v>38.541349415225916</v>
      </c>
      <c r="K41" s="33">
        <v>466.85307578600225</v>
      </c>
      <c r="L41" s="33">
        <v>439.60379640108772</v>
      </c>
      <c r="M41" s="35">
        <v>24.79910409805947</v>
      </c>
      <c r="O41" s="10"/>
    </row>
    <row r="42" spans="1:15" ht="15.75">
      <c r="A42" s="42" t="s">
        <v>105</v>
      </c>
      <c r="B42" s="33">
        <v>246.56770627200009</v>
      </c>
      <c r="C42" s="35">
        <v>96.449605759122278</v>
      </c>
      <c r="D42" s="33">
        <v>2104.9054191844061</v>
      </c>
      <c r="E42" s="33">
        <v>4313.5037486997408</v>
      </c>
      <c r="F42" s="10">
        <v>0.88512985748613915</v>
      </c>
      <c r="G42" s="33">
        <v>771.46831789387659</v>
      </c>
      <c r="H42" s="33">
        <v>7191.7270424399576</v>
      </c>
      <c r="I42" s="35">
        <v>49.154473907116305</v>
      </c>
      <c r="J42" s="35">
        <v>40.328769950428878</v>
      </c>
      <c r="K42" s="33">
        <v>506.18661101748148</v>
      </c>
      <c r="L42" s="33">
        <v>474.73070549081581</v>
      </c>
      <c r="M42" s="35">
        <v>25.562825438137299</v>
      </c>
      <c r="O42" s="10"/>
    </row>
    <row r="43" spans="1:15" ht="15.75">
      <c r="A43" s="42" t="s">
        <v>105</v>
      </c>
      <c r="B43" s="33">
        <v>260.83278825362186</v>
      </c>
      <c r="C43" s="35">
        <v>96.142463499526443</v>
      </c>
      <c r="D43" s="33">
        <v>2303.6050284877542</v>
      </c>
      <c r="E43" s="33">
        <v>4748.5442732247657</v>
      </c>
      <c r="F43" s="10">
        <v>0.96931670185049279</v>
      </c>
      <c r="G43" s="33">
        <v>832.67476677019556</v>
      </c>
      <c r="H43" s="33">
        <v>7771.8607943216457</v>
      </c>
      <c r="I43" s="35">
        <v>52.919052363535357</v>
      </c>
      <c r="J43" s="35">
        <v>44.057671751146387</v>
      </c>
      <c r="K43" s="33">
        <v>538.79129613740508</v>
      </c>
      <c r="L43" s="33">
        <v>520.95328160054953</v>
      </c>
      <c r="M43" s="35">
        <v>27.693608169275091</v>
      </c>
      <c r="O43" s="10"/>
    </row>
    <row r="44" spans="1:15" ht="15.75">
      <c r="A44" s="42" t="s">
        <v>105</v>
      </c>
      <c r="B44" s="33">
        <v>304.6555698459423</v>
      </c>
      <c r="C44" s="35">
        <v>95.996857033956289</v>
      </c>
      <c r="D44" s="33">
        <v>2082.6629587752814</v>
      </c>
      <c r="E44" s="33">
        <v>4483.3537221394581</v>
      </c>
      <c r="F44" s="10">
        <v>0.97810488592868194</v>
      </c>
      <c r="G44" s="33">
        <v>982.69370244945071</v>
      </c>
      <c r="H44" s="33">
        <v>8693.0731501980772</v>
      </c>
      <c r="I44" s="35">
        <v>55.914647202829272</v>
      </c>
      <c r="J44" s="35">
        <v>49.050594591860389</v>
      </c>
      <c r="K44" s="33">
        <v>691.69706241064807</v>
      </c>
      <c r="L44" s="33">
        <v>507.91775421622674</v>
      </c>
      <c r="M44" s="35">
        <v>24.601877362346023</v>
      </c>
      <c r="O44" s="10"/>
    </row>
    <row r="45" spans="1:15" ht="15.75">
      <c r="A45" s="42" t="s">
        <v>105</v>
      </c>
      <c r="B45" s="33">
        <v>298.07238799855651</v>
      </c>
      <c r="C45" s="35">
        <v>95.90810292316273</v>
      </c>
      <c r="D45" s="33">
        <v>2048.2676874453509</v>
      </c>
      <c r="E45" s="33">
        <v>4630.1160386982165</v>
      </c>
      <c r="F45" s="10">
        <v>0.99808858559357816</v>
      </c>
      <c r="G45" s="33">
        <v>990.22662140047942</v>
      </c>
      <c r="H45" s="33">
        <v>8852.8261874981763</v>
      </c>
      <c r="I45" s="35">
        <v>52.66063014127274</v>
      </c>
      <c r="J45" s="35">
        <v>49.196047737213775</v>
      </c>
      <c r="K45" s="33">
        <v>683.85488569885206</v>
      </c>
      <c r="L45" s="33">
        <v>529.1622424369491</v>
      </c>
      <c r="M45" s="35">
        <v>25.478754162341144</v>
      </c>
      <c r="O45" s="10"/>
    </row>
    <row r="46" spans="1:15" ht="15.75">
      <c r="A46" s="42" t="s">
        <v>105</v>
      </c>
      <c r="B46" s="33">
        <v>286.86433746657212</v>
      </c>
      <c r="C46" s="35">
        <v>96.06333551826431</v>
      </c>
      <c r="D46" s="33">
        <v>2011.6505214718522</v>
      </c>
      <c r="E46" s="33">
        <v>4594.5264818014011</v>
      </c>
      <c r="F46" s="10">
        <v>0.99830198060332376</v>
      </c>
      <c r="G46" s="33">
        <v>994.9890186271889</v>
      </c>
      <c r="H46" s="33">
        <v>7980.5727517457353</v>
      </c>
      <c r="I46" s="35">
        <v>52.505019543249013</v>
      </c>
      <c r="J46" s="35">
        <v>47.648063124610708</v>
      </c>
      <c r="K46" s="33">
        <v>659.97806403854497</v>
      </c>
      <c r="L46" s="33">
        <v>594.51360865278912</v>
      </c>
      <c r="M46" s="35">
        <v>26.955980175342496</v>
      </c>
      <c r="O46" s="10"/>
    </row>
    <row r="47" spans="1:15" ht="15.75">
      <c r="A47" s="42" t="s">
        <v>105</v>
      </c>
      <c r="B47" s="33">
        <v>286.62235284122266</v>
      </c>
      <c r="C47" s="35">
        <v>96.177210321118039</v>
      </c>
      <c r="D47" s="33">
        <v>1983.5803503305403</v>
      </c>
      <c r="E47" s="33">
        <v>4619.7682733832225</v>
      </c>
      <c r="F47" s="10">
        <v>0.95393161434425722</v>
      </c>
      <c r="G47" s="33">
        <v>973.6001863905459</v>
      </c>
      <c r="H47" s="33">
        <v>7993.0111938763785</v>
      </c>
      <c r="I47" s="35">
        <v>55.281191752252603</v>
      </c>
      <c r="J47" s="35">
        <v>48.393499702253955</v>
      </c>
      <c r="K47" s="33">
        <v>650.3060148003832</v>
      </c>
      <c r="L47" s="33">
        <v>610.41056957720514</v>
      </c>
      <c r="M47" s="35">
        <v>27.002784228134839</v>
      </c>
      <c r="O47" s="10"/>
    </row>
    <row r="48" spans="1:15" ht="15.75">
      <c r="A48" s="42" t="s">
        <v>105</v>
      </c>
      <c r="B48" s="33">
        <v>287.6834229668271</v>
      </c>
      <c r="C48" s="35">
        <v>96.273940998536943</v>
      </c>
      <c r="D48" s="33">
        <v>1902.514544816431</v>
      </c>
      <c r="E48" s="33">
        <v>4609.9053254405389</v>
      </c>
      <c r="F48" s="10">
        <v>0.81672774828880379</v>
      </c>
      <c r="G48" s="33">
        <v>988.79458914363397</v>
      </c>
      <c r="H48" s="33">
        <v>8048.802713321993</v>
      </c>
      <c r="I48" s="35">
        <v>54.222127170789499</v>
      </c>
      <c r="J48" s="35">
        <v>48.970573972117506</v>
      </c>
      <c r="K48" s="33">
        <v>661.00323576117478</v>
      </c>
      <c r="L48" s="33">
        <v>597.27819866790287</v>
      </c>
      <c r="M48" s="35">
        <v>27.957489620479222</v>
      </c>
      <c r="O48" s="10"/>
    </row>
    <row r="49" spans="1:15" ht="15.75">
      <c r="A49" s="42" t="s">
        <v>105</v>
      </c>
      <c r="B49" s="33">
        <v>416.72768446342707</v>
      </c>
      <c r="C49" s="35">
        <v>95.581417895614891</v>
      </c>
      <c r="D49" s="33">
        <v>2656.7389911633531</v>
      </c>
      <c r="E49" s="33">
        <v>2954.6432540189244</v>
      </c>
      <c r="F49" s="10">
        <v>1.088843592885379</v>
      </c>
      <c r="G49" s="33">
        <v>883.27604949658712</v>
      </c>
      <c r="H49" s="33">
        <v>10981.737274944782</v>
      </c>
      <c r="I49" s="35">
        <v>76.813733902057237</v>
      </c>
      <c r="J49" s="35">
        <v>46.713797809382243</v>
      </c>
      <c r="K49" s="33">
        <v>1451.8112350064139</v>
      </c>
      <c r="L49" s="33">
        <v>282.64359829938024</v>
      </c>
      <c r="M49" s="35">
        <v>15.310792065882787</v>
      </c>
      <c r="O49" s="10"/>
    </row>
    <row r="50" spans="1:15" ht="15.75">
      <c r="A50" s="42" t="s">
        <v>105</v>
      </c>
      <c r="B50" s="33">
        <v>409.86868187283062</v>
      </c>
      <c r="C50" s="35">
        <v>95.64576716985124</v>
      </c>
      <c r="D50" s="33">
        <v>2621.4564543605525</v>
      </c>
      <c r="E50" s="33">
        <v>2980.3637356734771</v>
      </c>
      <c r="F50" s="10">
        <v>1.0913310839032304</v>
      </c>
      <c r="G50" s="33">
        <v>880.42058129822249</v>
      </c>
      <c r="H50" s="33">
        <v>10868.750615776735</v>
      </c>
      <c r="I50" s="35">
        <v>78.41577124780882</v>
      </c>
      <c r="J50" s="35">
        <v>45.511393364634564</v>
      </c>
      <c r="K50" s="33">
        <v>1311.9779166680796</v>
      </c>
      <c r="L50" s="33">
        <v>290.31316708448264</v>
      </c>
      <c r="M50" s="35">
        <v>16.089865481624262</v>
      </c>
      <c r="O50" s="10"/>
    </row>
    <row r="51" spans="1:15" ht="15.75">
      <c r="A51" s="42" t="s">
        <v>105</v>
      </c>
      <c r="B51" s="33">
        <v>398.3573753847229</v>
      </c>
      <c r="C51" s="35">
        <v>95.572937928025482</v>
      </c>
      <c r="D51" s="33">
        <v>2628.7064469286047</v>
      </c>
      <c r="E51" s="33">
        <v>3067.7559917864478</v>
      </c>
      <c r="F51" s="10">
        <v>1.0738419257935248</v>
      </c>
      <c r="G51" s="33">
        <v>876.57507877352236</v>
      </c>
      <c r="H51" s="33">
        <v>10715.302938314295</v>
      </c>
      <c r="I51" s="35">
        <v>79.375669419003088</v>
      </c>
      <c r="J51" s="35">
        <v>44.566255258668107</v>
      </c>
      <c r="K51" s="33">
        <v>1368.4767881067246</v>
      </c>
      <c r="L51" s="33">
        <v>298.52624929850549</v>
      </c>
      <c r="M51" s="35">
        <v>16.153235809694863</v>
      </c>
      <c r="O51" s="10"/>
    </row>
    <row r="52" spans="1:15" ht="15.75">
      <c r="A52" s="42" t="s">
        <v>105</v>
      </c>
      <c r="B52" s="33">
        <v>396.67748953673345</v>
      </c>
      <c r="C52" s="35">
        <v>95.669449757316983</v>
      </c>
      <c r="D52" s="33">
        <v>2605.0756048680714</v>
      </c>
      <c r="E52" s="33">
        <v>3232.2213335734582</v>
      </c>
      <c r="F52" s="10">
        <v>1.1034414612219403</v>
      </c>
      <c r="G52" s="33">
        <v>893.79576319305374</v>
      </c>
      <c r="H52" s="33">
        <v>10833.528735519882</v>
      </c>
      <c r="I52" s="35">
        <v>75.165890605407682</v>
      </c>
      <c r="J52" s="35">
        <v>45.570203394092154</v>
      </c>
      <c r="K52" s="33">
        <v>1156.6038847617704</v>
      </c>
      <c r="L52" s="33">
        <v>309.89861527205517</v>
      </c>
      <c r="M52" s="35">
        <v>17.008533205975432</v>
      </c>
      <c r="O52" s="10"/>
    </row>
    <row r="53" spans="1:15" ht="15.75">
      <c r="A53" s="42" t="s">
        <v>105</v>
      </c>
      <c r="B53" s="33">
        <v>396.62633154750864</v>
      </c>
      <c r="C53" s="35">
        <v>95.582557577714482</v>
      </c>
      <c r="D53" s="33">
        <v>2577.4107923967408</v>
      </c>
      <c r="E53" s="33">
        <v>3194.9267971185059</v>
      </c>
      <c r="F53" s="10">
        <v>1.0632705975037173</v>
      </c>
      <c r="G53" s="33">
        <v>884.97507578863326</v>
      </c>
      <c r="H53" s="33">
        <v>10969.032465755326</v>
      </c>
      <c r="I53" s="35">
        <v>72.427405858268216</v>
      </c>
      <c r="J53" s="35">
        <v>46.755779127754465</v>
      </c>
      <c r="K53" s="33">
        <v>1257.7761554465771</v>
      </c>
      <c r="L53" s="33">
        <v>322.90671812046696</v>
      </c>
      <c r="M53" s="35">
        <v>17.188060810130828</v>
      </c>
      <c r="O53" s="10"/>
    </row>
    <row r="54" spans="1:15" ht="15.75">
      <c r="A54" s="42" t="s">
        <v>105</v>
      </c>
      <c r="B54" s="32">
        <v>111.04994065484081</v>
      </c>
      <c r="C54" s="34">
        <v>96.600465167171194</v>
      </c>
      <c r="D54" s="32">
        <v>846.24604112705072</v>
      </c>
      <c r="E54" s="32">
        <v>263.13422235745315</v>
      </c>
      <c r="F54" s="23">
        <v>1.0391436968875618</v>
      </c>
      <c r="G54" s="32">
        <v>187.5040800996693</v>
      </c>
      <c r="H54" s="32">
        <v>7408.6453580383131</v>
      </c>
      <c r="I54" s="32">
        <v>2354.3877816771455</v>
      </c>
      <c r="J54" s="34">
        <v>11.014148307417909</v>
      </c>
      <c r="K54" s="32">
        <v>392.63218113349745</v>
      </c>
      <c r="L54" s="32">
        <v>1312.2572815453016</v>
      </c>
      <c r="M54" s="34">
        <v>24.181082489737154</v>
      </c>
      <c r="O54" s="23"/>
    </row>
    <row r="55" spans="1:15" ht="15.75">
      <c r="A55" s="42" t="s">
        <v>105</v>
      </c>
      <c r="B55" s="5">
        <v>289.76328466548682</v>
      </c>
      <c r="C55" s="4">
        <v>95.63613040585588</v>
      </c>
      <c r="D55" s="5">
        <v>2192.8397828694865</v>
      </c>
      <c r="E55" s="5">
        <v>4709.3216922145266</v>
      </c>
      <c r="F55" s="3">
        <v>0.94833654665993916</v>
      </c>
      <c r="G55" s="5">
        <v>1041.747050439662</v>
      </c>
      <c r="H55" s="5">
        <v>7765.2414809182474</v>
      </c>
      <c r="I55" s="4">
        <v>47.508201719230271</v>
      </c>
      <c r="J55" s="4">
        <v>52.029243541167745</v>
      </c>
      <c r="K55" s="5">
        <v>523.7081716829905</v>
      </c>
      <c r="L55" s="5">
        <v>697.75368800798469</v>
      </c>
      <c r="M55" s="4">
        <v>29.221874065266938</v>
      </c>
      <c r="O55" s="3"/>
    </row>
    <row r="56" spans="1:15" ht="15.75">
      <c r="A56" s="42" t="s">
        <v>105</v>
      </c>
      <c r="B56" s="5">
        <v>281.25138046042133</v>
      </c>
      <c r="C56" s="4">
        <v>95.793105698378426</v>
      </c>
      <c r="D56" s="5">
        <v>2167.5150815685697</v>
      </c>
      <c r="E56" s="5">
        <v>4603.9262610817659</v>
      </c>
      <c r="F56" s="3">
        <v>0.89945041062769282</v>
      </c>
      <c r="G56" s="5">
        <v>1029.1546322470781</v>
      </c>
      <c r="H56" s="5">
        <v>7371.1367284858634</v>
      </c>
      <c r="I56" s="4">
        <v>53.492990333105901</v>
      </c>
      <c r="J56" s="4">
        <v>51.781669920649769</v>
      </c>
      <c r="K56" s="5">
        <v>522.75952908221382</v>
      </c>
      <c r="L56" s="5">
        <v>663.47271266759901</v>
      </c>
      <c r="M56" s="4">
        <v>28.191036677081822</v>
      </c>
      <c r="O56" s="3"/>
    </row>
    <row r="57" spans="1:15" ht="15.75">
      <c r="A57" s="42" t="s">
        <v>105</v>
      </c>
      <c r="B57" s="5">
        <v>274.65906816364929</v>
      </c>
      <c r="C57" s="4">
        <v>95.807082078980699</v>
      </c>
      <c r="D57" s="5">
        <v>2118.8871298582703</v>
      </c>
      <c r="E57" s="5">
        <v>4558.6198765004629</v>
      </c>
      <c r="F57" s="3">
        <v>0.9084338765125175</v>
      </c>
      <c r="G57" s="5">
        <v>1003.5884383265425</v>
      </c>
      <c r="H57" s="5">
        <v>7378.9475669480171</v>
      </c>
      <c r="I57" s="4">
        <v>47.589938451241494</v>
      </c>
      <c r="J57" s="4">
        <v>49.823131263041653</v>
      </c>
      <c r="K57" s="5">
        <v>540.13537159872624</v>
      </c>
      <c r="L57" s="5">
        <v>668.49340881170554</v>
      </c>
      <c r="M57" s="4">
        <v>27.517100656906489</v>
      </c>
      <c r="O57" s="3"/>
    </row>
    <row r="58" spans="1:15" ht="15.75">
      <c r="A58" s="42" t="s">
        <v>105</v>
      </c>
      <c r="B58" s="5">
        <v>279.275804062725</v>
      </c>
      <c r="C58" s="4">
        <v>95.831425803525761</v>
      </c>
      <c r="D58" s="5">
        <v>2095.1860706560838</v>
      </c>
      <c r="E58" s="5">
        <v>4567.5255912937855</v>
      </c>
      <c r="F58" s="3">
        <v>0.91445838714185579</v>
      </c>
      <c r="G58" s="5">
        <v>1005.7681983495202</v>
      </c>
      <c r="H58" s="5">
        <v>7682.5595452055868</v>
      </c>
      <c r="I58" s="4">
        <v>46.004988156999488</v>
      </c>
      <c r="J58" s="4">
        <v>50.205430621023808</v>
      </c>
      <c r="K58" s="5">
        <v>613.43601262380014</v>
      </c>
      <c r="L58" s="5">
        <v>654.33802307354813</v>
      </c>
      <c r="M58" s="4">
        <v>26.627281674261191</v>
      </c>
      <c r="O58" s="3"/>
    </row>
    <row r="59" spans="1:15" ht="15.75">
      <c r="A59" s="42" t="s">
        <v>105</v>
      </c>
      <c r="B59" s="5">
        <v>277.16608011088539</v>
      </c>
      <c r="C59" s="4">
        <v>95.751879643813936</v>
      </c>
      <c r="D59" s="5">
        <v>2058.3730256168637</v>
      </c>
      <c r="E59" s="5">
        <v>4520.0850857140167</v>
      </c>
      <c r="F59" s="3">
        <v>0.91383517752797538</v>
      </c>
      <c r="G59" s="5">
        <v>978.11811380020231</v>
      </c>
      <c r="H59" s="5">
        <v>7659.0198703379265</v>
      </c>
      <c r="I59" s="4">
        <v>47.604317098827195</v>
      </c>
      <c r="J59" s="4">
        <v>48.80137859721173</v>
      </c>
      <c r="K59" s="5">
        <v>602.01433202505279</v>
      </c>
      <c r="L59" s="5">
        <v>640.45208094591783</v>
      </c>
      <c r="M59" s="4">
        <v>25.704074209483995</v>
      </c>
      <c r="O59" s="3"/>
    </row>
    <row r="60" spans="1:15" ht="15.75">
      <c r="A60" s="42" t="s">
        <v>105</v>
      </c>
      <c r="B60" s="5">
        <v>281.68874307737201</v>
      </c>
      <c r="C60" s="4">
        <v>95.775002479298422</v>
      </c>
      <c r="D60" s="5">
        <v>2034.4709809478099</v>
      </c>
      <c r="E60" s="5">
        <v>4525.1076536454857</v>
      </c>
      <c r="F60" s="3">
        <v>0.91185518996334092</v>
      </c>
      <c r="G60" s="5">
        <v>978.22868389198288</v>
      </c>
      <c r="H60" s="5">
        <v>7640.9563372180255</v>
      </c>
      <c r="I60" s="4">
        <v>47.366498772068567</v>
      </c>
      <c r="J60" s="4">
        <v>48.87160285143986</v>
      </c>
      <c r="K60" s="5">
        <v>601.91594051468167</v>
      </c>
      <c r="L60" s="5">
        <v>681.93101277649441</v>
      </c>
      <c r="M60" s="4">
        <v>25.598632219671295</v>
      </c>
      <c r="O60" s="3"/>
    </row>
    <row r="61" spans="1:15" ht="15.75">
      <c r="A61" s="42" t="s">
        <v>105</v>
      </c>
      <c r="B61" s="5">
        <v>285.19542082538527</v>
      </c>
      <c r="C61" s="4">
        <v>95.799433331749142</v>
      </c>
      <c r="D61" s="5">
        <v>1994.6313383882941</v>
      </c>
      <c r="E61" s="5">
        <v>4457.0103947665912</v>
      </c>
      <c r="F61" s="3">
        <v>0.92004206752104223</v>
      </c>
      <c r="G61" s="5">
        <v>948.94660310712106</v>
      </c>
      <c r="H61" s="5">
        <v>8113.9673117740767</v>
      </c>
      <c r="I61" s="4">
        <v>49.761345744812402</v>
      </c>
      <c r="J61" s="4">
        <v>47.994344332668568</v>
      </c>
      <c r="K61" s="5">
        <v>647.81484373174067</v>
      </c>
      <c r="L61" s="5">
        <v>602.74417404373025</v>
      </c>
      <c r="M61" s="4">
        <v>23.998390022126401</v>
      </c>
      <c r="O61" s="3"/>
    </row>
    <row r="62" spans="1:15" ht="15.75">
      <c r="A62" s="42" t="s">
        <v>105</v>
      </c>
      <c r="B62" s="5">
        <v>290.33081558062673</v>
      </c>
      <c r="C62" s="4">
        <v>95.714286580899511</v>
      </c>
      <c r="D62" s="5">
        <v>2012.3770321678187</v>
      </c>
      <c r="E62" s="5">
        <v>4518.3099816990843</v>
      </c>
      <c r="F62" s="3">
        <v>0.92862873679727331</v>
      </c>
      <c r="G62" s="5">
        <v>954.95848829456725</v>
      </c>
      <c r="H62" s="5">
        <v>8412.8420945664566</v>
      </c>
      <c r="I62" s="4">
        <v>51.710195897694334</v>
      </c>
      <c r="J62" s="4">
        <v>47.705634669119959</v>
      </c>
      <c r="K62" s="5">
        <v>662.46292199024583</v>
      </c>
      <c r="L62" s="5">
        <v>599.05817967248538</v>
      </c>
      <c r="M62" s="4">
        <v>23.489285361934645</v>
      </c>
      <c r="O62" s="3"/>
    </row>
    <row r="63" spans="1:15" ht="15.75">
      <c r="A63" s="42" t="s">
        <v>106</v>
      </c>
      <c r="B63" s="5">
        <v>145.97231105214556</v>
      </c>
      <c r="C63" s="4">
        <v>95.805664902626035</v>
      </c>
      <c r="D63" s="5">
        <v>465.298767257892</v>
      </c>
      <c r="E63" s="5">
        <v>316.92407743807127</v>
      </c>
      <c r="F63" s="3">
        <v>1.2898132460142679</v>
      </c>
      <c r="G63" s="5">
        <v>222.43941670592821</v>
      </c>
      <c r="H63" s="5">
        <v>8334.6220398506357</v>
      </c>
      <c r="I63" s="5">
        <v>2579.5260180159999</v>
      </c>
      <c r="J63" s="4">
        <v>13.285451760528362</v>
      </c>
      <c r="K63" s="5">
        <v>410.18027380976577</v>
      </c>
      <c r="L63" s="5">
        <v>1011.094794170874</v>
      </c>
      <c r="M63" s="4">
        <v>20.692442834466398</v>
      </c>
      <c r="O63" s="3"/>
    </row>
    <row r="64" spans="1:15" ht="15.75">
      <c r="A64" s="42" t="s">
        <v>106</v>
      </c>
      <c r="B64" s="5">
        <v>141.60900830911572</v>
      </c>
      <c r="C64" s="4">
        <v>95.874585810464993</v>
      </c>
      <c r="D64" s="5">
        <v>599.67531103471708</v>
      </c>
      <c r="E64" s="5">
        <v>314.37249418330845</v>
      </c>
      <c r="F64" s="3">
        <v>1.2485855822479315</v>
      </c>
      <c r="G64" s="5">
        <v>205.82179501026167</v>
      </c>
      <c r="H64" s="5">
        <v>7295.1894567362997</v>
      </c>
      <c r="I64" s="5">
        <v>2293.4156042420527</v>
      </c>
      <c r="J64" s="4">
        <v>12.337186917400757</v>
      </c>
      <c r="K64" s="5">
        <v>375.67736698365815</v>
      </c>
      <c r="L64" s="5">
        <v>1461.0887812936537</v>
      </c>
      <c r="M64" s="4">
        <v>23.456627737532489</v>
      </c>
      <c r="O64" s="3"/>
    </row>
    <row r="65" spans="1:15" ht="15.75">
      <c r="A65" s="42" t="s">
        <v>106</v>
      </c>
      <c r="B65" s="5">
        <v>136.39910714872713</v>
      </c>
      <c r="C65" s="4">
        <v>95.89205818633107</v>
      </c>
      <c r="D65" s="5">
        <v>734.45354008325171</v>
      </c>
      <c r="E65" s="5">
        <v>304.27321552094685</v>
      </c>
      <c r="F65" s="3">
        <v>1.1210901313448463</v>
      </c>
      <c r="G65" s="5">
        <v>197.94084939762161</v>
      </c>
      <c r="H65" s="5">
        <v>7255.5918490687127</v>
      </c>
      <c r="I65" s="5">
        <v>2186.4759444898191</v>
      </c>
      <c r="J65" s="4">
        <v>11.89690105697489</v>
      </c>
      <c r="K65" s="5">
        <v>362.62891987903788</v>
      </c>
      <c r="L65" s="5">
        <v>1427.853976200327</v>
      </c>
      <c r="M65" s="4">
        <v>22.773480149636079</v>
      </c>
      <c r="O65" s="3"/>
    </row>
    <row r="66" spans="1:15" ht="15.75">
      <c r="A66" s="42" t="s">
        <v>106</v>
      </c>
      <c r="B66" s="5">
        <v>143.69642503379566</v>
      </c>
      <c r="C66" s="4">
        <v>96.221395573251215</v>
      </c>
      <c r="D66" s="5">
        <v>500.36393370093208</v>
      </c>
      <c r="E66" s="5">
        <v>334.55943528940816</v>
      </c>
      <c r="F66" s="3">
        <v>1.0692658406203797</v>
      </c>
      <c r="G66" s="5">
        <v>239.34627871424291</v>
      </c>
      <c r="H66" s="5">
        <v>6474.5659305581503</v>
      </c>
      <c r="I66" s="5">
        <v>2405.8606717339062</v>
      </c>
      <c r="J66" s="4">
        <v>13.597925646961478</v>
      </c>
      <c r="K66" s="5">
        <v>417.70886201048012</v>
      </c>
      <c r="L66" s="5">
        <v>1740.5039468675768</v>
      </c>
      <c r="M66" s="4">
        <v>27.016583348812681</v>
      </c>
      <c r="O66" s="3"/>
    </row>
    <row r="67" spans="1:15" ht="15.75">
      <c r="A67" s="42" t="s">
        <v>106</v>
      </c>
      <c r="B67" s="5">
        <v>146.3384461354365</v>
      </c>
      <c r="C67" s="4">
        <v>95.74622907502085</v>
      </c>
      <c r="D67" s="5">
        <v>493.48402414072109</v>
      </c>
      <c r="E67" s="5">
        <v>336.13843323613617</v>
      </c>
      <c r="F67" s="3">
        <v>1.2522930525186964</v>
      </c>
      <c r="G67" s="5">
        <v>211.28481823769323</v>
      </c>
      <c r="H67" s="5">
        <v>8020.5362363539516</v>
      </c>
      <c r="I67" s="5">
        <v>2455.4101220068355</v>
      </c>
      <c r="J67" s="4">
        <v>13.308872077206992</v>
      </c>
      <c r="K67" s="5">
        <v>373.7569021206383</v>
      </c>
      <c r="L67" s="5">
        <v>1043.3093862368621</v>
      </c>
      <c r="M67" s="4">
        <v>23.344358404317415</v>
      </c>
      <c r="O67" s="3"/>
    </row>
    <row r="68" spans="1:15" ht="15.75">
      <c r="A68" s="42" t="s">
        <v>106</v>
      </c>
      <c r="B68" s="5">
        <v>143.07492334134534</v>
      </c>
      <c r="C68" s="4">
        <v>96.135581243697033</v>
      </c>
      <c r="D68" s="5">
        <v>477.87252475453414</v>
      </c>
      <c r="E68" s="5">
        <v>428.76814784264184</v>
      </c>
      <c r="F68" s="3">
        <v>1.0560035992826551</v>
      </c>
      <c r="G68" s="5">
        <v>216.81380866495803</v>
      </c>
      <c r="H68" s="5">
        <v>7191.5242725316848</v>
      </c>
      <c r="I68" s="5">
        <v>2468.2803852679281</v>
      </c>
      <c r="J68" s="4">
        <v>13.456689256519264</v>
      </c>
      <c r="K68" s="5">
        <v>392.31700898166878</v>
      </c>
      <c r="L68" s="5">
        <v>1231.8186440273519</v>
      </c>
      <c r="M68" s="4">
        <v>22.892068947095996</v>
      </c>
      <c r="O68" s="3"/>
    </row>
    <row r="69" spans="1:15" ht="15.75">
      <c r="A69" s="42" t="s">
        <v>106</v>
      </c>
      <c r="B69" s="5">
        <v>148.65833766902145</v>
      </c>
      <c r="C69" s="4">
        <v>95.946153256720066</v>
      </c>
      <c r="D69" s="5">
        <v>488.56763409253597</v>
      </c>
      <c r="E69" s="5">
        <v>342.68118224186657</v>
      </c>
      <c r="F69" s="3">
        <v>1.1387906669199495</v>
      </c>
      <c r="G69" s="5">
        <v>231.17970626331879</v>
      </c>
      <c r="H69" s="5">
        <v>8413.5962434659177</v>
      </c>
      <c r="I69" s="5">
        <v>2545.3410875340605</v>
      </c>
      <c r="J69" s="4">
        <v>25.046519270352064</v>
      </c>
      <c r="K69" s="5">
        <v>401.3591819443896</v>
      </c>
      <c r="L69" s="5">
        <v>1082.1780389305918</v>
      </c>
      <c r="M69" s="4">
        <v>23.578244703545057</v>
      </c>
      <c r="O69" s="3"/>
    </row>
    <row r="70" spans="1:15" ht="15.75">
      <c r="A70" s="42" t="s">
        <v>106</v>
      </c>
      <c r="B70" s="5">
        <v>151.6513908115455</v>
      </c>
      <c r="C70" s="4">
        <v>95.222847507111211</v>
      </c>
      <c r="D70" s="5">
        <v>489.8368852355959</v>
      </c>
      <c r="E70" s="5">
        <v>346.89843367079374</v>
      </c>
      <c r="F70" s="3">
        <v>1.4703790181742409</v>
      </c>
      <c r="G70" s="5">
        <v>226.94028035665781</v>
      </c>
      <c r="H70" s="5">
        <v>8789.3049158383619</v>
      </c>
      <c r="I70" s="5">
        <v>2653.7394944459325</v>
      </c>
      <c r="J70" s="4">
        <v>14.021114272516662</v>
      </c>
      <c r="K70" s="5">
        <v>459.58776067685204</v>
      </c>
      <c r="L70" s="5">
        <v>1131.6212645747705</v>
      </c>
      <c r="M70" s="4">
        <v>23.971160784444542</v>
      </c>
      <c r="O70" s="3"/>
    </row>
    <row r="71" spans="1:15" ht="15.75">
      <c r="A71" s="42" t="s">
        <v>106</v>
      </c>
      <c r="B71" s="32">
        <v>130.61836902444776</v>
      </c>
      <c r="C71" s="34">
        <v>96.656594243457761</v>
      </c>
      <c r="D71" s="32">
        <v>798.78119922426436</v>
      </c>
      <c r="E71" s="32">
        <v>306.83897266304524</v>
      </c>
      <c r="F71" s="23">
        <v>1.0641174979816144</v>
      </c>
      <c r="G71" s="32">
        <v>196.12744042957556</v>
      </c>
      <c r="H71" s="32">
        <v>7290.5169468951008</v>
      </c>
      <c r="I71" s="32">
        <v>2267.0903149355249</v>
      </c>
      <c r="J71" s="34">
        <v>12.166571998533694</v>
      </c>
      <c r="K71" s="32">
        <v>376.78479152564614</v>
      </c>
      <c r="L71" s="32">
        <v>1134.9842134267572</v>
      </c>
      <c r="M71" s="34">
        <v>20.571413548609428</v>
      </c>
      <c r="O71" s="23"/>
    </row>
    <row r="72" spans="1:15" ht="15.75">
      <c r="A72" s="42" t="s">
        <v>106</v>
      </c>
      <c r="B72" s="32">
        <v>110.90082833842197</v>
      </c>
      <c r="C72" s="34">
        <v>96.289513850295805</v>
      </c>
      <c r="D72" s="32">
        <v>911.42057175800312</v>
      </c>
      <c r="E72" s="32">
        <v>329.41501815438841</v>
      </c>
      <c r="F72" s="23">
        <v>1.0703061005772496</v>
      </c>
      <c r="G72" s="32">
        <v>189.842387755011</v>
      </c>
      <c r="H72" s="32">
        <v>8214.6626712542366</v>
      </c>
      <c r="I72" s="32">
        <v>2312.1582356965591</v>
      </c>
      <c r="J72" s="34">
        <v>11.537406282686415</v>
      </c>
      <c r="K72" s="32">
        <v>358.25474433867259</v>
      </c>
      <c r="L72" s="32">
        <v>1192.3114051836708</v>
      </c>
      <c r="M72" s="34">
        <v>22.229402393072853</v>
      </c>
      <c r="O72" s="23"/>
    </row>
    <row r="73" spans="1:15" ht="15.75">
      <c r="A73" s="42" t="s">
        <v>106</v>
      </c>
      <c r="B73" s="32">
        <v>104.70051761223945</v>
      </c>
      <c r="C73" s="34">
        <v>96.581129877558269</v>
      </c>
      <c r="D73" s="32">
        <v>810.27725845405485</v>
      </c>
      <c r="E73" s="32">
        <v>261.80876775649597</v>
      </c>
      <c r="F73" s="23">
        <v>1.0943273025621978</v>
      </c>
      <c r="G73" s="32">
        <v>192.41036079320665</v>
      </c>
      <c r="H73" s="32">
        <v>7535.1151960247671</v>
      </c>
      <c r="I73" s="32">
        <v>2284.6020266104847</v>
      </c>
      <c r="J73" s="34">
        <v>11.820417985052467</v>
      </c>
      <c r="K73" s="32">
        <v>359.28740281239715</v>
      </c>
      <c r="L73" s="32">
        <v>1097.3557020229146</v>
      </c>
      <c r="M73" s="34">
        <v>21.266953305171434</v>
      </c>
      <c r="O73" s="23"/>
    </row>
    <row r="74" spans="1:15" ht="15.75">
      <c r="A74" s="42" t="s">
        <v>106</v>
      </c>
      <c r="B74" s="32">
        <v>116.13386260156277</v>
      </c>
      <c r="C74" s="34">
        <v>96.60265003102856</v>
      </c>
      <c r="D74" s="32">
        <v>817.13945786612783</v>
      </c>
      <c r="E74" s="32">
        <v>274.15124356500473</v>
      </c>
      <c r="F74" s="23">
        <v>1.062309788635341</v>
      </c>
      <c r="G74" s="32">
        <v>189.68455786000854</v>
      </c>
      <c r="H74" s="32">
        <v>7403.8792221465956</v>
      </c>
      <c r="I74" s="32">
        <v>2389.5741173335659</v>
      </c>
      <c r="J74" s="34">
        <v>11.558444326393152</v>
      </c>
      <c r="K74" s="32">
        <v>379.87597202464241</v>
      </c>
      <c r="L74" s="32">
        <v>1325.900841774275</v>
      </c>
      <c r="M74" s="34">
        <v>22.99551029097444</v>
      </c>
      <c r="O74" s="23"/>
    </row>
    <row r="75" spans="1:15" ht="15.75">
      <c r="A75" s="42" t="s">
        <v>106</v>
      </c>
      <c r="B75" s="33">
        <v>162.48868740846981</v>
      </c>
      <c r="C75" s="35">
        <v>96.313975401602349</v>
      </c>
      <c r="D75" s="33">
        <v>562.42132267336922</v>
      </c>
      <c r="E75" s="33">
        <v>373.72849173363829</v>
      </c>
      <c r="F75" s="10">
        <v>1.28948929303575</v>
      </c>
      <c r="G75" s="33">
        <v>258.44181432477495</v>
      </c>
      <c r="H75" s="33">
        <v>9348.436430161677</v>
      </c>
      <c r="I75" s="33">
        <v>2366.9471901396678</v>
      </c>
      <c r="J75" s="35">
        <v>15.490663871612671</v>
      </c>
      <c r="K75" s="33">
        <v>399.95167032593872</v>
      </c>
      <c r="L75" s="33">
        <v>711.93694614654783</v>
      </c>
      <c r="M75" s="35">
        <v>18.005174068926191</v>
      </c>
      <c r="O75" s="10"/>
    </row>
    <row r="76" spans="1:15" ht="15.75">
      <c r="A76" s="42" t="s">
        <v>106</v>
      </c>
      <c r="B76" s="33">
        <v>162.66446661033891</v>
      </c>
      <c r="C76" s="35">
        <v>96.332936760283275</v>
      </c>
      <c r="D76" s="33">
        <v>548.24704357698431</v>
      </c>
      <c r="E76" s="33">
        <v>363.59684553287332</v>
      </c>
      <c r="F76" s="10">
        <v>1.2475046830326126</v>
      </c>
      <c r="G76" s="33">
        <v>256.32192984228448</v>
      </c>
      <c r="H76" s="33">
        <v>9273.4367829285184</v>
      </c>
      <c r="I76" s="33">
        <v>2489.909944931358</v>
      </c>
      <c r="J76" s="35">
        <v>15.038990885430803</v>
      </c>
      <c r="K76" s="33">
        <v>359.03717324961195</v>
      </c>
      <c r="L76" s="33">
        <v>704.68380489299363</v>
      </c>
      <c r="M76" s="35">
        <v>18.533928373637774</v>
      </c>
      <c r="O76" s="10"/>
    </row>
    <row r="77" spans="1:15" ht="15.75">
      <c r="A77" s="42" t="s">
        <v>106</v>
      </c>
      <c r="B77" s="33">
        <v>162.85314911170181</v>
      </c>
      <c r="C77" s="35">
        <v>96.382807555366668</v>
      </c>
      <c r="D77" s="33">
        <v>541.09675311195633</v>
      </c>
      <c r="E77" s="33">
        <v>353.61912165077564</v>
      </c>
      <c r="F77" s="10">
        <v>1.2539028702251596</v>
      </c>
      <c r="G77" s="33">
        <v>250.66443772124722</v>
      </c>
      <c r="H77" s="33">
        <v>9044.8591279763859</v>
      </c>
      <c r="I77" s="33">
        <v>2596.9156892766191</v>
      </c>
      <c r="J77" s="35">
        <v>15.202678752446595</v>
      </c>
      <c r="K77" s="33">
        <v>362.7612327397382</v>
      </c>
      <c r="L77" s="33">
        <v>704.59863182411334</v>
      </c>
      <c r="M77" s="35">
        <v>18.919692171339957</v>
      </c>
      <c r="O77" s="10"/>
    </row>
    <row r="78" spans="1:15" ht="15.75">
      <c r="A78" s="42" t="s">
        <v>106</v>
      </c>
      <c r="B78" s="33">
        <v>153.70003083215613</v>
      </c>
      <c r="C78" s="35">
        <v>96.357577848382888</v>
      </c>
      <c r="D78" s="33">
        <v>527.24141996632989</v>
      </c>
      <c r="E78" s="33">
        <v>331.35800235212071</v>
      </c>
      <c r="F78" s="10">
        <v>1.2156646537383893</v>
      </c>
      <c r="G78" s="33">
        <v>242.79524714330344</v>
      </c>
      <c r="H78" s="33">
        <v>8882.0916846451019</v>
      </c>
      <c r="I78" s="33">
        <v>2690.9804022126991</v>
      </c>
      <c r="J78" s="35">
        <v>14.885492801641727</v>
      </c>
      <c r="K78" s="33">
        <v>345.79381543253362</v>
      </c>
      <c r="L78" s="33">
        <v>728.8839760243327</v>
      </c>
      <c r="M78" s="35">
        <v>19.691203498016932</v>
      </c>
      <c r="O78" s="10"/>
    </row>
    <row r="79" spans="1:15" ht="15.75">
      <c r="A79" s="42" t="s">
        <v>106</v>
      </c>
      <c r="B79" s="33">
        <v>159.66550463513823</v>
      </c>
      <c r="C79" s="35">
        <v>96.27140936747027</v>
      </c>
      <c r="D79" s="33">
        <v>522.83443697118025</v>
      </c>
      <c r="E79" s="33">
        <v>338.82204175425755</v>
      </c>
      <c r="F79" s="10">
        <v>1.3745808751791966</v>
      </c>
      <c r="G79" s="33">
        <v>251.51666516514399</v>
      </c>
      <c r="H79" s="33">
        <v>8988.2336555817219</v>
      </c>
      <c r="I79" s="33">
        <v>2508.8452699339978</v>
      </c>
      <c r="J79" s="35">
        <v>14.553705443030497</v>
      </c>
      <c r="K79" s="33">
        <v>363.61063861417449</v>
      </c>
      <c r="L79" s="33">
        <v>696.26253980688637</v>
      </c>
      <c r="M79" s="35">
        <v>18.775645045602662</v>
      </c>
      <c r="O79" s="10"/>
    </row>
    <row r="80" spans="1:15" ht="15.75">
      <c r="A80" s="42" t="s">
        <v>106</v>
      </c>
      <c r="B80" s="33">
        <v>431.65867976703589</v>
      </c>
      <c r="C80" s="35">
        <v>96.504201362133344</v>
      </c>
      <c r="D80" s="33">
        <v>879.76549433905382</v>
      </c>
      <c r="E80" s="33">
        <v>1068.8843717265063</v>
      </c>
      <c r="F80" s="10">
        <v>1.2084054153514612</v>
      </c>
      <c r="G80" s="33">
        <v>333.26295826311406</v>
      </c>
      <c r="H80" s="33">
        <v>8887.9796859618327</v>
      </c>
      <c r="I80" s="33">
        <v>322.76561895512765</v>
      </c>
      <c r="J80" s="35">
        <v>19.017088628027739</v>
      </c>
      <c r="K80" s="33">
        <v>862.51716723208597</v>
      </c>
      <c r="L80" s="33">
        <v>169.91213308597722</v>
      </c>
      <c r="M80" s="10">
        <v>5.3205177988569607</v>
      </c>
      <c r="O80" s="10"/>
    </row>
    <row r="81" spans="1:15" ht="15.75">
      <c r="A81" s="42" t="s">
        <v>106</v>
      </c>
      <c r="B81" s="33">
        <v>420.91863140701844</v>
      </c>
      <c r="C81" s="35">
        <v>95.815164027048922</v>
      </c>
      <c r="D81" s="33">
        <v>977.74593759091897</v>
      </c>
      <c r="E81" s="33">
        <v>1179.7747160127012</v>
      </c>
      <c r="F81" s="10">
        <v>1.3529581485531641</v>
      </c>
      <c r="G81" s="33">
        <v>353.18122116142644</v>
      </c>
      <c r="H81" s="33">
        <v>11626.025624413605</v>
      </c>
      <c r="I81" s="33">
        <v>402.05295154075981</v>
      </c>
      <c r="J81" s="35">
        <v>21.439095462473855</v>
      </c>
      <c r="K81" s="33">
        <v>1334.4557595562867</v>
      </c>
      <c r="L81" s="33">
        <v>195.99799031888924</v>
      </c>
      <c r="M81" s="10">
        <v>8.2953864708033365</v>
      </c>
      <c r="O81" s="10"/>
    </row>
    <row r="82" spans="1:15" ht="15.75">
      <c r="A82" s="42" t="s">
        <v>106</v>
      </c>
      <c r="B82" s="33">
        <v>434.22265934191302</v>
      </c>
      <c r="C82" s="35">
        <v>95.732077855851742</v>
      </c>
      <c r="D82" s="33">
        <v>1077.9982362317851</v>
      </c>
      <c r="E82" s="33">
        <v>1127.76647759051</v>
      </c>
      <c r="F82" s="10">
        <v>1.3853406122238652</v>
      </c>
      <c r="G82" s="33">
        <v>341.69117839092638</v>
      </c>
      <c r="H82" s="33">
        <v>12456.905540843798</v>
      </c>
      <c r="I82" s="33">
        <v>316.35090378261413</v>
      </c>
      <c r="J82" s="35">
        <v>19.910546464075754</v>
      </c>
      <c r="K82" s="33">
        <v>1005.2423712247294</v>
      </c>
      <c r="L82" s="33">
        <v>163.03826107282796</v>
      </c>
      <c r="M82" s="10">
        <v>6.8955283965646492</v>
      </c>
      <c r="O82" s="10"/>
    </row>
    <row r="83" spans="1:15" ht="15.75">
      <c r="A83" s="42" t="s">
        <v>106</v>
      </c>
      <c r="B83" s="33">
        <v>360.74734629201657</v>
      </c>
      <c r="C83" s="35">
        <v>96.3481836374728</v>
      </c>
      <c r="D83" s="33">
        <v>1003.6024969456777</v>
      </c>
      <c r="E83" s="33">
        <v>1239.4599846079714</v>
      </c>
      <c r="F83" s="10">
        <v>1.179054533838497</v>
      </c>
      <c r="G83" s="33">
        <v>627.51742445195225</v>
      </c>
      <c r="H83" s="33">
        <v>9500.2318910507474</v>
      </c>
      <c r="I83" s="33">
        <v>268.86348342876585</v>
      </c>
      <c r="J83" s="35">
        <v>30.85039504930792</v>
      </c>
      <c r="K83" s="33">
        <v>492.95247519370099</v>
      </c>
      <c r="L83" s="33">
        <v>434.12295272973819</v>
      </c>
      <c r="M83" s="35">
        <v>15.304024012019047</v>
      </c>
      <c r="O83" s="10"/>
    </row>
    <row r="84" spans="1:15" ht="15.75">
      <c r="A84" s="42" t="s">
        <v>106</v>
      </c>
      <c r="B84" s="33">
        <v>377.83192140027921</v>
      </c>
      <c r="C84" s="35">
        <v>96.160238327632555</v>
      </c>
      <c r="D84" s="33">
        <v>1139.3055776274077</v>
      </c>
      <c r="E84" s="33">
        <v>1344.0322014906051</v>
      </c>
      <c r="F84" s="10">
        <v>1.2758933807487531</v>
      </c>
      <c r="G84" s="33">
        <v>633.18966662619107</v>
      </c>
      <c r="H84" s="33">
        <v>10162.641172013991</v>
      </c>
      <c r="I84" s="33">
        <v>254.9507362868255</v>
      </c>
      <c r="J84" s="35">
        <v>32.212178656838269</v>
      </c>
      <c r="K84" s="33">
        <v>532.06057022527784</v>
      </c>
      <c r="L84" s="33">
        <v>412.12513015474372</v>
      </c>
      <c r="M84" s="35">
        <v>15.513573154956562</v>
      </c>
      <c r="O84" s="10"/>
    </row>
    <row r="85" spans="1:15" ht="15.75">
      <c r="A85" s="42" t="s">
        <v>108</v>
      </c>
      <c r="B85" s="33">
        <v>147.02378028657671</v>
      </c>
      <c r="C85" s="35">
        <v>96.206533995325003</v>
      </c>
      <c r="D85" s="33">
        <v>440.49060971724464</v>
      </c>
      <c r="E85" s="33">
        <v>319.64992904609352</v>
      </c>
      <c r="F85" s="10">
        <v>1.3674273624019038</v>
      </c>
      <c r="G85" s="33">
        <v>226.65925068614189</v>
      </c>
      <c r="H85" s="33">
        <v>8433.2272687233472</v>
      </c>
      <c r="I85" s="33">
        <v>2800.0679876342265</v>
      </c>
      <c r="J85" s="35">
        <v>13.926357039017402</v>
      </c>
      <c r="K85" s="33">
        <v>409.91556234060693</v>
      </c>
      <c r="L85" s="33">
        <v>750.61550635438664</v>
      </c>
      <c r="M85" s="35">
        <v>18.682983127943473</v>
      </c>
      <c r="O85" s="10"/>
    </row>
    <row r="86" spans="1:15" ht="15.75">
      <c r="A86" s="42" t="s">
        <v>108</v>
      </c>
      <c r="B86" s="33">
        <v>145.09622095380695</v>
      </c>
      <c r="C86" s="35">
        <v>96.239009215156017</v>
      </c>
      <c r="D86" s="33">
        <v>437.56050400576657</v>
      </c>
      <c r="E86" s="33">
        <v>326.49658158656268</v>
      </c>
      <c r="F86" s="10">
        <v>1.401650527729722</v>
      </c>
      <c r="G86" s="33">
        <v>230.63707543781697</v>
      </c>
      <c r="H86" s="33">
        <v>8402.801486114271</v>
      </c>
      <c r="I86" s="33">
        <v>2838.6911403541662</v>
      </c>
      <c r="J86" s="35">
        <v>13.571142643498387</v>
      </c>
      <c r="K86" s="33">
        <v>346.70058985382462</v>
      </c>
      <c r="L86" s="33">
        <v>652.7289270630306</v>
      </c>
      <c r="M86" s="35">
        <v>16.21916302318931</v>
      </c>
      <c r="O86" s="10"/>
    </row>
    <row r="87" spans="1:15" ht="15.75">
      <c r="A87" s="42" t="s">
        <v>108</v>
      </c>
      <c r="B87" s="33">
        <v>150.70392540136666</v>
      </c>
      <c r="C87" s="35">
        <v>96.237826602226889</v>
      </c>
      <c r="D87" s="33">
        <v>435.8882304418247</v>
      </c>
      <c r="E87" s="33">
        <v>323.35425483691006</v>
      </c>
      <c r="F87" s="10">
        <v>1.3670552426803118</v>
      </c>
      <c r="G87" s="33">
        <v>236.68577064984555</v>
      </c>
      <c r="H87" s="33">
        <v>8447.3476502290214</v>
      </c>
      <c r="I87" s="33">
        <v>2882.1888329001881</v>
      </c>
      <c r="J87" s="35">
        <v>13.769375486917415</v>
      </c>
      <c r="K87" s="33">
        <v>347.37410206042961</v>
      </c>
      <c r="L87" s="33">
        <v>669.85599078273879</v>
      </c>
      <c r="M87" s="35">
        <v>16.274398170557991</v>
      </c>
      <c r="O87" s="10"/>
    </row>
    <row r="88" spans="1:15" ht="15.75">
      <c r="A88" s="42" t="s">
        <v>108</v>
      </c>
      <c r="B88" s="33">
        <v>146.65893506403663</v>
      </c>
      <c r="C88" s="35">
        <v>96.282308307677354</v>
      </c>
      <c r="D88" s="33">
        <v>437.37720195334009</v>
      </c>
      <c r="E88" s="33">
        <v>335.79938441725039</v>
      </c>
      <c r="F88" s="10">
        <v>1.423264773615375</v>
      </c>
      <c r="G88" s="33">
        <v>234.28596863700974</v>
      </c>
      <c r="H88" s="33">
        <v>8501.9461798895209</v>
      </c>
      <c r="I88" s="33">
        <v>2942.9053118580518</v>
      </c>
      <c r="J88" s="35">
        <v>13.806189286055156</v>
      </c>
      <c r="K88" s="33">
        <v>346.61592463048629</v>
      </c>
      <c r="L88" s="33">
        <v>669.18844921483606</v>
      </c>
      <c r="M88" s="35">
        <v>16.354539014310539</v>
      </c>
      <c r="O88" s="10"/>
    </row>
    <row r="89" spans="1:15" ht="15.75">
      <c r="A89" s="42" t="s">
        <v>108</v>
      </c>
      <c r="B89" s="33">
        <v>149.51180699106433</v>
      </c>
      <c r="C89" s="35">
        <v>96.240190859431038</v>
      </c>
      <c r="D89" s="33">
        <v>435.18572615090591</v>
      </c>
      <c r="E89" s="33">
        <v>334.12744168373104</v>
      </c>
      <c r="F89" s="10">
        <v>1.3953948262624252</v>
      </c>
      <c r="G89" s="33">
        <v>232.9965513741131</v>
      </c>
      <c r="H89" s="33">
        <v>8517.1121437110905</v>
      </c>
      <c r="I89" s="33">
        <v>2899.4100691506223</v>
      </c>
      <c r="J89" s="35">
        <v>14.238651523791988</v>
      </c>
      <c r="K89" s="33">
        <v>353.20132707507673</v>
      </c>
      <c r="L89" s="33">
        <v>664.09668000474869</v>
      </c>
      <c r="M89" s="35">
        <v>16.915367305802608</v>
      </c>
      <c r="O89" s="10"/>
    </row>
    <row r="90" spans="1:15" ht="15.75">
      <c r="A90" s="42" t="s">
        <v>108</v>
      </c>
      <c r="B90" s="33">
        <v>154.76341351576889</v>
      </c>
      <c r="C90" s="35">
        <v>96.401062612174954</v>
      </c>
      <c r="D90" s="33">
        <v>438.49572257835348</v>
      </c>
      <c r="E90" s="33">
        <v>373.08742996088336</v>
      </c>
      <c r="F90" s="10">
        <v>1.2619604777456468</v>
      </c>
      <c r="G90" s="33">
        <v>240.26012884474798</v>
      </c>
      <c r="H90" s="33">
        <v>8706.1423439332539</v>
      </c>
      <c r="I90" s="33">
        <v>2865.0318516365169</v>
      </c>
      <c r="J90" s="35">
        <v>14.169619968226602</v>
      </c>
      <c r="K90" s="33">
        <v>388.30383134577363</v>
      </c>
      <c r="L90" s="33">
        <v>743.49116862355083</v>
      </c>
      <c r="M90" s="35">
        <v>18.922586618542343</v>
      </c>
      <c r="O90" s="10"/>
    </row>
    <row r="91" spans="1:15" ht="15.75">
      <c r="A91" s="42" t="s">
        <v>108</v>
      </c>
      <c r="B91" s="33">
        <v>145.69664636647897</v>
      </c>
      <c r="C91" s="35">
        <v>96.492565726459318</v>
      </c>
      <c r="D91" s="33">
        <v>432.84992445058077</v>
      </c>
      <c r="E91" s="33">
        <v>355.60594597481645</v>
      </c>
      <c r="F91" s="10">
        <v>1.1591605580507607</v>
      </c>
      <c r="G91" s="33">
        <v>222.09537538950462</v>
      </c>
      <c r="H91" s="33">
        <v>8574.3076422360882</v>
      </c>
      <c r="I91" s="33">
        <v>2781.2178394142152</v>
      </c>
      <c r="J91" s="35">
        <v>14.019677575735981</v>
      </c>
      <c r="K91" s="33">
        <v>387.65264118756266</v>
      </c>
      <c r="L91" s="33">
        <v>727.59283452612453</v>
      </c>
      <c r="M91" s="35">
        <v>17.394650658610793</v>
      </c>
      <c r="O91" s="10"/>
    </row>
    <row r="92" spans="1:15" ht="15.75">
      <c r="A92" s="42" t="s">
        <v>108</v>
      </c>
      <c r="B92" s="33">
        <v>152.82080593838521</v>
      </c>
      <c r="C92" s="35">
        <v>96.355841870929538</v>
      </c>
      <c r="D92" s="33">
        <v>436.65520395125742</v>
      </c>
      <c r="E92" s="33">
        <v>350.69921849505084</v>
      </c>
      <c r="F92" s="10">
        <v>1.2659867849021418</v>
      </c>
      <c r="G92" s="33">
        <v>230.24267864073644</v>
      </c>
      <c r="H92" s="33">
        <v>8802.7608677321841</v>
      </c>
      <c r="I92" s="33">
        <v>2825.4249490120819</v>
      </c>
      <c r="J92" s="35">
        <v>14.224228890046946</v>
      </c>
      <c r="K92" s="33">
        <v>388.99327150732148</v>
      </c>
      <c r="L92" s="33">
        <v>728.9157279514875</v>
      </c>
      <c r="M92" s="35">
        <v>17.870780613082761</v>
      </c>
      <c r="O92" s="10"/>
    </row>
    <row r="93" spans="1:15" ht="15.75">
      <c r="A93" s="42" t="s">
        <v>108</v>
      </c>
      <c r="B93" s="33">
        <v>153.19321723073722</v>
      </c>
      <c r="C93" s="35">
        <v>96.321856266871691</v>
      </c>
      <c r="D93" s="33">
        <v>433.56709262830111</v>
      </c>
      <c r="E93" s="33">
        <v>359.19870347148026</v>
      </c>
      <c r="F93" s="10">
        <v>1.3898627207148233</v>
      </c>
      <c r="G93" s="33">
        <v>252.66179849699711</v>
      </c>
      <c r="H93" s="33">
        <v>8744.4126772686577</v>
      </c>
      <c r="I93" s="33">
        <v>2735.6042386509334</v>
      </c>
      <c r="J93" s="35">
        <v>15.151889346557102</v>
      </c>
      <c r="K93" s="33">
        <v>382.96606969268021</v>
      </c>
      <c r="L93" s="33">
        <v>676.00155455458901</v>
      </c>
      <c r="M93" s="35">
        <v>17.868108854926565</v>
      </c>
      <c r="O93" s="10"/>
    </row>
    <row r="94" spans="1:15" ht="15.75">
      <c r="A94" s="42" t="s">
        <v>108</v>
      </c>
      <c r="B94" s="33">
        <v>162.23668225774355</v>
      </c>
      <c r="C94" s="35">
        <v>96.352565298075334</v>
      </c>
      <c r="D94" s="33">
        <v>428.98798489175408</v>
      </c>
      <c r="E94" s="33">
        <v>350.20297473861103</v>
      </c>
      <c r="F94" s="10">
        <v>1.2716656221941409</v>
      </c>
      <c r="G94" s="33">
        <v>245.83897689617464</v>
      </c>
      <c r="H94" s="33">
        <v>9020.963675722076</v>
      </c>
      <c r="I94" s="33">
        <v>2759.6366485994245</v>
      </c>
      <c r="J94" s="35">
        <v>14.564786918228636</v>
      </c>
      <c r="K94" s="33">
        <v>402.27583824007974</v>
      </c>
      <c r="L94" s="33">
        <v>674.13761865895276</v>
      </c>
      <c r="M94" s="35">
        <v>17.244582932990728</v>
      </c>
      <c r="O94" s="10"/>
    </row>
    <row r="95" spans="1:15" ht="15.75">
      <c r="A95" s="42" t="s">
        <v>108</v>
      </c>
      <c r="B95" s="33">
        <v>137.09133632510216</v>
      </c>
      <c r="C95" s="35">
        <v>96.537986821477759</v>
      </c>
      <c r="D95" s="33">
        <v>568.05358848224887</v>
      </c>
      <c r="E95" s="33">
        <v>320.29135143172931</v>
      </c>
      <c r="F95" s="10">
        <v>1.3269264341800719</v>
      </c>
      <c r="G95" s="33">
        <v>196.80279015068115</v>
      </c>
      <c r="H95" s="33">
        <v>7724.311285296747</v>
      </c>
      <c r="I95" s="33">
        <v>2497.1611041946699</v>
      </c>
      <c r="J95" s="35">
        <v>11.80567171050979</v>
      </c>
      <c r="K95" s="33">
        <v>382.81607137084154</v>
      </c>
      <c r="L95" s="33">
        <v>1079.4457761320425</v>
      </c>
      <c r="M95" s="35">
        <v>20.780058893329002</v>
      </c>
      <c r="O95" s="10"/>
    </row>
    <row r="96" spans="1:15" ht="15.75">
      <c r="A96" s="42" t="s">
        <v>108</v>
      </c>
      <c r="B96" s="33">
        <v>140.23579420933027</v>
      </c>
      <c r="C96" s="35">
        <v>96.418537121910433</v>
      </c>
      <c r="D96" s="33">
        <v>548.00317201311873</v>
      </c>
      <c r="E96" s="33">
        <v>324.6212375984594</v>
      </c>
      <c r="F96" s="10">
        <v>1.3404163727568861</v>
      </c>
      <c r="G96" s="33">
        <v>206.65038719616646</v>
      </c>
      <c r="H96" s="33">
        <v>7811.951829977992</v>
      </c>
      <c r="I96" s="33">
        <v>2500.6318846026174</v>
      </c>
      <c r="J96" s="35">
        <v>12.948767977905657</v>
      </c>
      <c r="K96" s="33">
        <v>365.02708852732314</v>
      </c>
      <c r="L96" s="33">
        <v>870.29561869771305</v>
      </c>
      <c r="M96" s="35">
        <v>22.799591607125009</v>
      </c>
      <c r="O96" s="10"/>
    </row>
    <row r="97" spans="1:15" ht="15.75">
      <c r="A97" s="42" t="s">
        <v>108</v>
      </c>
      <c r="B97" s="33">
        <v>141.77375378203166</v>
      </c>
      <c r="C97" s="35">
        <v>96.437551830927944</v>
      </c>
      <c r="D97" s="33">
        <v>543.07456754981945</v>
      </c>
      <c r="E97" s="33">
        <v>315.04641019409621</v>
      </c>
      <c r="F97" s="10">
        <v>1.3747290880944989</v>
      </c>
      <c r="G97" s="33">
        <v>218.67236148338023</v>
      </c>
      <c r="H97" s="33">
        <v>7865.9920590078773</v>
      </c>
      <c r="I97" s="33">
        <v>2470.2120772006238</v>
      </c>
      <c r="J97" s="35">
        <v>12.902042619064636</v>
      </c>
      <c r="K97" s="33">
        <v>364.55665567368362</v>
      </c>
      <c r="L97" s="33">
        <v>873.59894307454772</v>
      </c>
      <c r="M97" s="35">
        <v>22.707429066488107</v>
      </c>
      <c r="O97" s="10"/>
    </row>
    <row r="98" spans="1:15" ht="15.75">
      <c r="A98" s="42" t="s">
        <v>108</v>
      </c>
      <c r="B98" s="33">
        <v>138.79934599335667</v>
      </c>
      <c r="C98" s="35">
        <v>96.356551359761681</v>
      </c>
      <c r="D98" s="33">
        <v>528.20435860567954</v>
      </c>
      <c r="E98" s="33">
        <v>302.99145871805115</v>
      </c>
      <c r="F98" s="10">
        <v>1.3928207674467474</v>
      </c>
      <c r="G98" s="33">
        <v>217.08529373111915</v>
      </c>
      <c r="H98" s="33">
        <v>7884.0669711513365</v>
      </c>
      <c r="I98" s="33">
        <v>2646.1769236593559</v>
      </c>
      <c r="J98" s="35">
        <v>12.504550259491456</v>
      </c>
      <c r="K98" s="33">
        <v>363.05583779514052</v>
      </c>
      <c r="L98" s="33">
        <v>887.28116583970871</v>
      </c>
      <c r="M98" s="35">
        <v>23.165311040159889</v>
      </c>
      <c r="O98" s="10"/>
    </row>
    <row r="99" spans="1:15" ht="15.75">
      <c r="A99" s="42" t="s">
        <v>108</v>
      </c>
      <c r="B99" s="33">
        <v>142.93393936718843</v>
      </c>
      <c r="C99" s="35">
        <v>96.33505300516893</v>
      </c>
      <c r="D99" s="33">
        <v>522.03068042437485</v>
      </c>
      <c r="E99" s="33">
        <v>314.34788789531586</v>
      </c>
      <c r="F99" s="10">
        <v>1.3501385424262586</v>
      </c>
      <c r="G99" s="33">
        <v>216.67484705284204</v>
      </c>
      <c r="H99" s="33">
        <v>7881.1210161369454</v>
      </c>
      <c r="I99" s="33">
        <v>2531.4236060465441</v>
      </c>
      <c r="J99" s="35">
        <v>13.236499923688964</v>
      </c>
      <c r="K99" s="33">
        <v>361.62481349171969</v>
      </c>
      <c r="L99" s="33">
        <v>879.38509730592909</v>
      </c>
      <c r="M99" s="35">
        <v>21.966077946018068</v>
      </c>
      <c r="O99" s="10"/>
    </row>
    <row r="100" spans="1:15" ht="15.75">
      <c r="A100" s="42" t="s">
        <v>110</v>
      </c>
      <c r="B100" s="33">
        <v>141.78341809204929</v>
      </c>
      <c r="C100" s="35">
        <v>96.561122437934216</v>
      </c>
      <c r="D100" s="33">
        <v>563.21115480022274</v>
      </c>
      <c r="E100" s="33">
        <v>333.36588185042871</v>
      </c>
      <c r="F100" s="10">
        <v>1.2198624941906788</v>
      </c>
      <c r="G100" s="33">
        <v>209.29156492116687</v>
      </c>
      <c r="H100" s="33">
        <v>7672.5905054968325</v>
      </c>
      <c r="I100" s="33">
        <v>2529.4268397615324</v>
      </c>
      <c r="J100" s="35">
        <v>34.794998476498201</v>
      </c>
      <c r="K100" s="33">
        <v>401.80508524839126</v>
      </c>
      <c r="L100" s="33">
        <v>1415.8932478681572</v>
      </c>
      <c r="M100" s="35">
        <v>24.562082138199631</v>
      </c>
      <c r="O100" s="10"/>
    </row>
    <row r="101" spans="1:15" ht="15.75">
      <c r="A101" s="42" t="s">
        <v>110</v>
      </c>
      <c r="B101" s="33">
        <v>139.33811780170774</v>
      </c>
      <c r="C101" s="35">
        <v>96.662220196213141</v>
      </c>
      <c r="D101" s="33">
        <v>553.48848859708187</v>
      </c>
      <c r="E101" s="33">
        <v>323.48533041720009</v>
      </c>
      <c r="F101" s="10">
        <v>1.221899973991678</v>
      </c>
      <c r="G101" s="33">
        <v>224.5984777081012</v>
      </c>
      <c r="H101" s="33">
        <v>6824.0242091402151</v>
      </c>
      <c r="I101" s="33">
        <v>2556.6843460033206</v>
      </c>
      <c r="J101" s="35">
        <v>36.590925856816199</v>
      </c>
      <c r="K101" s="33">
        <v>384.68789497027177</v>
      </c>
      <c r="L101" s="33">
        <v>1292.8947968311179</v>
      </c>
      <c r="M101" s="35">
        <v>23.876674707008075</v>
      </c>
      <c r="O101" s="10"/>
    </row>
    <row r="102" spans="1:15" ht="15.75">
      <c r="A102" s="42" t="s">
        <v>110</v>
      </c>
      <c r="B102" s="33">
        <v>137.27525855213221</v>
      </c>
      <c r="C102" s="35">
        <v>96.386127809643483</v>
      </c>
      <c r="D102" s="33">
        <v>569.48644749431401</v>
      </c>
      <c r="E102" s="33">
        <v>313.63849044121849</v>
      </c>
      <c r="F102" s="10">
        <v>1.344351342456108</v>
      </c>
      <c r="G102" s="33">
        <v>222.64685021349604</v>
      </c>
      <c r="H102" s="33">
        <v>6858.1602272111413</v>
      </c>
      <c r="I102" s="33">
        <v>2595.7502269688912</v>
      </c>
      <c r="J102" s="35">
        <v>37.834403149713204</v>
      </c>
      <c r="K102" s="33">
        <v>381.2637515814144</v>
      </c>
      <c r="L102" s="33">
        <v>1251.2480179252814</v>
      </c>
      <c r="M102" s="35">
        <v>23.373327831615835</v>
      </c>
      <c r="O102" s="10"/>
    </row>
    <row r="103" spans="1:15" ht="15.75">
      <c r="A103" s="42" t="s">
        <v>110</v>
      </c>
      <c r="B103" s="33">
        <v>136.41811927757192</v>
      </c>
      <c r="C103" s="35">
        <v>96.426480252580831</v>
      </c>
      <c r="D103" s="33">
        <v>497.09532139253378</v>
      </c>
      <c r="E103" s="33">
        <v>325.78341114910359</v>
      </c>
      <c r="F103" s="10">
        <v>1.302490186106797</v>
      </c>
      <c r="G103" s="33">
        <v>211.56373568053212</v>
      </c>
      <c r="H103" s="33">
        <v>7659.5471629514404</v>
      </c>
      <c r="I103" s="33">
        <v>2618.1061897345066</v>
      </c>
      <c r="J103" s="35">
        <v>28.183218443260213</v>
      </c>
      <c r="K103" s="33">
        <v>419.29260537036822</v>
      </c>
      <c r="L103" s="33">
        <v>1466.4888752329462</v>
      </c>
      <c r="M103" s="35">
        <v>25.048806367932627</v>
      </c>
      <c r="O103" s="10"/>
    </row>
    <row r="104" spans="1:15" ht="15.75">
      <c r="A104" s="42" t="s">
        <v>110</v>
      </c>
      <c r="B104" s="33">
        <v>144.32708525421896</v>
      </c>
      <c r="C104" s="35">
        <v>96.594885916298381</v>
      </c>
      <c r="D104" s="33">
        <v>486.11179767993889</v>
      </c>
      <c r="E104" s="33">
        <v>337.41069271784943</v>
      </c>
      <c r="F104" s="10">
        <v>1.2729754329840834</v>
      </c>
      <c r="G104" s="33">
        <v>212.97866661324042</v>
      </c>
      <c r="H104" s="33">
        <v>7540.7348507455181</v>
      </c>
      <c r="I104" s="33">
        <v>2586.3768169166956</v>
      </c>
      <c r="J104" s="35">
        <v>38.205098415657545</v>
      </c>
      <c r="K104" s="33">
        <v>405.19851432837237</v>
      </c>
      <c r="L104" s="33">
        <v>1285.0086457971593</v>
      </c>
      <c r="M104" s="35">
        <v>22.259337618379163</v>
      </c>
      <c r="O104" s="10"/>
    </row>
    <row r="105" spans="1:15" ht="15.75">
      <c r="A105" s="24" t="s">
        <v>22</v>
      </c>
      <c r="B105" s="5">
        <f t="shared" ref="B105:H105" si="0">AVERAGE(B5:B104)</f>
        <v>184.02690918727777</v>
      </c>
      <c r="C105" s="4">
        <f t="shared" si="0"/>
        <v>96.405478137179728</v>
      </c>
      <c r="D105" s="5">
        <f t="shared" si="0"/>
        <v>981.07684812833088</v>
      </c>
      <c r="E105" s="5">
        <f t="shared" si="0"/>
        <v>1242.8497924908306</v>
      </c>
      <c r="F105" s="3">
        <f t="shared" si="0"/>
        <v>1.1277941539696812</v>
      </c>
      <c r="G105" s="5">
        <f t="shared" si="0"/>
        <v>381.61696226731493</v>
      </c>
      <c r="H105" s="5">
        <f t="shared" si="0"/>
        <v>7707.3165765418989</v>
      </c>
      <c r="I105" s="5">
        <f t="shared" ref="I105:M105" si="1">AVERAGE(I5:I104)</f>
        <v>1635.1783689790716</v>
      </c>
      <c r="J105" s="4">
        <f t="shared" si="1"/>
        <v>21.959745732693847</v>
      </c>
      <c r="K105" s="5">
        <f t="shared" si="1"/>
        <v>468.49266313717482</v>
      </c>
      <c r="L105" s="5">
        <f t="shared" si="1"/>
        <v>820.71844457503892</v>
      </c>
      <c r="M105" s="4">
        <f t="shared" si="1"/>
        <v>20.450843938398076</v>
      </c>
      <c r="O105" s="3"/>
    </row>
    <row r="106" spans="1:15" ht="15.75">
      <c r="A106" s="24" t="s">
        <v>23</v>
      </c>
      <c r="B106" s="4">
        <f t="shared" ref="B106:H106" si="2">_xlfn.STDEV.P(B5:B104)</f>
        <v>93.257532401855372</v>
      </c>
      <c r="C106" s="3">
        <f t="shared" si="2"/>
        <v>0.63025220627732492</v>
      </c>
      <c r="D106" s="5">
        <f t="shared" si="2"/>
        <v>686.87814833129892</v>
      </c>
      <c r="E106" s="5">
        <f t="shared" si="2"/>
        <v>1625.9768414662592</v>
      </c>
      <c r="F106" s="3">
        <f t="shared" si="2"/>
        <v>0.20792967735980925</v>
      </c>
      <c r="G106" s="5">
        <f t="shared" si="2"/>
        <v>302.87401758795113</v>
      </c>
      <c r="H106" s="5">
        <f t="shared" si="2"/>
        <v>1633.5911115154931</v>
      </c>
      <c r="I106" s="5">
        <f t="shared" ref="I106:M106" si="3">_xlfn.STDEV.P(I5:I104)</f>
        <v>1107.117245813698</v>
      </c>
      <c r="J106" s="4">
        <f t="shared" si="3"/>
        <v>14.689922738659114</v>
      </c>
      <c r="K106" s="5">
        <f t="shared" si="3"/>
        <v>253.46095994044742</v>
      </c>
      <c r="L106" s="5">
        <f t="shared" si="3"/>
        <v>381.5171971151596</v>
      </c>
      <c r="M106" s="3">
        <f t="shared" si="3"/>
        <v>5.3303928674428729</v>
      </c>
      <c r="O106" s="3"/>
    </row>
    <row r="107" spans="1:15" ht="15.75">
      <c r="A107" s="24" t="s">
        <v>53</v>
      </c>
      <c r="B107" s="3">
        <f t="shared" ref="B107:H107" si="4">B106/B105*100</f>
        <v>50.67603037713927</v>
      </c>
      <c r="C107" s="3">
        <f t="shared" si="4"/>
        <v>0.65375144489248893</v>
      </c>
      <c r="D107" s="4">
        <f t="shared" si="4"/>
        <v>70.012675321174328</v>
      </c>
      <c r="E107" s="5">
        <f t="shared" si="4"/>
        <v>130.82649659598792</v>
      </c>
      <c r="F107" s="3">
        <f t="shared" si="4"/>
        <v>18.436846531605543</v>
      </c>
      <c r="G107" s="4">
        <f t="shared" si="4"/>
        <v>79.365973616181677</v>
      </c>
      <c r="H107" s="4">
        <f t="shared" si="4"/>
        <v>21.195329078443656</v>
      </c>
      <c r="I107" s="4">
        <f t="shared" ref="I107:M107" si="5">I106/I105*100</f>
        <v>67.706206663247997</v>
      </c>
      <c r="J107" s="3">
        <f t="shared" si="5"/>
        <v>66.894776093826252</v>
      </c>
      <c r="K107" s="4">
        <f t="shared" si="5"/>
        <v>54.101372312469699</v>
      </c>
      <c r="L107" s="4">
        <f t="shared" si="5"/>
        <v>46.485758866148792</v>
      </c>
      <c r="M107" s="4">
        <f t="shared" si="5"/>
        <v>26.064415158117942</v>
      </c>
      <c r="O107" s="3"/>
    </row>
    <row r="108" spans="1:15" ht="15.75">
      <c r="A108" s="26" t="s">
        <v>54</v>
      </c>
      <c r="B108" s="8">
        <f>COUNT(B5:B104)</f>
        <v>100</v>
      </c>
      <c r="C108" s="8">
        <f t="shared" ref="C108:M108" si="6">COUNT(C5:C104)</f>
        <v>100</v>
      </c>
      <c r="D108" s="8">
        <f t="shared" si="6"/>
        <v>100</v>
      </c>
      <c r="E108" s="8">
        <f t="shared" si="6"/>
        <v>100</v>
      </c>
      <c r="F108" s="8">
        <f t="shared" si="6"/>
        <v>100</v>
      </c>
      <c r="G108" s="8">
        <f t="shared" si="6"/>
        <v>100</v>
      </c>
      <c r="H108" s="8">
        <f t="shared" si="6"/>
        <v>100</v>
      </c>
      <c r="I108" s="8">
        <f t="shared" si="6"/>
        <v>100</v>
      </c>
      <c r="J108" s="8">
        <f t="shared" si="6"/>
        <v>100</v>
      </c>
      <c r="K108" s="8">
        <f t="shared" si="6"/>
        <v>100</v>
      </c>
      <c r="L108" s="8">
        <f t="shared" si="6"/>
        <v>100</v>
      </c>
      <c r="M108" s="8">
        <f t="shared" si="6"/>
        <v>100</v>
      </c>
      <c r="O108" s="3"/>
    </row>
    <row r="109" spans="1:15" ht="15.75">
      <c r="A109" s="43" t="s">
        <v>111</v>
      </c>
      <c r="B109" s="38">
        <v>304.52331115074651</v>
      </c>
      <c r="C109" s="36">
        <v>93.987832510092971</v>
      </c>
      <c r="D109" s="38">
        <v>1569.182963725279</v>
      </c>
      <c r="E109" s="38">
        <v>2832.5152888458679</v>
      </c>
      <c r="F109" s="25">
        <v>1.1349361782117047</v>
      </c>
      <c r="G109" s="38">
        <v>735.97015474846762</v>
      </c>
      <c r="H109" s="38">
        <v>9709.3487370316579</v>
      </c>
      <c r="I109" s="38">
        <v>730.1863717799182</v>
      </c>
      <c r="J109" s="36">
        <v>37.187363291833968</v>
      </c>
      <c r="K109" s="38">
        <v>786.7386027106686</v>
      </c>
      <c r="L109" s="38">
        <v>884.52842986796497</v>
      </c>
      <c r="M109" s="36">
        <v>20.335913208387637</v>
      </c>
      <c r="O109" s="25"/>
    </row>
    <row r="110" spans="1:15" ht="15.75">
      <c r="A110" s="43" t="s">
        <v>111</v>
      </c>
      <c r="B110" s="38">
        <v>305.86616573013799</v>
      </c>
      <c r="C110" s="36">
        <v>94.159365622731116</v>
      </c>
      <c r="D110" s="38">
        <v>1572.7408682722114</v>
      </c>
      <c r="E110" s="38">
        <v>2822.9386555402889</v>
      </c>
      <c r="F110" s="25">
        <v>1.1303926283258907</v>
      </c>
      <c r="G110" s="38">
        <v>753.67312310979014</v>
      </c>
      <c r="H110" s="38">
        <v>9687.6041255823548</v>
      </c>
      <c r="I110" s="38">
        <v>699.76521231204833</v>
      </c>
      <c r="J110" s="36">
        <v>36.520021046981668</v>
      </c>
      <c r="K110" s="38">
        <v>785.93621373544909</v>
      </c>
      <c r="L110" s="38">
        <v>818.77898174889003</v>
      </c>
      <c r="M110" s="36">
        <v>20.34984062298965</v>
      </c>
      <c r="O110" s="25"/>
    </row>
    <row r="111" spans="1:15" ht="15.75">
      <c r="A111" s="43" t="s">
        <v>111</v>
      </c>
      <c r="B111" s="38">
        <v>301.3206267083242</v>
      </c>
      <c r="C111" s="36">
        <v>94.14073172889897</v>
      </c>
      <c r="D111" s="38">
        <v>1611.2847890443229</v>
      </c>
      <c r="E111" s="38">
        <v>2804.2631420118869</v>
      </c>
      <c r="F111" s="25">
        <v>1.1334479288875445</v>
      </c>
      <c r="G111" s="38">
        <v>707.2630624348925</v>
      </c>
      <c r="H111" s="38">
        <v>9588.9847925764207</v>
      </c>
      <c r="I111" s="38">
        <v>765.86124238312118</v>
      </c>
      <c r="J111" s="36">
        <v>39.069043472416254</v>
      </c>
      <c r="K111" s="38">
        <v>768.72177324519419</v>
      </c>
      <c r="L111" s="38">
        <v>813.88032457303495</v>
      </c>
      <c r="M111" s="36">
        <v>20.360533565689288</v>
      </c>
      <c r="O111" s="25"/>
    </row>
    <row r="112" spans="1:15" ht="15.75">
      <c r="A112" s="43" t="s">
        <v>111</v>
      </c>
      <c r="B112" s="38">
        <v>303.9713238018843</v>
      </c>
      <c r="C112" s="36">
        <v>94.002839930996274</v>
      </c>
      <c r="D112" s="38">
        <v>1557.5934416768932</v>
      </c>
      <c r="E112" s="38">
        <v>2708.8193081324471</v>
      </c>
      <c r="F112" s="25">
        <v>1.1321842091565282</v>
      </c>
      <c r="G112" s="38">
        <v>712.71063912450916</v>
      </c>
      <c r="H112" s="38">
        <v>9549.1758287738066</v>
      </c>
      <c r="I112" s="38">
        <v>714.59942283030318</v>
      </c>
      <c r="J112" s="36">
        <v>35.461695810955689</v>
      </c>
      <c r="K112" s="38">
        <v>777.82427640529863</v>
      </c>
      <c r="L112" s="38">
        <v>885.72667931843307</v>
      </c>
      <c r="M112" s="36">
        <v>19.662864413088965</v>
      </c>
      <c r="O112" s="25"/>
    </row>
    <row r="113" spans="1:15" ht="15.75">
      <c r="A113" s="43" t="s">
        <v>111</v>
      </c>
      <c r="B113" s="38">
        <v>297.48519687124622</v>
      </c>
      <c r="C113" s="36">
        <v>94.084179685023983</v>
      </c>
      <c r="D113" s="38">
        <v>1548.12411040857</v>
      </c>
      <c r="E113" s="38">
        <v>2775.3943314819448</v>
      </c>
      <c r="F113" s="25">
        <v>1.1318080930947356</v>
      </c>
      <c r="G113" s="38">
        <v>720.97371956311872</v>
      </c>
      <c r="H113" s="38">
        <v>9449.8973300779453</v>
      </c>
      <c r="I113" s="38">
        <v>705.50759869189608</v>
      </c>
      <c r="J113" s="36">
        <v>36.321122204010827</v>
      </c>
      <c r="K113" s="38">
        <v>767.14702355564407</v>
      </c>
      <c r="L113" s="38">
        <v>750.8300268175974</v>
      </c>
      <c r="M113" s="36">
        <v>19.617559963979136</v>
      </c>
      <c r="O113" s="25"/>
    </row>
    <row r="114" spans="1:15" ht="15.75">
      <c r="A114" s="43" t="s">
        <v>111</v>
      </c>
      <c r="B114" s="38">
        <v>297.74457871587151</v>
      </c>
      <c r="C114" s="36">
        <v>94.174829285840744</v>
      </c>
      <c r="D114" s="38">
        <v>1584.2646754176153</v>
      </c>
      <c r="E114" s="38">
        <v>2692.2110669544395</v>
      </c>
      <c r="F114" s="25">
        <v>1.1244549907549457</v>
      </c>
      <c r="G114" s="38">
        <v>729.77683760094487</v>
      </c>
      <c r="H114" s="38">
        <v>9542.9218999511158</v>
      </c>
      <c r="I114" s="38">
        <v>771.28343594780927</v>
      </c>
      <c r="J114" s="36">
        <v>37.353950768879706</v>
      </c>
      <c r="K114" s="38">
        <v>775.60550762468836</v>
      </c>
      <c r="L114" s="38">
        <v>809.77618284478444</v>
      </c>
      <c r="M114" s="36">
        <v>20.085466368909128</v>
      </c>
      <c r="O114" s="25"/>
    </row>
    <row r="115" spans="1:15" ht="15.75">
      <c r="A115" s="43" t="s">
        <v>111</v>
      </c>
      <c r="B115" s="38">
        <v>292.59890940539219</v>
      </c>
      <c r="C115" s="36">
        <v>94.241435715497204</v>
      </c>
      <c r="D115" s="38">
        <v>1666.7707865671555</v>
      </c>
      <c r="E115" s="38">
        <v>2756.8868178105354</v>
      </c>
      <c r="F115" s="25">
        <v>1.0940827059126617</v>
      </c>
      <c r="G115" s="38">
        <v>710.83118783684745</v>
      </c>
      <c r="H115" s="38">
        <v>9441.7901952620196</v>
      </c>
      <c r="I115" s="38">
        <v>780.06658618024699</v>
      </c>
      <c r="J115" s="36">
        <v>37.015762090545834</v>
      </c>
      <c r="K115" s="38">
        <v>772.02896570015093</v>
      </c>
      <c r="L115" s="38">
        <v>957.62810105548965</v>
      </c>
      <c r="M115" s="36">
        <v>19.747098316375112</v>
      </c>
      <c r="O115" s="25"/>
    </row>
    <row r="116" spans="1:15" ht="15.75">
      <c r="A116" s="43" t="s">
        <v>111</v>
      </c>
      <c r="B116" s="38">
        <v>290.14778620028079</v>
      </c>
      <c r="C116" s="36">
        <v>94.363727352859556</v>
      </c>
      <c r="D116" s="38">
        <v>1492.0658207855342</v>
      </c>
      <c r="E116" s="38">
        <v>2673.206476798819</v>
      </c>
      <c r="F116" s="25">
        <v>1.1053777754601868</v>
      </c>
      <c r="G116" s="38">
        <v>676.91816901192533</v>
      </c>
      <c r="H116" s="38">
        <v>9209.3401452725793</v>
      </c>
      <c r="I116" s="38">
        <v>742.09455892942481</v>
      </c>
      <c r="J116" s="36">
        <v>35.822230923428535</v>
      </c>
      <c r="K116" s="38">
        <v>747.34833951381711</v>
      </c>
      <c r="L116" s="38">
        <v>798.85561008051945</v>
      </c>
      <c r="M116" s="36">
        <v>19.913763348760959</v>
      </c>
      <c r="O116" s="25"/>
    </row>
    <row r="117" spans="1:15" ht="15.75">
      <c r="A117" s="43" t="s">
        <v>111</v>
      </c>
      <c r="B117" s="38">
        <v>286.67509738233275</v>
      </c>
      <c r="C117" s="36">
        <v>94.347484574067508</v>
      </c>
      <c r="D117" s="38">
        <v>1508.9974783780597</v>
      </c>
      <c r="E117" s="38">
        <v>2651.2304804382475</v>
      </c>
      <c r="F117" s="25">
        <v>1.08642077560687</v>
      </c>
      <c r="G117" s="38">
        <v>687.2031631682521</v>
      </c>
      <c r="H117" s="38">
        <v>9070.4920356416987</v>
      </c>
      <c r="I117" s="38">
        <v>783.47174416005646</v>
      </c>
      <c r="J117" s="36">
        <v>35.335905789138842</v>
      </c>
      <c r="K117" s="38">
        <v>733.04075365006133</v>
      </c>
      <c r="L117" s="38">
        <v>812.74426647238045</v>
      </c>
      <c r="M117" s="36">
        <v>19.946700798818124</v>
      </c>
      <c r="O117" s="25"/>
    </row>
    <row r="118" spans="1:15" ht="15.75">
      <c r="A118" s="43" t="s">
        <v>111</v>
      </c>
      <c r="B118" s="38">
        <v>296.37453139185754</v>
      </c>
      <c r="C118" s="36">
        <v>94.435744740318484</v>
      </c>
      <c r="D118" s="38">
        <v>1517.0967125146096</v>
      </c>
      <c r="E118" s="38">
        <v>2715.3495288962645</v>
      </c>
      <c r="F118" s="25">
        <v>1.1632614080818737</v>
      </c>
      <c r="G118" s="38">
        <v>688.02396108921153</v>
      </c>
      <c r="H118" s="38">
        <v>9335.2028549510906</v>
      </c>
      <c r="I118" s="38">
        <v>762.00690177804586</v>
      </c>
      <c r="J118" s="36">
        <v>35.119206647306342</v>
      </c>
      <c r="K118" s="38">
        <v>753.68230951435089</v>
      </c>
      <c r="L118" s="38">
        <v>929.64968487823728</v>
      </c>
      <c r="M118" s="36">
        <v>19.486563174014268</v>
      </c>
      <c r="O118" s="25"/>
    </row>
    <row r="119" spans="1:15" ht="15.75">
      <c r="A119" s="43" t="s">
        <v>111</v>
      </c>
      <c r="B119" s="38">
        <v>285.28718274540915</v>
      </c>
      <c r="C119" s="36">
        <v>94.341850448543084</v>
      </c>
      <c r="D119" s="38">
        <v>1477.9589925439234</v>
      </c>
      <c r="E119" s="38">
        <v>2681.9543272226301</v>
      </c>
      <c r="F119" s="25">
        <v>1.0736064761195225</v>
      </c>
      <c r="G119" s="38">
        <v>691.3560270759732</v>
      </c>
      <c r="H119" s="38">
        <v>9246.4492001993003</v>
      </c>
      <c r="I119" s="38">
        <v>711.09668625370057</v>
      </c>
      <c r="J119" s="36">
        <v>35.01766136594955</v>
      </c>
      <c r="K119" s="38">
        <v>748.09890135504918</v>
      </c>
      <c r="L119" s="38">
        <v>765.89900340533825</v>
      </c>
      <c r="M119" s="36">
        <v>18.966313917272966</v>
      </c>
      <c r="O119" s="25"/>
    </row>
    <row r="120" spans="1:15" ht="15.75">
      <c r="A120" s="43" t="s">
        <v>112</v>
      </c>
      <c r="B120" s="38">
        <v>283.98034444147765</v>
      </c>
      <c r="C120" s="36">
        <v>94.348770241962086</v>
      </c>
      <c r="D120" s="38">
        <v>1476.5568443674726</v>
      </c>
      <c r="E120" s="38">
        <v>2641.0676425925385</v>
      </c>
      <c r="F120" s="25">
        <v>1.1018578414993638</v>
      </c>
      <c r="G120" s="38">
        <v>685.81057542757083</v>
      </c>
      <c r="H120" s="38">
        <v>9125.52353585729</v>
      </c>
      <c r="I120" s="38">
        <v>711.17328837512321</v>
      </c>
      <c r="J120" s="36">
        <v>34.989955508939751</v>
      </c>
      <c r="K120" s="38">
        <v>736.54373868565995</v>
      </c>
      <c r="L120" s="38">
        <v>761.46885069773191</v>
      </c>
      <c r="M120" s="36">
        <v>18.875111827918957</v>
      </c>
      <c r="O120" s="25"/>
    </row>
    <row r="121" spans="1:15" ht="15.75">
      <c r="A121" s="43" t="s">
        <v>112</v>
      </c>
      <c r="B121" s="38">
        <v>268.67249065903167</v>
      </c>
      <c r="C121" s="36">
        <v>93.822099868925406</v>
      </c>
      <c r="D121" s="38">
        <v>1569.5145333449605</v>
      </c>
      <c r="E121" s="38">
        <v>2823.1330547456655</v>
      </c>
      <c r="F121" s="25">
        <v>1.2531545773660184</v>
      </c>
      <c r="G121" s="38">
        <v>633.03427601791554</v>
      </c>
      <c r="H121" s="38">
        <v>9694.0598930154283</v>
      </c>
      <c r="I121" s="38">
        <v>870.06395072883004</v>
      </c>
      <c r="J121" s="36">
        <v>31.579810166663215</v>
      </c>
      <c r="K121" s="38">
        <v>722.87998471026776</v>
      </c>
      <c r="L121" s="38">
        <v>879.01432830774365</v>
      </c>
      <c r="M121" s="36">
        <v>21.211106421055302</v>
      </c>
      <c r="O121" s="25"/>
    </row>
    <row r="122" spans="1:15" ht="15.75">
      <c r="A122" s="43" t="s">
        <v>112</v>
      </c>
      <c r="B122" s="38">
        <v>265.72034716307525</v>
      </c>
      <c r="C122" s="36">
        <v>94.385434401158093</v>
      </c>
      <c r="D122" s="38">
        <v>1560.966749309521</v>
      </c>
      <c r="E122" s="38">
        <v>2963.0556038891691</v>
      </c>
      <c r="F122" s="25">
        <v>1.3135253249618024</v>
      </c>
      <c r="G122" s="38">
        <v>699.22486242032403</v>
      </c>
      <c r="H122" s="38">
        <v>9029.0576626560596</v>
      </c>
      <c r="I122" s="38">
        <v>916.14454084082001</v>
      </c>
      <c r="J122" s="36">
        <v>37.428295009535198</v>
      </c>
      <c r="K122" s="38">
        <v>795.10574033302998</v>
      </c>
      <c r="L122" s="38">
        <v>956.58294294643304</v>
      </c>
      <c r="M122" s="36">
        <v>19.445499876697628</v>
      </c>
      <c r="O122" s="25"/>
    </row>
    <row r="123" spans="1:15" ht="15.75">
      <c r="A123" s="43" t="s">
        <v>112</v>
      </c>
      <c r="B123" s="33">
        <v>290.64942093902022</v>
      </c>
      <c r="C123" s="35">
        <v>94.258104999219086</v>
      </c>
      <c r="D123" s="33">
        <v>1567.2119699484169</v>
      </c>
      <c r="E123" s="33">
        <v>2728.4733145426753</v>
      </c>
      <c r="F123" s="10">
        <v>1.180611315011578</v>
      </c>
      <c r="G123" s="33">
        <v>717.03211427164206</v>
      </c>
      <c r="H123" s="33">
        <v>9515.8937833147465</v>
      </c>
      <c r="I123" s="33">
        <v>735.87584207427005</v>
      </c>
      <c r="J123" s="35">
        <v>33.959556957532172</v>
      </c>
      <c r="K123" s="33">
        <v>824.24673586285837</v>
      </c>
      <c r="L123" s="33">
        <v>906.74050985561598</v>
      </c>
      <c r="M123" s="35">
        <v>21.261886217328115</v>
      </c>
      <c r="O123" s="10"/>
    </row>
    <row r="124" spans="1:15" ht="15.75">
      <c r="A124" s="43" t="s">
        <v>112</v>
      </c>
      <c r="B124" s="33">
        <v>293.55993790892637</v>
      </c>
      <c r="C124" s="35">
        <v>94.160184909707581</v>
      </c>
      <c r="D124" s="33">
        <v>1537.1930902558904</v>
      </c>
      <c r="E124" s="33">
        <v>2707.4561717787683</v>
      </c>
      <c r="F124" s="10">
        <v>1.1998856339053914</v>
      </c>
      <c r="G124" s="33">
        <v>708.18465544309811</v>
      </c>
      <c r="H124" s="33">
        <v>9609.9429967744272</v>
      </c>
      <c r="I124" s="33">
        <v>785.407654800964</v>
      </c>
      <c r="J124" s="35">
        <v>35.829949495007781</v>
      </c>
      <c r="K124" s="33">
        <v>825.42646600576631</v>
      </c>
      <c r="L124" s="33">
        <v>700.92933342258016</v>
      </c>
      <c r="M124" s="35">
        <v>20.964625735872808</v>
      </c>
      <c r="O124" s="10"/>
    </row>
    <row r="125" spans="1:15" ht="15.75">
      <c r="A125" s="43" t="s">
        <v>112</v>
      </c>
      <c r="B125" s="33">
        <v>291.63853763874727</v>
      </c>
      <c r="C125" s="35">
        <v>94.287566495689831</v>
      </c>
      <c r="D125" s="33">
        <v>1522.4308098294096</v>
      </c>
      <c r="E125" s="33">
        <v>2734.4315689662658</v>
      </c>
      <c r="F125" s="10">
        <v>1.2108772741408487</v>
      </c>
      <c r="G125" s="33">
        <v>741.58412059171826</v>
      </c>
      <c r="H125" s="33">
        <v>9369.5738159493267</v>
      </c>
      <c r="I125" s="33">
        <v>758.61681851414471</v>
      </c>
      <c r="J125" s="35">
        <v>36.492677820398541</v>
      </c>
      <c r="K125" s="33">
        <v>817.65077529244832</v>
      </c>
      <c r="L125" s="33">
        <v>792.11569921369221</v>
      </c>
      <c r="M125" s="35">
        <v>20.428351321805522</v>
      </c>
      <c r="O125" s="10"/>
    </row>
    <row r="126" spans="1:15" ht="15.75">
      <c r="A126" s="43" t="s">
        <v>112</v>
      </c>
      <c r="B126" s="33">
        <v>294.63029101808667</v>
      </c>
      <c r="C126" s="35">
        <v>94.20384322264988</v>
      </c>
      <c r="D126" s="33">
        <v>1526.9342738473929</v>
      </c>
      <c r="E126" s="33">
        <v>2740.5372626904059</v>
      </c>
      <c r="F126" s="10">
        <v>1.1971346954572417</v>
      </c>
      <c r="G126" s="33">
        <v>728.32955426240551</v>
      </c>
      <c r="H126" s="33">
        <v>9399.3235224219297</v>
      </c>
      <c r="I126" s="33">
        <v>724.99545440404961</v>
      </c>
      <c r="J126" s="35">
        <v>36.480615456990265</v>
      </c>
      <c r="K126" s="33">
        <v>812.90591058784673</v>
      </c>
      <c r="L126" s="33">
        <v>829.20275264325346</v>
      </c>
      <c r="M126" s="35">
        <v>21.37675571186011</v>
      </c>
      <c r="O126" s="10"/>
    </row>
    <row r="127" spans="1:15" ht="15.75">
      <c r="A127" s="43" t="s">
        <v>112</v>
      </c>
      <c r="B127" s="33">
        <v>294.3695920615919</v>
      </c>
      <c r="C127" s="35">
        <v>94.456426355858682</v>
      </c>
      <c r="D127" s="33">
        <v>1534.2185968385172</v>
      </c>
      <c r="E127" s="33">
        <v>2655.1843633831036</v>
      </c>
      <c r="F127" s="10">
        <v>1.1756633200641831</v>
      </c>
      <c r="G127" s="33">
        <v>722.28170431984768</v>
      </c>
      <c r="H127" s="33">
        <v>9350.5474939624128</v>
      </c>
      <c r="I127" s="33">
        <v>727.36983734395415</v>
      </c>
      <c r="J127" s="35">
        <v>35.657720051871557</v>
      </c>
      <c r="K127" s="33">
        <v>816.73529516580459</v>
      </c>
      <c r="L127" s="33">
        <v>751.09926755691265</v>
      </c>
      <c r="M127" s="35">
        <v>20.522964651908293</v>
      </c>
      <c r="O127" s="10"/>
    </row>
    <row r="128" spans="1:15" ht="15.75">
      <c r="A128" s="43" t="s">
        <v>112</v>
      </c>
      <c r="B128" s="33">
        <v>300.06839316211227</v>
      </c>
      <c r="C128" s="35">
        <v>94.107846085509166</v>
      </c>
      <c r="D128" s="33">
        <v>1536.7359670357168</v>
      </c>
      <c r="E128" s="33">
        <v>2736.4345307816779</v>
      </c>
      <c r="F128" s="10">
        <v>1.2115032077325234</v>
      </c>
      <c r="G128" s="33">
        <v>739.85000267951909</v>
      </c>
      <c r="H128" s="33">
        <v>9541.3479039643607</v>
      </c>
      <c r="I128" s="33">
        <v>771.52889053709509</v>
      </c>
      <c r="J128" s="35">
        <v>35.727107685970182</v>
      </c>
      <c r="K128" s="33">
        <v>823.86098115603932</v>
      </c>
      <c r="L128" s="33">
        <v>796.08483443887803</v>
      </c>
      <c r="M128" s="35">
        <v>21.333181550342555</v>
      </c>
      <c r="O128" s="10"/>
    </row>
    <row r="129" spans="1:15" ht="15.75">
      <c r="A129" s="43" t="s">
        <v>112</v>
      </c>
      <c r="B129" s="33">
        <v>291.13665452766077</v>
      </c>
      <c r="C129" s="35">
        <v>94.344332449292821</v>
      </c>
      <c r="D129" s="33">
        <v>1513.8678630663419</v>
      </c>
      <c r="E129" s="33">
        <v>2717.9002328402989</v>
      </c>
      <c r="F129" s="10">
        <v>1.1787328198110001</v>
      </c>
      <c r="G129" s="33">
        <v>721.13945465920528</v>
      </c>
      <c r="H129" s="33">
        <v>9364.4785951382164</v>
      </c>
      <c r="I129" s="33">
        <v>723.97634268050672</v>
      </c>
      <c r="J129" s="35">
        <v>35.155451028822405</v>
      </c>
      <c r="K129" s="33">
        <v>809.55290657459329</v>
      </c>
      <c r="L129" s="33">
        <v>751.6021945552086</v>
      </c>
      <c r="M129" s="35">
        <v>21.43080060153601</v>
      </c>
      <c r="O129" s="10"/>
    </row>
    <row r="130" spans="1:15" ht="15.75">
      <c r="A130" s="43" t="s">
        <v>112</v>
      </c>
      <c r="B130" s="33">
        <v>290.33237064957365</v>
      </c>
      <c r="C130" s="35">
        <v>94.422489853288425</v>
      </c>
      <c r="D130" s="33">
        <v>1523.3035126958164</v>
      </c>
      <c r="E130" s="33">
        <v>2722.7267527707058</v>
      </c>
      <c r="F130" s="10">
        <v>1.1379996775561136</v>
      </c>
      <c r="G130" s="33">
        <v>739.36056672652853</v>
      </c>
      <c r="H130" s="33">
        <v>9448.6405748596917</v>
      </c>
      <c r="I130" s="33">
        <v>708.39804126970421</v>
      </c>
      <c r="J130" s="35">
        <v>36.97279421749159</v>
      </c>
      <c r="K130" s="33">
        <v>829.68855703622637</v>
      </c>
      <c r="L130" s="33">
        <v>695.99631428097814</v>
      </c>
      <c r="M130" s="35">
        <v>21.124671979376327</v>
      </c>
      <c r="O130" s="10"/>
    </row>
    <row r="131" spans="1:15" ht="15.75">
      <c r="A131" s="43" t="s">
        <v>113</v>
      </c>
      <c r="B131" s="33">
        <v>287.36061443315958</v>
      </c>
      <c r="C131" s="35">
        <v>94.379520136471911</v>
      </c>
      <c r="D131" s="33">
        <v>1521.8498298804907</v>
      </c>
      <c r="E131" s="33">
        <v>2608.1296322950448</v>
      </c>
      <c r="F131" s="10">
        <v>1.1772522460317736</v>
      </c>
      <c r="G131" s="33">
        <v>733.48795806359396</v>
      </c>
      <c r="H131" s="33">
        <v>9054.6522245486849</v>
      </c>
      <c r="I131" s="33">
        <v>742.32945331570272</v>
      </c>
      <c r="J131" s="35">
        <v>35.865874843974595</v>
      </c>
      <c r="K131" s="33">
        <v>792.3565850524235</v>
      </c>
      <c r="L131" s="33">
        <v>790.7685831156183</v>
      </c>
      <c r="M131" s="35">
        <v>20.823535492386799</v>
      </c>
      <c r="O131" s="10"/>
    </row>
    <row r="132" spans="1:15" ht="15.75">
      <c r="A132" s="43" t="s">
        <v>113</v>
      </c>
      <c r="B132" s="33">
        <v>285.14058255389745</v>
      </c>
      <c r="C132" s="35">
        <v>94.183408287409179</v>
      </c>
      <c r="D132" s="33">
        <v>1525.4826392969624</v>
      </c>
      <c r="E132" s="33">
        <v>2766.0778717245234</v>
      </c>
      <c r="F132" s="10">
        <v>1.183039995682984</v>
      </c>
      <c r="G132" s="33">
        <v>726.86475302614838</v>
      </c>
      <c r="H132" s="33">
        <v>9471.7149899216492</v>
      </c>
      <c r="I132" s="33">
        <v>769.55130964931254</v>
      </c>
      <c r="J132" s="35">
        <v>35.84188489497884</v>
      </c>
      <c r="K132" s="33">
        <v>832.22356006587302</v>
      </c>
      <c r="L132" s="33">
        <v>689.03643815577004</v>
      </c>
      <c r="M132" s="35">
        <v>21.001737729003377</v>
      </c>
      <c r="O132" s="10"/>
    </row>
    <row r="133" spans="1:15" ht="15.75">
      <c r="A133" s="43" t="s">
        <v>113</v>
      </c>
      <c r="B133" s="33">
        <v>290.56128949420128</v>
      </c>
      <c r="C133" s="35">
        <v>94.268389004152297</v>
      </c>
      <c r="D133" s="33">
        <v>1511.1203443968766</v>
      </c>
      <c r="E133" s="33">
        <v>2679.8571720127179</v>
      </c>
      <c r="F133" s="10">
        <v>1.1932362990810812</v>
      </c>
      <c r="G133" s="33">
        <v>720.75811880129709</v>
      </c>
      <c r="H133" s="33">
        <v>9304.9554641452778</v>
      </c>
      <c r="I133" s="33">
        <v>734.56663144167032</v>
      </c>
      <c r="J133" s="35">
        <v>35.397497945095417</v>
      </c>
      <c r="K133" s="33">
        <v>819.28833306537524</v>
      </c>
      <c r="L133" s="33">
        <v>681.06294037340297</v>
      </c>
      <c r="M133" s="35">
        <v>20.613211913430415</v>
      </c>
      <c r="O133" s="10"/>
    </row>
    <row r="134" spans="1:15" ht="15.75">
      <c r="A134" s="43" t="s">
        <v>113</v>
      </c>
      <c r="B134" s="33">
        <v>290.5070053806823</v>
      </c>
      <c r="C134" s="35">
        <v>94.304978867982157</v>
      </c>
      <c r="D134" s="33">
        <v>1489.8554055306208</v>
      </c>
      <c r="E134" s="33">
        <v>2682.047103024136</v>
      </c>
      <c r="F134" s="10">
        <v>1.1980188872956785</v>
      </c>
      <c r="G134" s="33">
        <v>724.26541355711845</v>
      </c>
      <c r="H134" s="33">
        <v>9498.7648828491037</v>
      </c>
      <c r="I134" s="33">
        <v>729.38349273117251</v>
      </c>
      <c r="J134" s="35">
        <v>36.395497733805513</v>
      </c>
      <c r="K134" s="33">
        <v>830.42694906516942</v>
      </c>
      <c r="L134" s="33">
        <v>889.3819389598068</v>
      </c>
      <c r="M134" s="35">
        <v>17.64821786504832</v>
      </c>
      <c r="O134" s="10"/>
    </row>
    <row r="135" spans="1:15" ht="15.75">
      <c r="A135" s="43" t="s">
        <v>113</v>
      </c>
      <c r="B135" s="33">
        <v>285.82784310467292</v>
      </c>
      <c r="C135" s="35">
        <v>94.416066827685796</v>
      </c>
      <c r="D135" s="33">
        <v>1508.6664379757237</v>
      </c>
      <c r="E135" s="33">
        <v>2670.1022692037577</v>
      </c>
      <c r="F135" s="10">
        <v>1.1697451104106276</v>
      </c>
      <c r="G135" s="33">
        <v>722.12910335662116</v>
      </c>
      <c r="H135" s="33">
        <v>9283.7203813832348</v>
      </c>
      <c r="I135" s="33">
        <v>717.36728038831995</v>
      </c>
      <c r="J135" s="35">
        <v>35.409206759507633</v>
      </c>
      <c r="K135" s="33">
        <v>807.31645474581171</v>
      </c>
      <c r="L135" s="33">
        <v>693.96450284016817</v>
      </c>
      <c r="M135" s="35">
        <v>20.779946331748945</v>
      </c>
      <c r="O135" s="10"/>
    </row>
    <row r="136" spans="1:15" ht="15.75">
      <c r="A136" s="43" t="s">
        <v>113</v>
      </c>
      <c r="B136" s="33">
        <v>281.16876051563429</v>
      </c>
      <c r="C136" s="35">
        <v>94.450458856392117</v>
      </c>
      <c r="D136" s="33">
        <v>1470.7419538181189</v>
      </c>
      <c r="E136" s="33">
        <v>2632.4464599765861</v>
      </c>
      <c r="F136" s="10">
        <v>1.159123020533839</v>
      </c>
      <c r="G136" s="33">
        <v>692.35849225810796</v>
      </c>
      <c r="H136" s="33">
        <v>9160.3867364671678</v>
      </c>
      <c r="I136" s="33">
        <v>707.04882275936723</v>
      </c>
      <c r="J136" s="35">
        <v>34.035099903985746</v>
      </c>
      <c r="K136" s="33">
        <v>781.1638153849708</v>
      </c>
      <c r="L136" s="33">
        <v>722.22136023239477</v>
      </c>
      <c r="M136" s="35">
        <v>21.240092529961871</v>
      </c>
      <c r="O136" s="10"/>
    </row>
    <row r="137" spans="1:15" ht="15.75">
      <c r="A137" s="43" t="s">
        <v>113</v>
      </c>
      <c r="B137" s="33">
        <v>285.15656354625946</v>
      </c>
      <c r="C137" s="35">
        <v>94.429530166265863</v>
      </c>
      <c r="D137" s="33">
        <v>1483.5168004780544</v>
      </c>
      <c r="E137" s="33">
        <v>2622.0325767496392</v>
      </c>
      <c r="F137" s="10">
        <v>1.1236991240381258</v>
      </c>
      <c r="G137" s="33">
        <v>704.3708441931002</v>
      </c>
      <c r="H137" s="33">
        <v>9141.2707559078317</v>
      </c>
      <c r="I137" s="33">
        <v>636.41693389289981</v>
      </c>
      <c r="J137" s="35">
        <v>35.270771672518222</v>
      </c>
      <c r="K137" s="33">
        <v>787.81396834393081</v>
      </c>
      <c r="L137" s="33">
        <v>712.50807147700755</v>
      </c>
      <c r="M137" s="35">
        <v>19.971881583387418</v>
      </c>
      <c r="O137" s="10"/>
    </row>
    <row r="138" spans="1:15" ht="15.75">
      <c r="A138" s="43" t="s">
        <v>113</v>
      </c>
      <c r="B138" s="33">
        <v>268.78223656900894</v>
      </c>
      <c r="C138" s="35">
        <v>93.853457846477923</v>
      </c>
      <c r="D138" s="33">
        <v>1562.663759195945</v>
      </c>
      <c r="E138" s="33">
        <v>2839.9912715181385</v>
      </c>
      <c r="F138" s="10">
        <v>1.2961292046776522</v>
      </c>
      <c r="G138" s="33">
        <v>643.7756689987109</v>
      </c>
      <c r="H138" s="33">
        <v>9110.7585655035055</v>
      </c>
      <c r="I138" s="33">
        <v>925.86231999470999</v>
      </c>
      <c r="J138" s="35">
        <v>30.391010450399698</v>
      </c>
      <c r="K138" s="33">
        <v>756.99034653994636</v>
      </c>
      <c r="L138" s="33">
        <v>729.02845729050966</v>
      </c>
      <c r="M138" s="35">
        <v>20.301759079955829</v>
      </c>
      <c r="O138" s="10"/>
    </row>
    <row r="139" spans="1:15" ht="15.75">
      <c r="A139" s="43" t="s">
        <v>113</v>
      </c>
      <c r="B139" s="33">
        <v>271.56930906176302</v>
      </c>
      <c r="C139" s="35">
        <v>94.587305367596699</v>
      </c>
      <c r="D139" s="33">
        <v>1552.3765849682818</v>
      </c>
      <c r="E139" s="33">
        <v>2925.8264203079498</v>
      </c>
      <c r="F139" s="10">
        <v>1.13347440194227</v>
      </c>
      <c r="G139" s="33">
        <v>658.426697535225</v>
      </c>
      <c r="H139" s="33">
        <v>9244.2246171317092</v>
      </c>
      <c r="I139" s="33">
        <v>810.43793575270001</v>
      </c>
      <c r="J139" s="35">
        <v>38.351105499610803</v>
      </c>
      <c r="K139" s="33">
        <v>741.84598090065072</v>
      </c>
      <c r="L139" s="33">
        <v>774.42334727973252</v>
      </c>
      <c r="M139" s="35">
        <v>20.265441404988458</v>
      </c>
      <c r="O139" s="10"/>
    </row>
    <row r="140" spans="1:15" ht="15.75">
      <c r="A140" s="43" t="s">
        <v>113</v>
      </c>
      <c r="B140" s="39">
        <v>274.83772694169267</v>
      </c>
      <c r="C140" s="37">
        <v>95.396084839988973</v>
      </c>
      <c r="D140" s="39">
        <v>1479.1209446554856</v>
      </c>
      <c r="E140" s="39">
        <v>2592.3393687226494</v>
      </c>
      <c r="F140" s="28">
        <v>1.0367210937861142</v>
      </c>
      <c r="G140" s="39">
        <v>708.69740639163058</v>
      </c>
      <c r="H140" s="39">
        <v>8939.4007883233717</v>
      </c>
      <c r="I140" s="39">
        <v>688.06769330804752</v>
      </c>
      <c r="J140" s="37">
        <v>36.591854642979705</v>
      </c>
      <c r="K140" s="39">
        <v>801.74073851171784</v>
      </c>
      <c r="L140" s="39">
        <v>723.48505812980704</v>
      </c>
      <c r="M140" s="37">
        <v>18.251434563002171</v>
      </c>
    </row>
    <row r="141" spans="1:15" ht="15.75">
      <c r="A141" s="43" t="s">
        <v>113</v>
      </c>
      <c r="B141" s="39">
        <v>282.62791433262151</v>
      </c>
      <c r="C141" s="37">
        <v>95.171369059026787</v>
      </c>
      <c r="D141" s="39">
        <v>1576.2711849893451</v>
      </c>
      <c r="E141" s="39">
        <v>2625.9048708522605</v>
      </c>
      <c r="F141" s="28">
        <v>1.0684641354056914</v>
      </c>
      <c r="G141" s="39">
        <v>719.49908922052407</v>
      </c>
      <c r="H141" s="39">
        <v>9196.6429658953075</v>
      </c>
      <c r="I141" s="39">
        <v>690.45669174931083</v>
      </c>
      <c r="J141" s="37">
        <v>36.262344656631882</v>
      </c>
      <c r="K141" s="39">
        <v>806.53592379183181</v>
      </c>
      <c r="L141" s="39">
        <v>720.64696682407578</v>
      </c>
      <c r="M141" s="37">
        <v>17.312986125521203</v>
      </c>
    </row>
    <row r="142" spans="1:15" ht="15.75">
      <c r="A142" s="43" t="s">
        <v>114</v>
      </c>
      <c r="B142" s="39">
        <v>267.83784412805488</v>
      </c>
      <c r="C142" s="37">
        <v>95.314293333445292</v>
      </c>
      <c r="D142" s="39">
        <v>1453.6554618328942</v>
      </c>
      <c r="E142" s="39">
        <v>2569.8463924191469</v>
      </c>
      <c r="F142" s="28">
        <v>1.0400509047924156</v>
      </c>
      <c r="G142" s="39">
        <v>756.88329723039453</v>
      </c>
      <c r="H142" s="39">
        <v>8805.4907290914489</v>
      </c>
      <c r="I142" s="39">
        <v>670.49524603031409</v>
      </c>
      <c r="J142" s="37">
        <v>36.262525097304007</v>
      </c>
      <c r="K142" s="39">
        <v>765.88251260768607</v>
      </c>
      <c r="L142" s="39">
        <v>704.34541934688912</v>
      </c>
      <c r="M142" s="37">
        <v>16.991910634073356</v>
      </c>
    </row>
    <row r="143" spans="1:15" ht="15.75">
      <c r="A143" s="43" t="s">
        <v>114</v>
      </c>
      <c r="B143" s="39">
        <v>276.1631912154873</v>
      </c>
      <c r="C143" s="37">
        <v>95.279310481606814</v>
      </c>
      <c r="D143" s="39">
        <v>1539.219728735648</v>
      </c>
      <c r="E143" s="39">
        <v>2665.9553330212811</v>
      </c>
      <c r="F143" s="28">
        <v>1.0572502124775898</v>
      </c>
      <c r="G143" s="39">
        <v>700.42566679208267</v>
      </c>
      <c r="H143" s="39">
        <v>8979.9763604324253</v>
      </c>
      <c r="I143" s="39">
        <v>740.390431548273</v>
      </c>
      <c r="J143" s="37">
        <v>35.311972876894977</v>
      </c>
      <c r="K143" s="39">
        <v>780.79260674438592</v>
      </c>
      <c r="L143" s="39">
        <v>713.77555190426983</v>
      </c>
      <c r="M143" s="37">
        <v>17.523679091531296</v>
      </c>
    </row>
    <row r="144" spans="1:15" ht="15.75">
      <c r="A144" s="43" t="s">
        <v>114</v>
      </c>
      <c r="B144" s="39">
        <v>278.93121965575182</v>
      </c>
      <c r="C144" s="37">
        <v>95.327155710544105</v>
      </c>
      <c r="D144" s="39">
        <v>1498.7105927985267</v>
      </c>
      <c r="E144" s="39">
        <v>2673.1773776322921</v>
      </c>
      <c r="F144" s="28">
        <v>1.065977146729898</v>
      </c>
      <c r="G144" s="39">
        <v>706.82810410089178</v>
      </c>
      <c r="H144" s="39">
        <v>9127.3914022284007</v>
      </c>
      <c r="I144" s="39">
        <v>700.98368351151589</v>
      </c>
      <c r="J144" s="37">
        <v>35.439695618344004</v>
      </c>
      <c r="K144" s="39">
        <v>784.62403102721419</v>
      </c>
      <c r="L144" s="39">
        <v>693.92162428703648</v>
      </c>
      <c r="M144" s="37">
        <v>17.90758769835308</v>
      </c>
    </row>
    <row r="145" spans="1:19" ht="15.75">
      <c r="A145" s="43" t="s">
        <v>114</v>
      </c>
      <c r="B145" s="39">
        <v>273.88580260886118</v>
      </c>
      <c r="C145" s="37">
        <v>95.783969988890291</v>
      </c>
      <c r="D145" s="39">
        <v>1533.9428846290755</v>
      </c>
      <c r="E145" s="39">
        <v>2608.0412910903465</v>
      </c>
      <c r="F145" s="28">
        <v>1.0178058459960146</v>
      </c>
      <c r="G145" s="39">
        <v>691.62983321155082</v>
      </c>
      <c r="H145" s="39">
        <v>8909.234256979702</v>
      </c>
      <c r="I145" s="39">
        <v>695.73959322110068</v>
      </c>
      <c r="J145" s="37">
        <v>35.077931969583823</v>
      </c>
      <c r="K145" s="39">
        <v>784.06402794858843</v>
      </c>
      <c r="L145" s="39">
        <v>665.27978206601631</v>
      </c>
      <c r="M145" s="37">
        <v>17.650741819253611</v>
      </c>
    </row>
    <row r="146" spans="1:19" ht="15.75">
      <c r="A146" s="43" t="s">
        <v>114</v>
      </c>
      <c r="B146" s="39">
        <v>272.63236574705542</v>
      </c>
      <c r="C146" s="37">
        <v>95.823151132589032</v>
      </c>
      <c r="D146" s="39">
        <v>1514.9350195817326</v>
      </c>
      <c r="E146" s="39">
        <v>2652.9600866037149</v>
      </c>
      <c r="F146" s="28">
        <v>1.0256493078164661</v>
      </c>
      <c r="G146" s="39">
        <v>690.55188177177899</v>
      </c>
      <c r="H146" s="39">
        <v>8890.519249413248</v>
      </c>
      <c r="I146" s="39">
        <v>744.21673536721335</v>
      </c>
      <c r="J146" s="37">
        <v>34.955028910115544</v>
      </c>
      <c r="K146" s="39">
        <v>774.36870068334235</v>
      </c>
      <c r="L146" s="39">
        <v>678.84647651681519</v>
      </c>
      <c r="M146" s="37">
        <v>17.455105932854647</v>
      </c>
    </row>
    <row r="147" spans="1:19" ht="15.75">
      <c r="A147" s="43" t="s">
        <v>114</v>
      </c>
      <c r="B147" s="39">
        <v>275.27717058559938</v>
      </c>
      <c r="C147" s="37">
        <v>95.901459223852157</v>
      </c>
      <c r="D147" s="39">
        <v>1519.0545878100465</v>
      </c>
      <c r="E147" s="39">
        <v>2650.5618972379693</v>
      </c>
      <c r="F147" s="28">
        <v>1.0286129045631753</v>
      </c>
      <c r="G147" s="39">
        <v>708.1653204654358</v>
      </c>
      <c r="H147" s="39">
        <v>8987.8179720690605</v>
      </c>
      <c r="I147" s="39">
        <v>688.63161265748249</v>
      </c>
      <c r="J147" s="37">
        <v>35.857615693799922</v>
      </c>
      <c r="K147" s="39">
        <v>801.87930139712648</v>
      </c>
      <c r="L147" s="39">
        <v>784.12893759445421</v>
      </c>
      <c r="M147" s="37">
        <v>17.903765133100556</v>
      </c>
    </row>
    <row r="148" spans="1:19" ht="15.75">
      <c r="A148" s="43" t="s">
        <v>114</v>
      </c>
      <c r="B148" s="39">
        <v>284.01665652832588</v>
      </c>
      <c r="C148" s="37">
        <v>95.959921128143975</v>
      </c>
      <c r="D148" s="39">
        <v>1518.7922199768041</v>
      </c>
      <c r="E148" s="39">
        <v>2673.6558170983553</v>
      </c>
      <c r="F148" s="28">
        <v>1.0423714089431608</v>
      </c>
      <c r="G148" s="39">
        <v>730.3361532363715</v>
      </c>
      <c r="H148" s="39">
        <v>9178.660352063649</v>
      </c>
      <c r="I148" s="39">
        <v>701.09410841715248</v>
      </c>
      <c r="J148" s="37">
        <v>37.287866762125894</v>
      </c>
      <c r="K148" s="39">
        <v>820.38331907987947</v>
      </c>
      <c r="L148" s="39">
        <v>796.39016023821932</v>
      </c>
      <c r="M148" s="37">
        <v>18.607621605292394</v>
      </c>
    </row>
    <row r="149" spans="1:19" ht="15.75">
      <c r="A149" s="43" t="s">
        <v>114</v>
      </c>
      <c r="B149" s="39">
        <v>275.79037584869843</v>
      </c>
      <c r="C149" s="37">
        <v>95.950879886237999</v>
      </c>
      <c r="D149" s="39">
        <v>1499.3039450811411</v>
      </c>
      <c r="E149" s="39">
        <v>2611.6180794195857</v>
      </c>
      <c r="F149" s="28">
        <v>1.0267599948525261</v>
      </c>
      <c r="G149" s="39">
        <v>706.6015088442465</v>
      </c>
      <c r="H149" s="39">
        <v>8919.596395332579</v>
      </c>
      <c r="I149" s="39">
        <v>699.76288828813017</v>
      </c>
      <c r="J149" s="37">
        <v>35.381690375579417</v>
      </c>
      <c r="K149" s="39">
        <v>803.4639924731423</v>
      </c>
      <c r="L149" s="39">
        <v>748.97315646952211</v>
      </c>
      <c r="M149" s="37">
        <v>18.172569878692581</v>
      </c>
    </row>
    <row r="150" spans="1:19" ht="15.75">
      <c r="A150" s="43" t="s">
        <v>114</v>
      </c>
      <c r="B150" s="39">
        <v>276.00430659095088</v>
      </c>
      <c r="C150" s="37">
        <v>95.854463704920207</v>
      </c>
      <c r="D150" s="39">
        <v>1541.4931582414936</v>
      </c>
      <c r="E150" s="39">
        <v>2591.1754845396272</v>
      </c>
      <c r="F150" s="28">
        <v>1.0411097509646883</v>
      </c>
      <c r="G150" s="39">
        <v>699.50631868814469</v>
      </c>
      <c r="H150" s="39">
        <v>9204.4164967860579</v>
      </c>
      <c r="I150" s="39">
        <v>707.34909302290248</v>
      </c>
      <c r="J150" s="37">
        <v>35.387456220680797</v>
      </c>
      <c r="K150" s="39">
        <v>787.71093863149929</v>
      </c>
      <c r="L150" s="39">
        <v>771.67508754885637</v>
      </c>
      <c r="M150" s="37">
        <v>18.380571364922638</v>
      </c>
    </row>
    <row r="151" spans="1:19" ht="15.75">
      <c r="A151" s="43" t="s">
        <v>114</v>
      </c>
      <c r="B151" s="39">
        <v>280.49102710826088</v>
      </c>
      <c r="C151" s="37">
        <v>95.833699672013708</v>
      </c>
      <c r="D151" s="39">
        <v>1548.4888436030189</v>
      </c>
      <c r="E151" s="39">
        <v>2581.7787578205975</v>
      </c>
      <c r="F151" s="28">
        <v>1.0526275311563908</v>
      </c>
      <c r="G151" s="39">
        <v>710.72947988372221</v>
      </c>
      <c r="H151" s="39">
        <v>9141.3794373437595</v>
      </c>
      <c r="I151" s="39">
        <v>764.40197243316175</v>
      </c>
      <c r="J151" s="37">
        <v>36.428359658202531</v>
      </c>
      <c r="K151" s="39">
        <v>813.18953183860492</v>
      </c>
      <c r="L151" s="39">
        <v>719.09542746575346</v>
      </c>
      <c r="M151" s="37">
        <v>17.857064632035108</v>
      </c>
    </row>
    <row r="152" spans="1:19" ht="15.75">
      <c r="A152" s="43" t="s">
        <v>114</v>
      </c>
      <c r="B152" s="39">
        <v>277.18395689291793</v>
      </c>
      <c r="C152" s="37">
        <v>95.83243898984729</v>
      </c>
      <c r="D152" s="39">
        <v>1517.700342056321</v>
      </c>
      <c r="E152" s="39">
        <v>2595.7721738624655</v>
      </c>
      <c r="F152" s="28">
        <v>1.0419341313136765</v>
      </c>
      <c r="G152" s="39">
        <v>709.62845678431165</v>
      </c>
      <c r="H152" s="39">
        <v>9166.841164770065</v>
      </c>
      <c r="I152" s="39">
        <v>704.63817624481339</v>
      </c>
      <c r="J152" s="37">
        <v>37.274692748019099</v>
      </c>
      <c r="K152" s="39">
        <v>804.37899981184796</v>
      </c>
      <c r="L152" s="39">
        <v>751.20666405775717</v>
      </c>
      <c r="M152" s="37">
        <v>18.389783133978028</v>
      </c>
    </row>
    <row r="153" spans="1:19" ht="15.75">
      <c r="A153" s="24" t="s">
        <v>22</v>
      </c>
      <c r="B153" s="41">
        <f t="shared" ref="B153:I153" si="7">AVERAGE(B109:B152)</f>
        <v>285.64788302537136</v>
      </c>
      <c r="C153" s="40">
        <f t="shared" si="7"/>
        <v>94.667691658856171</v>
      </c>
      <c r="D153" s="41">
        <f t="shared" si="7"/>
        <v>1530.4994890774149</v>
      </c>
      <c r="E153" s="41">
        <f t="shared" si="7"/>
        <v>2700.1015370510777</v>
      </c>
      <c r="F153" s="29">
        <f t="shared" si="7"/>
        <v>1.1284084435365993</v>
      </c>
      <c r="G153" s="41">
        <f t="shared" si="7"/>
        <v>709.46480677260706</v>
      </c>
      <c r="H153" s="41">
        <f t="shared" si="7"/>
        <v>9272.6684798141159</v>
      </c>
      <c r="I153" s="41">
        <f t="shared" si="7"/>
        <v>740.19733019412058</v>
      </c>
      <c r="J153" s="40">
        <f t="shared" ref="J153:M153" si="8">AVERAGE(J109:J152)</f>
        <v>35.794883676018372</v>
      </c>
      <c r="K153" s="41">
        <f t="shared" si="8"/>
        <v>788.84569036663447</v>
      </c>
      <c r="L153" s="41">
        <f t="shared" si="8"/>
        <v>777.34773343535414</v>
      </c>
      <c r="M153" s="40">
        <f t="shared" si="8"/>
        <v>19.579504980375201</v>
      </c>
    </row>
    <row r="154" spans="1:19" ht="15.75">
      <c r="A154" s="24" t="s">
        <v>23</v>
      </c>
      <c r="B154" s="37">
        <f t="shared" ref="B154:I154" si="9">_xlfn.STDEV.P(B109:B152)</f>
        <v>10.536286602211307</v>
      </c>
      <c r="C154" s="28">
        <f t="shared" si="9"/>
        <v>0.67023407400392865</v>
      </c>
      <c r="D154" s="37">
        <f t="shared" si="9"/>
        <v>39.349634419829513</v>
      </c>
      <c r="E154" s="37">
        <f t="shared" si="9"/>
        <v>88.140953185517475</v>
      </c>
      <c r="F154" s="28">
        <f t="shared" si="9"/>
        <v>7.3050953852592637E-2</v>
      </c>
      <c r="G154" s="37">
        <f t="shared" si="9"/>
        <v>25.189114625915263</v>
      </c>
      <c r="H154" s="39">
        <f t="shared" si="9"/>
        <v>236.47654013642722</v>
      </c>
      <c r="I154" s="37">
        <f t="shared" si="9"/>
        <v>56.179272774747368</v>
      </c>
      <c r="J154" s="28">
        <f t="shared" ref="J154:M154" si="10">_xlfn.STDEV.P(J109:J152)</f>
        <v>1.4584368568144188</v>
      </c>
      <c r="K154" s="37">
        <f t="shared" si="10"/>
        <v>28.658655165626303</v>
      </c>
      <c r="L154" s="37">
        <f t="shared" si="10"/>
        <v>76.645379145315033</v>
      </c>
      <c r="M154" s="28">
        <f t="shared" si="10"/>
        <v>1.3354623522120539</v>
      </c>
    </row>
    <row r="155" spans="1:19" ht="15.75">
      <c r="A155" s="24" t="s">
        <v>53</v>
      </c>
      <c r="B155" s="28">
        <f>B154/B153*100</f>
        <v>3.6885575662661116</v>
      </c>
      <c r="C155" s="44">
        <f t="shared" ref="C155:M155" si="11">C154/C153*100</f>
        <v>0.70798607450911499</v>
      </c>
      <c r="D155" s="28">
        <f t="shared" si="11"/>
        <v>2.5710321826732185</v>
      </c>
      <c r="E155" s="28">
        <f t="shared" si="11"/>
        <v>3.2643569871739277</v>
      </c>
      <c r="F155" s="28">
        <f t="shared" si="11"/>
        <v>6.4738042568735237</v>
      </c>
      <c r="G155" s="28">
        <f t="shared" si="11"/>
        <v>3.5504389203605289</v>
      </c>
      <c r="H155" s="28">
        <f t="shared" si="11"/>
        <v>2.5502533672072758</v>
      </c>
      <c r="I155" s="28">
        <f t="shared" si="11"/>
        <v>7.5897697118164507</v>
      </c>
      <c r="J155" s="28">
        <f t="shared" si="11"/>
        <v>4.074428261912562</v>
      </c>
      <c r="K155" s="28">
        <f t="shared" si="11"/>
        <v>3.6329862120824319</v>
      </c>
      <c r="L155" s="28">
        <f t="shared" si="11"/>
        <v>9.8598575449103087</v>
      </c>
      <c r="M155" s="28">
        <f t="shared" si="11"/>
        <v>6.8207156082373155</v>
      </c>
    </row>
    <row r="156" spans="1:19" ht="15.75">
      <c r="A156" s="26" t="s">
        <v>54</v>
      </c>
      <c r="B156" s="30">
        <f>COUNT(B109:B152)</f>
        <v>44</v>
      </c>
      <c r="C156" s="30">
        <f t="shared" ref="C156:M156" si="12">COUNT(C109:C152)</f>
        <v>44</v>
      </c>
      <c r="D156" s="30">
        <f t="shared" si="12"/>
        <v>44</v>
      </c>
      <c r="E156" s="30">
        <f t="shared" si="12"/>
        <v>44</v>
      </c>
      <c r="F156" s="30">
        <f t="shared" si="12"/>
        <v>44</v>
      </c>
      <c r="G156" s="30">
        <f t="shared" si="12"/>
        <v>44</v>
      </c>
      <c r="H156" s="30">
        <f t="shared" si="12"/>
        <v>44</v>
      </c>
      <c r="I156" s="30">
        <f t="shared" si="12"/>
        <v>44</v>
      </c>
      <c r="J156" s="30">
        <f t="shared" si="12"/>
        <v>44</v>
      </c>
      <c r="K156" s="30">
        <f t="shared" si="12"/>
        <v>44</v>
      </c>
      <c r="L156" s="30">
        <f t="shared" si="12"/>
        <v>44</v>
      </c>
      <c r="M156" s="30">
        <f t="shared" si="12"/>
        <v>44</v>
      </c>
      <c r="N156" s="28"/>
      <c r="O156" s="28"/>
      <c r="P156" s="28"/>
      <c r="Q156" s="28"/>
      <c r="R156" s="28"/>
      <c r="S156" s="28"/>
    </row>
  </sheetData>
  <mergeCells count="2">
    <mergeCell ref="A1:N1"/>
    <mergeCell ref="A2:A4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3880-BE05-4EC6-909B-E67D15AFF289}">
  <dimension ref="A1:M17"/>
  <sheetViews>
    <sheetView workbookViewId="0">
      <selection sqref="A1:D1"/>
    </sheetView>
  </sheetViews>
  <sheetFormatPr defaultColWidth="8.85546875" defaultRowHeight="15"/>
  <cols>
    <col min="1" max="2" width="36" customWidth="1"/>
    <col min="3" max="3" width="34.7109375" customWidth="1"/>
    <col min="4" max="4" width="49.28515625" customWidth="1"/>
  </cols>
  <sheetData>
    <row r="1" spans="1:13" ht="15.75">
      <c r="A1" s="50" t="s">
        <v>118</v>
      </c>
      <c r="B1" s="50"/>
      <c r="C1" s="50"/>
      <c r="D1" s="50"/>
      <c r="E1" s="13"/>
      <c r="F1" s="13"/>
      <c r="G1" s="13"/>
      <c r="H1" s="13"/>
      <c r="I1" s="13"/>
      <c r="J1" s="13"/>
      <c r="K1" s="13"/>
      <c r="L1" s="13"/>
      <c r="M1" s="13"/>
    </row>
    <row r="2" spans="1:13" ht="18.75">
      <c r="A2" s="7" t="s">
        <v>28</v>
      </c>
      <c r="B2" s="7" t="s">
        <v>52</v>
      </c>
      <c r="C2" s="7" t="s">
        <v>121</v>
      </c>
      <c r="D2" s="7" t="s">
        <v>27</v>
      </c>
      <c r="E2" s="13"/>
      <c r="F2" s="13"/>
      <c r="G2" s="13"/>
      <c r="H2" s="13"/>
      <c r="I2" s="13"/>
      <c r="J2" s="13"/>
      <c r="K2" s="13"/>
      <c r="L2" s="13"/>
      <c r="M2" s="13"/>
    </row>
    <row r="3" spans="1:13" ht="15.75">
      <c r="A3" s="15" t="s">
        <v>15</v>
      </c>
      <c r="B3" s="15" t="s">
        <v>71</v>
      </c>
      <c r="C3" s="17">
        <v>0.28176000000000001</v>
      </c>
      <c r="D3" s="17">
        <v>1.06155E-5</v>
      </c>
      <c r="E3" s="13"/>
      <c r="F3" s="13"/>
      <c r="G3" s="13"/>
      <c r="H3" s="13"/>
      <c r="I3" s="13"/>
      <c r="J3" s="13"/>
      <c r="K3" s="13"/>
      <c r="L3" s="13"/>
      <c r="M3" s="13"/>
    </row>
    <row r="4" spans="1:13" ht="15.75">
      <c r="A4" s="2" t="s">
        <v>15</v>
      </c>
      <c r="B4" s="2" t="s">
        <v>71</v>
      </c>
      <c r="C4" s="14">
        <v>0.28175699999999998</v>
      </c>
      <c r="D4" s="14">
        <v>1.06078E-5</v>
      </c>
      <c r="E4" s="13"/>
      <c r="F4" s="13"/>
      <c r="G4" s="13"/>
      <c r="H4" s="13"/>
      <c r="I4" s="13"/>
      <c r="J4" s="13"/>
      <c r="K4" s="13"/>
      <c r="L4" s="13"/>
      <c r="M4" s="13"/>
    </row>
    <row r="5" spans="1:13" ht="15.75">
      <c r="A5" s="2" t="s">
        <v>15</v>
      </c>
      <c r="B5" s="2" t="s">
        <v>71</v>
      </c>
      <c r="C5" s="14">
        <v>0.28175699999999998</v>
      </c>
      <c r="D5" s="14">
        <v>1.14752E-5</v>
      </c>
      <c r="E5" s="13"/>
      <c r="F5" s="13"/>
      <c r="G5" s="13"/>
      <c r="H5" s="13"/>
      <c r="I5" s="13"/>
      <c r="J5" s="13"/>
      <c r="K5" s="13"/>
      <c r="L5" s="13"/>
      <c r="M5" s="13"/>
    </row>
    <row r="6" spans="1:13" ht="15.75">
      <c r="A6" s="2" t="s">
        <v>15</v>
      </c>
      <c r="B6" s="2" t="s">
        <v>71</v>
      </c>
      <c r="C6" s="14">
        <v>0.28175800000000001</v>
      </c>
      <c r="D6" s="14">
        <v>1.1661000000000001E-5</v>
      </c>
      <c r="E6" s="13"/>
      <c r="F6" s="13"/>
      <c r="G6" s="13"/>
      <c r="H6" s="13"/>
      <c r="I6" s="13"/>
      <c r="J6" s="13"/>
      <c r="K6" s="13"/>
      <c r="L6" s="13"/>
      <c r="M6" s="13"/>
    </row>
    <row r="7" spans="1:13" ht="15.75">
      <c r="A7" s="2" t="s">
        <v>26</v>
      </c>
      <c r="B7" s="2" t="s">
        <v>71</v>
      </c>
      <c r="C7" s="14">
        <v>0.28174399999999999</v>
      </c>
      <c r="D7" s="14">
        <v>7.3025400000000002E-6</v>
      </c>
      <c r="E7" s="13"/>
      <c r="F7" s="13"/>
      <c r="G7" s="13"/>
      <c r="H7" s="13"/>
      <c r="I7" s="13"/>
      <c r="J7" s="13"/>
      <c r="K7" s="13"/>
      <c r="L7" s="13"/>
      <c r="M7" s="13"/>
    </row>
    <row r="8" spans="1:13" ht="15.75">
      <c r="A8" s="2" t="s">
        <v>26</v>
      </c>
      <c r="B8" s="2" t="s">
        <v>71</v>
      </c>
      <c r="C8" s="14">
        <v>0.28175899999999998</v>
      </c>
      <c r="D8" s="14">
        <v>8.8080999999999996E-6</v>
      </c>
      <c r="E8" s="13"/>
      <c r="F8" s="13"/>
      <c r="G8" s="13"/>
      <c r="H8" s="13"/>
      <c r="I8" s="13"/>
      <c r="J8" s="13"/>
      <c r="K8" s="13"/>
      <c r="L8" s="13"/>
      <c r="M8" s="13"/>
    </row>
    <row r="9" spans="1:13" ht="15.75">
      <c r="A9" s="2" t="s">
        <v>16</v>
      </c>
      <c r="B9" s="2" t="s">
        <v>71</v>
      </c>
      <c r="C9" s="14">
        <v>0.28175299999999998</v>
      </c>
      <c r="D9" s="14">
        <v>7.3909300000000002E-6</v>
      </c>
      <c r="E9" s="13"/>
      <c r="F9" s="13"/>
      <c r="G9" s="13"/>
      <c r="H9" s="13"/>
      <c r="I9" s="13"/>
      <c r="J9" s="13"/>
      <c r="K9" s="13"/>
      <c r="L9" s="13"/>
      <c r="M9" s="13"/>
    </row>
    <row r="10" spans="1:13" ht="15.75">
      <c r="A10" s="2" t="s">
        <v>16</v>
      </c>
      <c r="B10" s="2" t="s">
        <v>71</v>
      </c>
      <c r="C10" s="14">
        <v>0.28174500000000002</v>
      </c>
      <c r="D10" s="14">
        <v>1.0121399999999999E-5</v>
      </c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5.75">
      <c r="A11" s="2" t="s">
        <v>16</v>
      </c>
      <c r="B11" s="2" t="s">
        <v>71</v>
      </c>
      <c r="C11" s="14">
        <v>0.28174199999999999</v>
      </c>
      <c r="D11" s="14">
        <v>7.0394199999999996E-6</v>
      </c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.75">
      <c r="A12" s="2" t="s">
        <v>16</v>
      </c>
      <c r="B12" s="2" t="s">
        <v>71</v>
      </c>
      <c r="C12" s="14">
        <v>0.281748</v>
      </c>
      <c r="D12" s="14">
        <v>8.1078000000000005E-6</v>
      </c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5.75">
      <c r="A13" s="2" t="s">
        <v>16</v>
      </c>
      <c r="B13" s="2" t="s">
        <v>71</v>
      </c>
      <c r="C13" s="14">
        <v>0.28175800000000001</v>
      </c>
      <c r="D13" s="14">
        <v>9.0685899999999992E-6</v>
      </c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5.75">
      <c r="A14" s="24" t="s">
        <v>22</v>
      </c>
      <c r="B14" s="20"/>
      <c r="C14" s="14">
        <f>AVERAGE(C3:C13)</f>
        <v>0.28175281818181819</v>
      </c>
      <c r="D14" s="2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5.75">
      <c r="A15" s="20" t="s">
        <v>29</v>
      </c>
      <c r="B15" s="20"/>
      <c r="C15" s="16">
        <f>2*_xlfn.STDEV.P(C3:C13)</f>
        <v>1.290012492731654E-5</v>
      </c>
      <c r="D15" s="2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5.75">
      <c r="A16" s="21" t="s">
        <v>54</v>
      </c>
      <c r="B16" s="21"/>
      <c r="C16" s="6">
        <f>COUNT(C3:C13)</f>
        <v>11</v>
      </c>
      <c r="D16" s="6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15.75">
      <c r="A17" s="18" t="s">
        <v>25</v>
      </c>
      <c r="B17" s="18" t="s">
        <v>72</v>
      </c>
      <c r="C17" s="19">
        <v>0.28287600000000002</v>
      </c>
      <c r="D17" s="19">
        <v>5.8790500000000001E-6</v>
      </c>
      <c r="E17" s="13"/>
      <c r="F17" s="13"/>
      <c r="G17" s="13"/>
      <c r="H17" s="13"/>
      <c r="I17" s="13"/>
      <c r="J17" s="13"/>
      <c r="K17" s="13"/>
      <c r="L17" s="13"/>
      <c r="M17" s="13"/>
    </row>
  </sheetData>
  <mergeCells count="1">
    <mergeCell ref="A1:D1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3260C-5298-4E4F-9F0F-7846A1ED0D79}">
  <dimension ref="A1:K261"/>
  <sheetViews>
    <sheetView workbookViewId="0">
      <selection sqref="A1:D261"/>
    </sheetView>
  </sheetViews>
  <sheetFormatPr defaultColWidth="8.85546875" defaultRowHeight="15"/>
  <cols>
    <col min="1" max="1" width="22.28515625" bestFit="1" customWidth="1"/>
    <col min="2" max="2" width="15.42578125" customWidth="1"/>
    <col min="3" max="3" width="14.42578125" customWidth="1"/>
    <col min="4" max="4" width="39.7109375" customWidth="1"/>
  </cols>
  <sheetData>
    <row r="1" spans="1:11" ht="15.75">
      <c r="A1" s="52" t="s">
        <v>116</v>
      </c>
      <c r="B1" s="52"/>
      <c r="C1" s="52"/>
      <c r="D1" s="52"/>
      <c r="F1" s="50"/>
      <c r="G1" s="50"/>
      <c r="H1" s="50"/>
      <c r="I1" s="50"/>
      <c r="J1" s="50"/>
      <c r="K1" s="50"/>
    </row>
    <row r="2" spans="1:11" ht="18.75">
      <c r="A2" s="53" t="s">
        <v>28</v>
      </c>
      <c r="B2" s="53" t="s">
        <v>224</v>
      </c>
      <c r="C2" s="53" t="s">
        <v>27</v>
      </c>
      <c r="D2" s="53" t="s">
        <v>225</v>
      </c>
    </row>
    <row r="3" spans="1:11" ht="15.75">
      <c r="A3" s="54" t="s">
        <v>105</v>
      </c>
      <c r="B3" s="55">
        <v>0.28169163027368793</v>
      </c>
      <c r="C3" s="55">
        <v>1.3761670000000001E-4</v>
      </c>
      <c r="D3" s="56">
        <v>0.2148804</v>
      </c>
    </row>
    <row r="4" spans="1:11" ht="15.75">
      <c r="A4" s="54" t="s">
        <v>105</v>
      </c>
      <c r="B4" s="55">
        <v>0.281889902350484</v>
      </c>
      <c r="C4" s="55">
        <v>1.3817770000000001E-4</v>
      </c>
      <c r="D4" s="56">
        <v>0.21881990000000001</v>
      </c>
    </row>
    <row r="5" spans="1:11" ht="15.75">
      <c r="A5" s="54" t="s">
        <v>105</v>
      </c>
      <c r="B5" s="55">
        <v>0.28171364005907107</v>
      </c>
      <c r="C5" s="55">
        <v>1.3804130000000001E-4</v>
      </c>
      <c r="D5" s="56">
        <v>0.22774430000000001</v>
      </c>
    </row>
    <row r="6" spans="1:11" ht="15.75">
      <c r="A6" s="54" t="s">
        <v>105</v>
      </c>
      <c r="B6" s="55">
        <v>0.28168880107716898</v>
      </c>
      <c r="C6" s="55">
        <v>1.046803E-4</v>
      </c>
      <c r="D6" s="56">
        <v>0.2432638</v>
      </c>
    </row>
    <row r="7" spans="1:11" ht="15.75">
      <c r="A7" s="54" t="s">
        <v>105</v>
      </c>
      <c r="B7" s="55">
        <v>0.28164858313073438</v>
      </c>
      <c r="C7" s="55">
        <v>1.2901262499999999E-4</v>
      </c>
      <c r="D7" s="56">
        <v>0.2445029</v>
      </c>
    </row>
    <row r="8" spans="1:11" ht="15.75">
      <c r="A8" s="54" t="s">
        <v>105</v>
      </c>
      <c r="B8" s="55">
        <v>0.28185461422459801</v>
      </c>
      <c r="C8" s="55">
        <v>1.2519655E-4</v>
      </c>
      <c r="D8" s="56">
        <v>0.24152219999999999</v>
      </c>
    </row>
    <row r="9" spans="1:11" ht="15.75">
      <c r="A9" s="54" t="s">
        <v>105</v>
      </c>
      <c r="B9" s="55">
        <v>0.28184685128894399</v>
      </c>
      <c r="C9" s="55">
        <v>1.19353325E-4</v>
      </c>
      <c r="D9" s="56">
        <v>0.2512914</v>
      </c>
    </row>
    <row r="10" spans="1:11" ht="15.75">
      <c r="A10" s="54" t="s">
        <v>105</v>
      </c>
      <c r="B10" s="55">
        <v>0.2816831605724891</v>
      </c>
      <c r="C10" s="55">
        <v>1.08516675E-4</v>
      </c>
      <c r="D10" s="56">
        <v>0.25606489999999998</v>
      </c>
    </row>
    <row r="11" spans="1:11" ht="15.75">
      <c r="A11" s="54" t="s">
        <v>105</v>
      </c>
      <c r="B11" s="55">
        <v>0.28165297627351027</v>
      </c>
      <c r="C11" s="55">
        <v>9.9146925000000006E-5</v>
      </c>
      <c r="D11" s="56">
        <v>0.25899840000000002</v>
      </c>
    </row>
    <row r="12" spans="1:11" ht="15.75">
      <c r="A12" s="54" t="s">
        <v>105</v>
      </c>
      <c r="B12" s="55">
        <v>0.28159478821845302</v>
      </c>
      <c r="C12" s="55">
        <v>1.0983025E-4</v>
      </c>
      <c r="D12" s="56">
        <v>0.26453929999999998</v>
      </c>
    </row>
    <row r="13" spans="1:11" ht="15.75">
      <c r="A13" s="54" t="s">
        <v>105</v>
      </c>
      <c r="B13" s="55">
        <v>0.281826262826534</v>
      </c>
      <c r="C13" s="55">
        <v>1.1386797500000001E-4</v>
      </c>
      <c r="D13" s="56">
        <v>0.27540779999999998</v>
      </c>
    </row>
    <row r="14" spans="1:11" ht="15.75">
      <c r="A14" s="54" t="s">
        <v>105</v>
      </c>
      <c r="B14" s="55">
        <v>0.28157079852123251</v>
      </c>
      <c r="C14" s="55">
        <v>1.04931275E-4</v>
      </c>
      <c r="D14" s="56">
        <v>0.28655449999999999</v>
      </c>
    </row>
    <row r="15" spans="1:11" ht="15.75">
      <c r="A15" s="54" t="s">
        <v>105</v>
      </c>
      <c r="B15" s="55">
        <v>0.28168565527850098</v>
      </c>
      <c r="C15" s="55">
        <v>9.4352150000000004E-5</v>
      </c>
      <c r="D15" s="56">
        <v>0.29455969999999998</v>
      </c>
    </row>
    <row r="16" spans="1:11" ht="15.75">
      <c r="A16" s="54" t="s">
        <v>105</v>
      </c>
      <c r="B16" s="55">
        <v>0.28167294549400584</v>
      </c>
      <c r="C16" s="55">
        <v>1.0463995E-4</v>
      </c>
      <c r="D16" s="56">
        <v>0.2868928</v>
      </c>
    </row>
    <row r="17" spans="1:4" ht="15.75">
      <c r="A17" s="54" t="s">
        <v>105</v>
      </c>
      <c r="B17" s="55">
        <v>0.28161505505315687</v>
      </c>
      <c r="C17" s="55">
        <v>9.3314750000000006E-5</v>
      </c>
      <c r="D17" s="56">
        <v>0.28372730000000002</v>
      </c>
    </row>
    <row r="18" spans="1:4" ht="15.75">
      <c r="A18" s="54" t="s">
        <v>105</v>
      </c>
      <c r="B18" s="55">
        <v>0.28177358232988198</v>
      </c>
      <c r="C18" s="55">
        <v>1.0539315E-4</v>
      </c>
      <c r="D18" s="56">
        <v>0.2546234</v>
      </c>
    </row>
    <row r="19" spans="1:4" ht="15.75">
      <c r="A19" s="54" t="s">
        <v>105</v>
      </c>
      <c r="B19" s="55">
        <v>0.28160826657241805</v>
      </c>
      <c r="C19" s="55">
        <v>1.03754575E-4</v>
      </c>
      <c r="D19" s="56">
        <v>0.25841930000000002</v>
      </c>
    </row>
    <row r="20" spans="1:4" ht="15.75">
      <c r="A20" s="54" t="s">
        <v>105</v>
      </c>
      <c r="B20" s="55">
        <v>0.28166644213849568</v>
      </c>
      <c r="C20" s="55">
        <v>9.1083874999999995E-5</v>
      </c>
      <c r="D20" s="56">
        <v>0.2583261</v>
      </c>
    </row>
    <row r="21" spans="1:4" ht="15.75">
      <c r="A21" s="54" t="s">
        <v>105</v>
      </c>
      <c r="B21" s="55">
        <v>0.28165297627350999</v>
      </c>
      <c r="C21" s="55">
        <v>9.6051924999999996E-5</v>
      </c>
      <c r="D21" s="56">
        <v>0.25817230000000002</v>
      </c>
    </row>
    <row r="22" spans="1:4" ht="15.75">
      <c r="A22" s="54" t="s">
        <v>105</v>
      </c>
      <c r="B22" s="55">
        <v>0.28164431911197935</v>
      </c>
      <c r="C22" s="55">
        <v>8.6455874999999998E-5</v>
      </c>
      <c r="D22" s="56">
        <v>0.25178790000000001</v>
      </c>
    </row>
    <row r="23" spans="1:4" ht="15.75">
      <c r="A23" s="54" t="s">
        <v>105</v>
      </c>
      <c r="B23" s="55">
        <v>0.28174928115762399</v>
      </c>
      <c r="C23" s="55">
        <v>8.2768625000000001E-5</v>
      </c>
      <c r="D23" s="56">
        <v>0.2493216</v>
      </c>
    </row>
    <row r="24" spans="1:4" ht="15.75">
      <c r="A24" s="54" t="s">
        <v>105</v>
      </c>
      <c r="B24" s="55">
        <v>0.28166710273503237</v>
      </c>
      <c r="C24" s="55">
        <v>1.296487E-4</v>
      </c>
      <c r="D24" s="56">
        <v>0.2499352</v>
      </c>
    </row>
    <row r="25" spans="1:4" ht="15.75">
      <c r="A25" s="54" t="s">
        <v>105</v>
      </c>
      <c r="B25" s="55">
        <v>0.28171649999999998</v>
      </c>
      <c r="C25" s="55">
        <v>8.6609189999999997E-5</v>
      </c>
      <c r="D25" s="56">
        <v>0.33981499999999998</v>
      </c>
    </row>
    <row r="26" spans="1:4" ht="15.75">
      <c r="A26" s="54" t="s">
        <v>105</v>
      </c>
      <c r="B26" s="55">
        <v>0.2817984</v>
      </c>
      <c r="C26" s="55">
        <v>1.059281E-4</v>
      </c>
      <c r="D26" s="56">
        <v>0.35036869999999998</v>
      </c>
    </row>
    <row r="27" spans="1:4" ht="15.75">
      <c r="A27" s="54" t="s">
        <v>105</v>
      </c>
      <c r="B27" s="55">
        <v>0.28166419999999998</v>
      </c>
      <c r="C27" s="55">
        <v>1.213133E-4</v>
      </c>
      <c r="D27" s="56">
        <v>0.35568359999999999</v>
      </c>
    </row>
    <row r="28" spans="1:4" ht="15.75">
      <c r="A28" s="54" t="s">
        <v>105</v>
      </c>
      <c r="B28" s="55">
        <v>0.28178130000000001</v>
      </c>
      <c r="C28" s="55">
        <v>8.0913220000000005E-5</v>
      </c>
      <c r="D28" s="56">
        <v>0.35455910000000002</v>
      </c>
    </row>
    <row r="29" spans="1:4" ht="15.75">
      <c r="A29" s="54" t="s">
        <v>105</v>
      </c>
      <c r="B29" s="55">
        <v>0.28188010000000002</v>
      </c>
      <c r="C29" s="55">
        <v>1.077865E-4</v>
      </c>
      <c r="D29" s="56">
        <v>0.34508309999999998</v>
      </c>
    </row>
    <row r="30" spans="1:4" ht="15.75">
      <c r="A30" s="54" t="s">
        <v>105</v>
      </c>
      <c r="B30" s="55">
        <v>0.28168949999999998</v>
      </c>
      <c r="C30" s="55">
        <v>8.4764200000000004E-5</v>
      </c>
      <c r="D30" s="56">
        <v>0.37037920000000002</v>
      </c>
    </row>
    <row r="31" spans="1:4" ht="15.75">
      <c r="A31" s="54" t="s">
        <v>105</v>
      </c>
      <c r="B31" s="55">
        <v>0.28167029999999998</v>
      </c>
      <c r="C31" s="55">
        <v>9.6034049999999999E-5</v>
      </c>
      <c r="D31" s="56">
        <v>0.34573159999999997</v>
      </c>
    </row>
    <row r="32" spans="1:4" ht="15.75">
      <c r="A32" s="54" t="s">
        <v>105</v>
      </c>
      <c r="B32" s="55">
        <v>0.28170390000000001</v>
      </c>
      <c r="C32" s="55">
        <v>9.6176609999999997E-5</v>
      </c>
      <c r="D32" s="56">
        <v>0.35612129999999997</v>
      </c>
    </row>
    <row r="33" spans="1:4" ht="15.75">
      <c r="A33" s="54" t="s">
        <v>105</v>
      </c>
      <c r="B33" s="55">
        <v>0.28176129999999999</v>
      </c>
      <c r="C33" s="55">
        <v>9.7502970000000003E-5</v>
      </c>
      <c r="D33" s="56">
        <v>0.35226410000000002</v>
      </c>
    </row>
    <row r="34" spans="1:4" ht="15.75">
      <c r="A34" s="54" t="s">
        <v>105</v>
      </c>
      <c r="B34" s="55">
        <v>0.28193390000000002</v>
      </c>
      <c r="C34" s="55">
        <v>1.030366E-4</v>
      </c>
      <c r="D34" s="56">
        <v>0.3409104</v>
      </c>
    </row>
    <row r="35" spans="1:4" ht="15.75">
      <c r="A35" s="54" t="s">
        <v>105</v>
      </c>
      <c r="B35" s="55">
        <v>0.28176449999999997</v>
      </c>
      <c r="C35" s="55">
        <v>1.066722E-4</v>
      </c>
      <c r="D35" s="56">
        <v>0.31016260000000001</v>
      </c>
    </row>
    <row r="36" spans="1:4" ht="15.75">
      <c r="A36" s="54" t="s">
        <v>105</v>
      </c>
      <c r="B36" s="55">
        <v>0.28189789999999998</v>
      </c>
      <c r="C36" s="55">
        <v>1.0243890000000001E-4</v>
      </c>
      <c r="D36" s="56">
        <v>0.31051309999999999</v>
      </c>
    </row>
    <row r="37" spans="1:4" ht="15.75">
      <c r="A37" s="54" t="s">
        <v>105</v>
      </c>
      <c r="B37" s="55">
        <v>0.2817095</v>
      </c>
      <c r="C37" s="55">
        <v>1.0522340000000001E-4</v>
      </c>
      <c r="D37" s="56">
        <v>0.30126770000000003</v>
      </c>
    </row>
    <row r="38" spans="1:4" ht="15.75">
      <c r="A38" s="54" t="s">
        <v>105</v>
      </c>
      <c r="B38" s="55">
        <v>0.28178880000000001</v>
      </c>
      <c r="C38" s="55">
        <v>1.09318E-4</v>
      </c>
      <c r="D38" s="56">
        <v>0.2997089</v>
      </c>
    </row>
    <row r="39" spans="1:4" ht="15.75">
      <c r="A39" s="54" t="s">
        <v>105</v>
      </c>
      <c r="B39" s="55">
        <v>0.28169739999999999</v>
      </c>
      <c r="C39" s="55">
        <v>1.105283E-4</v>
      </c>
      <c r="D39" s="56">
        <v>0.30933319999999997</v>
      </c>
    </row>
    <row r="40" spans="1:4" ht="15.75">
      <c r="A40" s="54" t="s">
        <v>105</v>
      </c>
      <c r="B40" s="55">
        <v>0.28161419999999998</v>
      </c>
      <c r="C40" s="55">
        <v>1.0752299999999999E-4</v>
      </c>
      <c r="D40" s="56">
        <v>0.3068399</v>
      </c>
    </row>
    <row r="41" spans="1:4" ht="15.75">
      <c r="A41" s="54" t="s">
        <v>105</v>
      </c>
      <c r="B41" s="55">
        <v>0.2815144</v>
      </c>
      <c r="C41" s="55">
        <v>1.043078E-4</v>
      </c>
      <c r="D41" s="56">
        <v>0.3043864</v>
      </c>
    </row>
    <row r="42" spans="1:4" ht="15.75">
      <c r="A42" s="54" t="s">
        <v>105</v>
      </c>
      <c r="B42" s="55">
        <v>0.28162369999999998</v>
      </c>
      <c r="C42" s="55">
        <v>9.2027479999999998E-5</v>
      </c>
      <c r="D42" s="56">
        <v>0.31009579999999998</v>
      </c>
    </row>
    <row r="43" spans="1:4" ht="15.75">
      <c r="A43" s="54" t="s">
        <v>105</v>
      </c>
      <c r="B43" s="55">
        <v>0.2815916</v>
      </c>
      <c r="C43" s="55">
        <v>1.029012E-4</v>
      </c>
      <c r="D43" s="56">
        <v>0.29983749999999998</v>
      </c>
    </row>
    <row r="44" spans="1:4" ht="15.75">
      <c r="A44" s="54" t="s">
        <v>105</v>
      </c>
      <c r="B44" s="55">
        <v>0.28171590000000002</v>
      </c>
      <c r="C44" s="55">
        <v>1.000179E-4</v>
      </c>
      <c r="D44" s="56">
        <v>0.29519469999999998</v>
      </c>
    </row>
    <row r="45" spans="1:4" ht="15.75">
      <c r="A45" s="54" t="s">
        <v>105</v>
      </c>
      <c r="B45" s="55">
        <v>0.28178890000000001</v>
      </c>
      <c r="C45" s="55">
        <v>9.5936919999999994E-5</v>
      </c>
      <c r="D45" s="56">
        <v>0.32215480000000002</v>
      </c>
    </row>
    <row r="46" spans="1:4" ht="15.75">
      <c r="A46" s="54" t="s">
        <v>105</v>
      </c>
      <c r="B46" s="55">
        <v>0.2818156</v>
      </c>
      <c r="C46" s="55">
        <v>1.088096E-4</v>
      </c>
      <c r="D46" s="56">
        <v>0.32278590000000001</v>
      </c>
    </row>
    <row r="47" spans="1:4" ht="15.75">
      <c r="A47" s="54" t="s">
        <v>105</v>
      </c>
      <c r="B47" s="55">
        <v>0.28171289999999999</v>
      </c>
      <c r="C47" s="55">
        <v>1.014271E-4</v>
      </c>
      <c r="D47" s="56">
        <v>0.27841009999999999</v>
      </c>
    </row>
    <row r="48" spans="1:4" ht="15.75">
      <c r="A48" s="54" t="s">
        <v>105</v>
      </c>
      <c r="B48" s="55">
        <v>0.281893</v>
      </c>
      <c r="C48" s="55">
        <v>1.1892329999999999E-4</v>
      </c>
      <c r="D48" s="56">
        <v>0.28052389999999999</v>
      </c>
    </row>
    <row r="49" spans="1:4" ht="15.75">
      <c r="A49" s="54" t="s">
        <v>105</v>
      </c>
      <c r="B49" s="55">
        <v>0.28168969999999999</v>
      </c>
      <c r="C49" s="55">
        <v>1.10779E-4</v>
      </c>
      <c r="D49" s="56">
        <v>0.2480871</v>
      </c>
    </row>
    <row r="50" spans="1:4" ht="15.75">
      <c r="A50" s="54" t="s">
        <v>105</v>
      </c>
      <c r="B50" s="55">
        <v>0.28153260000000002</v>
      </c>
      <c r="C50" s="55">
        <v>1.150627E-4</v>
      </c>
      <c r="D50" s="56">
        <v>0.30045369999999999</v>
      </c>
    </row>
    <row r="51" spans="1:4" ht="15.75">
      <c r="A51" s="54" t="s">
        <v>105</v>
      </c>
      <c r="B51" s="55">
        <v>0.2817269</v>
      </c>
      <c r="C51" s="55">
        <v>1.034877E-4</v>
      </c>
      <c r="D51" s="56">
        <v>0.3320707</v>
      </c>
    </row>
    <row r="52" spans="1:4" ht="15.75">
      <c r="A52" s="54" t="s">
        <v>105</v>
      </c>
      <c r="B52" s="55">
        <v>0.28164919999999999</v>
      </c>
      <c r="C52" s="55">
        <v>7.2656489999999997E-5</v>
      </c>
      <c r="D52" s="56">
        <v>0.37652679999999999</v>
      </c>
    </row>
    <row r="53" spans="1:4" ht="15.75">
      <c r="A53" s="54" t="s">
        <v>105</v>
      </c>
      <c r="B53" s="55">
        <v>0.28179720000000003</v>
      </c>
      <c r="C53" s="55">
        <v>9.5536020000000003E-5</v>
      </c>
      <c r="D53" s="56">
        <v>0.3913741</v>
      </c>
    </row>
    <row r="54" spans="1:4" ht="15.75">
      <c r="A54" s="54" t="s">
        <v>105</v>
      </c>
      <c r="B54" s="55">
        <v>0.28184599999999999</v>
      </c>
      <c r="C54" s="55">
        <v>2.040136E-4</v>
      </c>
      <c r="D54" s="56">
        <v>0.17689299999999999</v>
      </c>
    </row>
    <row r="55" spans="1:4" ht="15.75">
      <c r="A55" s="54" t="s">
        <v>105</v>
      </c>
      <c r="B55" s="55">
        <v>0.28192539999999999</v>
      </c>
      <c r="C55" s="55">
        <v>2.1708050000000001E-4</v>
      </c>
      <c r="D55" s="56">
        <v>0.1124648</v>
      </c>
    </row>
    <row r="56" spans="1:4" ht="15.75">
      <c r="A56" s="54" t="s">
        <v>106</v>
      </c>
      <c r="B56" s="55">
        <v>0.28155478821845303</v>
      </c>
      <c r="C56" s="55">
        <v>2.38076125E-4</v>
      </c>
      <c r="D56" s="56">
        <v>0.1452022</v>
      </c>
    </row>
    <row r="57" spans="1:4" ht="15.75">
      <c r="A57" s="54" t="s">
        <v>106</v>
      </c>
      <c r="B57" s="55">
        <v>0.28156838761729863</v>
      </c>
      <c r="C57" s="55">
        <v>1.8987375E-4</v>
      </c>
      <c r="D57" s="56">
        <v>0.14577129999999999</v>
      </c>
    </row>
    <row r="58" spans="1:4" ht="15.75">
      <c r="A58" s="54" t="s">
        <v>106</v>
      </c>
      <c r="B58" s="55">
        <v>0.28165141806905247</v>
      </c>
      <c r="C58" s="55">
        <v>1.9433167499999999E-4</v>
      </c>
      <c r="D58" s="56">
        <v>0.14185339999999999</v>
      </c>
    </row>
    <row r="59" spans="1:4" ht="15.75">
      <c r="A59" s="54" t="s">
        <v>106</v>
      </c>
      <c r="B59" s="55">
        <v>0.28158773052659619</v>
      </c>
      <c r="C59" s="55">
        <v>2.2416255E-4</v>
      </c>
      <c r="D59" s="56">
        <v>0.14542939999999999</v>
      </c>
    </row>
    <row r="60" spans="1:4" ht="15.75">
      <c r="A60" s="54" t="s">
        <v>106</v>
      </c>
      <c r="B60" s="55">
        <v>0.2819031596381848</v>
      </c>
      <c r="C60" s="55">
        <v>2.05152225E-4</v>
      </c>
      <c r="D60" s="56">
        <v>0.145036</v>
      </c>
    </row>
    <row r="61" spans="1:4" ht="15.75">
      <c r="A61" s="54" t="s">
        <v>106</v>
      </c>
      <c r="B61" s="55">
        <v>0.28159705846088268</v>
      </c>
      <c r="C61" s="55">
        <v>2.2742794999999999E-4</v>
      </c>
      <c r="D61" s="56">
        <v>0.14258290000000001</v>
      </c>
    </row>
    <row r="62" spans="1:4" ht="15.75">
      <c r="A62" s="54" t="s">
        <v>106</v>
      </c>
      <c r="B62" s="55">
        <v>0.2815456447301305</v>
      </c>
      <c r="C62" s="55">
        <v>2.534945E-4</v>
      </c>
      <c r="D62" s="56">
        <v>0.14123859999999999</v>
      </c>
    </row>
    <row r="63" spans="1:4" ht="15.75">
      <c r="A63" s="54" t="s">
        <v>106</v>
      </c>
      <c r="B63" s="55">
        <v>0.28195781533149811</v>
      </c>
      <c r="C63" s="55">
        <v>1.9858872500000001E-4</v>
      </c>
      <c r="D63" s="56">
        <v>0.13955989999999999</v>
      </c>
    </row>
    <row r="64" spans="1:4" ht="15.75">
      <c r="A64" s="54" t="s">
        <v>106</v>
      </c>
      <c r="B64" s="55">
        <v>0.28180631012869195</v>
      </c>
      <c r="C64" s="55">
        <v>2.1086944999999999E-4</v>
      </c>
      <c r="D64" s="56">
        <v>0.14198910000000001</v>
      </c>
    </row>
    <row r="65" spans="1:4" ht="15.75">
      <c r="A65" s="54" t="s">
        <v>106</v>
      </c>
      <c r="B65" s="55">
        <v>0.28213339234483614</v>
      </c>
      <c r="C65" s="55">
        <v>2.4367019999999999E-4</v>
      </c>
      <c r="D65" s="56">
        <v>0.13041900000000001</v>
      </c>
    </row>
    <row r="66" spans="1:4" ht="15.75">
      <c r="A66" s="54" t="s">
        <v>106</v>
      </c>
      <c r="B66" s="55">
        <v>0.28160431911197936</v>
      </c>
      <c r="C66" s="55">
        <v>2.7071075E-4</v>
      </c>
      <c r="D66" s="56">
        <v>0.1289015</v>
      </c>
    </row>
    <row r="67" spans="1:4" ht="15.75">
      <c r="A67" s="54" t="s">
        <v>106</v>
      </c>
      <c r="B67" s="55">
        <v>0.2816485686102122</v>
      </c>
      <c r="C67" s="55">
        <v>2.8908900000000002E-4</v>
      </c>
      <c r="D67" s="56">
        <v>0.13121079999999999</v>
      </c>
    </row>
    <row r="68" spans="1:4" ht="15.75">
      <c r="A68" s="54" t="s">
        <v>106</v>
      </c>
      <c r="B68" s="55">
        <v>0.28182815367647635</v>
      </c>
      <c r="C68" s="55">
        <v>1.8492217499999999E-4</v>
      </c>
      <c r="D68" s="56">
        <v>0.15054380000000001</v>
      </c>
    </row>
    <row r="69" spans="1:4" ht="15.75">
      <c r="A69" s="54" t="s">
        <v>106</v>
      </c>
      <c r="B69" s="55">
        <v>0.28172439735249083</v>
      </c>
      <c r="C69" s="55">
        <v>1.9891437500000001E-4</v>
      </c>
      <c r="D69" s="56">
        <v>0.14465330000000001</v>
      </c>
    </row>
    <row r="70" spans="1:4" ht="15.75">
      <c r="A70" s="54" t="s">
        <v>106</v>
      </c>
      <c r="B70" s="55">
        <v>0.28171763923544973</v>
      </c>
      <c r="C70" s="55">
        <v>2.4153312500000001E-4</v>
      </c>
      <c r="D70" s="56">
        <v>0.1373684</v>
      </c>
    </row>
    <row r="71" spans="1:4" ht="15.75">
      <c r="A71" s="54" t="s">
        <v>106</v>
      </c>
      <c r="B71" s="55">
        <v>0.28165086689508922</v>
      </c>
      <c r="C71" s="55">
        <v>2.4784642500000001E-4</v>
      </c>
      <c r="D71" s="56">
        <v>0.1366465</v>
      </c>
    </row>
    <row r="72" spans="1:4" ht="15.75">
      <c r="A72" s="54" t="s">
        <v>107</v>
      </c>
      <c r="B72" s="55">
        <v>0.2816329454940058</v>
      </c>
      <c r="C72" s="55">
        <v>3.7151874999999997E-4</v>
      </c>
      <c r="D72" s="56">
        <v>8.8553080000000006E-2</v>
      </c>
    </row>
    <row r="73" spans="1:4" ht="15.75">
      <c r="A73" s="54" t="s">
        <v>107</v>
      </c>
      <c r="B73" s="55">
        <v>0.2815727641523843</v>
      </c>
      <c r="C73" s="55">
        <v>3.0877725000000002E-4</v>
      </c>
      <c r="D73" s="56">
        <v>9.6589850000000005E-2</v>
      </c>
    </row>
    <row r="74" spans="1:4" ht="15.75">
      <c r="A74" s="54" t="s">
        <v>107</v>
      </c>
      <c r="B74" s="55">
        <v>0.2815717952394991</v>
      </c>
      <c r="C74" s="55">
        <v>2.9965299999999999E-4</v>
      </c>
      <c r="D74" s="56">
        <v>0.104378</v>
      </c>
    </row>
    <row r="75" spans="1:4" ht="15.75">
      <c r="A75" s="54" t="s">
        <v>107</v>
      </c>
      <c r="B75" s="55">
        <v>0.28207379011689898</v>
      </c>
      <c r="C75" s="55">
        <v>2.5947500000000001E-4</v>
      </c>
      <c r="D75" s="56">
        <v>0.10988970000000001</v>
      </c>
    </row>
    <row r="76" spans="1:4" ht="15.75">
      <c r="A76" s="54" t="s">
        <v>107</v>
      </c>
      <c r="B76" s="55">
        <v>0.28164565527850099</v>
      </c>
      <c r="C76" s="55">
        <v>3.142245E-4</v>
      </c>
      <c r="D76" s="56">
        <v>0.11029650000000001</v>
      </c>
    </row>
    <row r="77" spans="1:4" ht="15.75">
      <c r="A77" s="54" t="s">
        <v>107</v>
      </c>
      <c r="B77" s="55">
        <v>0.28162319330308139</v>
      </c>
      <c r="C77" s="55">
        <v>1.4744872500000001E-4</v>
      </c>
      <c r="D77" s="56">
        <v>0.1839896</v>
      </c>
    </row>
    <row r="78" spans="1:4" ht="15.75">
      <c r="A78" s="54" t="s">
        <v>107</v>
      </c>
      <c r="B78" s="55">
        <v>0.28163930156717865</v>
      </c>
      <c r="C78" s="55">
        <v>1.5265875E-4</v>
      </c>
      <c r="D78" s="56">
        <v>0.18811079999999999</v>
      </c>
    </row>
    <row r="79" spans="1:4" ht="15.75">
      <c r="A79" s="54" t="s">
        <v>107</v>
      </c>
      <c r="B79" s="55">
        <v>0.28200079814865464</v>
      </c>
      <c r="C79" s="55">
        <v>1.6913325E-4</v>
      </c>
      <c r="D79" s="56">
        <v>0.18397669999999999</v>
      </c>
    </row>
    <row r="80" spans="1:4" ht="15.75">
      <c r="A80" s="54" t="s">
        <v>107</v>
      </c>
      <c r="B80" s="55">
        <v>0.28157320820939524</v>
      </c>
      <c r="C80" s="55">
        <v>1.7407762499999999E-4</v>
      </c>
      <c r="D80" s="56">
        <v>0.17495430000000001</v>
      </c>
    </row>
    <row r="81" spans="1:4" ht="15.75">
      <c r="A81" s="54" t="s">
        <v>107</v>
      </c>
      <c r="B81" s="55">
        <v>0.2815441128559808</v>
      </c>
      <c r="C81" s="55">
        <v>2.9692024999999997E-4</v>
      </c>
      <c r="D81" s="56">
        <v>0.1099874</v>
      </c>
    </row>
    <row r="82" spans="1:4" ht="15.75">
      <c r="A82" s="54" t="s">
        <v>107</v>
      </c>
      <c r="B82" s="55">
        <v>0.28193641923097412</v>
      </c>
      <c r="C82" s="55">
        <v>2.6755224999999998E-4</v>
      </c>
      <c r="D82" s="56">
        <v>0.10146910000000001</v>
      </c>
    </row>
    <row r="83" spans="1:4" ht="15.75">
      <c r="A83" s="54" t="s">
        <v>107</v>
      </c>
      <c r="B83" s="55">
        <v>0.28179520441719214</v>
      </c>
      <c r="C83" s="55">
        <v>2.5002175E-4</v>
      </c>
      <c r="D83" s="56">
        <v>0.1104082</v>
      </c>
    </row>
    <row r="84" spans="1:4" ht="15.75">
      <c r="A84" s="54" t="s">
        <v>107</v>
      </c>
      <c r="B84" s="55">
        <v>0.28171661132719999</v>
      </c>
      <c r="C84" s="55">
        <v>3.2865424999999998E-4</v>
      </c>
      <c r="D84" s="56">
        <v>8.7490479999999995E-2</v>
      </c>
    </row>
    <row r="85" spans="1:4" ht="15.75">
      <c r="A85" s="54" t="s">
        <v>107</v>
      </c>
      <c r="B85" s="55">
        <v>0.28174559197065974</v>
      </c>
      <c r="C85" s="55">
        <v>2.9458724999999999E-4</v>
      </c>
      <c r="D85" s="56">
        <v>8.5174940000000005E-2</v>
      </c>
    </row>
    <row r="86" spans="1:4" ht="15.75">
      <c r="A86" s="54" t="s">
        <v>107</v>
      </c>
      <c r="B86" s="55">
        <v>0.28207357973615133</v>
      </c>
      <c r="C86" s="55">
        <v>3.5098775000000002E-4</v>
      </c>
      <c r="D86" s="56">
        <v>8.8714199999999993E-2</v>
      </c>
    </row>
    <row r="87" spans="1:4" ht="15.75">
      <c r="A87" s="54" t="s">
        <v>107</v>
      </c>
      <c r="B87" s="55">
        <v>0.28154564473013044</v>
      </c>
      <c r="C87" s="55">
        <v>3.1631275E-4</v>
      </c>
      <c r="D87" s="56">
        <v>9.0320600000000001E-2</v>
      </c>
    </row>
    <row r="88" spans="1:4" ht="15.75">
      <c r="A88" s="54" t="s">
        <v>107</v>
      </c>
      <c r="B88" s="55">
        <v>0.28206900000000001</v>
      </c>
      <c r="C88" s="55">
        <v>2.636378E-4</v>
      </c>
      <c r="D88" s="56">
        <v>0.11366950000000001</v>
      </c>
    </row>
    <row r="89" spans="1:4" ht="15.75">
      <c r="A89" s="54" t="s">
        <v>107</v>
      </c>
      <c r="B89" s="55">
        <v>0.2815262</v>
      </c>
      <c r="C89" s="55">
        <v>2.236323E-4</v>
      </c>
      <c r="D89" s="56">
        <v>0.12598290000000001</v>
      </c>
    </row>
    <row r="90" spans="1:4" ht="15.75">
      <c r="A90" s="54" t="s">
        <v>107</v>
      </c>
      <c r="B90" s="55">
        <v>0.2814856</v>
      </c>
      <c r="C90" s="55">
        <v>2.3561559999999999E-4</v>
      </c>
      <c r="D90" s="56">
        <v>0.14709069999999999</v>
      </c>
    </row>
    <row r="91" spans="1:4" ht="15.75">
      <c r="A91" s="54" t="s">
        <v>107</v>
      </c>
      <c r="B91" s="55">
        <v>0.28205429999999998</v>
      </c>
      <c r="C91" s="55">
        <v>1.9641600000000001E-4</v>
      </c>
      <c r="D91" s="56">
        <v>0.13789689999999999</v>
      </c>
    </row>
    <row r="92" spans="1:4" ht="15.75">
      <c r="A92" s="54" t="s">
        <v>107</v>
      </c>
      <c r="B92" s="55">
        <v>0.28157280000000001</v>
      </c>
      <c r="C92" s="55">
        <v>2.278507E-4</v>
      </c>
      <c r="D92" s="56">
        <v>0.13490250000000001</v>
      </c>
    </row>
    <row r="93" spans="1:4" ht="15.75">
      <c r="A93" s="54" t="s">
        <v>107</v>
      </c>
      <c r="B93" s="55">
        <v>0.28154649999999998</v>
      </c>
      <c r="C93" s="55">
        <v>2.1449039999999999E-4</v>
      </c>
      <c r="D93" s="56">
        <v>0.13634779999999999</v>
      </c>
    </row>
    <row r="94" spans="1:4" ht="15.75">
      <c r="A94" s="54" t="s">
        <v>107</v>
      </c>
      <c r="B94" s="55">
        <v>0.28180240000000001</v>
      </c>
      <c r="C94" s="55">
        <v>1.8677750000000001E-4</v>
      </c>
      <c r="D94" s="56">
        <v>0.15034359999999999</v>
      </c>
    </row>
    <row r="95" spans="1:4" ht="15.75">
      <c r="A95" s="54" t="s">
        <v>107</v>
      </c>
      <c r="B95" s="55">
        <v>0.28235650000000001</v>
      </c>
      <c r="C95" s="55">
        <v>2.2680350000000001E-4</v>
      </c>
      <c r="D95" s="56">
        <v>0.14714350000000001</v>
      </c>
    </row>
    <row r="96" spans="1:4" ht="15.75">
      <c r="A96" s="54" t="s">
        <v>107</v>
      </c>
      <c r="B96" s="55">
        <v>0.28144200000000003</v>
      </c>
      <c r="C96" s="55">
        <v>1.9742880000000001E-4</v>
      </c>
      <c r="D96" s="56">
        <v>0.13376669999999999</v>
      </c>
    </row>
    <row r="97" spans="1:4" ht="15.75">
      <c r="A97" s="54" t="s">
        <v>107</v>
      </c>
      <c r="B97" s="55">
        <v>0.28138390000000002</v>
      </c>
      <c r="C97" s="55">
        <v>2.6197710000000002E-4</v>
      </c>
      <c r="D97" s="56">
        <v>0.14177619999999999</v>
      </c>
    </row>
    <row r="98" spans="1:4" ht="15.75">
      <c r="A98" s="54" t="s">
        <v>107</v>
      </c>
      <c r="B98" s="55">
        <v>0.28168320000000002</v>
      </c>
      <c r="C98" s="55">
        <v>2.207116E-4</v>
      </c>
      <c r="D98" s="56">
        <v>0.13141900000000001</v>
      </c>
    </row>
    <row r="99" spans="1:4" ht="15.75">
      <c r="A99" s="54" t="s">
        <v>107</v>
      </c>
      <c r="B99" s="55">
        <v>0.28171020000000002</v>
      </c>
      <c r="C99" s="55">
        <v>1.8071060000000001E-4</v>
      </c>
      <c r="D99" s="56">
        <v>0.13459670000000001</v>
      </c>
    </row>
    <row r="100" spans="1:4" ht="15.75">
      <c r="A100" s="54" t="s">
        <v>107</v>
      </c>
      <c r="B100" s="55">
        <v>0.2815549</v>
      </c>
      <c r="C100" s="55">
        <v>2.128031E-4</v>
      </c>
      <c r="D100" s="56">
        <v>0.135215</v>
      </c>
    </row>
    <row r="101" spans="1:4" ht="15.75">
      <c r="A101" s="54" t="s">
        <v>107</v>
      </c>
      <c r="B101" s="55">
        <v>0.28154059999999997</v>
      </c>
      <c r="C101" s="55">
        <v>2.6944149999999999E-4</v>
      </c>
      <c r="D101" s="56">
        <v>0.11978220000000001</v>
      </c>
    </row>
    <row r="102" spans="1:4" ht="15.75">
      <c r="A102" s="54" t="s">
        <v>107</v>
      </c>
      <c r="B102" s="55">
        <v>0.28195189999999998</v>
      </c>
      <c r="C102" s="55">
        <v>2.384226E-4</v>
      </c>
      <c r="D102" s="56">
        <v>0.1137068</v>
      </c>
    </row>
    <row r="103" spans="1:4" ht="15.75">
      <c r="A103" s="54" t="s">
        <v>107</v>
      </c>
      <c r="B103" s="55">
        <v>0.28169909999999998</v>
      </c>
      <c r="C103" s="55">
        <v>3.2524220000000001E-4</v>
      </c>
      <c r="D103" s="56">
        <v>0.1132326</v>
      </c>
    </row>
    <row r="104" spans="1:4" ht="15.75">
      <c r="A104" s="54" t="s">
        <v>107</v>
      </c>
      <c r="B104" s="55">
        <v>0.28130519999999998</v>
      </c>
      <c r="C104" s="55">
        <v>3.3335139999999999E-4</v>
      </c>
      <c r="D104" s="56">
        <v>0.10358050000000001</v>
      </c>
    </row>
    <row r="105" spans="1:4" ht="15.75">
      <c r="A105" s="54" t="s">
        <v>107</v>
      </c>
      <c r="B105" s="55">
        <v>0.28172540000000001</v>
      </c>
      <c r="C105" s="55">
        <v>3.5076710000000002E-4</v>
      </c>
      <c r="D105" s="56">
        <v>0.1057988</v>
      </c>
    </row>
    <row r="106" spans="1:4" ht="15.75">
      <c r="A106" s="54" t="s">
        <v>107</v>
      </c>
      <c r="B106" s="55">
        <v>0.28155459999999999</v>
      </c>
      <c r="C106" s="55">
        <v>2.9375940000000002E-4</v>
      </c>
      <c r="D106" s="56">
        <v>0.1074547</v>
      </c>
    </row>
    <row r="107" spans="1:4" ht="15.75">
      <c r="A107" s="54" t="s">
        <v>107</v>
      </c>
      <c r="B107" s="55">
        <v>0.28202240000000001</v>
      </c>
      <c r="C107" s="55">
        <v>2.4458109999999999E-4</v>
      </c>
      <c r="D107" s="56">
        <v>0.12482799999999999</v>
      </c>
    </row>
    <row r="108" spans="1:4" ht="15.75">
      <c r="A108" s="54" t="s">
        <v>107</v>
      </c>
      <c r="B108" s="55">
        <v>0.2821708</v>
      </c>
      <c r="C108" s="55">
        <v>3.0189099999999999E-4</v>
      </c>
      <c r="D108" s="56">
        <v>0.1101317</v>
      </c>
    </row>
    <row r="109" spans="1:4" ht="15.75">
      <c r="A109" s="54" t="s">
        <v>107</v>
      </c>
      <c r="B109" s="55">
        <v>0.28128740000000002</v>
      </c>
      <c r="C109" s="55">
        <v>3.3146549999999998E-4</v>
      </c>
      <c r="D109" s="56">
        <v>0.1039506</v>
      </c>
    </row>
    <row r="110" spans="1:4" ht="15.75">
      <c r="A110" s="54" t="s">
        <v>108</v>
      </c>
      <c r="B110" s="55">
        <v>0.28161068563267916</v>
      </c>
      <c r="C110" s="55">
        <v>3.5863900000000001E-4</v>
      </c>
      <c r="D110" s="56">
        <v>8.8557759999999999E-2</v>
      </c>
    </row>
    <row r="111" spans="1:4" ht="15.75">
      <c r="A111" s="54" t="s">
        <v>108</v>
      </c>
      <c r="B111" s="55">
        <v>0.28207357973615133</v>
      </c>
      <c r="C111" s="55">
        <v>3.5620325000000001E-4</v>
      </c>
      <c r="D111" s="56">
        <v>8.5983219999999999E-2</v>
      </c>
    </row>
    <row r="112" spans="1:4" ht="15.75">
      <c r="A112" s="54" t="s">
        <v>108</v>
      </c>
      <c r="B112" s="55">
        <v>0.28183515229205219</v>
      </c>
      <c r="C112" s="55">
        <v>4.3057475000000001E-4</v>
      </c>
      <c r="D112" s="56">
        <v>8.6849179999999998E-2</v>
      </c>
    </row>
    <row r="113" spans="1:4" ht="15.75">
      <c r="A113" s="54" t="s">
        <v>108</v>
      </c>
      <c r="B113" s="55">
        <v>0.281986262826534</v>
      </c>
      <c r="C113" s="55">
        <v>4.3264399999999999E-4</v>
      </c>
      <c r="D113" s="56">
        <v>8.1388740000000001E-2</v>
      </c>
    </row>
    <row r="114" spans="1:4" ht="15.75">
      <c r="A114" s="54" t="s">
        <v>108</v>
      </c>
      <c r="B114" s="55">
        <v>0.28218913122795486</v>
      </c>
      <c r="C114" s="55">
        <v>4.1809449999999999E-4</v>
      </c>
      <c r="D114" s="56">
        <v>7.9200030000000005E-2</v>
      </c>
    </row>
    <row r="115" spans="1:4" ht="15.75">
      <c r="A115" s="54" t="s">
        <v>108</v>
      </c>
      <c r="B115" s="55">
        <v>0.28167709525207352</v>
      </c>
      <c r="C115" s="55">
        <v>4.8605125000000002E-4</v>
      </c>
      <c r="D115" s="56">
        <v>8.0747089999999994E-2</v>
      </c>
    </row>
    <row r="116" spans="1:4" ht="15.75">
      <c r="A116" s="54" t="s">
        <v>108</v>
      </c>
      <c r="B116" s="55">
        <v>0.28191201601591331</v>
      </c>
      <c r="C116" s="55">
        <v>4.0473499999999998E-4</v>
      </c>
      <c r="D116" s="56">
        <v>8.2597909999999997E-2</v>
      </c>
    </row>
    <row r="117" spans="1:4" ht="15.75">
      <c r="A117" s="54" t="s">
        <v>108</v>
      </c>
      <c r="B117" s="55">
        <v>0.28200079814865464</v>
      </c>
      <c r="C117" s="55">
        <v>3.8710650000000002E-4</v>
      </c>
      <c r="D117" s="56">
        <v>8.2981070000000004E-2</v>
      </c>
    </row>
    <row r="118" spans="1:4" ht="15.75">
      <c r="A118" s="54" t="s">
        <v>108</v>
      </c>
      <c r="B118" s="55">
        <v>0.28208734400994578</v>
      </c>
      <c r="C118" s="55">
        <v>4.2275249999999999E-4</v>
      </c>
      <c r="D118" s="56">
        <v>8.3309690000000006E-2</v>
      </c>
    </row>
    <row r="119" spans="1:4" ht="15.75">
      <c r="A119" s="54" t="s">
        <v>108</v>
      </c>
      <c r="B119" s="55">
        <v>0.2815717952394991</v>
      </c>
      <c r="C119" s="55">
        <v>4.3138174999999998E-4</v>
      </c>
      <c r="D119" s="56">
        <v>7.9566979999999995E-2</v>
      </c>
    </row>
    <row r="120" spans="1:4" ht="15.75">
      <c r="A120" s="54" t="s">
        <v>108</v>
      </c>
      <c r="B120" s="55">
        <v>0.28200460311801789</v>
      </c>
      <c r="C120" s="55">
        <v>4.7607150000000001E-4</v>
      </c>
      <c r="D120" s="56">
        <v>7.1897879999999997E-2</v>
      </c>
    </row>
    <row r="121" spans="1:4" ht="15.75">
      <c r="A121" s="54" t="s">
        <v>108</v>
      </c>
      <c r="B121" s="55">
        <v>0.28161068563267916</v>
      </c>
      <c r="C121" s="55">
        <v>4.7941725000000003E-4</v>
      </c>
      <c r="D121" s="56">
        <v>7.3127419999999999E-2</v>
      </c>
    </row>
    <row r="122" spans="1:4" ht="15.75">
      <c r="A122" s="54" t="s">
        <v>108</v>
      </c>
      <c r="B122" s="55">
        <v>0.28160936023017497</v>
      </c>
      <c r="C122" s="55">
        <v>3.895905E-4</v>
      </c>
      <c r="D122" s="56">
        <v>7.4830610000000006E-2</v>
      </c>
    </row>
    <row r="123" spans="1:4" ht="15.75">
      <c r="A123" s="54" t="s">
        <v>108</v>
      </c>
      <c r="B123" s="55">
        <v>0.2820591771279638</v>
      </c>
      <c r="C123" s="55">
        <v>3.6439224999999998E-4</v>
      </c>
      <c r="D123" s="56">
        <v>8.3575449999999996E-2</v>
      </c>
    </row>
    <row r="124" spans="1:4" ht="15.75">
      <c r="A124" s="54" t="s">
        <v>108</v>
      </c>
      <c r="B124" s="55">
        <v>0.28163029552114377</v>
      </c>
      <c r="C124" s="55">
        <v>3.5638E-4</v>
      </c>
      <c r="D124" s="56">
        <v>8.4805549999999993E-2</v>
      </c>
    </row>
    <row r="125" spans="1:4" ht="15.75">
      <c r="A125" s="54" t="s">
        <v>108</v>
      </c>
      <c r="B125" s="55">
        <v>0.2821050570441701</v>
      </c>
      <c r="C125" s="55">
        <v>3.3452824999999998E-4</v>
      </c>
      <c r="D125" s="56">
        <v>8.3065360000000005E-2</v>
      </c>
    </row>
    <row r="126" spans="1:4" ht="15.75">
      <c r="A126" s="54" t="s">
        <v>109</v>
      </c>
      <c r="B126" s="55">
        <v>0.28179520441719208</v>
      </c>
      <c r="C126" s="55">
        <v>4.4686025000000002E-4</v>
      </c>
      <c r="D126" s="56">
        <v>6.9100460000000002E-2</v>
      </c>
    </row>
    <row r="127" spans="1:4" ht="15.75">
      <c r="A127" s="54" t="s">
        <v>109</v>
      </c>
      <c r="B127" s="55">
        <v>0.28259346294531568</v>
      </c>
      <c r="C127" s="55">
        <v>5.2887324999999999E-4</v>
      </c>
      <c r="D127" s="56">
        <v>6.7636989999999994E-2</v>
      </c>
    </row>
    <row r="128" spans="1:4" ht="15.75">
      <c r="A128" s="54" t="s">
        <v>109</v>
      </c>
      <c r="B128" s="55">
        <v>0.282008722706722</v>
      </c>
      <c r="C128" s="55">
        <v>5.7315250000000001E-4</v>
      </c>
      <c r="D128" s="56">
        <v>6.5224669999999998E-2</v>
      </c>
    </row>
    <row r="129" spans="1:4" ht="15.75">
      <c r="A129" s="54" t="s">
        <v>109</v>
      </c>
      <c r="B129" s="55">
        <v>0.28164832767445164</v>
      </c>
      <c r="C129" s="55">
        <v>5.6775925000000001E-4</v>
      </c>
      <c r="D129" s="56">
        <v>6.1904479999999998E-2</v>
      </c>
    </row>
    <row r="130" spans="1:4" ht="15.75">
      <c r="A130" s="54" t="s">
        <v>109</v>
      </c>
      <c r="B130" s="55">
        <v>0.28165086689508922</v>
      </c>
      <c r="C130" s="55">
        <v>6.0866125000000001E-4</v>
      </c>
      <c r="D130" s="56">
        <v>5.7296989999999999E-2</v>
      </c>
    </row>
    <row r="131" spans="1:4" ht="15.75">
      <c r="A131" s="54" t="s">
        <v>109</v>
      </c>
      <c r="B131" s="55">
        <v>0.28182815367647635</v>
      </c>
      <c r="C131" s="55">
        <v>5.7627774999999997E-4</v>
      </c>
      <c r="D131" s="56">
        <v>5.5323400000000002E-2</v>
      </c>
    </row>
    <row r="132" spans="1:4" ht="15.75">
      <c r="A132" s="54" t="s">
        <v>109</v>
      </c>
      <c r="B132" s="55">
        <v>0.28169939050155401</v>
      </c>
      <c r="C132" s="55">
        <v>5.4969450000000005E-4</v>
      </c>
      <c r="D132" s="56">
        <v>5.5720209999999999E-2</v>
      </c>
    </row>
    <row r="133" spans="1:4" ht="15.75">
      <c r="A133" s="54" t="s">
        <v>109</v>
      </c>
      <c r="B133" s="55">
        <v>0.28191201601591326</v>
      </c>
      <c r="C133" s="55">
        <v>6.4238499999999998E-4</v>
      </c>
      <c r="D133" s="56">
        <v>4.9719779999999998E-2</v>
      </c>
    </row>
    <row r="134" spans="1:4" ht="15.75">
      <c r="A134" s="54" t="s">
        <v>109</v>
      </c>
      <c r="B134" s="55">
        <v>0.28167709525207357</v>
      </c>
      <c r="C134" s="55">
        <v>7.1490300000000002E-4</v>
      </c>
      <c r="D134" s="56">
        <v>5.1665589999999997E-2</v>
      </c>
    </row>
    <row r="135" spans="1:4" ht="15.75">
      <c r="A135" s="54" t="s">
        <v>109</v>
      </c>
      <c r="B135" s="55">
        <v>0.28146642882269801</v>
      </c>
      <c r="C135" s="55">
        <v>7.2191900000000001E-4</v>
      </c>
      <c r="D135" s="56">
        <v>4.3428210000000002E-2</v>
      </c>
    </row>
    <row r="136" spans="1:4" ht="15.75">
      <c r="A136" s="54" t="s">
        <v>109</v>
      </c>
      <c r="B136" s="55">
        <v>0.28193641923097418</v>
      </c>
      <c r="C136" s="55">
        <v>7.4090699999999996E-4</v>
      </c>
      <c r="D136" s="56">
        <v>4.738158E-2</v>
      </c>
    </row>
    <row r="137" spans="1:4" ht="15.75">
      <c r="A137" s="54" t="s">
        <v>109</v>
      </c>
      <c r="B137" s="55">
        <v>0.28182421635733945</v>
      </c>
      <c r="C137" s="55">
        <v>7.1089475000000004E-4</v>
      </c>
      <c r="D137" s="56">
        <v>5.3272189999999997E-2</v>
      </c>
    </row>
    <row r="138" spans="1:4" ht="15.75">
      <c r="A138" s="54" t="s">
        <v>109</v>
      </c>
      <c r="B138" s="55">
        <v>0.28156642882269783</v>
      </c>
      <c r="C138" s="55">
        <v>6.2489675000000004E-4</v>
      </c>
      <c r="D138" s="56">
        <v>5.5445399999999999E-2</v>
      </c>
    </row>
    <row r="139" spans="1:4" ht="15.75">
      <c r="A139" s="54" t="s">
        <v>109</v>
      </c>
      <c r="B139" s="55">
        <v>0.28200460311801784</v>
      </c>
      <c r="C139" s="55">
        <v>5.1356475000000003E-4</v>
      </c>
      <c r="D139" s="56">
        <v>6.2785610000000006E-2</v>
      </c>
    </row>
    <row r="140" spans="1:4" ht="15.75">
      <c r="A140" s="54" t="s">
        <v>109</v>
      </c>
      <c r="B140" s="55">
        <v>0.28260872270672233</v>
      </c>
      <c r="C140" s="55">
        <v>4.3415175000000001E-4</v>
      </c>
      <c r="D140" s="56">
        <v>6.7791920000000006E-2</v>
      </c>
    </row>
    <row r="141" spans="1:4" ht="15.75">
      <c r="A141" s="54" t="s">
        <v>109</v>
      </c>
      <c r="B141" s="55">
        <v>0.28195781533149811</v>
      </c>
      <c r="C141" s="55">
        <v>5.3024474999999996E-4</v>
      </c>
      <c r="D141" s="56">
        <v>7.4214779999999994E-2</v>
      </c>
    </row>
    <row r="142" spans="1:4" ht="15.75">
      <c r="A142" s="54" t="s">
        <v>110</v>
      </c>
      <c r="B142" s="55">
        <v>0.28201330000000002</v>
      </c>
      <c r="C142" s="55">
        <v>1.2800379999999999E-4</v>
      </c>
      <c r="D142" s="56">
        <v>0.2355255</v>
      </c>
    </row>
    <row r="143" spans="1:4" ht="15.75">
      <c r="A143" s="54" t="s">
        <v>110</v>
      </c>
      <c r="B143" s="55">
        <v>0.28172730000000001</v>
      </c>
      <c r="C143" s="55">
        <v>1.219652E-4</v>
      </c>
      <c r="D143" s="56">
        <v>0.23262730000000001</v>
      </c>
    </row>
    <row r="144" spans="1:4" ht="15.75">
      <c r="A144" s="54" t="s">
        <v>110</v>
      </c>
      <c r="B144" s="55">
        <v>0.28177750000000001</v>
      </c>
      <c r="C144" s="55">
        <v>1.1643929999999999E-4</v>
      </c>
      <c r="D144" s="56">
        <v>0.2315149</v>
      </c>
    </row>
    <row r="145" spans="1:4" ht="15.75">
      <c r="A145" s="54" t="s">
        <v>110</v>
      </c>
      <c r="B145" s="55">
        <v>0.28196580000000004</v>
      </c>
      <c r="C145" s="55">
        <v>1.145745E-4</v>
      </c>
      <c r="D145" s="56">
        <v>0.2470686</v>
      </c>
    </row>
    <row r="146" spans="1:4" ht="15.75">
      <c r="A146" s="54" t="s">
        <v>110</v>
      </c>
      <c r="B146" s="55">
        <v>0.28179740000000003</v>
      </c>
      <c r="C146" s="55">
        <v>9.7928230000000004E-5</v>
      </c>
      <c r="D146" s="56">
        <v>0.28652549999999999</v>
      </c>
    </row>
    <row r="147" spans="1:4" ht="15.75">
      <c r="A147" s="54" t="s">
        <v>110</v>
      </c>
      <c r="B147" s="55">
        <v>0.28170330000000005</v>
      </c>
      <c r="C147" s="55">
        <v>1.556033E-4</v>
      </c>
      <c r="D147" s="56">
        <v>0.2129123</v>
      </c>
    </row>
    <row r="148" spans="1:4" ht="15.75">
      <c r="A148" s="54" t="s">
        <v>110</v>
      </c>
      <c r="B148" s="55">
        <v>0.2814817</v>
      </c>
      <c r="C148" s="55">
        <v>1.374073E-4</v>
      </c>
      <c r="D148" s="56">
        <v>0.2013828</v>
      </c>
    </row>
    <row r="149" spans="1:4" ht="15.75">
      <c r="A149" s="54" t="s">
        <v>110</v>
      </c>
      <c r="B149" s="55">
        <v>0.28164710000000004</v>
      </c>
      <c r="C149" s="55">
        <v>1.5612730000000001E-4</v>
      </c>
      <c r="D149" s="56">
        <v>0.20818390000000001</v>
      </c>
    </row>
    <row r="150" spans="1:4" ht="15.75">
      <c r="A150" s="54" t="s">
        <v>110</v>
      </c>
      <c r="B150" s="55">
        <v>0.2817617</v>
      </c>
      <c r="C150" s="55">
        <v>1.7856999999999999E-4</v>
      </c>
      <c r="D150" s="56">
        <v>0.21963659999999999</v>
      </c>
    </row>
    <row r="151" spans="1:4" ht="15.75">
      <c r="A151" s="54" t="s">
        <v>110</v>
      </c>
      <c r="B151" s="55">
        <v>0.2819218</v>
      </c>
      <c r="C151" s="55">
        <v>1.420994E-4</v>
      </c>
      <c r="D151" s="56">
        <v>0.21467059999999999</v>
      </c>
    </row>
    <row r="152" spans="1:4" ht="15.75">
      <c r="A152" s="54" t="s">
        <v>110</v>
      </c>
      <c r="B152" s="55">
        <v>0.28169320000000003</v>
      </c>
      <c r="C152" s="55">
        <v>1.256374E-4</v>
      </c>
      <c r="D152" s="56">
        <v>0.21133279999999999</v>
      </c>
    </row>
    <row r="153" spans="1:4" ht="15.75">
      <c r="A153" s="54" t="s">
        <v>110</v>
      </c>
      <c r="B153" s="55">
        <v>0.2817791</v>
      </c>
      <c r="C153" s="55">
        <v>1.7814689999999999E-4</v>
      </c>
      <c r="D153" s="56">
        <v>0.20267740000000001</v>
      </c>
    </row>
    <row r="154" spans="1:4" ht="15.75">
      <c r="A154" s="54" t="s">
        <v>110</v>
      </c>
      <c r="B154" s="55">
        <v>0.28185930000000003</v>
      </c>
      <c r="C154" s="55">
        <v>1.5049710000000001E-4</v>
      </c>
      <c r="D154" s="56">
        <v>0.2027032</v>
      </c>
    </row>
    <row r="155" spans="1:4" ht="15.75">
      <c r="A155" s="54" t="s">
        <v>110</v>
      </c>
      <c r="B155" s="55">
        <v>0.28163000000000005</v>
      </c>
      <c r="C155" s="55">
        <v>1.19616E-4</v>
      </c>
      <c r="D155" s="56">
        <v>0.2581425</v>
      </c>
    </row>
    <row r="156" spans="1:4" ht="15.75">
      <c r="A156" s="54" t="s">
        <v>110</v>
      </c>
      <c r="B156" s="55">
        <v>0.28169060000000001</v>
      </c>
      <c r="C156" s="55">
        <v>1.5387180000000001E-4</v>
      </c>
      <c r="D156" s="56">
        <v>0.24345220000000001</v>
      </c>
    </row>
    <row r="157" spans="1:4" ht="15.75">
      <c r="A157" s="54" t="s">
        <v>110</v>
      </c>
      <c r="B157" s="55">
        <v>0.28167420000000004</v>
      </c>
      <c r="C157" s="55">
        <v>1.630581E-4</v>
      </c>
      <c r="D157" s="56">
        <v>0.2187287</v>
      </c>
    </row>
    <row r="158" spans="1:4" ht="15.75">
      <c r="A158" s="54" t="s">
        <v>110</v>
      </c>
      <c r="B158" s="55">
        <v>0.28189390000000003</v>
      </c>
      <c r="C158" s="55">
        <v>1.5394049999999999E-4</v>
      </c>
      <c r="D158" s="56">
        <v>0.21638450000000001</v>
      </c>
    </row>
    <row r="159" spans="1:4" ht="15.75">
      <c r="A159" s="54" t="s">
        <v>110</v>
      </c>
      <c r="B159" s="55">
        <v>0.28186250000000002</v>
      </c>
      <c r="C159" s="55">
        <v>1.7485720000000001E-4</v>
      </c>
      <c r="D159" s="56">
        <v>0.19282850000000001</v>
      </c>
    </row>
    <row r="160" spans="1:4" ht="15.75">
      <c r="A160" s="54" t="s">
        <v>110</v>
      </c>
      <c r="B160" s="55">
        <v>0.28181400000000001</v>
      </c>
      <c r="C160" s="55">
        <v>1.653448E-4</v>
      </c>
      <c r="D160" s="56">
        <v>0.191385</v>
      </c>
    </row>
    <row r="161" spans="1:4" ht="15.75">
      <c r="A161" s="54" t="s">
        <v>110</v>
      </c>
      <c r="B161" s="55">
        <v>0.2818541</v>
      </c>
      <c r="C161" s="55">
        <v>1.4247390000000001E-4</v>
      </c>
      <c r="D161" s="56">
        <v>0.19043479999999999</v>
      </c>
    </row>
    <row r="162" spans="1:4" ht="15.75">
      <c r="A162" s="54" t="s">
        <v>110</v>
      </c>
      <c r="B162" s="55">
        <v>0.28150770000000003</v>
      </c>
      <c r="C162" s="55">
        <v>1.606221E-4</v>
      </c>
      <c r="D162" s="56">
        <v>0.1987371</v>
      </c>
    </row>
    <row r="163" spans="1:4" ht="15.75">
      <c r="A163" s="54" t="s">
        <v>110</v>
      </c>
      <c r="B163" s="55">
        <v>0.28167390000000003</v>
      </c>
      <c r="C163" s="55">
        <v>1.6393129999999999E-4</v>
      </c>
      <c r="D163" s="56">
        <v>0.19285379999999999</v>
      </c>
    </row>
    <row r="164" spans="1:4" ht="15.75">
      <c r="A164" s="54" t="s">
        <v>61</v>
      </c>
      <c r="B164" s="55">
        <v>0.281409961850422</v>
      </c>
      <c r="C164" s="55">
        <v>2.11732375E-4</v>
      </c>
      <c r="D164" s="56">
        <v>0.13210740000000001</v>
      </c>
    </row>
    <row r="165" spans="1:4" ht="15.75">
      <c r="A165" s="54" t="s">
        <v>61</v>
      </c>
      <c r="B165" s="55">
        <v>0.28159493428150256</v>
      </c>
      <c r="C165" s="55">
        <v>2.4185257500000001E-4</v>
      </c>
      <c r="D165" s="56">
        <v>0.137104</v>
      </c>
    </row>
    <row r="166" spans="1:4" ht="15.75">
      <c r="A166" s="54" t="s">
        <v>60</v>
      </c>
      <c r="B166" s="55">
        <v>0.28156826657241807</v>
      </c>
      <c r="C166" s="55">
        <v>2.4040522500000001E-4</v>
      </c>
      <c r="D166" s="56">
        <v>0.1349658</v>
      </c>
    </row>
    <row r="167" spans="1:4" ht="15.75">
      <c r="A167" s="54" t="s">
        <v>60</v>
      </c>
      <c r="B167" s="55">
        <v>0.28208953255305919</v>
      </c>
      <c r="C167" s="55">
        <v>1.65300525E-4</v>
      </c>
      <c r="D167" s="56">
        <v>0.1360188</v>
      </c>
    </row>
    <row r="168" spans="1:4" ht="15.75">
      <c r="A168" s="54" t="s">
        <v>60</v>
      </c>
      <c r="B168" s="55">
        <v>0.28160971005630048</v>
      </c>
      <c r="C168" s="55">
        <v>2.2223244999999999E-4</v>
      </c>
      <c r="D168" s="56">
        <v>0.1184593</v>
      </c>
    </row>
    <row r="169" spans="1:4" ht="15.75">
      <c r="A169" s="54" t="s">
        <v>60</v>
      </c>
      <c r="B169" s="55">
        <v>0.28218913122795486</v>
      </c>
      <c r="C169" s="55">
        <v>2.7985175E-4</v>
      </c>
      <c r="D169" s="56">
        <v>0.1157492</v>
      </c>
    </row>
    <row r="170" spans="1:4" ht="15.75">
      <c r="A170" s="54" t="s">
        <v>60</v>
      </c>
      <c r="B170" s="55">
        <v>0.28153079852123253</v>
      </c>
      <c r="C170" s="55">
        <v>2.4437857499999999E-4</v>
      </c>
      <c r="D170" s="56">
        <v>0.115235</v>
      </c>
    </row>
    <row r="171" spans="1:4" ht="15.75">
      <c r="A171" s="54" t="s">
        <v>60</v>
      </c>
      <c r="B171" s="55">
        <v>0.2819031596381848</v>
      </c>
      <c r="C171" s="55">
        <v>2.5131475000000003E-4</v>
      </c>
      <c r="D171" s="56">
        <v>0.12784599999999999</v>
      </c>
    </row>
    <row r="172" spans="1:4" ht="15.75">
      <c r="A172" s="54" t="s">
        <v>60</v>
      </c>
      <c r="B172" s="55">
        <v>0.28162319330308139</v>
      </c>
      <c r="C172" s="55">
        <v>2.4357065000000001E-4</v>
      </c>
      <c r="D172" s="56">
        <v>0.1178425</v>
      </c>
    </row>
    <row r="173" spans="1:4" ht="15.75">
      <c r="A173" s="54" t="s">
        <v>60</v>
      </c>
      <c r="B173" s="55">
        <v>0.28162439222889618</v>
      </c>
      <c r="C173" s="55">
        <v>2.1553340000000001E-4</v>
      </c>
      <c r="D173" s="56">
        <v>0.1278871</v>
      </c>
    </row>
    <row r="174" spans="1:4" ht="15.75">
      <c r="A174" s="54" t="s">
        <v>60</v>
      </c>
      <c r="B174" s="55">
        <v>0.28171763923544973</v>
      </c>
      <c r="C174" s="55">
        <v>1.9703097500000001E-4</v>
      </c>
      <c r="D174" s="56">
        <v>0.12433039999999999</v>
      </c>
    </row>
    <row r="175" spans="1:4" ht="15.75">
      <c r="A175" s="54" t="s">
        <v>60</v>
      </c>
      <c r="B175" s="55">
        <v>0.28155452309304674</v>
      </c>
      <c r="C175" s="55">
        <v>2.03439725E-4</v>
      </c>
      <c r="D175" s="56">
        <v>0.120626</v>
      </c>
    </row>
    <row r="176" spans="1:4" ht="15.75">
      <c r="A176" s="54" t="s">
        <v>60</v>
      </c>
      <c r="B176" s="55">
        <v>0.28164081237687599</v>
      </c>
      <c r="C176" s="55">
        <v>2.3660860000000001E-4</v>
      </c>
      <c r="D176" s="56">
        <v>0.1270636</v>
      </c>
    </row>
    <row r="177" spans="1:4" ht="15.75">
      <c r="A177" s="54" t="s">
        <v>60</v>
      </c>
      <c r="B177" s="55">
        <v>0.28140685128894399</v>
      </c>
      <c r="C177" s="55">
        <v>2.1360279999999999E-4</v>
      </c>
      <c r="D177" s="56">
        <v>0.12990650000000001</v>
      </c>
    </row>
    <row r="178" spans="1:4" ht="15.75">
      <c r="A178" s="54" t="s">
        <v>60</v>
      </c>
      <c r="B178" s="55">
        <v>0.28194081237687596</v>
      </c>
      <c r="C178" s="55">
        <v>1.6096552499999999E-4</v>
      </c>
      <c r="D178" s="56">
        <v>0.12980610000000001</v>
      </c>
    </row>
    <row r="179" spans="1:4" ht="15.75">
      <c r="A179" s="54" t="s">
        <v>60</v>
      </c>
      <c r="B179" s="55">
        <v>0.28185717997605897</v>
      </c>
      <c r="C179" s="55">
        <v>2.369266E-4</v>
      </c>
      <c r="D179" s="56">
        <v>0.1264999</v>
      </c>
    </row>
    <row r="180" spans="1:4" ht="15.75">
      <c r="A180" s="54" t="s">
        <v>63</v>
      </c>
      <c r="B180" s="55">
        <v>0.28156838761729858</v>
      </c>
      <c r="C180" s="55">
        <v>2.5022199999999998E-4</v>
      </c>
      <c r="D180" s="56">
        <v>0.11207839999999999</v>
      </c>
    </row>
    <row r="181" spans="1:4" ht="15.75">
      <c r="A181" s="54" t="s">
        <v>63</v>
      </c>
      <c r="B181" s="55">
        <v>0.28164408229819737</v>
      </c>
      <c r="C181" s="55">
        <v>2.3546339999999999E-4</v>
      </c>
      <c r="D181" s="56">
        <v>0.1281735</v>
      </c>
    </row>
    <row r="182" spans="1:4" ht="15.75">
      <c r="A182" s="54" t="s">
        <v>62</v>
      </c>
      <c r="B182" s="55">
        <v>0.28150280431478503</v>
      </c>
      <c r="C182" s="55">
        <v>2.1973345E-4</v>
      </c>
      <c r="D182" s="56">
        <v>0.13238659999999999</v>
      </c>
    </row>
    <row r="183" spans="1:4" ht="15.75">
      <c r="A183" s="54" t="s">
        <v>62</v>
      </c>
      <c r="B183" s="55">
        <v>0.28160858313073439</v>
      </c>
      <c r="C183" s="55">
        <v>1.648981E-4</v>
      </c>
      <c r="D183" s="56">
        <v>0.1348423</v>
      </c>
    </row>
    <row r="184" spans="1:4" ht="15.75">
      <c r="A184" s="54" t="s">
        <v>62</v>
      </c>
      <c r="B184" s="55">
        <v>0.28185628980293048</v>
      </c>
      <c r="C184" s="55">
        <v>1.7777750000000001E-4</v>
      </c>
      <c r="D184" s="56">
        <v>0.1453817</v>
      </c>
    </row>
    <row r="185" spans="1:4" ht="15.75">
      <c r="A185" s="54" t="s">
        <v>62</v>
      </c>
      <c r="B185" s="55">
        <v>0.28205767108825147</v>
      </c>
      <c r="C185" s="55">
        <v>2.1729837500000001E-4</v>
      </c>
      <c r="D185" s="56">
        <v>0.13611509999999999</v>
      </c>
    </row>
    <row r="186" spans="1:4" ht="15.75">
      <c r="A186" s="54" t="s">
        <v>62</v>
      </c>
      <c r="B186" s="55">
        <v>0.28155767108825103</v>
      </c>
      <c r="C186" s="55">
        <v>1.9237152500000001E-4</v>
      </c>
      <c r="D186" s="56">
        <v>0.1219412</v>
      </c>
    </row>
    <row r="187" spans="1:4" ht="15.75">
      <c r="A187" s="54" t="s">
        <v>62</v>
      </c>
      <c r="B187" s="55">
        <v>0.2820422332151673</v>
      </c>
      <c r="C187" s="55">
        <v>1.673314E-4</v>
      </c>
      <c r="D187" s="56">
        <v>0.1390749</v>
      </c>
    </row>
    <row r="188" spans="1:4" ht="15.75">
      <c r="A188" s="54" t="s">
        <v>62</v>
      </c>
      <c r="B188" s="55">
        <v>0.28186751661515003</v>
      </c>
      <c r="C188" s="55">
        <v>2.0924044999999999E-4</v>
      </c>
      <c r="D188" s="56">
        <v>0.1348964</v>
      </c>
    </row>
    <row r="189" spans="1:4" ht="15.75">
      <c r="A189" s="54" t="s">
        <v>62</v>
      </c>
      <c r="B189" s="55">
        <v>0.28155452309304674</v>
      </c>
      <c r="C189" s="55">
        <v>1.5450762500000001E-4</v>
      </c>
      <c r="D189" s="56">
        <v>0.1574401</v>
      </c>
    </row>
    <row r="190" spans="1:4" ht="15.75">
      <c r="A190" s="54" t="s">
        <v>62</v>
      </c>
      <c r="B190" s="55">
        <v>0.28165163027368795</v>
      </c>
      <c r="C190" s="55">
        <v>1.8253934999999999E-4</v>
      </c>
      <c r="D190" s="56">
        <v>0.13974439999999999</v>
      </c>
    </row>
    <row r="191" spans="1:4" ht="15.75">
      <c r="A191" s="54" t="s">
        <v>62</v>
      </c>
      <c r="B191" s="55">
        <v>0.2815727641523843</v>
      </c>
      <c r="C191" s="55">
        <v>1.8441622500000001E-4</v>
      </c>
      <c r="D191" s="56">
        <v>0.13901759999999999</v>
      </c>
    </row>
    <row r="192" spans="1:4" ht="15.75">
      <c r="A192" s="54" t="s">
        <v>62</v>
      </c>
      <c r="B192" s="55">
        <v>0.28162620713297221</v>
      </c>
      <c r="C192" s="55">
        <v>1.6404342500000001E-4</v>
      </c>
      <c r="D192" s="56">
        <v>0.16731389999999999</v>
      </c>
    </row>
    <row r="193" spans="1:4" ht="15.75">
      <c r="A193" s="54" t="s">
        <v>62</v>
      </c>
      <c r="B193" s="55">
        <v>0.28171661132720005</v>
      </c>
      <c r="C193" s="55">
        <v>1.7167635000000001E-4</v>
      </c>
      <c r="D193" s="56">
        <v>0.15493309999999999</v>
      </c>
    </row>
    <row r="194" spans="1:4" ht="15.75">
      <c r="A194" s="54" t="s">
        <v>62</v>
      </c>
      <c r="B194" s="55">
        <v>0.28164316057248912</v>
      </c>
      <c r="C194" s="55">
        <v>1.1043749999999999E-4</v>
      </c>
      <c r="D194" s="56">
        <v>0.15691050000000001</v>
      </c>
    </row>
    <row r="195" spans="1:4" ht="15.75">
      <c r="A195" s="54" t="s">
        <v>62</v>
      </c>
      <c r="B195" s="55">
        <v>0.28143344860939501</v>
      </c>
      <c r="C195" s="55">
        <v>8.4631725E-5</v>
      </c>
      <c r="D195" s="56">
        <v>0.15176139999999999</v>
      </c>
    </row>
    <row r="196" spans="1:4" ht="15.75">
      <c r="A196" s="54" t="s">
        <v>65</v>
      </c>
      <c r="B196" s="55">
        <v>0.28206751661514956</v>
      </c>
      <c r="C196" s="55">
        <v>1.86569775E-4</v>
      </c>
      <c r="D196" s="56">
        <v>0.12749460000000001</v>
      </c>
    </row>
    <row r="197" spans="1:4" ht="15.75">
      <c r="A197" s="54" t="s">
        <v>65</v>
      </c>
      <c r="B197" s="55">
        <v>0.28146902804791801</v>
      </c>
      <c r="C197" s="55">
        <v>2.0582805000000001E-4</v>
      </c>
      <c r="D197" s="56">
        <v>0.1212893</v>
      </c>
    </row>
    <row r="198" spans="1:4" ht="15.75">
      <c r="A198" s="54" t="s">
        <v>65</v>
      </c>
      <c r="B198" s="55">
        <v>0.28161087975945287</v>
      </c>
      <c r="C198" s="55">
        <v>1.7397117500000001E-4</v>
      </c>
      <c r="D198" s="56">
        <v>0.1363946</v>
      </c>
    </row>
    <row r="199" spans="1:4" ht="15.75">
      <c r="A199" s="54" t="s">
        <v>65</v>
      </c>
      <c r="B199" s="55">
        <v>0.28162040519683867</v>
      </c>
      <c r="C199" s="55">
        <v>1.9098284999999999E-4</v>
      </c>
      <c r="D199" s="56">
        <v>0.139625</v>
      </c>
    </row>
    <row r="200" spans="1:4" ht="15.75">
      <c r="A200" s="54" t="s">
        <v>64</v>
      </c>
      <c r="B200" s="55">
        <v>0.28206902804791756</v>
      </c>
      <c r="C200" s="55">
        <v>1.7212527500000001E-4</v>
      </c>
      <c r="D200" s="56">
        <v>0.13934270000000001</v>
      </c>
    </row>
    <row r="201" spans="1:4" ht="15.75">
      <c r="A201" s="54" t="s">
        <v>64</v>
      </c>
      <c r="B201" s="55">
        <v>0.28208812302104602</v>
      </c>
      <c r="C201" s="55">
        <v>2.15675325E-4</v>
      </c>
      <c r="D201" s="56">
        <v>0.14484269999999999</v>
      </c>
    </row>
    <row r="202" spans="1:4" ht="15.75">
      <c r="A202" s="54" t="s">
        <v>64</v>
      </c>
      <c r="B202" s="55">
        <v>0.28162295354728706</v>
      </c>
      <c r="C202" s="55">
        <v>1.8138202499999999E-4</v>
      </c>
      <c r="D202" s="56">
        <v>0.14151059999999999</v>
      </c>
    </row>
    <row r="203" spans="1:4" ht="15.75">
      <c r="A203" s="54" t="s">
        <v>64</v>
      </c>
      <c r="B203" s="55">
        <v>0.28166050995833403</v>
      </c>
      <c r="C203" s="55">
        <v>1.8744905E-4</v>
      </c>
      <c r="D203" s="56">
        <v>0.14353479999999999</v>
      </c>
    </row>
    <row r="204" spans="1:4" ht="15.75">
      <c r="A204" s="54" t="s">
        <v>64</v>
      </c>
      <c r="B204" s="55">
        <v>0.28159705846088268</v>
      </c>
      <c r="C204" s="55">
        <v>1.6405097500000001E-4</v>
      </c>
      <c r="D204" s="56">
        <v>0.1451759</v>
      </c>
    </row>
    <row r="205" spans="1:4" ht="15.75">
      <c r="A205" s="54" t="s">
        <v>64</v>
      </c>
      <c r="B205" s="55">
        <v>0.28156601579881008</v>
      </c>
      <c r="C205" s="55">
        <v>1.8223727500000001E-4</v>
      </c>
      <c r="D205" s="56">
        <v>0.14919679999999999</v>
      </c>
    </row>
    <row r="206" spans="1:4" ht="15.75">
      <c r="A206" s="54" t="s">
        <v>64</v>
      </c>
      <c r="B206" s="55">
        <v>0.28160689701163305</v>
      </c>
      <c r="C206" s="55">
        <v>2.022591E-4</v>
      </c>
      <c r="D206" s="56">
        <v>0.1379784</v>
      </c>
    </row>
    <row r="207" spans="1:4" ht="15.75">
      <c r="A207" s="54" t="s">
        <v>64</v>
      </c>
      <c r="B207" s="55">
        <v>0.28160185424385042</v>
      </c>
      <c r="C207" s="55">
        <v>1.5382834999999999E-4</v>
      </c>
      <c r="D207" s="56">
        <v>0.1512898</v>
      </c>
    </row>
    <row r="208" spans="1:4" ht="15.75">
      <c r="A208" s="54" t="s">
        <v>64</v>
      </c>
      <c r="B208" s="55">
        <v>0.28161789639730039</v>
      </c>
      <c r="C208" s="55">
        <v>1.8716395000000001E-4</v>
      </c>
      <c r="D208" s="56">
        <v>0.14099349999999999</v>
      </c>
    </row>
    <row r="209" spans="1:4" ht="15.75">
      <c r="A209" s="54" t="s">
        <v>64</v>
      </c>
      <c r="B209" s="55">
        <v>0.28137505505315702</v>
      </c>
      <c r="C209" s="55">
        <v>1.6825965000000001E-4</v>
      </c>
      <c r="D209" s="56">
        <v>0.1523291</v>
      </c>
    </row>
    <row r="210" spans="1:4" ht="15.75">
      <c r="A210" s="54" t="s">
        <v>64</v>
      </c>
      <c r="B210" s="55">
        <v>0.28185717997605897</v>
      </c>
      <c r="C210" s="55">
        <v>1.9585070000000001E-4</v>
      </c>
      <c r="D210" s="56">
        <v>0.1440564</v>
      </c>
    </row>
    <row r="211" spans="1:4" ht="15.75">
      <c r="A211" s="54" t="s">
        <v>64</v>
      </c>
      <c r="B211" s="55">
        <v>0.28181033006933665</v>
      </c>
      <c r="C211" s="55">
        <v>2.1900994999999999E-4</v>
      </c>
      <c r="D211" s="56">
        <v>0.13577359999999999</v>
      </c>
    </row>
    <row r="212" spans="1:4" ht="15.75">
      <c r="A212" s="54" t="s">
        <v>67</v>
      </c>
      <c r="B212" s="55">
        <v>0.28162295354728706</v>
      </c>
      <c r="C212" s="55">
        <v>1.6848732499999999E-4</v>
      </c>
      <c r="D212" s="56">
        <v>0.1623445</v>
      </c>
    </row>
    <row r="213" spans="1:4" ht="15.75">
      <c r="A213" s="54" t="s">
        <v>67</v>
      </c>
      <c r="B213" s="55">
        <v>0.28169455912029129</v>
      </c>
      <c r="C213" s="55">
        <v>2.2973735E-4</v>
      </c>
      <c r="D213" s="56">
        <v>0.1294575</v>
      </c>
    </row>
    <row r="214" spans="1:4" ht="15.75">
      <c r="A214" s="54" t="s">
        <v>66</v>
      </c>
      <c r="B214" s="55">
        <v>0.28169939050155401</v>
      </c>
      <c r="C214" s="55">
        <v>1.8533332500000001E-4</v>
      </c>
      <c r="D214" s="56">
        <v>0.1301389</v>
      </c>
    </row>
    <row r="215" spans="1:4" ht="15.75">
      <c r="A215" s="54" t="s">
        <v>66</v>
      </c>
      <c r="B215" s="55">
        <v>0.2820591771279638</v>
      </c>
      <c r="C215" s="55">
        <v>1.9794627499999999E-4</v>
      </c>
      <c r="D215" s="56">
        <v>0.1436955</v>
      </c>
    </row>
    <row r="216" spans="1:4" ht="15.75">
      <c r="A216" s="54" t="s">
        <v>66</v>
      </c>
      <c r="B216" s="55">
        <v>0.28162620713297221</v>
      </c>
      <c r="C216" s="55">
        <v>1.53489375E-4</v>
      </c>
      <c r="D216" s="56">
        <v>0.1529826</v>
      </c>
    </row>
    <row r="217" spans="1:4" ht="15.75">
      <c r="A217" s="54" t="s">
        <v>66</v>
      </c>
      <c r="B217" s="55">
        <v>0.28204223321516736</v>
      </c>
      <c r="C217" s="55">
        <v>1.9774892499999999E-4</v>
      </c>
      <c r="D217" s="56">
        <v>0.1495948</v>
      </c>
    </row>
    <row r="218" spans="1:4" ht="15.75">
      <c r="A218" s="54" t="s">
        <v>66</v>
      </c>
      <c r="B218" s="55">
        <v>0.28182421635733945</v>
      </c>
      <c r="C218" s="55">
        <v>2.2639327500000001E-4</v>
      </c>
      <c r="D218" s="56">
        <v>0.13889889999999999</v>
      </c>
    </row>
    <row r="219" spans="1:4" ht="15.75">
      <c r="A219" s="54" t="s">
        <v>66</v>
      </c>
      <c r="B219" s="55">
        <v>0.28194321429755786</v>
      </c>
      <c r="C219" s="55">
        <v>1.50665425E-4</v>
      </c>
      <c r="D219" s="56">
        <v>0.1614362</v>
      </c>
    </row>
    <row r="220" spans="1:4" ht="15.75">
      <c r="A220" s="54" t="s">
        <v>66</v>
      </c>
      <c r="B220" s="55">
        <v>0.28183515229205219</v>
      </c>
      <c r="C220" s="55">
        <v>2.0219540000000001E-4</v>
      </c>
      <c r="D220" s="56">
        <v>0.1318396</v>
      </c>
    </row>
    <row r="221" spans="1:4" ht="15.75">
      <c r="A221" s="54" t="s">
        <v>66</v>
      </c>
      <c r="B221" s="55">
        <v>0.28208953255305924</v>
      </c>
      <c r="C221" s="55">
        <v>1.97952675E-4</v>
      </c>
      <c r="D221" s="56">
        <v>0.14304990000000001</v>
      </c>
    </row>
    <row r="222" spans="1:4" ht="15.75">
      <c r="A222" s="54" t="s">
        <v>66</v>
      </c>
      <c r="B222" s="55">
        <v>0.28198142523754549</v>
      </c>
      <c r="C222" s="55">
        <v>1.9902710000000001E-4</v>
      </c>
      <c r="D222" s="56">
        <v>0.15105289999999999</v>
      </c>
    </row>
    <row r="223" spans="1:4" ht="15.75">
      <c r="A223" s="54" t="s">
        <v>66</v>
      </c>
      <c r="B223" s="55">
        <v>0.28156601579881008</v>
      </c>
      <c r="C223" s="55">
        <v>1.8238695000000001E-4</v>
      </c>
      <c r="D223" s="56">
        <v>0.13126699999999999</v>
      </c>
    </row>
    <row r="224" spans="1:4" ht="15.75">
      <c r="A224" s="54" t="s">
        <v>66</v>
      </c>
      <c r="B224" s="55">
        <v>0.28172439735249083</v>
      </c>
      <c r="C224" s="55">
        <v>2.0745232500000001E-4</v>
      </c>
      <c r="D224" s="56">
        <v>0.1523466</v>
      </c>
    </row>
    <row r="225" spans="1:4" ht="15.75">
      <c r="A225" s="54" t="s">
        <v>66</v>
      </c>
      <c r="B225" s="55">
        <v>0.28184403041527389</v>
      </c>
      <c r="C225" s="55">
        <v>1.9430375000000001E-4</v>
      </c>
      <c r="D225" s="56">
        <v>0.13513030000000001</v>
      </c>
    </row>
    <row r="226" spans="1:4" ht="15.75">
      <c r="A226" s="54" t="s">
        <v>66</v>
      </c>
      <c r="B226" s="55">
        <v>0.28140631012869199</v>
      </c>
      <c r="C226" s="55">
        <v>1.6339707499999999E-4</v>
      </c>
      <c r="D226" s="56">
        <v>0.1303493</v>
      </c>
    </row>
    <row r="227" spans="1:4" ht="15.75">
      <c r="A227" s="54" t="s">
        <v>66</v>
      </c>
      <c r="B227" s="55">
        <v>0.2816393015671787</v>
      </c>
      <c r="C227" s="55">
        <v>2.2420352500000001E-4</v>
      </c>
      <c r="D227" s="56">
        <v>0.14560100000000001</v>
      </c>
    </row>
    <row r="228" spans="1:4" ht="15.75">
      <c r="A228" s="57" t="s">
        <v>22</v>
      </c>
      <c r="B228" s="55">
        <f>AVERAGE(B3:B227)</f>
        <v>0.28174569397768667</v>
      </c>
      <c r="C228" s="58"/>
      <c r="D228" s="56">
        <f>AVERAGE(D3:D227)</f>
        <v>0.16945893044444452</v>
      </c>
    </row>
    <row r="229" spans="1:4" ht="15.75">
      <c r="A229" s="57" t="s">
        <v>29</v>
      </c>
      <c r="B229" s="55">
        <f>2*_xlfn.STDEV.P(B3:B227)</f>
        <v>4.063136081779204E-4</v>
      </c>
      <c r="C229" s="58"/>
      <c r="D229" s="56">
        <f>2*_xlfn.STDEV.P(D3:D227)</f>
        <v>0.16263627142439632</v>
      </c>
    </row>
    <row r="230" spans="1:4" ht="15.75">
      <c r="A230" s="57" t="s">
        <v>54</v>
      </c>
      <c r="B230" s="54">
        <f>COUNT(B3:B227)</f>
        <v>225</v>
      </c>
      <c r="C230" s="58"/>
      <c r="D230" s="59">
        <f>COUNT(D3:D227)</f>
        <v>225</v>
      </c>
    </row>
    <row r="231" spans="1:4" ht="15.75">
      <c r="A231" s="60" t="s">
        <v>30</v>
      </c>
      <c r="B231" s="61">
        <v>0.28158490000000003</v>
      </c>
      <c r="C231" s="61">
        <v>1.193298E-4</v>
      </c>
      <c r="D231" s="62">
        <v>0.86108119999999999</v>
      </c>
    </row>
    <row r="232" spans="1:4" ht="15.75">
      <c r="A232" s="54" t="s">
        <v>30</v>
      </c>
      <c r="B232" s="55">
        <v>0.2815299</v>
      </c>
      <c r="C232" s="55">
        <v>8.7937379999999995E-5</v>
      </c>
      <c r="D232" s="56">
        <v>0.42731279999999999</v>
      </c>
    </row>
    <row r="233" spans="1:4" ht="15.75">
      <c r="A233" s="54" t="s">
        <v>30</v>
      </c>
      <c r="B233" s="55">
        <v>0.28159610000000002</v>
      </c>
      <c r="C233" s="55">
        <v>5.063598E-5</v>
      </c>
      <c r="D233" s="56">
        <v>0.83103039999999995</v>
      </c>
    </row>
    <row r="234" spans="1:4" ht="15.75">
      <c r="A234" s="54" t="s">
        <v>30</v>
      </c>
      <c r="B234" s="55">
        <v>0.28181990000000001</v>
      </c>
      <c r="C234" s="55">
        <v>7.4362960000000003E-5</v>
      </c>
      <c r="D234" s="56">
        <v>0.38524190000000003</v>
      </c>
    </row>
    <row r="235" spans="1:4" ht="15.75">
      <c r="A235" s="54" t="s">
        <v>30</v>
      </c>
      <c r="B235" s="55">
        <v>0.28170400000000001</v>
      </c>
      <c r="C235" s="55">
        <v>7.9841260000000001E-5</v>
      </c>
      <c r="D235" s="56">
        <v>0.81245900000000004</v>
      </c>
    </row>
    <row r="236" spans="1:4" ht="15.75">
      <c r="A236" s="54" t="s">
        <v>30</v>
      </c>
      <c r="B236" s="55">
        <v>0.28164</v>
      </c>
      <c r="C236" s="55">
        <v>4.9625040000000003E-5</v>
      </c>
      <c r="D236" s="56">
        <v>0.74355870000000002</v>
      </c>
    </row>
    <row r="237" spans="1:4" ht="15.75">
      <c r="A237" s="54" t="s">
        <v>30</v>
      </c>
      <c r="B237" s="55">
        <v>0.28157900000000002</v>
      </c>
      <c r="C237" s="55">
        <v>6.1991280000000003E-5</v>
      </c>
      <c r="D237" s="56">
        <v>0.79478400000000005</v>
      </c>
    </row>
    <row r="238" spans="1:4" ht="15.75">
      <c r="A238" s="54" t="s">
        <v>30</v>
      </c>
      <c r="B238" s="55">
        <v>0.28160190000000002</v>
      </c>
      <c r="C238" s="55">
        <v>4.9095750000000002E-5</v>
      </c>
      <c r="D238" s="56">
        <v>0.80689920000000004</v>
      </c>
    </row>
    <row r="239" spans="1:4" ht="15.75">
      <c r="A239" s="54" t="s">
        <v>30</v>
      </c>
      <c r="B239" s="55">
        <v>0.28169759999999999</v>
      </c>
      <c r="C239" s="55">
        <v>6.4959139999999996E-5</v>
      </c>
      <c r="D239" s="56">
        <v>0.59468209999999999</v>
      </c>
    </row>
    <row r="240" spans="1:4" ht="15.75">
      <c r="A240" s="54" t="s">
        <v>30</v>
      </c>
      <c r="B240" s="55">
        <v>0.28150819999999999</v>
      </c>
      <c r="C240" s="55">
        <v>1.13274E-4</v>
      </c>
      <c r="D240" s="56">
        <v>0.55559780000000003</v>
      </c>
    </row>
    <row r="241" spans="1:4" ht="15.75">
      <c r="A241" s="54" t="s">
        <v>30</v>
      </c>
      <c r="B241" s="55">
        <v>0.28143580000000001</v>
      </c>
      <c r="C241" s="55">
        <v>7.6935480000000001E-5</v>
      </c>
      <c r="D241" s="56">
        <v>0.52349060000000003</v>
      </c>
    </row>
    <row r="242" spans="1:4" ht="15.75">
      <c r="A242" s="54" t="s">
        <v>30</v>
      </c>
      <c r="B242" s="55">
        <v>0.28152890000000003</v>
      </c>
      <c r="C242" s="55">
        <v>7.6045370000000007E-5</v>
      </c>
      <c r="D242" s="56">
        <v>0.4228558</v>
      </c>
    </row>
    <row r="243" spans="1:4" ht="15.75">
      <c r="A243" s="54" t="s">
        <v>30</v>
      </c>
      <c r="B243" s="55">
        <v>0.2816843</v>
      </c>
      <c r="C243" s="55">
        <v>4.4902209999999999E-5</v>
      </c>
      <c r="D243" s="56">
        <v>0.70334359999999996</v>
      </c>
    </row>
    <row r="244" spans="1:4" ht="15.75">
      <c r="A244" s="54" t="s">
        <v>30</v>
      </c>
      <c r="B244" s="55">
        <v>0.28166809999999998</v>
      </c>
      <c r="C244" s="55">
        <v>9.1844670000000003E-5</v>
      </c>
      <c r="D244" s="56">
        <v>0.5663087</v>
      </c>
    </row>
    <row r="245" spans="1:4" ht="15.75">
      <c r="A245" s="54" t="s">
        <v>30</v>
      </c>
      <c r="B245" s="55">
        <v>0.28159030000000002</v>
      </c>
      <c r="C245" s="55">
        <v>9.0306379999999998E-5</v>
      </c>
      <c r="D245" s="56">
        <v>0.43253019999999998</v>
      </c>
    </row>
    <row r="246" spans="1:4" ht="15.75">
      <c r="A246" s="54" t="s">
        <v>30</v>
      </c>
      <c r="B246" s="55">
        <v>0.28152840000000001</v>
      </c>
      <c r="C246" s="55">
        <v>9.2027999999999994E-5</v>
      </c>
      <c r="D246" s="56">
        <v>0.4343457</v>
      </c>
    </row>
    <row r="247" spans="1:4" ht="15.75">
      <c r="A247" s="54" t="s">
        <v>30</v>
      </c>
      <c r="B247" s="55">
        <v>0.28164280000000003</v>
      </c>
      <c r="C247" s="55">
        <v>8.7891849999999994E-5</v>
      </c>
      <c r="D247" s="56">
        <v>0.53013690000000002</v>
      </c>
    </row>
    <row r="248" spans="1:4" ht="15.75">
      <c r="A248" s="54" t="s">
        <v>30</v>
      </c>
      <c r="B248" s="55">
        <v>0.28174179999999999</v>
      </c>
      <c r="C248" s="55">
        <v>7.2927830000000005E-5</v>
      </c>
      <c r="D248" s="56">
        <v>0.50527699999999998</v>
      </c>
    </row>
    <row r="249" spans="1:4" ht="15.75">
      <c r="A249" s="54" t="s">
        <v>30</v>
      </c>
      <c r="B249" s="55">
        <v>0.28158840000000002</v>
      </c>
      <c r="C249" s="55">
        <v>5.6057200000000003E-5</v>
      </c>
      <c r="D249" s="56">
        <v>0.63188429999999995</v>
      </c>
    </row>
    <row r="250" spans="1:4" ht="15.75">
      <c r="A250" s="54" t="s">
        <v>30</v>
      </c>
      <c r="B250" s="55">
        <v>0.28168850000000001</v>
      </c>
      <c r="C250" s="55">
        <v>9.8867470000000006E-5</v>
      </c>
      <c r="D250" s="56">
        <v>0.55386619999999998</v>
      </c>
    </row>
    <row r="251" spans="1:4" ht="15.75">
      <c r="A251" s="54" t="s">
        <v>30</v>
      </c>
      <c r="B251" s="55">
        <v>0.28161000000000003</v>
      </c>
      <c r="C251" s="55">
        <v>6.660572E-5</v>
      </c>
      <c r="D251" s="56">
        <v>0.613591</v>
      </c>
    </row>
    <row r="252" spans="1:4" ht="15.75">
      <c r="A252" s="54" t="s">
        <v>30</v>
      </c>
      <c r="B252" s="55">
        <v>0.28160859999999999</v>
      </c>
      <c r="C252" s="55">
        <v>1.061693E-4</v>
      </c>
      <c r="D252" s="56">
        <v>0.28851909999999997</v>
      </c>
    </row>
    <row r="253" spans="1:4" ht="15.75">
      <c r="A253" s="54" t="s">
        <v>30</v>
      </c>
      <c r="B253" s="55">
        <v>0.2816284</v>
      </c>
      <c r="C253" s="55">
        <v>5.995E-5</v>
      </c>
      <c r="D253" s="56">
        <v>0.73993750000000003</v>
      </c>
    </row>
    <row r="254" spans="1:4" ht="15.75">
      <c r="A254" s="54" t="s">
        <v>30</v>
      </c>
      <c r="B254" s="55">
        <v>0.28162530000000002</v>
      </c>
      <c r="C254" s="55">
        <v>6.107393E-5</v>
      </c>
      <c r="D254" s="56">
        <v>0.55835080000000004</v>
      </c>
    </row>
    <row r="255" spans="1:4" ht="15.75">
      <c r="A255" s="54" t="s">
        <v>30</v>
      </c>
      <c r="B255" s="55">
        <v>0.28141149999999998</v>
      </c>
      <c r="C255" s="55">
        <v>1.597228E-4</v>
      </c>
      <c r="D255" s="56">
        <v>0.21624389999999999</v>
      </c>
    </row>
    <row r="256" spans="1:4" ht="15.75">
      <c r="A256" s="54" t="s">
        <v>30</v>
      </c>
      <c r="B256" s="55">
        <v>0.28162330000000002</v>
      </c>
      <c r="C256" s="55">
        <v>5.5872740000000001E-5</v>
      </c>
      <c r="D256" s="56">
        <v>0.56513270000000004</v>
      </c>
    </row>
    <row r="257" spans="1:4" ht="15.75">
      <c r="A257" s="54" t="s">
        <v>30</v>
      </c>
      <c r="B257" s="55">
        <v>0.2815976</v>
      </c>
      <c r="C257" s="55">
        <v>5.3881529999999998E-5</v>
      </c>
      <c r="D257" s="56">
        <v>0.76781290000000002</v>
      </c>
    </row>
    <row r="258" spans="1:4" ht="15.75">
      <c r="A258" s="54" t="s">
        <v>30</v>
      </c>
      <c r="B258" s="55">
        <v>0.28175129999999998</v>
      </c>
      <c r="C258" s="55">
        <v>1.1713010000000001E-4</v>
      </c>
      <c r="D258" s="56">
        <v>0.2407928</v>
      </c>
    </row>
    <row r="259" spans="1:4" ht="15.75">
      <c r="A259" s="57" t="s">
        <v>22</v>
      </c>
      <c r="B259" s="55">
        <f>AVERAGE(B231:B258)</f>
        <v>0.28161481428571433</v>
      </c>
      <c r="C259" s="54"/>
      <c r="D259" s="56">
        <f>AVERAGE(D231:D258)</f>
        <v>0.57525238571428561</v>
      </c>
    </row>
    <row r="260" spans="1:4" ht="15.75">
      <c r="A260" s="57" t="s">
        <v>29</v>
      </c>
      <c r="B260" s="55">
        <f>2*_xlfn.STDEV.P(B231:B258)</f>
        <v>1.7633676153708423E-4</v>
      </c>
      <c r="C260" s="54"/>
      <c r="D260" s="56">
        <f>2*_xlfn.STDEV.P(D231:D258)</f>
        <v>0.35346446791568675</v>
      </c>
    </row>
    <row r="261" spans="1:4" ht="15.75">
      <c r="A261" s="63" t="s">
        <v>54</v>
      </c>
      <c r="B261" s="64">
        <f>COUNT(B231:B258)</f>
        <v>28</v>
      </c>
      <c r="C261" s="64"/>
      <c r="D261" s="64">
        <f>COUNT(D231:D258)</f>
        <v>28</v>
      </c>
    </row>
  </sheetData>
  <mergeCells count="2">
    <mergeCell ref="A1:D1"/>
    <mergeCell ref="F1:K1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4D42D-CDBB-4988-AD17-00438DBD2AF0}">
  <dimension ref="A1:D35"/>
  <sheetViews>
    <sheetView workbookViewId="0">
      <selection sqref="A1:D1"/>
    </sheetView>
  </sheetViews>
  <sheetFormatPr defaultColWidth="8.85546875" defaultRowHeight="15"/>
  <cols>
    <col min="1" max="4" width="30.7109375" customWidth="1"/>
  </cols>
  <sheetData>
    <row r="1" spans="1:4" ht="15.75">
      <c r="A1" s="51" t="s">
        <v>119</v>
      </c>
      <c r="B1" s="51"/>
      <c r="C1" s="51"/>
      <c r="D1" s="51"/>
    </row>
    <row r="2" spans="1:4" ht="20.25">
      <c r="A2" s="7" t="s">
        <v>28</v>
      </c>
      <c r="B2" s="7" t="s">
        <v>33</v>
      </c>
      <c r="C2" s="7" t="s">
        <v>46</v>
      </c>
      <c r="D2" s="7" t="s">
        <v>27</v>
      </c>
    </row>
    <row r="3" spans="1:4" ht="15.75">
      <c r="A3" s="2" t="s">
        <v>35</v>
      </c>
      <c r="B3" s="2" t="s">
        <v>73</v>
      </c>
      <c r="C3" s="3">
        <v>0.53400000000000003</v>
      </c>
      <c r="D3" s="2">
        <v>0.01</v>
      </c>
    </row>
    <row r="4" spans="1:4" ht="15.75">
      <c r="A4" s="2" t="s">
        <v>35</v>
      </c>
      <c r="B4" s="2" t="s">
        <v>73</v>
      </c>
      <c r="C4" s="3">
        <v>0.53400000000000003</v>
      </c>
      <c r="D4" s="2">
        <v>0.01</v>
      </c>
    </row>
    <row r="5" spans="1:4" ht="15.75">
      <c r="A5" s="2" t="s">
        <v>35</v>
      </c>
      <c r="B5" s="2" t="s">
        <v>73</v>
      </c>
      <c r="C5" s="3">
        <v>0.52400000000000002</v>
      </c>
      <c r="D5" s="2">
        <v>0.02</v>
      </c>
    </row>
    <row r="6" spans="1:4" ht="15.75">
      <c r="A6" s="2" t="s">
        <v>36</v>
      </c>
      <c r="B6" s="2" t="s">
        <v>73</v>
      </c>
      <c r="C6" s="3">
        <v>0.52400000000000002</v>
      </c>
      <c r="D6" s="2">
        <v>0.02</v>
      </c>
    </row>
    <row r="7" spans="1:4" ht="15.75">
      <c r="A7" s="2" t="s">
        <v>36</v>
      </c>
      <c r="B7" s="2" t="s">
        <v>73</v>
      </c>
      <c r="C7" s="3">
        <v>0.54400000000000004</v>
      </c>
      <c r="D7" s="2">
        <v>0.02</v>
      </c>
    </row>
    <row r="8" spans="1:4" ht="15.75">
      <c r="A8" s="2" t="s">
        <v>36</v>
      </c>
      <c r="B8" s="2" t="s">
        <v>73</v>
      </c>
      <c r="C8" s="3">
        <v>0.4840000000000001</v>
      </c>
      <c r="D8" s="2">
        <v>0.02</v>
      </c>
    </row>
    <row r="9" spans="1:4" ht="15.75">
      <c r="A9" s="2" t="s">
        <v>37</v>
      </c>
      <c r="B9" s="2" t="s">
        <v>73</v>
      </c>
      <c r="C9" s="3">
        <v>0.49400000000000011</v>
      </c>
      <c r="D9" s="2">
        <v>0.02</v>
      </c>
    </row>
    <row r="10" spans="1:4" ht="15.75">
      <c r="A10" s="2" t="s">
        <v>37</v>
      </c>
      <c r="B10" s="2" t="s">
        <v>73</v>
      </c>
      <c r="C10" s="3">
        <v>0.52400000000000002</v>
      </c>
      <c r="D10" s="2">
        <v>0.02</v>
      </c>
    </row>
    <row r="11" spans="1:4" ht="15.75">
      <c r="A11" s="2" t="s">
        <v>37</v>
      </c>
      <c r="B11" s="2" t="s">
        <v>73</v>
      </c>
      <c r="C11" s="3">
        <v>0.52400000000000002</v>
      </c>
      <c r="D11" s="2">
        <v>0.02</v>
      </c>
    </row>
    <row r="12" spans="1:4" ht="15.75">
      <c r="A12" s="2" t="s">
        <v>38</v>
      </c>
      <c r="B12" s="2" t="s">
        <v>73</v>
      </c>
      <c r="C12" s="3">
        <v>0.52400000000000002</v>
      </c>
      <c r="D12" s="2">
        <v>0.02</v>
      </c>
    </row>
    <row r="13" spans="1:4" ht="15.75">
      <c r="A13" s="2" t="s">
        <v>38</v>
      </c>
      <c r="B13" s="2" t="s">
        <v>73</v>
      </c>
      <c r="C13" s="3">
        <v>0.53400000000000003</v>
      </c>
      <c r="D13" s="2">
        <v>0.02</v>
      </c>
    </row>
    <row r="14" spans="1:4" ht="15.75">
      <c r="A14" s="2" t="s">
        <v>38</v>
      </c>
      <c r="B14" s="2" t="s">
        <v>73</v>
      </c>
      <c r="C14" s="3">
        <v>0.54400000000000004</v>
      </c>
      <c r="D14" s="2">
        <v>0.02</v>
      </c>
    </row>
    <row r="15" spans="1:4" ht="15.75">
      <c r="A15" s="2" t="s">
        <v>39</v>
      </c>
      <c r="B15" s="2" t="s">
        <v>73</v>
      </c>
      <c r="C15" s="3">
        <v>0.47400000000000009</v>
      </c>
      <c r="D15" s="2">
        <v>0.02</v>
      </c>
    </row>
    <row r="16" spans="1:4" ht="15.75">
      <c r="A16" s="2" t="s">
        <v>39</v>
      </c>
      <c r="B16" s="2" t="s">
        <v>73</v>
      </c>
      <c r="C16" s="3">
        <v>0.51400000000000001</v>
      </c>
      <c r="D16" s="2">
        <v>0.02</v>
      </c>
    </row>
    <row r="17" spans="1:4" ht="15.75">
      <c r="A17" s="2" t="s">
        <v>39</v>
      </c>
      <c r="B17" s="2" t="s">
        <v>73</v>
      </c>
      <c r="C17" s="3">
        <v>0.54400000000000004</v>
      </c>
      <c r="D17" s="2">
        <v>0.02</v>
      </c>
    </row>
    <row r="18" spans="1:4" ht="15.75">
      <c r="A18" s="2" t="s">
        <v>40</v>
      </c>
      <c r="B18" s="2" t="s">
        <v>73</v>
      </c>
      <c r="C18" s="3">
        <v>0.56400000000000006</v>
      </c>
      <c r="D18" s="2">
        <v>0.04</v>
      </c>
    </row>
    <row r="19" spans="1:4" ht="15.75">
      <c r="A19" s="2" t="s">
        <v>40</v>
      </c>
      <c r="B19" s="2" t="s">
        <v>73</v>
      </c>
      <c r="C19" s="3">
        <v>0.56400000000000006</v>
      </c>
      <c r="D19" s="2">
        <v>0.03</v>
      </c>
    </row>
    <row r="20" spans="1:4" ht="15.75">
      <c r="A20" s="2" t="s">
        <v>40</v>
      </c>
      <c r="B20" s="2" t="s">
        <v>73</v>
      </c>
      <c r="C20" s="3">
        <v>0.54400000000000004</v>
      </c>
      <c r="D20" s="2">
        <v>0.03</v>
      </c>
    </row>
    <row r="21" spans="1:4" ht="15.75">
      <c r="A21" s="2" t="s">
        <v>41</v>
      </c>
      <c r="B21" s="2" t="s">
        <v>73</v>
      </c>
      <c r="C21" s="3">
        <v>0.52400000000000002</v>
      </c>
      <c r="D21" s="2">
        <v>0.03</v>
      </c>
    </row>
    <row r="22" spans="1:4" ht="15.75">
      <c r="A22" s="2" t="s">
        <v>41</v>
      </c>
      <c r="B22" s="2" t="s">
        <v>73</v>
      </c>
      <c r="C22" s="3">
        <v>0.53400000000000003</v>
      </c>
      <c r="D22" s="2">
        <v>0.02</v>
      </c>
    </row>
    <row r="23" spans="1:4" ht="15.75">
      <c r="A23" s="2" t="s">
        <v>41</v>
      </c>
      <c r="B23" s="2" t="s">
        <v>73</v>
      </c>
      <c r="C23" s="3">
        <v>0.51400000000000001</v>
      </c>
      <c r="D23" s="2">
        <v>0.02</v>
      </c>
    </row>
    <row r="24" spans="1:4" ht="15.75">
      <c r="A24" s="2" t="s">
        <v>42</v>
      </c>
      <c r="B24" s="2" t="s">
        <v>34</v>
      </c>
      <c r="C24" s="3">
        <v>0.54400000000000004</v>
      </c>
      <c r="D24" s="2">
        <v>0.01</v>
      </c>
    </row>
    <row r="25" spans="1:4" ht="15.75">
      <c r="A25" s="2" t="s">
        <v>42</v>
      </c>
      <c r="B25" s="2" t="s">
        <v>34</v>
      </c>
      <c r="C25" s="3">
        <v>0.53400000000000003</v>
      </c>
      <c r="D25" s="2">
        <v>0.02</v>
      </c>
    </row>
    <row r="26" spans="1:4" ht="15.75">
      <c r="A26" s="2" t="s">
        <v>42</v>
      </c>
      <c r="B26" s="2" t="s">
        <v>34</v>
      </c>
      <c r="C26" s="3">
        <v>0.54400000000000004</v>
      </c>
      <c r="D26" s="2">
        <v>0.02</v>
      </c>
    </row>
    <row r="27" spans="1:4" ht="15.75">
      <c r="A27" s="2" t="s">
        <v>43</v>
      </c>
      <c r="B27" s="2" t="s">
        <v>34</v>
      </c>
      <c r="C27" s="3">
        <v>0.52400000000000002</v>
      </c>
      <c r="D27" s="2">
        <v>0.02</v>
      </c>
    </row>
    <row r="28" spans="1:4" ht="15.75">
      <c r="A28" s="2" t="s">
        <v>43</v>
      </c>
      <c r="B28" s="2" t="s">
        <v>34</v>
      </c>
      <c r="C28" s="3">
        <v>0.55400000000000005</v>
      </c>
      <c r="D28" s="2">
        <v>0.01</v>
      </c>
    </row>
    <row r="29" spans="1:4" ht="15.75">
      <c r="A29" s="2" t="s">
        <v>43</v>
      </c>
      <c r="B29" s="2" t="s">
        <v>34</v>
      </c>
      <c r="C29" s="3">
        <v>0.50400000000000011</v>
      </c>
      <c r="D29" s="2">
        <v>0.02</v>
      </c>
    </row>
    <row r="30" spans="1:4" ht="15.75">
      <c r="A30" s="2" t="s">
        <v>44</v>
      </c>
      <c r="B30" s="2" t="s">
        <v>34</v>
      </c>
      <c r="C30" s="3">
        <v>0.53400000000000003</v>
      </c>
      <c r="D30" s="2">
        <v>0.02</v>
      </c>
    </row>
    <row r="31" spans="1:4" ht="15.75">
      <c r="A31" s="2" t="s">
        <v>44</v>
      </c>
      <c r="B31" s="2" t="s">
        <v>34</v>
      </c>
      <c r="C31" s="3">
        <v>0.53400000000000003</v>
      </c>
      <c r="D31" s="2">
        <v>0.02</v>
      </c>
    </row>
    <row r="32" spans="1:4" ht="15.75">
      <c r="A32" s="2" t="s">
        <v>44</v>
      </c>
      <c r="B32" s="2" t="s">
        <v>34</v>
      </c>
      <c r="C32" s="3">
        <v>0.55400000000000005</v>
      </c>
      <c r="D32" s="2">
        <v>0.02</v>
      </c>
    </row>
    <row r="33" spans="1:4" ht="15.75">
      <c r="A33" s="20" t="s">
        <v>22</v>
      </c>
      <c r="B33" s="1"/>
      <c r="C33" s="3">
        <f>AVERAGE(C3:C32)</f>
        <v>0.52966666666666684</v>
      </c>
      <c r="D33" s="2"/>
    </row>
    <row r="34" spans="1:4" ht="15.75">
      <c r="A34" s="20" t="s">
        <v>29</v>
      </c>
      <c r="B34" s="1"/>
      <c r="C34" s="3">
        <f>2*_xlfn.STDEV.P(C3:C32)</f>
        <v>4.1209491894734891E-2</v>
      </c>
      <c r="D34" s="2"/>
    </row>
    <row r="35" spans="1:4" ht="15.75">
      <c r="A35" s="21" t="s">
        <v>54</v>
      </c>
      <c r="B35" s="22"/>
      <c r="C35" s="6">
        <f>COUNT(C3:C32)</f>
        <v>30</v>
      </c>
      <c r="D35" s="6"/>
    </row>
  </sheetData>
  <mergeCells count="1">
    <mergeCell ref="A1:D1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D28E5-A594-4A09-ACA9-1414C4ACCFBD}">
  <dimension ref="A1:E211"/>
  <sheetViews>
    <sheetView workbookViewId="0"/>
  </sheetViews>
  <sheetFormatPr defaultColWidth="8.85546875" defaultRowHeight="15"/>
  <cols>
    <col min="1" max="1" width="22.28515625" bestFit="1" customWidth="1"/>
    <col min="2" max="2" width="14.85546875" bestFit="1" customWidth="1"/>
    <col min="3" max="3" width="9" customWidth="1"/>
  </cols>
  <sheetData>
    <row r="1" spans="1:4" ht="15.75">
      <c r="A1" s="13" t="s">
        <v>117</v>
      </c>
      <c r="D1" s="13"/>
    </row>
    <row r="2" spans="1:4" ht="20.25">
      <c r="A2" s="7" t="s">
        <v>28</v>
      </c>
      <c r="B2" s="7" t="s">
        <v>46</v>
      </c>
      <c r="C2" s="7" t="s">
        <v>45</v>
      </c>
    </row>
    <row r="3" spans="1:4" ht="15.75">
      <c r="A3" s="15" t="s">
        <v>49</v>
      </c>
      <c r="B3" s="31">
        <v>-0.223</v>
      </c>
      <c r="C3" s="31">
        <v>0.1</v>
      </c>
    </row>
    <row r="4" spans="1:4" ht="15.75">
      <c r="A4" s="2" t="s">
        <v>49</v>
      </c>
      <c r="B4" s="3">
        <v>-0.13300000000000001</v>
      </c>
      <c r="C4" s="3">
        <v>9.0000000000000011E-2</v>
      </c>
    </row>
    <row r="5" spans="1:4" ht="15.75">
      <c r="A5" s="2" t="s">
        <v>49</v>
      </c>
      <c r="B5" s="3">
        <v>-0.153</v>
      </c>
      <c r="C5" s="3">
        <v>0.08</v>
      </c>
    </row>
    <row r="6" spans="1:4" ht="15.75">
      <c r="A6" s="2" t="s">
        <v>49</v>
      </c>
      <c r="B6" s="3">
        <v>-0.21299999999999999</v>
      </c>
      <c r="C6" s="3">
        <v>9.0000000000000011E-2</v>
      </c>
    </row>
    <row r="7" spans="1:4" ht="15.75">
      <c r="A7" s="2" t="s">
        <v>49</v>
      </c>
      <c r="B7" s="3">
        <v>-0.123</v>
      </c>
      <c r="C7" s="3">
        <v>0.08</v>
      </c>
    </row>
    <row r="8" spans="1:4" ht="15.75">
      <c r="A8" s="2" t="s">
        <v>49</v>
      </c>
      <c r="B8" s="3">
        <v>-0.11300000000000002</v>
      </c>
      <c r="C8" s="3">
        <v>0.1</v>
      </c>
    </row>
    <row r="9" spans="1:4" ht="15.75">
      <c r="A9" s="2" t="s">
        <v>49</v>
      </c>
      <c r="B9" s="3">
        <v>-2.2999999999999989E-2</v>
      </c>
      <c r="C9" s="3">
        <v>7.0000000000000007E-2</v>
      </c>
    </row>
    <row r="10" spans="1:4" ht="15.75">
      <c r="A10" s="2" t="s">
        <v>49</v>
      </c>
      <c r="B10" s="3">
        <v>-0.153</v>
      </c>
      <c r="C10" s="3">
        <v>7.0000000000000007E-2</v>
      </c>
    </row>
    <row r="11" spans="1:4" ht="15.75">
      <c r="A11" s="2" t="s">
        <v>49</v>
      </c>
      <c r="B11" s="3">
        <v>-0.123</v>
      </c>
      <c r="C11" s="3">
        <v>0.1</v>
      </c>
    </row>
    <row r="12" spans="1:4" ht="15.75">
      <c r="A12" s="2" t="s">
        <v>49</v>
      </c>
      <c r="B12" s="3">
        <v>-0.16300000000000001</v>
      </c>
      <c r="C12" s="3">
        <v>0.08</v>
      </c>
    </row>
    <row r="13" spans="1:4" ht="15.75">
      <c r="A13" s="2" t="s">
        <v>49</v>
      </c>
      <c r="B13" s="3">
        <v>-0.10300000000000001</v>
      </c>
      <c r="C13" s="3">
        <v>0.1</v>
      </c>
    </row>
    <row r="14" spans="1:4" ht="15.75">
      <c r="A14" s="2" t="s">
        <v>49</v>
      </c>
      <c r="B14" s="3">
        <v>-3.3000000000000002E-2</v>
      </c>
      <c r="C14" s="3">
        <v>0.08</v>
      </c>
    </row>
    <row r="15" spans="1:4" ht="15.75">
      <c r="A15" s="2" t="s">
        <v>49</v>
      </c>
      <c r="B15" s="3">
        <v>-0.21299999999999999</v>
      </c>
      <c r="C15" s="3">
        <v>9.0000000000000011E-2</v>
      </c>
    </row>
    <row r="16" spans="1:4" ht="15.75">
      <c r="A16" s="2" t="s">
        <v>49</v>
      </c>
      <c r="B16" s="3">
        <v>-0.20299999999999999</v>
      </c>
      <c r="C16" s="3">
        <v>6.0000000000000005E-2</v>
      </c>
    </row>
    <row r="17" spans="1:3" ht="15.75">
      <c r="A17" s="2" t="s">
        <v>49</v>
      </c>
      <c r="B17" s="3">
        <v>-0.20299999999999999</v>
      </c>
      <c r="C17" s="3">
        <v>9.0000000000000011E-2</v>
      </c>
    </row>
    <row r="18" spans="1:3" ht="15.75">
      <c r="A18" s="20" t="s">
        <v>47</v>
      </c>
      <c r="B18" s="3">
        <v>-0.14499999999999999</v>
      </c>
      <c r="C18" s="3"/>
    </row>
    <row r="19" spans="1:3" ht="15.75">
      <c r="A19" s="20" t="s">
        <v>48</v>
      </c>
      <c r="B19" s="3">
        <v>0.1198220903395253</v>
      </c>
      <c r="C19" s="3"/>
    </row>
    <row r="20" spans="1:3" ht="15.75">
      <c r="A20" s="21" t="s">
        <v>50</v>
      </c>
      <c r="B20" s="8">
        <v>15</v>
      </c>
      <c r="C20" s="12"/>
    </row>
    <row r="21" spans="1:3" ht="15.75">
      <c r="A21" s="15" t="s">
        <v>51</v>
      </c>
      <c r="B21" s="31">
        <v>0.36700000000000005</v>
      </c>
      <c r="C21" s="31">
        <v>7.0000000000000007E-2</v>
      </c>
    </row>
    <row r="22" spans="1:3" ht="15.75">
      <c r="A22" s="2" t="s">
        <v>51</v>
      </c>
      <c r="B22" s="3">
        <v>0.35700000000000004</v>
      </c>
      <c r="C22" s="3">
        <v>0.08</v>
      </c>
    </row>
    <row r="23" spans="1:3" ht="15.75">
      <c r="A23" s="2" t="s">
        <v>51</v>
      </c>
      <c r="B23" s="3">
        <v>0.17699999999999999</v>
      </c>
      <c r="C23" s="3">
        <v>7.0000000000000007E-2</v>
      </c>
    </row>
    <row r="24" spans="1:3" ht="15.75">
      <c r="A24" s="2" t="s">
        <v>51</v>
      </c>
      <c r="B24" s="3">
        <v>0.217</v>
      </c>
      <c r="C24" s="3">
        <v>0.08</v>
      </c>
    </row>
    <row r="25" spans="1:3" ht="15.75">
      <c r="A25" s="2" t="s">
        <v>51</v>
      </c>
      <c r="B25" s="3">
        <v>0.247</v>
      </c>
      <c r="C25" s="3">
        <v>0.08</v>
      </c>
    </row>
    <row r="26" spans="1:3" ht="15.75">
      <c r="A26" s="2" t="s">
        <v>51</v>
      </c>
      <c r="B26" s="3">
        <v>0.28700000000000003</v>
      </c>
      <c r="C26" s="3">
        <v>9.0000000000000011E-2</v>
      </c>
    </row>
    <row r="27" spans="1:3" ht="15.75">
      <c r="A27" s="2" t="s">
        <v>51</v>
      </c>
      <c r="B27" s="3">
        <v>0.31700000000000006</v>
      </c>
      <c r="C27" s="3">
        <v>7.0000000000000007E-2</v>
      </c>
    </row>
    <row r="28" spans="1:3" ht="15.75">
      <c r="A28" s="2" t="s">
        <v>51</v>
      </c>
      <c r="B28" s="3">
        <v>0.41700000000000004</v>
      </c>
      <c r="C28" s="3">
        <v>0.1</v>
      </c>
    </row>
    <row r="29" spans="1:3" ht="15.75">
      <c r="A29" s="2" t="s">
        <v>51</v>
      </c>
      <c r="B29" s="3">
        <v>0.28700000000000003</v>
      </c>
      <c r="C29" s="3">
        <v>0.08</v>
      </c>
    </row>
    <row r="30" spans="1:3" ht="15.75">
      <c r="A30" s="2" t="s">
        <v>51</v>
      </c>
      <c r="B30" s="3">
        <v>0.20699999999999999</v>
      </c>
      <c r="C30" s="3">
        <v>9.0000000000000011E-2</v>
      </c>
    </row>
    <row r="31" spans="1:3" ht="15.75">
      <c r="A31" s="2" t="s">
        <v>51</v>
      </c>
      <c r="B31" s="3">
        <v>0.26700000000000002</v>
      </c>
      <c r="C31" s="3">
        <v>0.08</v>
      </c>
    </row>
    <row r="32" spans="1:3" ht="15.75">
      <c r="A32" s="2" t="s">
        <v>51</v>
      </c>
      <c r="B32" s="3">
        <v>0.317</v>
      </c>
      <c r="C32" s="3">
        <v>0.08</v>
      </c>
    </row>
    <row r="33" spans="1:3" ht="15.75">
      <c r="A33" s="2" t="s">
        <v>51</v>
      </c>
      <c r="B33" s="3">
        <v>0.23699999999999999</v>
      </c>
      <c r="C33" s="3">
        <v>6.0000000000000005E-2</v>
      </c>
    </row>
    <row r="34" spans="1:3" ht="15.75">
      <c r="A34" s="2" t="s">
        <v>51</v>
      </c>
      <c r="B34" s="3">
        <v>0.317</v>
      </c>
      <c r="C34" s="3">
        <v>6.0000000000000005E-2</v>
      </c>
    </row>
    <row r="35" spans="1:3" ht="15.75">
      <c r="A35" s="2" t="s">
        <v>51</v>
      </c>
      <c r="B35" s="3">
        <v>0.33700000000000002</v>
      </c>
      <c r="C35" s="3">
        <v>9.0000000000000011E-2</v>
      </c>
    </row>
    <row r="36" spans="1:3" ht="15.75">
      <c r="A36" s="20" t="s">
        <v>47</v>
      </c>
      <c r="B36" s="3">
        <v>0.29033333333333328</v>
      </c>
      <c r="C36" s="3"/>
    </row>
    <row r="37" spans="1:3" ht="15.75">
      <c r="A37" s="20" t="s">
        <v>48</v>
      </c>
      <c r="B37" s="3">
        <v>0.12768015594532447</v>
      </c>
      <c r="C37" s="3"/>
    </row>
    <row r="38" spans="1:3" ht="15.75">
      <c r="A38" s="21" t="s">
        <v>50</v>
      </c>
      <c r="B38" s="8">
        <v>15</v>
      </c>
      <c r="C38" s="12"/>
    </row>
    <row r="39" spans="1:3" ht="15.75">
      <c r="A39" s="2" t="s">
        <v>68</v>
      </c>
      <c r="B39" s="3">
        <v>0.437</v>
      </c>
      <c r="C39" s="3">
        <v>9.0000000000000011E-2</v>
      </c>
    </row>
    <row r="40" spans="1:3" ht="15.75">
      <c r="A40" s="2" t="s">
        <v>68</v>
      </c>
      <c r="B40" s="3">
        <v>0.55700000000000005</v>
      </c>
      <c r="C40" s="3">
        <v>0.1</v>
      </c>
    </row>
    <row r="41" spans="1:3" ht="15.75">
      <c r="A41" s="2" t="s">
        <v>68</v>
      </c>
      <c r="B41" s="3">
        <v>0.66700000000000004</v>
      </c>
      <c r="C41" s="3">
        <v>0.13</v>
      </c>
    </row>
    <row r="42" spans="1:3" ht="15.75">
      <c r="A42" s="2" t="s">
        <v>68</v>
      </c>
      <c r="B42" s="3">
        <v>0.55700000000000005</v>
      </c>
      <c r="C42" s="3">
        <v>0.13999999999999999</v>
      </c>
    </row>
    <row r="43" spans="1:3" ht="15.75">
      <c r="A43" s="2" t="s">
        <v>68</v>
      </c>
      <c r="B43" s="3">
        <v>0.47700000000000004</v>
      </c>
      <c r="C43" s="3">
        <v>0.1</v>
      </c>
    </row>
    <row r="44" spans="1:3" ht="15.75">
      <c r="A44" s="2" t="s">
        <v>68</v>
      </c>
      <c r="B44" s="3">
        <v>0.45700000000000002</v>
      </c>
      <c r="C44" s="3">
        <v>0.12000000000000001</v>
      </c>
    </row>
    <row r="45" spans="1:3" ht="15.75">
      <c r="A45" s="2" t="s">
        <v>68</v>
      </c>
      <c r="B45" s="3">
        <v>0.55700000000000005</v>
      </c>
      <c r="C45" s="3">
        <v>0.11</v>
      </c>
    </row>
    <row r="46" spans="1:3" ht="15.75">
      <c r="A46" s="2" t="s">
        <v>68</v>
      </c>
      <c r="B46" s="3">
        <v>0.53700000000000003</v>
      </c>
      <c r="C46" s="3">
        <v>0.12000000000000001</v>
      </c>
    </row>
    <row r="47" spans="1:3" ht="15.75">
      <c r="A47" s="2" t="s">
        <v>68</v>
      </c>
      <c r="B47" s="3">
        <v>0.41700000000000004</v>
      </c>
      <c r="C47" s="3">
        <v>0.11</v>
      </c>
    </row>
    <row r="48" spans="1:3" ht="15.75">
      <c r="A48" s="2" t="s">
        <v>68</v>
      </c>
      <c r="B48" s="3">
        <v>0.58700000000000008</v>
      </c>
      <c r="C48" s="3">
        <v>0.12000000000000001</v>
      </c>
    </row>
    <row r="49" spans="1:3" ht="15.75">
      <c r="A49" s="2" t="s">
        <v>68</v>
      </c>
      <c r="B49" s="3">
        <v>0.53800000000000003</v>
      </c>
      <c r="C49" s="3">
        <v>0.11</v>
      </c>
    </row>
    <row r="50" spans="1:3" ht="15.75">
      <c r="A50" s="2" t="s">
        <v>68</v>
      </c>
      <c r="B50" s="3">
        <v>0.377</v>
      </c>
      <c r="C50" s="3">
        <v>0.13999999999999999</v>
      </c>
    </row>
    <row r="51" spans="1:3" ht="15.75">
      <c r="A51" s="2" t="s">
        <v>68</v>
      </c>
      <c r="B51" s="3">
        <v>0.39700000000000002</v>
      </c>
      <c r="C51" s="3">
        <v>0.13</v>
      </c>
    </row>
    <row r="52" spans="1:3" ht="15.75">
      <c r="A52" s="2" t="s">
        <v>68</v>
      </c>
      <c r="B52" s="3">
        <v>0.45700000000000002</v>
      </c>
      <c r="C52" s="3">
        <v>0.1</v>
      </c>
    </row>
    <row r="53" spans="1:3" ht="15.75">
      <c r="A53" s="2" t="s">
        <v>68</v>
      </c>
      <c r="B53" s="3">
        <v>0.40700000000000003</v>
      </c>
      <c r="C53" s="3">
        <v>0.12000000000000001</v>
      </c>
    </row>
    <row r="54" spans="1:3" ht="15.75">
      <c r="A54" s="2" t="s">
        <v>68</v>
      </c>
      <c r="B54" s="3">
        <v>0.55700000000000005</v>
      </c>
      <c r="C54" s="3">
        <v>0.1</v>
      </c>
    </row>
    <row r="55" spans="1:3" ht="15.75">
      <c r="A55" s="2" t="s">
        <v>68</v>
      </c>
      <c r="B55" s="3">
        <v>0.55700000000000005</v>
      </c>
      <c r="C55" s="3">
        <v>0.12000000000000001</v>
      </c>
    </row>
    <row r="56" spans="1:3" ht="15.75">
      <c r="A56" s="2" t="s">
        <v>68</v>
      </c>
      <c r="B56" s="3">
        <v>0.50700000000000001</v>
      </c>
      <c r="C56" s="3">
        <v>0.13999999999999999</v>
      </c>
    </row>
    <row r="57" spans="1:3" ht="15.75">
      <c r="A57" s="2" t="s">
        <v>68</v>
      </c>
      <c r="B57" s="3">
        <v>0.51700000000000002</v>
      </c>
      <c r="C57" s="3">
        <v>0.1</v>
      </c>
    </row>
    <row r="58" spans="1:3" ht="15.75">
      <c r="A58" s="2" t="s">
        <v>68</v>
      </c>
      <c r="B58" s="3">
        <v>0.53700000000000003</v>
      </c>
      <c r="C58" s="3">
        <v>0.12000000000000001</v>
      </c>
    </row>
    <row r="59" spans="1:3" ht="15.75">
      <c r="A59" s="2" t="s">
        <v>74</v>
      </c>
      <c r="B59" s="3">
        <v>0.44700000000000006</v>
      </c>
      <c r="C59" s="3">
        <v>0.13999999999999999</v>
      </c>
    </row>
    <row r="60" spans="1:3" ht="15.75">
      <c r="A60" s="2" t="s">
        <v>74</v>
      </c>
      <c r="B60" s="3">
        <v>0.46700000000000003</v>
      </c>
      <c r="C60" s="3">
        <v>0.11</v>
      </c>
    </row>
    <row r="61" spans="1:3" ht="15.75">
      <c r="A61" s="2" t="s">
        <v>74</v>
      </c>
      <c r="B61" s="3">
        <v>0.50700000000000001</v>
      </c>
      <c r="C61" s="3">
        <v>0.1</v>
      </c>
    </row>
    <row r="62" spans="1:3" ht="15.75">
      <c r="A62" s="2" t="s">
        <v>74</v>
      </c>
      <c r="B62" s="3">
        <v>0.46700000000000003</v>
      </c>
      <c r="C62" s="3">
        <v>0.1</v>
      </c>
    </row>
    <row r="63" spans="1:3" ht="15.75">
      <c r="A63" s="2" t="s">
        <v>74</v>
      </c>
      <c r="B63" s="3">
        <v>0.50700000000000001</v>
      </c>
      <c r="C63" s="3">
        <v>0.11</v>
      </c>
    </row>
    <row r="64" spans="1:3" ht="15.75">
      <c r="A64" s="2" t="s">
        <v>74</v>
      </c>
      <c r="B64" s="3">
        <v>0.54700000000000004</v>
      </c>
      <c r="C64" s="3">
        <v>0.1</v>
      </c>
    </row>
    <row r="65" spans="1:3" ht="15.75">
      <c r="A65" s="2" t="s">
        <v>74</v>
      </c>
      <c r="B65" s="3">
        <v>0.50700000000000001</v>
      </c>
      <c r="C65" s="3">
        <v>0.12000000000000001</v>
      </c>
    </row>
    <row r="66" spans="1:3" ht="15.75">
      <c r="A66" s="2" t="s">
        <v>74</v>
      </c>
      <c r="B66" s="3">
        <v>0.52700000000000002</v>
      </c>
      <c r="C66" s="3">
        <v>9.0000000000000011E-2</v>
      </c>
    </row>
    <row r="67" spans="1:3" ht="15.75">
      <c r="A67" s="2" t="s">
        <v>74</v>
      </c>
      <c r="B67" s="3">
        <v>0.42700000000000005</v>
      </c>
      <c r="C67" s="3">
        <v>0.15</v>
      </c>
    </row>
    <row r="68" spans="1:3" ht="15.75">
      <c r="A68" s="2" t="s">
        <v>74</v>
      </c>
      <c r="B68" s="3">
        <v>0.497</v>
      </c>
      <c r="C68" s="3">
        <v>0.13999999999999999</v>
      </c>
    </row>
    <row r="69" spans="1:3" ht="15.75">
      <c r="A69" s="2" t="s">
        <v>74</v>
      </c>
      <c r="B69" s="3">
        <v>0.54700000000000004</v>
      </c>
      <c r="C69" s="3">
        <v>0.12000000000000001</v>
      </c>
    </row>
    <row r="70" spans="1:3" ht="15.75">
      <c r="A70" s="2" t="s">
        <v>74</v>
      </c>
      <c r="B70" s="3">
        <v>0.42700000000000005</v>
      </c>
      <c r="C70" s="3">
        <v>0.13</v>
      </c>
    </row>
    <row r="71" spans="1:3" ht="15.75">
      <c r="A71" s="2" t="s">
        <v>74</v>
      </c>
      <c r="B71" s="3">
        <v>0.58700000000000008</v>
      </c>
      <c r="C71" s="3">
        <v>0.1</v>
      </c>
    </row>
    <row r="72" spans="1:3" ht="15.75">
      <c r="A72" s="2" t="s">
        <v>74</v>
      </c>
      <c r="B72" s="3">
        <v>0.63700000000000001</v>
      </c>
      <c r="C72" s="3">
        <v>0.11</v>
      </c>
    </row>
    <row r="73" spans="1:3" ht="15.75">
      <c r="A73" s="2" t="s">
        <v>74</v>
      </c>
      <c r="B73" s="3">
        <v>0.59699999999999998</v>
      </c>
      <c r="C73" s="3">
        <v>0.13</v>
      </c>
    </row>
    <row r="74" spans="1:3" ht="15.75">
      <c r="A74" s="2" t="s">
        <v>74</v>
      </c>
      <c r="B74" s="3">
        <v>0.39700000000000002</v>
      </c>
      <c r="C74" s="3">
        <v>0.13</v>
      </c>
    </row>
    <row r="75" spans="1:3" ht="15.75">
      <c r="A75" s="2" t="s">
        <v>74</v>
      </c>
      <c r="B75" s="3">
        <v>0.51700000000000002</v>
      </c>
      <c r="C75" s="3">
        <v>0.11</v>
      </c>
    </row>
    <row r="76" spans="1:3" ht="15.75">
      <c r="A76" s="2" t="s">
        <v>74</v>
      </c>
      <c r="B76" s="3">
        <v>0.53700000000000003</v>
      </c>
      <c r="C76" s="3">
        <v>9.0000000000000011E-2</v>
      </c>
    </row>
    <row r="77" spans="1:3" ht="15.75">
      <c r="A77" s="2" t="s">
        <v>74</v>
      </c>
      <c r="B77" s="3">
        <v>0.47699999999999998</v>
      </c>
      <c r="C77" s="3">
        <v>0.13999999999999999</v>
      </c>
    </row>
    <row r="78" spans="1:3" ht="15.75">
      <c r="A78" s="2" t="s">
        <v>74</v>
      </c>
      <c r="B78" s="3">
        <v>0.54700000000000004</v>
      </c>
      <c r="C78" s="3">
        <v>0.11</v>
      </c>
    </row>
    <row r="79" spans="1:3" ht="15.75">
      <c r="A79" s="2" t="s">
        <v>69</v>
      </c>
      <c r="B79" s="3">
        <v>0.61699999999999999</v>
      </c>
      <c r="C79" s="3">
        <v>0.11</v>
      </c>
    </row>
    <row r="80" spans="1:3" ht="15.75">
      <c r="A80" s="2" t="s">
        <v>69</v>
      </c>
      <c r="B80" s="3">
        <v>0.56700000000000006</v>
      </c>
      <c r="C80" s="3">
        <v>0.13</v>
      </c>
    </row>
    <row r="81" spans="1:3" ht="15.75">
      <c r="A81" s="2" t="s">
        <v>69</v>
      </c>
      <c r="B81" s="3">
        <v>0.56700000000000006</v>
      </c>
      <c r="C81" s="3">
        <v>0.12000000000000001</v>
      </c>
    </row>
    <row r="82" spans="1:3" ht="15.75">
      <c r="A82" s="2" t="s">
        <v>69</v>
      </c>
      <c r="B82" s="3">
        <v>0.45700000000000007</v>
      </c>
      <c r="C82" s="3">
        <v>0.13</v>
      </c>
    </row>
    <row r="83" spans="1:3" ht="15.75">
      <c r="A83" s="2" t="s">
        <v>69</v>
      </c>
      <c r="B83" s="3">
        <v>0.53700000000000003</v>
      </c>
      <c r="C83" s="3">
        <v>0.1</v>
      </c>
    </row>
    <row r="84" spans="1:3" ht="15.75">
      <c r="A84" s="2" t="s">
        <v>69</v>
      </c>
      <c r="B84" s="3">
        <v>0.44700000000000001</v>
      </c>
      <c r="C84" s="3">
        <v>0.12000000000000001</v>
      </c>
    </row>
    <row r="85" spans="1:3" ht="15.75">
      <c r="A85" s="2" t="s">
        <v>69</v>
      </c>
      <c r="B85" s="3">
        <v>0.377</v>
      </c>
      <c r="C85" s="3">
        <v>9.0000000000000011E-2</v>
      </c>
    </row>
    <row r="86" spans="1:3" ht="15.75">
      <c r="A86" s="2" t="s">
        <v>69</v>
      </c>
      <c r="B86" s="3">
        <v>0.54700000000000004</v>
      </c>
      <c r="C86" s="3">
        <v>0.1</v>
      </c>
    </row>
    <row r="87" spans="1:3" ht="15.75">
      <c r="A87" s="2" t="s">
        <v>69</v>
      </c>
      <c r="B87" s="3">
        <v>0.45700000000000002</v>
      </c>
      <c r="C87" s="3">
        <v>0.1</v>
      </c>
    </row>
    <row r="88" spans="1:3" ht="15.75">
      <c r="A88" s="2" t="s">
        <v>69</v>
      </c>
      <c r="B88" s="3">
        <v>0.57700000000000007</v>
      </c>
      <c r="C88" s="3">
        <v>0.12000000000000001</v>
      </c>
    </row>
    <row r="89" spans="1:3" ht="15.75">
      <c r="A89" s="2" t="s">
        <v>69</v>
      </c>
      <c r="B89" s="3">
        <v>0.50700000000000001</v>
      </c>
      <c r="C89" s="3">
        <v>0.12000000000000001</v>
      </c>
    </row>
    <row r="90" spans="1:3" ht="15.75">
      <c r="A90" s="2" t="s">
        <v>69</v>
      </c>
      <c r="B90" s="3">
        <v>0.61699999999999999</v>
      </c>
      <c r="C90" s="3">
        <v>9.0000000000000011E-2</v>
      </c>
    </row>
    <row r="91" spans="1:3" ht="15.75">
      <c r="A91" s="2" t="s">
        <v>69</v>
      </c>
      <c r="B91" s="3">
        <v>0.65700000000000003</v>
      </c>
      <c r="C91" s="3">
        <v>0.11</v>
      </c>
    </row>
    <row r="92" spans="1:3" ht="15.75">
      <c r="A92" s="2" t="s">
        <v>69</v>
      </c>
      <c r="B92" s="3">
        <v>0.50700000000000001</v>
      </c>
      <c r="C92" s="3">
        <v>0.11</v>
      </c>
    </row>
    <row r="93" spans="1:3" ht="15.75">
      <c r="A93" s="2" t="s">
        <v>69</v>
      </c>
      <c r="B93" s="3">
        <v>0.58700000000000008</v>
      </c>
      <c r="C93" s="3">
        <v>0.11</v>
      </c>
    </row>
    <row r="94" spans="1:3" ht="15.75">
      <c r="A94" s="2" t="s">
        <v>69</v>
      </c>
      <c r="B94" s="3">
        <v>0.51700000000000002</v>
      </c>
      <c r="C94" s="3">
        <v>9.0000000000000011E-2</v>
      </c>
    </row>
    <row r="95" spans="1:3" ht="15.75">
      <c r="A95" s="2" t="s">
        <v>69</v>
      </c>
      <c r="B95" s="3">
        <v>0.55700000000000005</v>
      </c>
      <c r="C95" s="3">
        <v>0.1</v>
      </c>
    </row>
    <row r="96" spans="1:3" ht="15.75">
      <c r="A96" s="2" t="s">
        <v>69</v>
      </c>
      <c r="B96" s="3">
        <v>0.68700000000000006</v>
      </c>
      <c r="C96" s="3">
        <v>7.0000000000000007E-2</v>
      </c>
    </row>
    <row r="97" spans="1:3" ht="15.75">
      <c r="A97" s="2" t="s">
        <v>69</v>
      </c>
      <c r="B97" s="3">
        <v>0.64700000000000002</v>
      </c>
      <c r="C97" s="3">
        <v>6.0000000000000005E-2</v>
      </c>
    </row>
    <row r="98" spans="1:3" ht="15.75">
      <c r="A98" s="2" t="s">
        <v>69</v>
      </c>
      <c r="B98" s="3">
        <v>0.56700000000000006</v>
      </c>
      <c r="C98" s="3">
        <v>9.0000000000000011E-2</v>
      </c>
    </row>
    <row r="99" spans="1:3" ht="15.75">
      <c r="A99" s="2" t="s">
        <v>70</v>
      </c>
      <c r="B99" s="3">
        <v>0.56700000000000006</v>
      </c>
      <c r="C99" s="3">
        <v>0.11</v>
      </c>
    </row>
    <row r="100" spans="1:3" ht="15.75">
      <c r="A100" s="2" t="s">
        <v>70</v>
      </c>
      <c r="B100" s="3">
        <v>0.627</v>
      </c>
      <c r="C100" s="3">
        <v>0.08</v>
      </c>
    </row>
    <row r="101" spans="1:3" ht="15.75">
      <c r="A101" s="2" t="s">
        <v>70</v>
      </c>
      <c r="B101" s="3">
        <v>0.55700000000000005</v>
      </c>
      <c r="C101" s="3">
        <v>0.08</v>
      </c>
    </row>
    <row r="102" spans="1:3" ht="15.75">
      <c r="A102" s="2" t="s">
        <v>70</v>
      </c>
      <c r="B102" s="3">
        <v>0.56700000000000006</v>
      </c>
      <c r="C102" s="3">
        <v>7.0000000000000007E-2</v>
      </c>
    </row>
    <row r="103" spans="1:3" ht="15.75">
      <c r="A103" s="2" t="s">
        <v>70</v>
      </c>
      <c r="B103" s="3">
        <v>0.52700000000000002</v>
      </c>
      <c r="C103" s="3">
        <v>7.0000000000000007E-2</v>
      </c>
    </row>
    <row r="104" spans="1:3" ht="15.75">
      <c r="A104" s="2" t="s">
        <v>70</v>
      </c>
      <c r="B104" s="3">
        <v>0.45700000000000007</v>
      </c>
      <c r="C104" s="3">
        <v>0.08</v>
      </c>
    </row>
    <row r="105" spans="1:3" ht="15.75">
      <c r="A105" s="2" t="s">
        <v>70</v>
      </c>
      <c r="B105" s="3">
        <v>0.59699999999999998</v>
      </c>
      <c r="C105" s="3">
        <v>0.11</v>
      </c>
    </row>
    <row r="106" spans="1:3" ht="15.75">
      <c r="A106" s="2" t="s">
        <v>70</v>
      </c>
      <c r="B106" s="3">
        <v>0.56700000000000006</v>
      </c>
      <c r="C106" s="3">
        <v>0.08</v>
      </c>
    </row>
    <row r="107" spans="1:3" ht="15.75">
      <c r="A107" s="2" t="s">
        <v>70</v>
      </c>
      <c r="B107" s="3">
        <v>0.54700000000000004</v>
      </c>
      <c r="C107" s="3">
        <v>0.11</v>
      </c>
    </row>
    <row r="108" spans="1:3" ht="15.75">
      <c r="A108" s="2" t="s">
        <v>70</v>
      </c>
      <c r="B108" s="3">
        <v>0.58700000000000008</v>
      </c>
      <c r="C108" s="3">
        <v>9.0000000000000011E-2</v>
      </c>
    </row>
    <row r="109" spans="1:3" ht="15.75">
      <c r="A109" s="2" t="s">
        <v>70</v>
      </c>
      <c r="B109" s="3">
        <v>0.68700000000000006</v>
      </c>
      <c r="C109" s="3">
        <v>0.08</v>
      </c>
    </row>
    <row r="110" spans="1:3" ht="15.75">
      <c r="A110" s="2" t="s">
        <v>70</v>
      </c>
      <c r="B110" s="3">
        <v>0.64700000000000002</v>
      </c>
      <c r="C110" s="3">
        <v>0.1</v>
      </c>
    </row>
    <row r="111" spans="1:3" ht="15.75">
      <c r="A111" s="2" t="s">
        <v>70</v>
      </c>
      <c r="B111" s="3">
        <v>0.55700000000000005</v>
      </c>
      <c r="C111" s="3">
        <v>9.0000000000000011E-2</v>
      </c>
    </row>
    <row r="112" spans="1:3" ht="15.75">
      <c r="A112" s="2" t="s">
        <v>70</v>
      </c>
      <c r="B112" s="3">
        <v>0.63700000000000001</v>
      </c>
      <c r="C112" s="3">
        <v>0.08</v>
      </c>
    </row>
    <row r="113" spans="1:5" ht="15.75">
      <c r="A113" s="2" t="s">
        <v>70</v>
      </c>
      <c r="B113" s="3">
        <v>0.63700000000000001</v>
      </c>
      <c r="C113" s="3">
        <v>0.08</v>
      </c>
    </row>
    <row r="114" spans="1:5" ht="15.75">
      <c r="A114" s="2" t="s">
        <v>70</v>
      </c>
      <c r="B114" s="3">
        <v>0.627</v>
      </c>
      <c r="C114" s="3">
        <v>7.0000000000000007E-2</v>
      </c>
    </row>
    <row r="115" spans="1:5" ht="15.75">
      <c r="A115" s="2" t="s">
        <v>70</v>
      </c>
      <c r="B115" s="3">
        <v>0.48699999999999999</v>
      </c>
      <c r="C115" s="3">
        <v>0.16</v>
      </c>
    </row>
    <row r="116" spans="1:5" ht="15.75">
      <c r="A116" s="2" t="s">
        <v>70</v>
      </c>
      <c r="B116" s="3">
        <v>0.627</v>
      </c>
      <c r="C116" s="3">
        <v>0.08</v>
      </c>
    </row>
    <row r="117" spans="1:5" ht="15.75">
      <c r="A117" s="2" t="s">
        <v>70</v>
      </c>
      <c r="B117" s="3">
        <v>0.67700000000000005</v>
      </c>
      <c r="C117" s="3">
        <v>0.08</v>
      </c>
    </row>
    <row r="118" spans="1:5" ht="15.75">
      <c r="A118" s="2" t="s">
        <v>70</v>
      </c>
      <c r="B118" s="3">
        <v>0.66700000000000004</v>
      </c>
      <c r="C118" s="3">
        <v>7.0000000000000007E-2</v>
      </c>
    </row>
    <row r="119" spans="1:5" ht="15.75">
      <c r="A119" s="20" t="s">
        <v>47</v>
      </c>
      <c r="B119" s="3">
        <f>AVERAGE(B39:B118)</f>
        <v>0.53901250000000023</v>
      </c>
      <c r="C119" s="3"/>
    </row>
    <row r="120" spans="1:5" ht="15.75">
      <c r="A120" s="20" t="s">
        <v>48</v>
      </c>
      <c r="B120" s="3">
        <f>2*_xlfn.STDEV.P(B39:B118)</f>
        <v>0.15226243586321284</v>
      </c>
      <c r="C120" s="3"/>
    </row>
    <row r="121" spans="1:5" ht="15.75">
      <c r="A121" s="21" t="s">
        <v>50</v>
      </c>
      <c r="B121" s="8">
        <f>COUNT(B39:B118)</f>
        <v>80</v>
      </c>
      <c r="C121" s="12"/>
    </row>
    <row r="122" spans="1:5" ht="15.75">
      <c r="A122" s="2" t="s">
        <v>108</v>
      </c>
      <c r="B122" s="3">
        <v>0.70100000000000007</v>
      </c>
      <c r="C122" s="3">
        <v>0.06</v>
      </c>
    </row>
    <row r="123" spans="1:5" ht="15.75">
      <c r="A123" s="2" t="s">
        <v>108</v>
      </c>
      <c r="B123" s="3">
        <v>0.71100000000000008</v>
      </c>
      <c r="C123" s="3">
        <v>7.0000000000000007E-2</v>
      </c>
      <c r="E123" s="3"/>
    </row>
    <row r="124" spans="1:5" ht="15.75">
      <c r="A124" s="2" t="s">
        <v>108</v>
      </c>
      <c r="B124" s="3">
        <v>0.44100000000000006</v>
      </c>
      <c r="C124" s="3">
        <v>0.05</v>
      </c>
      <c r="E124" s="3"/>
    </row>
    <row r="125" spans="1:5" ht="15.75">
      <c r="A125" s="2" t="s">
        <v>108</v>
      </c>
      <c r="B125" s="3">
        <v>0.81100000000000005</v>
      </c>
      <c r="C125" s="3">
        <v>0.06</v>
      </c>
      <c r="E125" s="3"/>
    </row>
    <row r="126" spans="1:5" ht="15.75">
      <c r="A126" s="2" t="s">
        <v>108</v>
      </c>
      <c r="B126" s="3">
        <v>0.69100000000000006</v>
      </c>
      <c r="C126" s="3">
        <v>7.0000000000000007E-2</v>
      </c>
      <c r="E126" s="3"/>
    </row>
    <row r="127" spans="1:5" ht="15.75">
      <c r="A127" s="2" t="s">
        <v>108</v>
      </c>
      <c r="B127" s="3">
        <v>0.66100000000000003</v>
      </c>
      <c r="C127" s="3">
        <v>0.08</v>
      </c>
      <c r="E127" s="3"/>
    </row>
    <row r="128" spans="1:5" ht="15.75">
      <c r="A128" s="2" t="s">
        <v>108</v>
      </c>
      <c r="B128" s="3">
        <v>0.32100000000000001</v>
      </c>
      <c r="C128" s="3">
        <v>0.05</v>
      </c>
      <c r="E128" s="3"/>
    </row>
    <row r="129" spans="1:5" ht="15.75">
      <c r="A129" s="2" t="s">
        <v>108</v>
      </c>
      <c r="B129" s="3">
        <v>0.44100000000000006</v>
      </c>
      <c r="C129" s="3">
        <v>0.06</v>
      </c>
      <c r="E129" s="3"/>
    </row>
    <row r="130" spans="1:5" ht="15.75">
      <c r="A130" s="2" t="s">
        <v>108</v>
      </c>
      <c r="B130" s="3">
        <v>0.46100000000000002</v>
      </c>
      <c r="C130" s="3">
        <v>7.0000000000000007E-2</v>
      </c>
      <c r="E130" s="3"/>
    </row>
    <row r="131" spans="1:5" ht="15.75">
      <c r="A131" s="2" t="s">
        <v>108</v>
      </c>
      <c r="B131" s="3">
        <v>0.46100000000000002</v>
      </c>
      <c r="C131" s="3">
        <v>0.06</v>
      </c>
      <c r="E131" s="3"/>
    </row>
    <row r="132" spans="1:5" ht="15.75">
      <c r="A132" s="2" t="s">
        <v>108</v>
      </c>
      <c r="B132" s="3">
        <v>0.67100000000000004</v>
      </c>
      <c r="C132" s="3">
        <v>0.05</v>
      </c>
      <c r="E132" s="3"/>
    </row>
    <row r="133" spans="1:5" ht="15.75">
      <c r="A133" s="2" t="s">
        <v>108</v>
      </c>
      <c r="B133" s="3">
        <v>0.65100000000000002</v>
      </c>
      <c r="C133" s="3">
        <v>0.06</v>
      </c>
      <c r="E133" s="3"/>
    </row>
    <row r="134" spans="1:5" ht="15.75">
      <c r="A134" s="2" t="s">
        <v>108</v>
      </c>
      <c r="B134" s="3">
        <v>0.65100000000000002</v>
      </c>
      <c r="C134" s="3">
        <v>7.0000000000000007E-2</v>
      </c>
      <c r="E134" s="3"/>
    </row>
    <row r="135" spans="1:5" ht="15.75">
      <c r="A135" s="2" t="s">
        <v>108</v>
      </c>
      <c r="B135" s="3">
        <v>0.70100000000000007</v>
      </c>
      <c r="C135" s="3">
        <v>0.06</v>
      </c>
    </row>
    <row r="136" spans="1:5" ht="15.75">
      <c r="A136" s="2" t="s">
        <v>108</v>
      </c>
      <c r="B136" s="3">
        <v>0.67100000000000004</v>
      </c>
      <c r="C136" s="3">
        <v>0.06</v>
      </c>
    </row>
    <row r="137" spans="1:5" ht="15.75">
      <c r="A137" s="2" t="s">
        <v>108</v>
      </c>
      <c r="B137" s="3">
        <v>0.501</v>
      </c>
      <c r="C137" s="3">
        <v>0.06</v>
      </c>
    </row>
    <row r="138" spans="1:5" ht="15.75">
      <c r="A138" s="2" t="s">
        <v>108</v>
      </c>
      <c r="B138" s="3">
        <v>0.56100000000000005</v>
      </c>
      <c r="C138" s="3">
        <v>0.06</v>
      </c>
    </row>
    <row r="139" spans="1:5" ht="15.75">
      <c r="A139" s="2" t="s">
        <v>108</v>
      </c>
      <c r="B139" s="3">
        <v>0.501</v>
      </c>
      <c r="C139" s="3">
        <v>0.05</v>
      </c>
    </row>
    <row r="140" spans="1:5" ht="15.75">
      <c r="A140" s="2" t="s">
        <v>106</v>
      </c>
      <c r="B140" s="3">
        <v>0.34100000000000003</v>
      </c>
      <c r="C140" s="3">
        <v>0.06</v>
      </c>
    </row>
    <row r="141" spans="1:5" ht="15.75">
      <c r="A141" s="2" t="s">
        <v>106</v>
      </c>
      <c r="B141" s="3">
        <v>0.38100000000000001</v>
      </c>
      <c r="C141" s="3">
        <v>0.05</v>
      </c>
    </row>
    <row r="142" spans="1:5" ht="15.75">
      <c r="A142" s="2" t="s">
        <v>106</v>
      </c>
      <c r="B142" s="3">
        <v>0.39100000000000001</v>
      </c>
      <c r="C142" s="3">
        <v>0.06</v>
      </c>
    </row>
    <row r="143" spans="1:5" ht="15.75">
      <c r="A143" s="2" t="s">
        <v>106</v>
      </c>
      <c r="B143" s="3">
        <v>0.42100000000000004</v>
      </c>
      <c r="C143" s="3">
        <v>0.06</v>
      </c>
    </row>
    <row r="144" spans="1:5" ht="15.75">
      <c r="A144" s="2" t="s">
        <v>106</v>
      </c>
      <c r="B144" s="3">
        <v>0.30100000000000005</v>
      </c>
      <c r="C144" s="3">
        <v>7.0000000000000007E-2</v>
      </c>
    </row>
    <row r="145" spans="1:3" ht="15.75">
      <c r="A145" s="2" t="s">
        <v>106</v>
      </c>
      <c r="B145" s="3">
        <v>0.41100000000000003</v>
      </c>
      <c r="C145" s="3">
        <v>0.06</v>
      </c>
    </row>
    <row r="146" spans="1:3" ht="15.75">
      <c r="A146" s="2" t="s">
        <v>106</v>
      </c>
      <c r="B146" s="3">
        <v>0.56100000000000005</v>
      </c>
      <c r="C146" s="3">
        <v>0.04</v>
      </c>
    </row>
    <row r="147" spans="1:3" ht="15.75">
      <c r="A147" s="2" t="s">
        <v>106</v>
      </c>
      <c r="B147" s="3">
        <v>0.58099999999999996</v>
      </c>
      <c r="C147" s="3">
        <v>0.05</v>
      </c>
    </row>
    <row r="148" spans="1:3" ht="15.75">
      <c r="A148" s="2" t="s">
        <v>106</v>
      </c>
      <c r="B148" s="3">
        <v>0.40100000000000002</v>
      </c>
      <c r="C148" s="3">
        <v>0.06</v>
      </c>
    </row>
    <row r="149" spans="1:3" ht="15.75">
      <c r="A149" s="2" t="s">
        <v>106</v>
      </c>
      <c r="B149" s="3">
        <v>0.52100000000000002</v>
      </c>
      <c r="C149" s="3">
        <v>0.06</v>
      </c>
    </row>
    <row r="150" spans="1:3" ht="15.75">
      <c r="A150" s="2" t="s">
        <v>106</v>
      </c>
      <c r="B150" s="3">
        <v>0.51100000000000001</v>
      </c>
      <c r="C150" s="3">
        <v>0.05</v>
      </c>
    </row>
    <row r="151" spans="1:3" ht="15.75">
      <c r="A151" s="2" t="s">
        <v>106</v>
      </c>
      <c r="B151" s="3">
        <v>0.44100000000000006</v>
      </c>
      <c r="C151" s="3">
        <v>0.06</v>
      </c>
    </row>
    <row r="152" spans="1:3" ht="15.75">
      <c r="A152" s="2" t="s">
        <v>106</v>
      </c>
      <c r="B152" s="3">
        <v>0.56100000000000005</v>
      </c>
      <c r="C152" s="3">
        <v>0.06</v>
      </c>
    </row>
    <row r="153" spans="1:3" ht="15.75">
      <c r="A153" s="2" t="s">
        <v>106</v>
      </c>
      <c r="B153" s="3">
        <v>0.55100000000000005</v>
      </c>
      <c r="C153" s="3">
        <v>0.05</v>
      </c>
    </row>
    <row r="154" spans="1:3" ht="15.75">
      <c r="A154" s="2" t="s">
        <v>106</v>
      </c>
      <c r="B154" s="3">
        <v>0.49099999999999999</v>
      </c>
      <c r="C154" s="3">
        <v>0.05</v>
      </c>
    </row>
    <row r="155" spans="1:3" ht="15.75">
      <c r="A155" s="2" t="s">
        <v>106</v>
      </c>
      <c r="B155" s="3">
        <v>0.52100000000000002</v>
      </c>
      <c r="C155" s="3">
        <v>7.0000000000000007E-2</v>
      </c>
    </row>
    <row r="156" spans="1:3" ht="15.75">
      <c r="A156" s="2" t="s">
        <v>106</v>
      </c>
      <c r="B156" s="3">
        <v>0.63100000000000001</v>
      </c>
      <c r="C156" s="3">
        <v>7.0000000000000007E-2</v>
      </c>
    </row>
    <row r="157" spans="1:3" ht="15.75">
      <c r="A157" s="2" t="s">
        <v>106</v>
      </c>
      <c r="B157" s="3">
        <v>0.54100000000000004</v>
      </c>
      <c r="C157" s="3">
        <v>0.05</v>
      </c>
    </row>
    <row r="158" spans="1:3" ht="15.75">
      <c r="A158" s="2" t="s">
        <v>106</v>
      </c>
      <c r="B158" s="3">
        <v>0.39100000000000001</v>
      </c>
      <c r="C158" s="3">
        <v>7.0000000000000007E-2</v>
      </c>
    </row>
    <row r="159" spans="1:3" ht="15.75">
      <c r="A159" s="2" t="s">
        <v>106</v>
      </c>
      <c r="B159" s="3">
        <v>0.52100000000000002</v>
      </c>
      <c r="C159" s="3">
        <v>0.05</v>
      </c>
    </row>
    <row r="160" spans="1:3" ht="15.75">
      <c r="A160" s="2" t="s">
        <v>106</v>
      </c>
      <c r="B160" s="3">
        <v>0.35100000000000003</v>
      </c>
      <c r="C160" s="3">
        <v>7.0000000000000007E-2</v>
      </c>
    </row>
    <row r="161" spans="1:3" ht="15.75">
      <c r="A161" s="2" t="s">
        <v>106</v>
      </c>
      <c r="B161" s="3">
        <v>0.71100000000000008</v>
      </c>
      <c r="C161" s="3">
        <v>0.06</v>
      </c>
    </row>
    <row r="162" spans="1:3" ht="15.75">
      <c r="A162" s="2" t="s">
        <v>106</v>
      </c>
      <c r="B162" s="3">
        <v>0.30100000000000005</v>
      </c>
      <c r="C162" s="3">
        <v>0.06</v>
      </c>
    </row>
    <row r="163" spans="1:3" ht="15.75">
      <c r="A163" s="2" t="s">
        <v>106</v>
      </c>
      <c r="B163" s="3">
        <v>0.82100000000000006</v>
      </c>
      <c r="C163" s="3">
        <v>0.06</v>
      </c>
    </row>
    <row r="164" spans="1:3" ht="15.75">
      <c r="A164" s="2" t="s">
        <v>109</v>
      </c>
      <c r="B164" s="3">
        <v>0.626</v>
      </c>
      <c r="C164" s="3">
        <v>0.06</v>
      </c>
    </row>
    <row r="165" spans="1:3" ht="15.75">
      <c r="A165" s="2" t="s">
        <v>109</v>
      </c>
      <c r="B165" s="3">
        <v>0.59599999999999997</v>
      </c>
      <c r="C165" s="3">
        <v>0.05</v>
      </c>
    </row>
    <row r="166" spans="1:3" ht="15.75">
      <c r="A166" s="2" t="s">
        <v>109</v>
      </c>
      <c r="B166" s="3">
        <v>0.626</v>
      </c>
      <c r="C166" s="3">
        <v>0.06</v>
      </c>
    </row>
    <row r="167" spans="1:3" ht="15.75">
      <c r="A167" s="2" t="s">
        <v>109</v>
      </c>
      <c r="B167" s="3">
        <v>0.63600000000000001</v>
      </c>
      <c r="C167" s="3">
        <v>0.06</v>
      </c>
    </row>
    <row r="168" spans="1:3" ht="15.75">
      <c r="A168" s="2" t="s">
        <v>109</v>
      </c>
      <c r="B168" s="3">
        <v>0.68599999999999994</v>
      </c>
      <c r="C168" s="3">
        <v>0.04</v>
      </c>
    </row>
    <row r="169" spans="1:3" ht="15.75">
      <c r="A169" s="2" t="s">
        <v>109</v>
      </c>
      <c r="B169" s="3">
        <v>0.78600000000000003</v>
      </c>
      <c r="C169" s="3">
        <v>0.05</v>
      </c>
    </row>
    <row r="170" spans="1:3" ht="15.75">
      <c r="A170" s="2" t="s">
        <v>109</v>
      </c>
      <c r="B170" s="3">
        <v>0.68599999999999994</v>
      </c>
      <c r="C170" s="3">
        <v>0.06</v>
      </c>
    </row>
    <row r="171" spans="1:3" ht="15.75">
      <c r="A171" s="2" t="s">
        <v>109</v>
      </c>
      <c r="B171" s="3">
        <v>0.84599999999999997</v>
      </c>
      <c r="C171" s="3">
        <v>0.05</v>
      </c>
    </row>
    <row r="172" spans="1:3" ht="15.75">
      <c r="A172" s="2" t="s">
        <v>109</v>
      </c>
      <c r="B172" s="3">
        <v>0.94600000000000006</v>
      </c>
      <c r="C172" s="3">
        <v>0.05</v>
      </c>
    </row>
    <row r="173" spans="1:3" ht="15.75">
      <c r="A173" s="2" t="s">
        <v>109</v>
      </c>
      <c r="B173" s="3">
        <v>0.73599999999999999</v>
      </c>
      <c r="C173" s="3">
        <v>0.05</v>
      </c>
    </row>
    <row r="174" spans="1:3" ht="15.75">
      <c r="A174" s="2" t="s">
        <v>109</v>
      </c>
      <c r="B174" s="3">
        <v>0.88600000000000001</v>
      </c>
      <c r="C174" s="3">
        <v>0.06</v>
      </c>
    </row>
    <row r="175" spans="1:3" ht="15.75">
      <c r="A175" s="2" t="s">
        <v>109</v>
      </c>
      <c r="B175" s="3">
        <v>0.67599999999999993</v>
      </c>
      <c r="C175" s="3">
        <v>0.06</v>
      </c>
    </row>
    <row r="176" spans="1:3" ht="15.75">
      <c r="A176" s="2" t="s">
        <v>109</v>
      </c>
      <c r="B176" s="3">
        <v>0.60599999999999998</v>
      </c>
      <c r="C176" s="3">
        <v>0.04</v>
      </c>
    </row>
    <row r="177" spans="1:3" ht="15.75">
      <c r="A177" s="2" t="s">
        <v>109</v>
      </c>
      <c r="B177" s="3">
        <v>0.52600000000000002</v>
      </c>
      <c r="C177" s="3">
        <v>7.0000000000000007E-2</v>
      </c>
    </row>
    <row r="178" spans="1:3" ht="15.75">
      <c r="A178" s="2" t="s">
        <v>105</v>
      </c>
      <c r="B178" s="3">
        <v>0.75600000000000001</v>
      </c>
      <c r="C178" s="3">
        <v>0.04</v>
      </c>
    </row>
    <row r="179" spans="1:3" ht="15.75">
      <c r="A179" s="2" t="s">
        <v>105</v>
      </c>
      <c r="B179" s="3">
        <v>0.79599999999999993</v>
      </c>
      <c r="C179" s="3">
        <v>0.04</v>
      </c>
    </row>
    <row r="180" spans="1:3" ht="15.75">
      <c r="A180" s="2" t="s">
        <v>105</v>
      </c>
      <c r="B180" s="3">
        <v>0.84599999999999997</v>
      </c>
      <c r="C180" s="3">
        <v>0.06</v>
      </c>
    </row>
    <row r="181" spans="1:3" ht="15.75">
      <c r="A181" s="2" t="s">
        <v>105</v>
      </c>
      <c r="B181" s="3">
        <v>0.64600000000000002</v>
      </c>
      <c r="C181" s="3">
        <v>0.06</v>
      </c>
    </row>
    <row r="182" spans="1:3" ht="15.75">
      <c r="A182" s="2" t="s">
        <v>105</v>
      </c>
      <c r="B182" s="3">
        <v>0.66599999999999993</v>
      </c>
      <c r="C182" s="3">
        <v>0.05</v>
      </c>
    </row>
    <row r="183" spans="1:3" ht="15.75">
      <c r="A183" s="2" t="s">
        <v>105</v>
      </c>
      <c r="B183" s="3">
        <v>0.96599999999999997</v>
      </c>
      <c r="C183" s="3">
        <v>0.05</v>
      </c>
    </row>
    <row r="184" spans="1:3" ht="15.75">
      <c r="A184" s="2" t="s">
        <v>105</v>
      </c>
      <c r="B184" s="3">
        <v>0.58599999999999997</v>
      </c>
      <c r="C184" s="3">
        <v>0.05</v>
      </c>
    </row>
    <row r="185" spans="1:3" ht="15.75">
      <c r="A185" s="2" t="s">
        <v>105</v>
      </c>
      <c r="B185" s="3">
        <v>0.61599999999999999</v>
      </c>
      <c r="C185" s="3">
        <v>0.05</v>
      </c>
    </row>
    <row r="186" spans="1:3" ht="15.75">
      <c r="A186" s="2" t="s">
        <v>105</v>
      </c>
      <c r="B186" s="3">
        <v>0.496</v>
      </c>
      <c r="C186" s="3">
        <v>0.05</v>
      </c>
    </row>
    <row r="187" spans="1:3" ht="15.75">
      <c r="A187" s="2" t="s">
        <v>105</v>
      </c>
      <c r="B187" s="3">
        <v>0.54600000000000004</v>
      </c>
      <c r="C187" s="3">
        <v>0.06</v>
      </c>
    </row>
    <row r="188" spans="1:3" ht="15.75">
      <c r="A188" s="2" t="s">
        <v>105</v>
      </c>
      <c r="B188" s="3">
        <v>0.48599999999999999</v>
      </c>
      <c r="C188" s="3">
        <v>0.06</v>
      </c>
    </row>
    <row r="189" spans="1:3" ht="15.75">
      <c r="A189" s="2" t="s">
        <v>105</v>
      </c>
      <c r="B189" s="3">
        <v>0.73599999999999999</v>
      </c>
      <c r="C189" s="3">
        <v>0.06</v>
      </c>
    </row>
    <row r="190" spans="1:3" ht="15.75">
      <c r="A190" s="2" t="s">
        <v>105</v>
      </c>
      <c r="B190" s="3">
        <v>0.79599999999999993</v>
      </c>
      <c r="C190" s="3">
        <v>0.05</v>
      </c>
    </row>
    <row r="191" spans="1:3" ht="15.75">
      <c r="A191" s="2" t="s">
        <v>105</v>
      </c>
      <c r="B191" s="3">
        <v>0.73599999999999999</v>
      </c>
      <c r="C191" s="3">
        <v>0.06</v>
      </c>
    </row>
    <row r="192" spans="1:3" ht="15.75">
      <c r="A192" s="2" t="s">
        <v>105</v>
      </c>
      <c r="B192" s="3">
        <v>0.50600000000000001</v>
      </c>
      <c r="C192" s="3">
        <v>7.0000000000000007E-2</v>
      </c>
    </row>
    <row r="193" spans="1:3" ht="15.75">
      <c r="A193" s="2" t="s">
        <v>105</v>
      </c>
      <c r="B193" s="3">
        <v>0.52600000000000002</v>
      </c>
      <c r="C193" s="3">
        <v>7.0000000000000007E-2</v>
      </c>
    </row>
    <row r="194" spans="1:3" ht="15.75">
      <c r="A194" s="2" t="s">
        <v>107</v>
      </c>
      <c r="B194" s="3">
        <v>0.58099999999999996</v>
      </c>
      <c r="C194" s="3">
        <v>0.05</v>
      </c>
    </row>
    <row r="195" spans="1:3" ht="15.75">
      <c r="A195" s="2" t="s">
        <v>107</v>
      </c>
      <c r="B195" s="3">
        <v>0.57099999999999995</v>
      </c>
      <c r="C195" s="3">
        <v>0.04</v>
      </c>
    </row>
    <row r="196" spans="1:3" ht="15.75">
      <c r="A196" s="2" t="s">
        <v>107</v>
      </c>
      <c r="B196" s="3">
        <v>0.61099999999999999</v>
      </c>
      <c r="C196" s="3">
        <v>0.05</v>
      </c>
    </row>
    <row r="197" spans="1:3" ht="15.75">
      <c r="A197" s="2" t="s">
        <v>107</v>
      </c>
      <c r="B197" s="3">
        <v>0.78100000000000003</v>
      </c>
      <c r="C197" s="3">
        <v>0.04</v>
      </c>
    </row>
    <row r="198" spans="1:3" ht="15.75">
      <c r="A198" s="2" t="s">
        <v>107</v>
      </c>
      <c r="B198" s="3">
        <v>0.79100000000000004</v>
      </c>
      <c r="C198" s="3">
        <v>0.05</v>
      </c>
    </row>
    <row r="199" spans="1:3" ht="15.75">
      <c r="A199" s="2" t="s">
        <v>107</v>
      </c>
      <c r="B199" s="3">
        <v>0.78100000000000003</v>
      </c>
      <c r="C199" s="3">
        <v>0.05</v>
      </c>
    </row>
    <row r="200" spans="1:3" ht="15.75">
      <c r="A200" s="2" t="s">
        <v>107</v>
      </c>
      <c r="B200" s="3">
        <v>0.58099999999999996</v>
      </c>
      <c r="C200" s="3">
        <v>0.04</v>
      </c>
    </row>
    <row r="201" spans="1:3" ht="15.75">
      <c r="A201" s="2" t="s">
        <v>107</v>
      </c>
      <c r="B201" s="3">
        <v>0.621</v>
      </c>
      <c r="C201" s="3">
        <v>0.05</v>
      </c>
    </row>
    <row r="202" spans="1:3" ht="15.75">
      <c r="A202" s="2" t="s">
        <v>107</v>
      </c>
      <c r="B202" s="3">
        <v>0.57099999999999995</v>
      </c>
      <c r="C202" s="3">
        <v>0.04</v>
      </c>
    </row>
    <row r="203" spans="1:3" ht="15.75">
      <c r="A203" s="2" t="s">
        <v>110</v>
      </c>
      <c r="B203" s="3">
        <v>0.64100000000000001</v>
      </c>
      <c r="C203" s="3">
        <v>0.06</v>
      </c>
    </row>
    <row r="204" spans="1:3" ht="15.75">
      <c r="A204" s="2" t="s">
        <v>110</v>
      </c>
      <c r="B204" s="3">
        <v>0.68100000000000005</v>
      </c>
      <c r="C204" s="3">
        <v>0.09</v>
      </c>
    </row>
    <row r="205" spans="1:3" ht="15.75">
      <c r="A205" s="2" t="s">
        <v>110</v>
      </c>
      <c r="B205" s="3">
        <v>0.60099999999999998</v>
      </c>
      <c r="C205" s="3">
        <v>0.09</v>
      </c>
    </row>
    <row r="206" spans="1:3" ht="15.75">
      <c r="A206" s="2" t="s">
        <v>110</v>
      </c>
      <c r="B206" s="3">
        <v>0.66100000000000003</v>
      </c>
      <c r="C206" s="3">
        <v>7.0000000000000007E-2</v>
      </c>
    </row>
    <row r="207" spans="1:3" ht="15.75">
      <c r="A207" s="2" t="s">
        <v>110</v>
      </c>
      <c r="B207" s="3">
        <v>0.85099999999999998</v>
      </c>
      <c r="C207" s="3">
        <v>0.09</v>
      </c>
    </row>
    <row r="208" spans="1:3" ht="15.75">
      <c r="A208" s="2" t="s">
        <v>110</v>
      </c>
      <c r="B208" s="3">
        <v>0.74099999999999999</v>
      </c>
      <c r="C208" s="3">
        <v>0.08</v>
      </c>
    </row>
    <row r="209" spans="1:3" ht="15.75">
      <c r="A209" s="20" t="s">
        <v>47</v>
      </c>
      <c r="B209" s="3">
        <f>AVERAGE(B122:B208)</f>
        <v>0.60801149425287326</v>
      </c>
      <c r="C209" s="2"/>
    </row>
    <row r="210" spans="1:3" ht="15.75">
      <c r="A210" s="20" t="s">
        <v>48</v>
      </c>
      <c r="B210" s="3">
        <f>2*_xlfn.STDEV.P(B122:B208)</f>
        <v>0.29534106436307855</v>
      </c>
      <c r="C210" s="2"/>
    </row>
    <row r="211" spans="1:3" ht="15.75">
      <c r="A211" s="21" t="s">
        <v>50</v>
      </c>
      <c r="B211" s="6">
        <f>COUNT(B122:B208)</f>
        <v>87</v>
      </c>
      <c r="C211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32BB6-F689-7F44-968F-4AEEDF315645}">
  <dimension ref="A1:I36"/>
  <sheetViews>
    <sheetView workbookViewId="0">
      <selection activeCell="L25" sqref="A1:XFD1048576"/>
    </sheetView>
  </sheetViews>
  <sheetFormatPr defaultColWidth="10.85546875" defaultRowHeight="15"/>
  <cols>
    <col min="1" max="1" width="16.140625" style="66" bestFit="1" customWidth="1"/>
    <col min="2" max="2" width="19.140625" style="66" bestFit="1" customWidth="1"/>
    <col min="3" max="3" width="10.85546875" style="66"/>
    <col min="4" max="5" width="15.85546875" style="66" bestFit="1" customWidth="1"/>
    <col min="6" max="16384" width="10.85546875" style="66"/>
  </cols>
  <sheetData>
    <row r="1" spans="1:9">
      <c r="A1" s="65" t="s">
        <v>222</v>
      </c>
      <c r="B1" s="65"/>
      <c r="C1" s="65"/>
      <c r="D1" s="65"/>
      <c r="E1" s="65"/>
      <c r="F1" s="65"/>
      <c r="G1" s="65"/>
      <c r="H1" s="65"/>
      <c r="I1" s="65"/>
    </row>
    <row r="2" spans="1:9" ht="16.5">
      <c r="A2" s="67" t="s">
        <v>197</v>
      </c>
      <c r="B2" s="67" t="s">
        <v>198</v>
      </c>
      <c r="C2" s="67"/>
      <c r="D2" s="67" t="s">
        <v>226</v>
      </c>
      <c r="E2" s="67" t="s">
        <v>227</v>
      </c>
      <c r="F2" s="68" t="s">
        <v>122</v>
      </c>
      <c r="G2" s="68" t="s">
        <v>228</v>
      </c>
      <c r="H2" s="68" t="s">
        <v>229</v>
      </c>
      <c r="I2" s="68" t="s">
        <v>230</v>
      </c>
    </row>
    <row r="3" spans="1:9">
      <c r="A3" s="69" t="s">
        <v>123</v>
      </c>
      <c r="B3" s="70" t="s">
        <v>2</v>
      </c>
      <c r="C3" s="70" t="s">
        <v>129</v>
      </c>
      <c r="D3" s="71" t="s">
        <v>124</v>
      </c>
      <c r="E3" s="71" t="s">
        <v>125</v>
      </c>
      <c r="F3" s="71" t="s">
        <v>126</v>
      </c>
      <c r="G3" s="71" t="s">
        <v>127</v>
      </c>
      <c r="H3" s="71" t="s">
        <v>128</v>
      </c>
      <c r="I3" s="71" t="s">
        <v>131</v>
      </c>
    </row>
    <row r="4" spans="1:9" ht="16.5">
      <c r="A4" s="69"/>
      <c r="B4" s="70" t="s">
        <v>231</v>
      </c>
      <c r="C4" s="70" t="s">
        <v>130</v>
      </c>
      <c r="D4" s="71" t="s">
        <v>132</v>
      </c>
      <c r="E4" s="71" t="s">
        <v>133</v>
      </c>
      <c r="F4" s="71" t="s">
        <v>134</v>
      </c>
      <c r="G4" s="71" t="s">
        <v>127</v>
      </c>
      <c r="H4" s="71" t="s">
        <v>135</v>
      </c>
      <c r="I4" s="71" t="s">
        <v>136</v>
      </c>
    </row>
    <row r="5" spans="1:9">
      <c r="A5" s="69"/>
      <c r="B5" s="70" t="s">
        <v>3</v>
      </c>
      <c r="C5" s="70" t="s">
        <v>129</v>
      </c>
      <c r="D5" s="71" t="s">
        <v>137</v>
      </c>
      <c r="E5" s="71" t="s">
        <v>138</v>
      </c>
      <c r="F5" s="71" t="s">
        <v>139</v>
      </c>
      <c r="G5" s="71" t="s">
        <v>127</v>
      </c>
      <c r="H5" s="71" t="s">
        <v>140</v>
      </c>
      <c r="I5" s="71" t="s">
        <v>141</v>
      </c>
    </row>
    <row r="6" spans="1:9">
      <c r="A6" s="69"/>
      <c r="B6" s="70" t="s">
        <v>4</v>
      </c>
      <c r="C6" s="70" t="s">
        <v>129</v>
      </c>
      <c r="D6" s="71" t="s">
        <v>142</v>
      </c>
      <c r="E6" s="71" t="s">
        <v>143</v>
      </c>
      <c r="F6" s="71" t="s">
        <v>144</v>
      </c>
      <c r="G6" s="71" t="s">
        <v>127</v>
      </c>
      <c r="H6" s="71" t="s">
        <v>145</v>
      </c>
      <c r="I6" s="71" t="s">
        <v>146</v>
      </c>
    </row>
    <row r="7" spans="1:9">
      <c r="A7" s="69"/>
      <c r="B7" s="70" t="s">
        <v>5</v>
      </c>
      <c r="C7" s="70" t="s">
        <v>130</v>
      </c>
      <c r="D7" s="71" t="s">
        <v>147</v>
      </c>
      <c r="E7" s="71" t="s">
        <v>148</v>
      </c>
      <c r="F7" s="71" t="s">
        <v>149</v>
      </c>
      <c r="G7" s="71" t="s">
        <v>127</v>
      </c>
      <c r="H7" s="71" t="s">
        <v>150</v>
      </c>
      <c r="I7" s="71" t="s">
        <v>149</v>
      </c>
    </row>
    <row r="8" spans="1:9">
      <c r="A8" s="69"/>
      <c r="B8" s="70" t="s">
        <v>6</v>
      </c>
      <c r="C8" s="70" t="s">
        <v>129</v>
      </c>
      <c r="D8" s="71" t="s">
        <v>151</v>
      </c>
      <c r="E8" s="71" t="s">
        <v>152</v>
      </c>
      <c r="F8" s="71" t="s">
        <v>153</v>
      </c>
      <c r="G8" s="71" t="s">
        <v>127</v>
      </c>
      <c r="H8" s="71" t="s">
        <v>154</v>
      </c>
      <c r="I8" s="71" t="s">
        <v>155</v>
      </c>
    </row>
    <row r="9" spans="1:9">
      <c r="A9" s="69"/>
      <c r="B9" s="70" t="s">
        <v>7</v>
      </c>
      <c r="C9" s="70" t="s">
        <v>129</v>
      </c>
      <c r="D9" s="71" t="s">
        <v>156</v>
      </c>
      <c r="E9" s="71" t="s">
        <v>157</v>
      </c>
      <c r="F9" s="71" t="s">
        <v>158</v>
      </c>
      <c r="G9" s="71" t="s">
        <v>127</v>
      </c>
      <c r="H9" s="71" t="s">
        <v>159</v>
      </c>
      <c r="I9" s="71" t="s">
        <v>160</v>
      </c>
    </row>
    <row r="10" spans="1:9">
      <c r="A10" s="69"/>
      <c r="B10" s="70" t="s">
        <v>8</v>
      </c>
      <c r="C10" s="70" t="s">
        <v>129</v>
      </c>
      <c r="D10" s="71" t="s">
        <v>161</v>
      </c>
      <c r="E10" s="71" t="s">
        <v>162</v>
      </c>
      <c r="F10" s="71" t="s">
        <v>163</v>
      </c>
      <c r="G10" s="71" t="s">
        <v>127</v>
      </c>
      <c r="H10" s="71" t="s">
        <v>164</v>
      </c>
      <c r="I10" s="71" t="s">
        <v>165</v>
      </c>
    </row>
    <row r="11" spans="1:9">
      <c r="A11" s="69"/>
      <c r="B11" s="70" t="s">
        <v>9</v>
      </c>
      <c r="C11" s="70" t="s">
        <v>129</v>
      </c>
      <c r="D11" s="71" t="s">
        <v>166</v>
      </c>
      <c r="E11" s="71" t="s">
        <v>167</v>
      </c>
      <c r="F11" s="71" t="s">
        <v>168</v>
      </c>
      <c r="G11" s="71" t="s">
        <v>127</v>
      </c>
      <c r="H11" s="71" t="s">
        <v>169</v>
      </c>
      <c r="I11" s="71" t="s">
        <v>170</v>
      </c>
    </row>
    <row r="12" spans="1:9">
      <c r="A12" s="69"/>
      <c r="B12" s="70" t="s">
        <v>10</v>
      </c>
      <c r="C12" s="70" t="s">
        <v>129</v>
      </c>
      <c r="D12" s="71" t="s">
        <v>171</v>
      </c>
      <c r="E12" s="71" t="s">
        <v>172</v>
      </c>
      <c r="F12" s="71" t="s">
        <v>173</v>
      </c>
      <c r="G12" s="71" t="s">
        <v>127</v>
      </c>
      <c r="H12" s="71" t="s">
        <v>182</v>
      </c>
      <c r="I12" s="71" t="s">
        <v>183</v>
      </c>
    </row>
    <row r="13" spans="1:9">
      <c r="A13" s="69"/>
      <c r="B13" s="70" t="s">
        <v>11</v>
      </c>
      <c r="C13" s="70" t="s">
        <v>129</v>
      </c>
      <c r="D13" s="71" t="s">
        <v>174</v>
      </c>
      <c r="E13" s="71" t="s">
        <v>175</v>
      </c>
      <c r="F13" s="71" t="s">
        <v>176</v>
      </c>
      <c r="G13" s="71" t="s">
        <v>127</v>
      </c>
      <c r="H13" s="71" t="s">
        <v>179</v>
      </c>
      <c r="I13" s="71" t="s">
        <v>180</v>
      </c>
    </row>
    <row r="14" spans="1:9">
      <c r="A14" s="69"/>
      <c r="B14" s="70" t="s">
        <v>12</v>
      </c>
      <c r="C14" s="70" t="s">
        <v>129</v>
      </c>
      <c r="D14" s="71" t="s">
        <v>177</v>
      </c>
      <c r="E14" s="71" t="s">
        <v>136</v>
      </c>
      <c r="F14" s="71" t="s">
        <v>178</v>
      </c>
      <c r="G14" s="71" t="s">
        <v>127</v>
      </c>
      <c r="H14" s="71" t="s">
        <v>181</v>
      </c>
      <c r="I14" s="71" t="s">
        <v>184</v>
      </c>
    </row>
    <row r="15" spans="1:9">
      <c r="A15" s="69" t="s">
        <v>185</v>
      </c>
      <c r="B15" s="70" t="s">
        <v>2</v>
      </c>
      <c r="C15" s="70" t="s">
        <v>129</v>
      </c>
      <c r="D15" s="72" t="s">
        <v>188</v>
      </c>
      <c r="E15" s="72" t="s">
        <v>189</v>
      </c>
      <c r="F15" s="72" t="s">
        <v>190</v>
      </c>
      <c r="G15" s="72" t="s">
        <v>187</v>
      </c>
      <c r="H15" s="72">
        <v>74.900000000000006</v>
      </c>
      <c r="I15" s="72">
        <v>40.700000000000003</v>
      </c>
    </row>
    <row r="16" spans="1:9" ht="16.5">
      <c r="A16" s="69"/>
      <c r="B16" s="70" t="s">
        <v>231</v>
      </c>
      <c r="C16" s="70" t="s">
        <v>130</v>
      </c>
      <c r="D16" s="72" t="s">
        <v>191</v>
      </c>
      <c r="E16" s="72" t="s">
        <v>192</v>
      </c>
      <c r="F16" s="72" t="s">
        <v>193</v>
      </c>
      <c r="G16" s="72" t="s">
        <v>187</v>
      </c>
      <c r="H16" s="72">
        <v>0.376</v>
      </c>
      <c r="I16" s="72">
        <v>0.39</v>
      </c>
    </row>
    <row r="17" spans="1:9">
      <c r="A17" s="69"/>
      <c r="B17" s="70" t="s">
        <v>3</v>
      </c>
      <c r="C17" s="70" t="s">
        <v>129</v>
      </c>
      <c r="D17" s="72" t="s">
        <v>194</v>
      </c>
      <c r="E17" s="72" t="s">
        <v>195</v>
      </c>
      <c r="F17" s="72" t="s">
        <v>186</v>
      </c>
      <c r="G17" s="72" t="s">
        <v>187</v>
      </c>
      <c r="H17" s="72">
        <v>704.5</v>
      </c>
      <c r="I17" s="72">
        <v>71.8</v>
      </c>
    </row>
    <row r="18" spans="1:9">
      <c r="A18" s="69"/>
      <c r="B18" s="70" t="s">
        <v>4</v>
      </c>
      <c r="C18" s="70" t="s">
        <v>129</v>
      </c>
      <c r="D18" s="72">
        <v>47952130</v>
      </c>
      <c r="E18" s="72">
        <v>230150</v>
      </c>
      <c r="F18" s="72">
        <v>208.3</v>
      </c>
      <c r="G18" s="72" t="s">
        <v>187</v>
      </c>
      <c r="H18" s="72">
        <v>1726</v>
      </c>
      <c r="I18" s="72">
        <v>138.80000000000001</v>
      </c>
    </row>
    <row r="19" spans="1:9">
      <c r="A19" s="69"/>
      <c r="B19" s="70" t="s">
        <v>5</v>
      </c>
      <c r="C19" s="70" t="s">
        <v>130</v>
      </c>
      <c r="D19" s="72">
        <v>0.75800000000000001</v>
      </c>
      <c r="E19" s="72">
        <v>7.0000000000000001E-3</v>
      </c>
      <c r="F19" s="72">
        <v>115.1</v>
      </c>
      <c r="G19" s="72" t="s">
        <v>187</v>
      </c>
      <c r="H19" s="72">
        <v>0.216</v>
      </c>
      <c r="I19" s="72">
        <v>19.100000000000001</v>
      </c>
    </row>
    <row r="20" spans="1:9">
      <c r="A20" s="69"/>
      <c r="B20" s="70" t="s">
        <v>6</v>
      </c>
      <c r="C20" s="70" t="s">
        <v>129</v>
      </c>
      <c r="D20" s="72">
        <v>1450500</v>
      </c>
      <c r="E20" s="72">
        <v>17250</v>
      </c>
      <c r="F20" s="72">
        <v>84.1</v>
      </c>
      <c r="G20" s="72" t="s">
        <v>187</v>
      </c>
      <c r="H20" s="72">
        <v>299.10000000000002</v>
      </c>
      <c r="I20" s="72">
        <v>78.400000000000006</v>
      </c>
    </row>
    <row r="21" spans="1:9">
      <c r="A21" s="69"/>
      <c r="B21" s="70" t="s">
        <v>7</v>
      </c>
      <c r="C21" s="70" t="s">
        <v>129</v>
      </c>
      <c r="D21" s="72">
        <v>41250320</v>
      </c>
      <c r="E21" s="72">
        <v>586500</v>
      </c>
      <c r="F21" s="72">
        <v>70.3</v>
      </c>
      <c r="G21" s="72" t="s">
        <v>187</v>
      </c>
      <c r="H21" s="72">
        <v>1592</v>
      </c>
      <c r="I21" s="72">
        <v>20.6</v>
      </c>
    </row>
    <row r="22" spans="1:9">
      <c r="A22" s="69"/>
      <c r="B22" s="70" t="s">
        <v>8</v>
      </c>
      <c r="C22" s="70" t="s">
        <v>129</v>
      </c>
      <c r="D22" s="72">
        <v>18501200</v>
      </c>
      <c r="E22" s="72">
        <v>260300</v>
      </c>
      <c r="F22" s="72">
        <v>71.099999999999994</v>
      </c>
      <c r="G22" s="72" t="s">
        <v>187</v>
      </c>
      <c r="H22" s="72">
        <v>1066</v>
      </c>
      <c r="I22" s="72">
        <v>65.2</v>
      </c>
    </row>
    <row r="23" spans="1:9">
      <c r="A23" s="69"/>
      <c r="B23" s="70" t="s">
        <v>9</v>
      </c>
      <c r="C23" s="70" t="s">
        <v>129</v>
      </c>
      <c r="D23" s="72">
        <v>3156</v>
      </c>
      <c r="E23" s="72">
        <v>62.4</v>
      </c>
      <c r="F23" s="72">
        <v>50.6</v>
      </c>
      <c r="G23" s="72" t="s">
        <v>187</v>
      </c>
      <c r="H23" s="72">
        <v>13.9</v>
      </c>
      <c r="I23" s="72">
        <v>63.2</v>
      </c>
    </row>
    <row r="24" spans="1:9">
      <c r="A24" s="69"/>
      <c r="B24" s="70" t="s">
        <v>10</v>
      </c>
      <c r="C24" s="70" t="s">
        <v>129</v>
      </c>
      <c r="D24" s="72">
        <v>1045230</v>
      </c>
      <c r="E24" s="72">
        <v>14210</v>
      </c>
      <c r="F24" s="72">
        <v>73.5</v>
      </c>
      <c r="G24" s="72" t="s">
        <v>187</v>
      </c>
      <c r="H24" s="72">
        <v>253.5</v>
      </c>
      <c r="I24" s="72">
        <v>54.1</v>
      </c>
    </row>
    <row r="25" spans="1:9">
      <c r="A25" s="69"/>
      <c r="B25" s="70" t="s">
        <v>11</v>
      </c>
      <c r="C25" s="70" t="s">
        <v>129</v>
      </c>
      <c r="D25" s="72">
        <v>2253240</v>
      </c>
      <c r="E25" s="72">
        <v>45150</v>
      </c>
      <c r="F25" s="72">
        <v>49.9</v>
      </c>
      <c r="G25" s="72" t="s">
        <v>187</v>
      </c>
      <c r="H25" s="72">
        <v>371.1</v>
      </c>
      <c r="I25" s="72">
        <v>45.2</v>
      </c>
    </row>
    <row r="26" spans="1:9">
      <c r="A26" s="73"/>
      <c r="B26" s="74" t="s">
        <v>12</v>
      </c>
      <c r="C26" s="74" t="s">
        <v>129</v>
      </c>
      <c r="D26" s="75">
        <v>96.6</v>
      </c>
      <c r="E26" s="75">
        <v>24.8</v>
      </c>
      <c r="F26" s="75">
        <v>3.9</v>
      </c>
      <c r="G26" s="75" t="s">
        <v>187</v>
      </c>
      <c r="H26" s="75">
        <v>2.11</v>
      </c>
      <c r="I26" s="75">
        <v>10.3</v>
      </c>
    </row>
    <row r="28" spans="1:9">
      <c r="A28" s="65" t="s">
        <v>222</v>
      </c>
      <c r="B28" s="65"/>
      <c r="C28" s="65"/>
      <c r="D28" s="65"/>
      <c r="E28" s="65"/>
      <c r="F28" s="65"/>
      <c r="G28" s="65"/>
      <c r="H28" s="65"/>
      <c r="I28" s="65"/>
    </row>
    <row r="29" spans="1:9" ht="16.5">
      <c r="A29" s="67" t="s">
        <v>196</v>
      </c>
      <c r="B29" s="67" t="s">
        <v>199</v>
      </c>
      <c r="C29" s="67"/>
      <c r="D29" s="67" t="s">
        <v>226</v>
      </c>
      <c r="E29" s="67" t="s">
        <v>227</v>
      </c>
      <c r="F29" s="68" t="s">
        <v>122</v>
      </c>
      <c r="G29" s="68" t="s">
        <v>228</v>
      </c>
      <c r="H29" s="68" t="s">
        <v>229</v>
      </c>
      <c r="I29" s="68"/>
    </row>
    <row r="30" spans="1:9" ht="18">
      <c r="A30" s="66" t="s">
        <v>123</v>
      </c>
      <c r="B30" s="66" t="s">
        <v>232</v>
      </c>
      <c r="D30" s="66" t="s">
        <v>200</v>
      </c>
      <c r="E30" s="66" t="s">
        <v>201</v>
      </c>
      <c r="F30" s="66" t="s">
        <v>202</v>
      </c>
      <c r="G30" s="66" t="s">
        <v>203</v>
      </c>
      <c r="H30" s="66" t="s">
        <v>208</v>
      </c>
    </row>
    <row r="31" spans="1:9" ht="18">
      <c r="A31" s="76" t="s">
        <v>185</v>
      </c>
      <c r="B31" s="76" t="s">
        <v>232</v>
      </c>
      <c r="C31" s="76"/>
      <c r="D31" s="76" t="s">
        <v>205</v>
      </c>
      <c r="E31" s="76" t="s">
        <v>204</v>
      </c>
      <c r="F31" s="76" t="s">
        <v>206</v>
      </c>
      <c r="G31" s="76" t="s">
        <v>207</v>
      </c>
      <c r="H31" s="76" t="s">
        <v>209</v>
      </c>
      <c r="I31" s="76"/>
    </row>
    <row r="33" spans="1:9">
      <c r="A33" s="65" t="s">
        <v>222</v>
      </c>
      <c r="B33" s="65"/>
      <c r="C33" s="65"/>
      <c r="D33" s="65"/>
      <c r="E33" s="65"/>
      <c r="F33" s="65"/>
      <c r="G33" s="65"/>
      <c r="H33" s="65"/>
      <c r="I33" s="65"/>
    </row>
    <row r="34" spans="1:9" ht="16.5">
      <c r="A34" s="67" t="s">
        <v>196</v>
      </c>
      <c r="B34" s="67" t="s">
        <v>199</v>
      </c>
      <c r="C34" s="67"/>
      <c r="D34" s="67" t="s">
        <v>226</v>
      </c>
      <c r="E34" s="67" t="s">
        <v>227</v>
      </c>
      <c r="F34" s="68" t="s">
        <v>122</v>
      </c>
      <c r="G34" s="68" t="s">
        <v>228</v>
      </c>
      <c r="H34" s="68" t="s">
        <v>233</v>
      </c>
      <c r="I34" s="68"/>
    </row>
    <row r="35" spans="1:9" ht="20.25">
      <c r="A35" s="66" t="s">
        <v>185</v>
      </c>
      <c r="B35" s="54" t="s">
        <v>234</v>
      </c>
      <c r="D35" s="66" t="s">
        <v>211</v>
      </c>
      <c r="E35" s="66" t="s">
        <v>212</v>
      </c>
      <c r="F35" s="66" t="s">
        <v>213</v>
      </c>
      <c r="G35" s="66" t="s">
        <v>214</v>
      </c>
      <c r="H35" s="66" t="s">
        <v>215</v>
      </c>
    </row>
    <row r="36" spans="1:9" ht="20.25">
      <c r="A36" s="76" t="s">
        <v>123</v>
      </c>
      <c r="B36" s="64" t="s">
        <v>234</v>
      </c>
      <c r="C36" s="76"/>
      <c r="D36" s="76" t="s">
        <v>205</v>
      </c>
      <c r="E36" s="76" t="s">
        <v>204</v>
      </c>
      <c r="F36" s="76" t="s">
        <v>216</v>
      </c>
      <c r="G36" s="76" t="s">
        <v>217</v>
      </c>
      <c r="H36" s="76" t="s">
        <v>218</v>
      </c>
      <c r="I36" s="76"/>
    </row>
  </sheetData>
  <mergeCells count="5">
    <mergeCell ref="A3:A14"/>
    <mergeCell ref="A15:A26"/>
    <mergeCell ref="A1:I1"/>
    <mergeCell ref="A28:I28"/>
    <mergeCell ref="A33:I33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21CA4-0153-514A-B507-D5E0B9F87893}">
  <dimension ref="A1:F19"/>
  <sheetViews>
    <sheetView workbookViewId="0">
      <selection activeCell="G8" sqref="A1:XFD1048576"/>
    </sheetView>
  </sheetViews>
  <sheetFormatPr defaultColWidth="11.42578125" defaultRowHeight="15"/>
  <cols>
    <col min="1" max="2" width="19.140625" style="78" bestFit="1" customWidth="1"/>
    <col min="3" max="3" width="22.28515625" style="78" customWidth="1"/>
    <col min="4" max="4" width="19.7109375" style="78" customWidth="1"/>
    <col min="5" max="6" width="11.42578125" style="78"/>
    <col min="7" max="7" width="13.140625" style="78" bestFit="1" customWidth="1"/>
    <col min="8" max="16384" width="11.42578125" style="78"/>
  </cols>
  <sheetData>
    <row r="1" spans="1:6">
      <c r="A1" s="77" t="s">
        <v>223</v>
      </c>
      <c r="B1" s="77"/>
      <c r="C1" s="77"/>
      <c r="D1" s="77"/>
    </row>
    <row r="2" spans="1:6" ht="39" customHeight="1">
      <c r="A2" s="79" t="s">
        <v>221</v>
      </c>
      <c r="B2" s="80"/>
      <c r="C2" s="79" t="s">
        <v>219</v>
      </c>
      <c r="D2" s="81" t="s">
        <v>220</v>
      </c>
    </row>
    <row r="3" spans="1:6">
      <c r="A3" s="70" t="s">
        <v>2</v>
      </c>
      <c r="B3" s="70" t="s">
        <v>129</v>
      </c>
      <c r="C3" s="82">
        <v>312.68254551503105</v>
      </c>
      <c r="D3" s="83">
        <v>21</v>
      </c>
      <c r="F3" s="84"/>
    </row>
    <row r="4" spans="1:6" ht="16.5">
      <c r="A4" s="70" t="s">
        <v>231</v>
      </c>
      <c r="B4" s="70" t="s">
        <v>130</v>
      </c>
      <c r="C4" s="85">
        <v>97.22</v>
      </c>
      <c r="D4" s="83">
        <v>1.5</v>
      </c>
    </row>
    <row r="5" spans="1:6">
      <c r="A5" s="70" t="s">
        <v>3</v>
      </c>
      <c r="B5" s="70" t="s">
        <v>129</v>
      </c>
      <c r="C5" s="82">
        <v>1467.7415515835228</v>
      </c>
      <c r="D5" s="83">
        <v>64</v>
      </c>
      <c r="F5" s="84"/>
    </row>
    <row r="6" spans="1:6">
      <c r="A6" s="70" t="s">
        <v>4</v>
      </c>
      <c r="B6" s="70" t="s">
        <v>129</v>
      </c>
      <c r="C6" s="82">
        <v>2579.6326041199122</v>
      </c>
      <c r="D6" s="83">
        <v>125</v>
      </c>
      <c r="F6" s="84"/>
    </row>
    <row r="7" spans="1:6">
      <c r="A7" s="70" t="s">
        <v>5</v>
      </c>
      <c r="B7" s="70" t="s">
        <v>130</v>
      </c>
      <c r="C7" s="86">
        <v>1.143500308926185</v>
      </c>
      <c r="D7" s="83">
        <v>7.0000000000000007E-2</v>
      </c>
      <c r="F7" s="87"/>
    </row>
    <row r="8" spans="1:6">
      <c r="A8" s="70" t="s">
        <v>6</v>
      </c>
      <c r="B8" s="70" t="s">
        <v>129</v>
      </c>
      <c r="C8" s="82">
        <v>773.68848010231534</v>
      </c>
      <c r="D8" s="83">
        <v>26</v>
      </c>
      <c r="F8" s="84"/>
    </row>
    <row r="9" spans="1:6">
      <c r="A9" s="70" t="s">
        <v>7</v>
      </c>
      <c r="B9" s="70" t="s">
        <v>129</v>
      </c>
      <c r="C9" s="82">
        <v>8817.3418615852679</v>
      </c>
      <c r="D9" s="83">
        <v>442</v>
      </c>
      <c r="F9" s="84"/>
    </row>
    <row r="10" spans="1:6">
      <c r="A10" s="70" t="s">
        <v>8</v>
      </c>
      <c r="B10" s="70" t="s">
        <v>129</v>
      </c>
      <c r="C10" s="82">
        <v>694.42995503176769</v>
      </c>
      <c r="D10" s="83">
        <v>69</v>
      </c>
      <c r="F10" s="84"/>
    </row>
    <row r="11" spans="1:6">
      <c r="A11" s="70" t="s">
        <v>9</v>
      </c>
      <c r="B11" s="70" t="s">
        <v>129</v>
      </c>
      <c r="C11" s="85">
        <v>36.800595392680314</v>
      </c>
      <c r="D11" s="83">
        <v>1.2</v>
      </c>
      <c r="F11" s="88"/>
    </row>
    <row r="12" spans="1:6">
      <c r="A12" s="70" t="s">
        <v>10</v>
      </c>
      <c r="B12" s="70" t="s">
        <v>129</v>
      </c>
      <c r="C12" s="82">
        <v>731.54246697832843</v>
      </c>
      <c r="D12" s="83">
        <v>41</v>
      </c>
      <c r="F12" s="84"/>
    </row>
    <row r="13" spans="1:6">
      <c r="A13" s="70" t="s">
        <v>11</v>
      </c>
      <c r="B13" s="70" t="s">
        <v>129</v>
      </c>
      <c r="C13" s="82">
        <v>821.52741076422444</v>
      </c>
      <c r="D13" s="83">
        <v>104</v>
      </c>
      <c r="F13" s="84"/>
    </row>
    <row r="14" spans="1:6">
      <c r="A14" s="74" t="s">
        <v>12</v>
      </c>
      <c r="B14" s="74" t="s">
        <v>129</v>
      </c>
      <c r="C14" s="89">
        <v>18.434044971545511</v>
      </c>
      <c r="D14" s="90">
        <v>2.2999999999999998</v>
      </c>
      <c r="F14" s="88"/>
    </row>
    <row r="15" spans="1:6">
      <c r="A15" s="83"/>
      <c r="B15" s="83"/>
      <c r="C15" s="83"/>
      <c r="D15" s="83"/>
    </row>
    <row r="16" spans="1:6">
      <c r="A16" s="91" t="s">
        <v>223</v>
      </c>
      <c r="B16" s="91"/>
      <c r="C16" s="91"/>
      <c r="D16" s="91"/>
    </row>
    <row r="17" spans="1:4" ht="30">
      <c r="A17" s="92" t="s">
        <v>199</v>
      </c>
      <c r="B17" s="80"/>
      <c r="C17" s="79" t="s">
        <v>219</v>
      </c>
      <c r="D17" s="81" t="s">
        <v>220</v>
      </c>
    </row>
    <row r="18" spans="1:4" ht="18">
      <c r="A18" s="93" t="s">
        <v>232</v>
      </c>
      <c r="B18" s="83"/>
      <c r="C18" s="83">
        <v>0.28172799999999998</v>
      </c>
      <c r="D18" s="83">
        <v>2.5999999999999998E-5</v>
      </c>
    </row>
    <row r="19" spans="1:4">
      <c r="A19" s="90" t="s">
        <v>210</v>
      </c>
      <c r="B19" s="90"/>
      <c r="C19" s="90">
        <v>0.54</v>
      </c>
      <c r="D19" s="90">
        <v>0.11</v>
      </c>
    </row>
  </sheetData>
  <mergeCells count="2">
    <mergeCell ref="A1:D1"/>
    <mergeCell ref="A16:D16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Christzelle Obina</cp:lastModifiedBy>
  <dcterms:created xsi:type="dcterms:W3CDTF">2015-06-05T18:19:34Z</dcterms:created>
  <dcterms:modified xsi:type="dcterms:W3CDTF">2026-04-10T02:05:36Z</dcterms:modified>
</cp:coreProperties>
</file>